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Backup Jparra\One Drive\OneDrive - SUPERINTENDENCIA DE SOCIEDADES\Documentos\2026\ESAL\"/>
    </mc:Choice>
  </mc:AlternateContent>
  <xr:revisionPtr revIDLastSave="0" documentId="8_{EB997DFA-FAC6-4BED-8BF4-D3DC46933B32}" xr6:coauthVersionLast="47" xr6:coauthVersionMax="47" xr10:uidLastSave="{00000000-0000-0000-0000-000000000000}"/>
  <workbookProtection workbookAlgorithmName="SHA-512" workbookHashValue="M+UGfB6CLJRR/wbhcVBDEpEpdqM+HAQAUj6c7bkopqcX3ErWPfXWYDFVd9DZAakDJktRGr5LBLG63w+/QU9pQA==" workbookSaltValue="XwcNLCYF8ouJkvQVNe6lkQ==" workbookSpinCount="100000" lockStructure="1"/>
  <bookViews>
    <workbookView xWindow="-120" yWindow="-120" windowWidth="29040" windowHeight="15720" tabRatio="928" xr2:uid="{F6012478-41F9-4A05-8AE0-9E4C3001710D}"/>
  </bookViews>
  <sheets>
    <sheet name="Indice" sheetId="18" r:id="rId1"/>
    <sheet name="Carátula" sheetId="1" r:id="rId2"/>
    <sheet name="Lists" sheetId="2" state="hidden" r:id="rId3"/>
    <sheet name="Apoderado, C, RF" sheetId="3" r:id="rId4"/>
    <sheet name="ESF" sheetId="6" r:id="rId5"/>
    <sheet name="EA" sheetId="7" r:id="rId6"/>
    <sheet name="ECAN" sheetId="8" r:id="rId7"/>
    <sheet name="FE" sheetId="9" r:id="rId8"/>
    <sheet name="Anexo 1" sheetId="10" r:id="rId9"/>
    <sheet name="Anexo 2" sheetId="11" r:id="rId10"/>
    <sheet name="Anexo 3" sheetId="12" r:id="rId11"/>
    <sheet name="Anexo 4" sheetId="13" r:id="rId12"/>
    <sheet name="Anexo 5" sheetId="14" r:id="rId13"/>
    <sheet name="Anexo 6" sheetId="15" r:id="rId14"/>
    <sheet name="Anexo 7" sheetId="17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A">Lists!$T$3:$T$6</definedName>
    <definedName name="d">#REF!</definedName>
    <definedName name="L">#REF!</definedName>
    <definedName name="m">#REF!</definedName>
    <definedName name="s">#REF!</definedName>
    <definedName name="SA">Lists!$X$3:$X$3</definedName>
    <definedName name="sdstipos_TipoCIIU" localSheetId="0">[1]Lists!$B$3:$B$497</definedName>
    <definedName name="sdstipos_TipoCIIU">[2]Lists!$F$3:$F$497</definedName>
    <definedName name="sdstipos_TipoCiudadesYDepartamentos">[2]Lists!$R$3:$R$1039</definedName>
    <definedName name="sdstipos_TipoCorteDeCuentasSegunEstatutos" localSheetId="8">#REF!</definedName>
    <definedName name="sdstipos_TipoCorteDeCuentasSegunEstatutos" localSheetId="9">#REF!</definedName>
    <definedName name="sdstipos_TipoCorteDeCuentasSegunEstatutos" localSheetId="10">#REF!</definedName>
    <definedName name="sdstipos_TipoCorteDeCuentasSegunEstatutos" localSheetId="11">#REF!</definedName>
    <definedName name="sdstipos_TipoCorteDeCuentasSegunEstatutos" localSheetId="12">#REF!</definedName>
    <definedName name="sdstipos_TipoCorteDeCuentasSegunEstatutos" localSheetId="13">#REF!</definedName>
    <definedName name="sdstipos_TipoCorteDeCuentasSegunEstatutos" localSheetId="14">#REF!</definedName>
    <definedName name="sdstipos_TipoCorteDeCuentasSegunEstatutos" localSheetId="3">#REF!</definedName>
    <definedName name="sdstipos_TipoCorteDeCuentasSegunEstatutos" localSheetId="6">#REF!</definedName>
    <definedName name="sdstipos_TipoCorteDeCuentasSegunEstatutos" localSheetId="7">[3]Lists!$D$3:$D$9</definedName>
    <definedName name="sdstipos_TipoCorteDeCuentasSegunEstatutos" localSheetId="0">[1]Lists!$D$3:$D$9</definedName>
    <definedName name="sdstipos_TipoCorteDeCuentasSegunEstatutos">Lists!$F$3:$F$9</definedName>
    <definedName name="sdstipos_TipoDeDocumento" localSheetId="7">[3]Lists!$X$3:$X$5</definedName>
    <definedName name="sdstipos_TipoDeDocumento" localSheetId="0">[4]Lists!$X$3:$X$5</definedName>
    <definedName name="sdstipos_TipoDeDocumento">Lists!$Z$3:$Z$5</definedName>
    <definedName name="sdstipos_TipoDeDocumentoInvExt">[5]Lists!$AJ$3:$AJ$6</definedName>
    <definedName name="sdstipos_TipoDepartamentos">[2]Lists!$P$3:$P$35</definedName>
    <definedName name="sdstipos_TipoEstadoActual" localSheetId="7">[3]Lists!$F$3:$F$8</definedName>
    <definedName name="sdstipos_TipoEstadoActual" localSheetId="0">[1]Lists!$F$3:$F$8</definedName>
    <definedName name="sdstipos_TipoEstadoActual">Lists!$H$3:$H$8</definedName>
    <definedName name="sdstipos_TipoLaSociedad">[2]Lists!$N$3:$N$9</definedName>
    <definedName name="sdstipos_TipoOpinionRevisorFiscal" localSheetId="8">#REF!</definedName>
    <definedName name="sdstipos_TipoOpinionRevisorFiscal" localSheetId="9">#REF!</definedName>
    <definedName name="sdstipos_TipoOpinionRevisorFiscal" localSheetId="10">#REF!</definedName>
    <definedName name="sdstipos_TipoOpinionRevisorFiscal" localSheetId="11">#REF!</definedName>
    <definedName name="sdstipos_TipoOpinionRevisorFiscal" localSheetId="12">#REF!</definedName>
    <definedName name="sdstipos_TipoOpinionRevisorFiscal" localSheetId="13">#REF!</definedName>
    <definedName name="sdstipos_TipoOpinionRevisorFiscal" localSheetId="14">#REF!</definedName>
    <definedName name="sdstipos_TipoOpinionRevisorFiscal" localSheetId="3">#REF!</definedName>
    <definedName name="sdstipos_TipoOpinionRevisorFiscal" localSheetId="6">#REF!</definedName>
    <definedName name="sdstipos_TipoOpinionRevisorFiscal" localSheetId="7">[3]Lists!$R$3:$R$6</definedName>
    <definedName name="sdstipos_TipoOpinionRevisorFiscal" localSheetId="0">[1]Lists!$R$3:$R$6</definedName>
    <definedName name="sdstipos_TipoOpinionRevisorFiscal">Lists!$T$3:$T$6</definedName>
    <definedName name="sdstipos_TipoPaises" localSheetId="8">#REF!</definedName>
    <definedName name="sdstipos_TipoPaises" localSheetId="9">#REF!</definedName>
    <definedName name="sdstipos_TipoPaises" localSheetId="10">#REF!</definedName>
    <definedName name="sdstipos_TipoPaises" localSheetId="11">#REF!</definedName>
    <definedName name="sdstipos_TipoPaises" localSheetId="12">#REF!</definedName>
    <definedName name="sdstipos_TipoPaises" localSheetId="13">#REF!</definedName>
    <definedName name="sdstipos_TipoPaises" localSheetId="14">#REF!</definedName>
    <definedName name="sdstipos_TipoPaises" localSheetId="3">#REF!</definedName>
    <definedName name="sdstipos_TipoPaises" localSheetId="6">#REF!</definedName>
    <definedName name="sdstipos_TipoPaises" localSheetId="7">[3]Lists!$P$3:$P$233</definedName>
    <definedName name="sdstipos_TipoPaises" localSheetId="0">[1]Lists!$P$3:$P$233</definedName>
    <definedName name="sdstipos_TipoPaises">Lists!$R$3:$R$233</definedName>
    <definedName name="sdstipos_TipoSiNo">[2]Lists!$D$3:$D$4</definedName>
    <definedName name="sdstipos_TipoSiNoNA">[2]Lists!$B$3:$B$5</definedName>
    <definedName name="sdstipos_TipoSocietario" localSheetId="7">[3]Lists!$H$3:$H$10</definedName>
    <definedName name="sdstipos_TipoSocietario" localSheetId="0">[1]Lists!$H$3:$H$10</definedName>
    <definedName name="sdstipos_TipoSocietario">Lists!$J$3:$J$10</definedName>
    <definedName name="sdstipos2017_TipoLaSociedad" localSheetId="7">[3]Lists!$J$3:$J$9</definedName>
    <definedName name="sdstipos2017_TipoLaSociedad" localSheetId="0">[1]Lists!$J$3:$J$9</definedName>
    <definedName name="sdstipos2017_TipoLaSociedad">Lists!$L$3:$L$9</definedName>
    <definedName name="sdstipos2018_AlcanceReexpresion" localSheetId="8">#REF!</definedName>
    <definedName name="sdstipos2018_AlcanceReexpresion" localSheetId="9">#REF!</definedName>
    <definedName name="sdstipos2018_AlcanceReexpresion" localSheetId="10">#REF!</definedName>
    <definedName name="sdstipos2018_AlcanceReexpresion" localSheetId="11">#REF!</definedName>
    <definedName name="sdstipos2018_AlcanceReexpresion" localSheetId="12">#REF!</definedName>
    <definedName name="sdstipos2018_AlcanceReexpresion" localSheetId="13">#REF!</definedName>
    <definedName name="sdstipos2018_AlcanceReexpresion" localSheetId="14">#REF!</definedName>
    <definedName name="sdstipos2018_AlcanceReexpresion" localSheetId="3">#REF!</definedName>
    <definedName name="sdstipos2018_AlcanceReexpresion" localSheetId="6">#REF!</definedName>
    <definedName name="sdstipos2018_AlcanceReexpresion" localSheetId="7">#REF!</definedName>
    <definedName name="sdstipos2018_AlcanceReexpresion" localSheetId="0">[1]Lists!$T$3:$T$4</definedName>
    <definedName name="sdstipos2018_AlcanceReexpresion">Lists!$V$3:$V$4</definedName>
    <definedName name="sdstipos2018_NIC1PAR10LITF" localSheetId="8">#REF!</definedName>
    <definedName name="sdstipos2018_NIC1PAR10LITF" localSheetId="9">#REF!</definedName>
    <definedName name="sdstipos2018_NIC1PAR10LITF" localSheetId="10">#REF!</definedName>
    <definedName name="sdstipos2018_NIC1PAR10LITF" localSheetId="11">#REF!</definedName>
    <definedName name="sdstipos2018_NIC1PAR10LITF" localSheetId="12">#REF!</definedName>
    <definedName name="sdstipos2018_NIC1PAR10LITF" localSheetId="13">#REF!</definedName>
    <definedName name="sdstipos2018_NIC1PAR10LITF" localSheetId="14">#REF!</definedName>
    <definedName name="sdstipos2018_NIC1PAR10LITF" localSheetId="3">#REF!</definedName>
    <definedName name="sdstipos2018_NIC1PAR10LITF" localSheetId="6">#REF!</definedName>
    <definedName name="sdstipos2018_NIC1PAR10LITF" localSheetId="7">[3]Lists!$V$3:$V$3</definedName>
    <definedName name="sdstipos2018_NIC1PAR10LITF" localSheetId="0">[1]Lists!$V$3:$V$3</definedName>
    <definedName name="sdstipos2018_NIC1PAR10LITF">Lists!$X$3:$X$3</definedName>
    <definedName name="sdstipos2018_TipoCiudadesYDepartamentos" localSheetId="8">#REF!</definedName>
    <definedName name="sdstipos2018_TipoCiudadesYDepartamentos" localSheetId="9">#REF!</definedName>
    <definedName name="sdstipos2018_TipoCiudadesYDepartamentos" localSheetId="10">#REF!</definedName>
    <definedName name="sdstipos2018_TipoCiudadesYDepartamentos" localSheetId="11">#REF!</definedName>
    <definedName name="sdstipos2018_TipoCiudadesYDepartamentos" localSheetId="12">#REF!</definedName>
    <definedName name="sdstipos2018_TipoCiudadesYDepartamentos" localSheetId="13">#REF!</definedName>
    <definedName name="sdstipos2018_TipoCiudadesYDepartamentos" localSheetId="14">#REF!</definedName>
    <definedName name="sdstipos2018_TipoCiudadesYDepartamentos" localSheetId="3">#REF!</definedName>
    <definedName name="sdstipos2018_TipoCiudadesYDepartamentos" localSheetId="6">#REF!</definedName>
    <definedName name="sdstipos2018_TipoCiudadesYDepartamentos" localSheetId="7">[3]Lists!$N$3:$N$1128</definedName>
    <definedName name="sdstipos2018_TipoCiudadesYDepartamentos" localSheetId="0">[1]Lists!$N$3:$N$1128</definedName>
    <definedName name="sdstipos2018_TipoCiudadesYDepartamentos">Lists!$P$3:$P$1128</definedName>
    <definedName name="sdstipos2018_TipoDepartamentos" localSheetId="8">#REF!</definedName>
    <definedName name="sdstipos2018_TipoDepartamentos" localSheetId="9">#REF!</definedName>
    <definedName name="sdstipos2018_TipoDepartamentos" localSheetId="10">#REF!</definedName>
    <definedName name="sdstipos2018_TipoDepartamentos" localSheetId="11">#REF!</definedName>
    <definedName name="sdstipos2018_TipoDepartamentos" localSheetId="12">#REF!</definedName>
    <definedName name="sdstipos2018_TipoDepartamentos" localSheetId="13">#REF!</definedName>
    <definedName name="sdstipos2018_TipoDepartamentos" localSheetId="14">#REF!</definedName>
    <definedName name="sdstipos2018_TipoDepartamentos" localSheetId="3">#REF!</definedName>
    <definedName name="sdstipos2018_TipoDepartamentos" localSheetId="6">#REF!</definedName>
    <definedName name="sdstipos2018_TipoDepartamentos" localSheetId="7">[3]Lists!$L$3:$L$35</definedName>
    <definedName name="sdstipos2018_TipoDepartamentos" localSheetId="0">[1]Lists!$L$3:$L$35</definedName>
    <definedName name="sdstipos2018_TipoDepartamentos">Lists!$N$3:$N$35</definedName>
    <definedName name="sdstipos2022_TipoCalidadMiembroJuntaDirectiva" localSheetId="7">[3]Lists!$AH$3:$AH$4</definedName>
    <definedName name="sdstipos2022_TipoCalidadMiembroJuntaDirectiva" localSheetId="0">[4]Lists!$AH$3:$AH$4</definedName>
    <definedName name="sdstipos2022_TipoCalidadMiembroJuntaDirectiva">Lists!$AJ$3:$AJ$4</definedName>
    <definedName name="sdstipos2022_TipoCIIUVer4AC2021" localSheetId="8">#REF!</definedName>
    <definedName name="sdstipos2022_TipoCIIUVer4AC2021" localSheetId="9">#REF!</definedName>
    <definedName name="sdstipos2022_TipoCIIUVer4AC2021" localSheetId="10">#REF!</definedName>
    <definedName name="sdstipos2022_TipoCIIUVer4AC2021" localSheetId="11">#REF!</definedName>
    <definedName name="sdstipos2022_TipoCIIUVer4AC2021" localSheetId="12">#REF!</definedName>
    <definedName name="sdstipos2022_TipoCIIUVer4AC2021" localSheetId="13">#REF!</definedName>
    <definedName name="sdstipos2022_TipoCIIUVer4AC2021" localSheetId="14">#REF!</definedName>
    <definedName name="sdstipos2022_TipoCIIUVer4AC2021" localSheetId="3">#REF!</definedName>
    <definedName name="sdstipos2022_TipoCIIUVer4AC2021" localSheetId="6">#REF!</definedName>
    <definedName name="sdstipos2022_TipoCIIUVer4AC2021" localSheetId="7">[3]Lists!$B$3:$B$503</definedName>
    <definedName name="sdstipos2022_TipoCIIUVer4AC2021" localSheetId="0">[4]Lists!$B$3:$B$503</definedName>
    <definedName name="sdstipos2022_TipoCIIUVer4AC2021">Lists!$D$3:$D$503</definedName>
    <definedName name="sdstipos2022_TipoDeDocumentoAccionista2024" localSheetId="8">#REF!</definedName>
    <definedName name="sdstipos2022_TipoDeDocumentoAccionista2024" localSheetId="9">#REF!</definedName>
    <definedName name="sdstipos2022_TipoDeDocumentoAccionista2024" localSheetId="10">#REF!</definedName>
    <definedName name="sdstipos2022_TipoDeDocumentoAccionista2024" localSheetId="11">#REF!</definedName>
    <definedName name="sdstipos2022_TipoDeDocumentoAccionista2024" localSheetId="12">#REF!</definedName>
    <definedName name="sdstipos2022_TipoDeDocumentoAccionista2024" localSheetId="13">#REF!</definedName>
    <definedName name="sdstipos2022_TipoDeDocumentoAccionista2024" localSheetId="14">#REF!</definedName>
    <definedName name="sdstipos2022_TipoDeDocumentoAccionista2024" localSheetId="3">#REF!</definedName>
    <definedName name="sdstipos2022_TipoDeDocumentoAccionista2024" localSheetId="6">#REF!</definedName>
    <definedName name="sdstipos2022_TipoDeDocumentoAccionista2024" localSheetId="7">[3]Lists!$AJ$3:$AJ$8</definedName>
    <definedName name="sdstipos2022_TipoDeDocumentoAccionista2024">Lists!$AL$3:$AL$8</definedName>
    <definedName name="sdstipos2022_TipoGenero2024" localSheetId="8">#REF!</definedName>
    <definedName name="sdstipos2022_TipoGenero2024" localSheetId="9">#REF!</definedName>
    <definedName name="sdstipos2022_TipoGenero2024" localSheetId="10">#REF!</definedName>
    <definedName name="sdstipos2022_TipoGenero2024" localSheetId="11">#REF!</definedName>
    <definedName name="sdstipos2022_TipoGenero2024" localSheetId="12">#REF!</definedName>
    <definedName name="sdstipos2022_TipoGenero2024" localSheetId="13">#REF!</definedName>
    <definedName name="sdstipos2022_TipoGenero2024" localSheetId="14">#REF!</definedName>
    <definedName name="sdstipos2022_TipoGenero2024" localSheetId="3">#REF!</definedName>
    <definedName name="sdstipos2022_TipoGenero2024" localSheetId="6">#REF!</definedName>
    <definedName name="sdstipos2022_TipoGenero2024" localSheetId="7">[3]Lists!$Z$3:$Z$5</definedName>
    <definedName name="sdstipos2022_TipoGenero2024" localSheetId="0">[4]Lists!$Z$3:$Z$5</definedName>
    <definedName name="sdstipos2022_TipoGenero2024">Lists!$AB$3:$AB$5</definedName>
    <definedName name="sdstipos2022_TipoGrupoEtnico" localSheetId="8">#REF!</definedName>
    <definedName name="sdstipos2022_TipoGrupoEtnico" localSheetId="9">#REF!</definedName>
    <definedName name="sdstipos2022_TipoGrupoEtnico" localSheetId="10">#REF!</definedName>
    <definedName name="sdstipos2022_TipoGrupoEtnico" localSheetId="11">#REF!</definedName>
    <definedName name="sdstipos2022_TipoGrupoEtnico" localSheetId="12">#REF!</definedName>
    <definedName name="sdstipos2022_TipoGrupoEtnico" localSheetId="13">#REF!</definedName>
    <definedName name="sdstipos2022_TipoGrupoEtnico" localSheetId="14">#REF!</definedName>
    <definedName name="sdstipos2022_TipoGrupoEtnico" localSheetId="3">#REF!</definedName>
    <definedName name="sdstipos2022_TipoGrupoEtnico" localSheetId="6">#REF!</definedName>
    <definedName name="sdstipos2022_TipoGrupoEtnico" localSheetId="7">[3]Lists!$AD$3:$AD$6</definedName>
    <definedName name="sdstipos2022_TipoGrupoEtnico" localSheetId="0">[4]Lists!$AD$3:$AD$6</definedName>
    <definedName name="sdstipos2022_TipoGrupoEtnico">Lists!$AF$3:$AF$6</definedName>
    <definedName name="sdstipos2022_TipoPerfilProfesional" localSheetId="7">[3]Lists!$AF$3:$AF$10</definedName>
    <definedName name="sdstipos2022_TipoPerfilProfesional" localSheetId="0">[4]Lists!$AF$3:$AF$10</definedName>
    <definedName name="sdstipos2022_TipoPerfilProfesional">Lists!$AH$3:$AH$10</definedName>
    <definedName name="sdstipos2022_TipoRangoDeEdad" localSheetId="7">[3]Lists!$AB$3:$AB$6</definedName>
    <definedName name="sdstipos2022_TipoRangoDeEdad" localSheetId="0">[4]Lists!$AB$3:$AB$6</definedName>
    <definedName name="sdstipos2022_TipoRangoDeEdad">Lists!$AD$3:$AD$6</definedName>
    <definedName name="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M19" i="13"/>
  <c r="N19" i="13"/>
  <c r="O19" i="13"/>
  <c r="P19" i="13"/>
  <c r="P12" i="13"/>
  <c r="F42" i="9"/>
  <c r="G8" i="14"/>
  <c r="G11" i="14"/>
  <c r="G10" i="14"/>
  <c r="Q17" i="13"/>
  <c r="Q11" i="13"/>
  <c r="I25" i="12"/>
  <c r="I21" i="12"/>
  <c r="I27" i="12" s="1"/>
  <c r="E13" i="6"/>
  <c r="F13" i="6"/>
  <c r="E23" i="6"/>
  <c r="F33" i="9"/>
  <c r="F14" i="9"/>
  <c r="F48" i="9"/>
  <c r="F23" i="6"/>
  <c r="E31" i="6"/>
  <c r="E36" i="6" s="1"/>
  <c r="F31" i="6"/>
  <c r="F36" i="6" s="1"/>
  <c r="H17" i="17"/>
  <c r="K16" i="13"/>
  <c r="K18" i="13"/>
  <c r="K9" i="13"/>
  <c r="K11" i="13"/>
  <c r="R32" i="11"/>
  <c r="Q19" i="13" l="1"/>
  <c r="E25" i="6"/>
  <c r="F25" i="6"/>
  <c r="F47" i="9"/>
  <c r="K9" i="8" l="1"/>
  <c r="J9" i="8"/>
  <c r="H9" i="8"/>
  <c r="H15" i="8" s="1"/>
  <c r="H23" i="8" s="1"/>
  <c r="H25" i="8" s="1"/>
  <c r="G9" i="8"/>
  <c r="G15" i="8" s="1"/>
  <c r="F9" i="8"/>
  <c r="E9" i="8"/>
  <c r="K30" i="8"/>
  <c r="J30" i="8"/>
  <c r="L30" i="8" s="1"/>
  <c r="H30" i="8"/>
  <c r="G30" i="8"/>
  <c r="F30" i="8"/>
  <c r="E30" i="8"/>
  <c r="L29" i="8"/>
  <c r="I29" i="8"/>
  <c r="L28" i="8"/>
  <c r="I28" i="8"/>
  <c r="M28" i="8" s="1"/>
  <c r="L27" i="8"/>
  <c r="I27" i="8"/>
  <c r="M27" i="8" s="1"/>
  <c r="L26" i="8"/>
  <c r="I26" i="8"/>
  <c r="L24" i="8"/>
  <c r="I24" i="8"/>
  <c r="M24" i="8" s="1"/>
  <c r="I8" i="8"/>
  <c r="M8" i="8" s="1"/>
  <c r="I9" i="8"/>
  <c r="I10" i="8"/>
  <c r="I11" i="8"/>
  <c r="M11" i="8" s="1"/>
  <c r="I12" i="8"/>
  <c r="M12" i="8" s="1"/>
  <c r="I13" i="8"/>
  <c r="L8" i="8"/>
  <c r="L10" i="8"/>
  <c r="L11" i="8"/>
  <c r="L12" i="8"/>
  <c r="L13" i="8"/>
  <c r="L7" i="8"/>
  <c r="K14" i="8"/>
  <c r="J14" i="8"/>
  <c r="L14" i="8" s="1"/>
  <c r="H14" i="8"/>
  <c r="G14" i="8"/>
  <c r="I14" i="8" s="1"/>
  <c r="F14" i="8"/>
  <c r="E14" i="8"/>
  <c r="Q18" i="13"/>
  <c r="Q16" i="13"/>
  <c r="Q15" i="13"/>
  <c r="Q9" i="13"/>
  <c r="Q8" i="13"/>
  <c r="G16" i="14"/>
  <c r="G15" i="14"/>
  <c r="G14" i="14"/>
  <c r="G13" i="14"/>
  <c r="G7" i="14"/>
  <c r="G6" i="14"/>
  <c r="K15" i="13"/>
  <c r="K8" i="13"/>
  <c r="X32" i="11"/>
  <c r="X31" i="11"/>
  <c r="X30" i="11"/>
  <c r="X33" i="11" s="1"/>
  <c r="X26" i="11"/>
  <c r="X25" i="11"/>
  <c r="X24" i="11"/>
  <c r="X27" i="11" s="1"/>
  <c r="X18" i="11"/>
  <c r="X17" i="11"/>
  <c r="X16" i="11"/>
  <c r="X12" i="11"/>
  <c r="X11" i="11"/>
  <c r="X10" i="11"/>
  <c r="P27" i="12"/>
  <c r="Q27" i="12"/>
  <c r="R27" i="12"/>
  <c r="S26" i="12"/>
  <c r="S24" i="12"/>
  <c r="S23" i="12"/>
  <c r="S25" i="12" s="1"/>
  <c r="S20" i="12"/>
  <c r="S19" i="12"/>
  <c r="S18" i="12"/>
  <c r="S21" i="12" s="1"/>
  <c r="S17" i="12"/>
  <c r="S15" i="12"/>
  <c r="S14" i="12"/>
  <c r="S13" i="12"/>
  <c r="E29" i="15"/>
  <c r="E17" i="14"/>
  <c r="P21" i="12"/>
  <c r="Q21" i="12"/>
  <c r="R21" i="12"/>
  <c r="J21" i="12"/>
  <c r="J27" i="12" s="1"/>
  <c r="K21" i="12"/>
  <c r="K27" i="12" s="1"/>
  <c r="L21" i="12"/>
  <c r="L27" i="12" s="1"/>
  <c r="M21" i="12"/>
  <c r="M27" i="12" s="1"/>
  <c r="N21" i="12"/>
  <c r="N27" i="12" s="1"/>
  <c r="O21" i="12"/>
  <c r="O27" i="12" s="1"/>
  <c r="S11" i="12"/>
  <c r="F54" i="6"/>
  <c r="E54" i="6"/>
  <c r="H11" i="17"/>
  <c r="H18" i="17" s="1"/>
  <c r="E13" i="15"/>
  <c r="E18" i="15"/>
  <c r="F12" i="14"/>
  <c r="F17" i="14" s="1"/>
  <c r="E12" i="14"/>
  <c r="D12" i="14"/>
  <c r="E8" i="14"/>
  <c r="F8" i="14"/>
  <c r="D8" i="14"/>
  <c r="I17" i="13"/>
  <c r="I19" i="13" s="1"/>
  <c r="I10" i="13"/>
  <c r="I12" i="13" s="1"/>
  <c r="F17" i="13"/>
  <c r="F19" i="13" s="1"/>
  <c r="F10" i="13"/>
  <c r="F12" i="13" s="1"/>
  <c r="P33" i="11"/>
  <c r="P27" i="11"/>
  <c r="P19" i="11"/>
  <c r="P13" i="11"/>
  <c r="J33" i="11"/>
  <c r="J34" i="11" s="1"/>
  <c r="J27" i="11"/>
  <c r="J19" i="11"/>
  <c r="J13" i="11"/>
  <c r="P17" i="13"/>
  <c r="O17" i="13"/>
  <c r="N17" i="13"/>
  <c r="M17" i="13"/>
  <c r="L17" i="13"/>
  <c r="L19" i="13" s="1"/>
  <c r="J17" i="13"/>
  <c r="J19" i="13" s="1"/>
  <c r="H17" i="13"/>
  <c r="H19" i="13" s="1"/>
  <c r="G17" i="13"/>
  <c r="G19" i="13" s="1"/>
  <c r="E17" i="13"/>
  <c r="P10" i="13"/>
  <c r="O10" i="13"/>
  <c r="O12" i="13" s="1"/>
  <c r="N10" i="13"/>
  <c r="N12" i="13" s="1"/>
  <c r="M10" i="13"/>
  <c r="M12" i="13" s="1"/>
  <c r="L10" i="13"/>
  <c r="L12" i="13" s="1"/>
  <c r="J10" i="13"/>
  <c r="J12" i="13" s="1"/>
  <c r="H10" i="13"/>
  <c r="H12" i="13" s="1"/>
  <c r="G10" i="13"/>
  <c r="G12" i="13" s="1"/>
  <c r="E10" i="13"/>
  <c r="R25" i="12"/>
  <c r="Q25" i="12"/>
  <c r="P25" i="12"/>
  <c r="O25" i="12"/>
  <c r="N25" i="12"/>
  <c r="M25" i="12"/>
  <c r="L25" i="12"/>
  <c r="K25" i="12"/>
  <c r="J25" i="12"/>
  <c r="H25" i="12"/>
  <c r="H21" i="12"/>
  <c r="H27" i="12" s="1"/>
  <c r="R31" i="11"/>
  <c r="R30" i="11"/>
  <c r="R29" i="11"/>
  <c r="R26" i="11"/>
  <c r="R25" i="11"/>
  <c r="R24" i="11"/>
  <c r="R23" i="11"/>
  <c r="R18" i="11"/>
  <c r="R19" i="11" s="1"/>
  <c r="R17" i="11"/>
  <c r="R16" i="11"/>
  <c r="R15" i="11"/>
  <c r="R10" i="11"/>
  <c r="R11" i="11"/>
  <c r="R12" i="11"/>
  <c r="R9" i="11"/>
  <c r="F33" i="11"/>
  <c r="G33" i="11"/>
  <c r="G34" i="11" s="1"/>
  <c r="H33" i="11"/>
  <c r="I33" i="11"/>
  <c r="I34" i="11" s="1"/>
  <c r="K33" i="11"/>
  <c r="K34" i="11" s="1"/>
  <c r="L33" i="11"/>
  <c r="L34" i="11" s="1"/>
  <c r="M33" i="11"/>
  <c r="M34" i="11" s="1"/>
  <c r="N33" i="11"/>
  <c r="N34" i="11" s="1"/>
  <c r="O33" i="11"/>
  <c r="Q33" i="11"/>
  <c r="G27" i="11"/>
  <c r="H27" i="11"/>
  <c r="I27" i="11"/>
  <c r="K27" i="11"/>
  <c r="L27" i="11"/>
  <c r="M27" i="11"/>
  <c r="N27" i="11"/>
  <c r="O27" i="11"/>
  <c r="Q27" i="11"/>
  <c r="K20" i="11"/>
  <c r="M20" i="11"/>
  <c r="G19" i="11"/>
  <c r="H19" i="11"/>
  <c r="I19" i="11"/>
  <c r="K19" i="11"/>
  <c r="L19" i="11"/>
  <c r="M19" i="11"/>
  <c r="N19" i="11"/>
  <c r="O19" i="11"/>
  <c r="Q19" i="11"/>
  <c r="G13" i="11"/>
  <c r="H13" i="11"/>
  <c r="I13" i="11"/>
  <c r="K13" i="11"/>
  <c r="L13" i="11"/>
  <c r="L20" i="11" s="1"/>
  <c r="M13" i="11"/>
  <c r="N13" i="11"/>
  <c r="O13" i="11"/>
  <c r="O20" i="11" s="1"/>
  <c r="Q13" i="11"/>
  <c r="Q20" i="11" s="1"/>
  <c r="W33" i="11"/>
  <c r="V33" i="11"/>
  <c r="U33" i="11"/>
  <c r="T33" i="11"/>
  <c r="S33" i="11"/>
  <c r="W27" i="11"/>
  <c r="V27" i="11"/>
  <c r="U27" i="11"/>
  <c r="T27" i="11"/>
  <c r="S27" i="11"/>
  <c r="F27" i="11"/>
  <c r="X19" i="11"/>
  <c r="W19" i="11"/>
  <c r="V19" i="11"/>
  <c r="U19" i="11"/>
  <c r="T19" i="11"/>
  <c r="S19" i="11"/>
  <c r="F19" i="11"/>
  <c r="W13" i="11"/>
  <c r="V13" i="11"/>
  <c r="U13" i="11"/>
  <c r="T13" i="11"/>
  <c r="S13" i="11"/>
  <c r="F13" i="11"/>
  <c r="E14" i="10"/>
  <c r="E9" i="10"/>
  <c r="I7" i="8"/>
  <c r="E11" i="7"/>
  <c r="F16" i="7"/>
  <c r="F11" i="7"/>
  <c r="E16" i="7"/>
  <c r="F41" i="6"/>
  <c r="F47" i="6" s="1"/>
  <c r="E41" i="6"/>
  <c r="E47" i="6" s="1"/>
  <c r="D17" i="14" l="1"/>
  <c r="G12" i="14"/>
  <c r="M26" i="8"/>
  <c r="M10" i="8"/>
  <c r="E19" i="13"/>
  <c r="K19" i="13" s="1"/>
  <c r="K17" i="13"/>
  <c r="Q10" i="13"/>
  <c r="Q12" i="13" s="1"/>
  <c r="H34" i="11"/>
  <c r="P20" i="11"/>
  <c r="J20" i="11"/>
  <c r="I20" i="11"/>
  <c r="H20" i="11"/>
  <c r="G20" i="11"/>
  <c r="K10" i="13"/>
  <c r="E12" i="13"/>
  <c r="K12" i="13" s="1"/>
  <c r="G17" i="14"/>
  <c r="D20" i="14" s="1"/>
  <c r="F34" i="11"/>
  <c r="R13" i="11"/>
  <c r="R20" i="11" s="1"/>
  <c r="I30" i="8"/>
  <c r="H31" i="8"/>
  <c r="M29" i="8"/>
  <c r="M30" i="8"/>
  <c r="E15" i="8"/>
  <c r="F15" i="8"/>
  <c r="I15" i="8"/>
  <c r="K15" i="8"/>
  <c r="K23" i="8" s="1"/>
  <c r="K25" i="8" s="1"/>
  <c r="K31" i="8" s="1"/>
  <c r="L9" i="8"/>
  <c r="M9" i="8" s="1"/>
  <c r="M13" i="8"/>
  <c r="M14" i="8"/>
  <c r="J15" i="8"/>
  <c r="L15" i="8" s="1"/>
  <c r="M7" i="8"/>
  <c r="F17" i="7"/>
  <c r="F19" i="7" s="1"/>
  <c r="G23" i="8"/>
  <c r="Q13" i="13"/>
  <c r="P34" i="11"/>
  <c r="X13" i="11"/>
  <c r="X20" i="11" s="1"/>
  <c r="E16" i="10"/>
  <c r="E19" i="10" s="1"/>
  <c r="S27" i="12"/>
  <c r="H31" i="12" s="1"/>
  <c r="E31" i="15"/>
  <c r="N20" i="11"/>
  <c r="Q34" i="11"/>
  <c r="O34" i="11"/>
  <c r="R27" i="11"/>
  <c r="R33" i="11"/>
  <c r="F20" i="11"/>
  <c r="U20" i="11"/>
  <c r="V20" i="11"/>
  <c r="W34" i="11"/>
  <c r="T20" i="11"/>
  <c r="T34" i="11"/>
  <c r="U34" i="11"/>
  <c r="W20" i="11"/>
  <c r="V34" i="11"/>
  <c r="X34" i="11"/>
  <c r="E17" i="7"/>
  <c r="E19" i="7" s="1"/>
  <c r="F5" i="9" s="1"/>
  <c r="F20" i="9" s="1"/>
  <c r="F43" i="9" s="1"/>
  <c r="F46" i="9" s="1"/>
  <c r="F50" i="9" s="1"/>
  <c r="E48" i="6"/>
  <c r="E55" i="6" s="1"/>
  <c r="F48" i="6"/>
  <c r="F55" i="6" s="1"/>
  <c r="F23" i="8" l="1"/>
  <c r="F25" i="8" s="1"/>
  <c r="F31" i="8" s="1"/>
  <c r="F34" i="8" s="1"/>
  <c r="E25" i="8"/>
  <c r="E31" i="8" s="1"/>
  <c r="E34" i="8" s="1"/>
  <c r="E24" i="13"/>
  <c r="R34" i="11"/>
  <c r="L38" i="11" s="1"/>
  <c r="M15" i="8"/>
  <c r="J23" i="8"/>
  <c r="J25" i="8" s="1"/>
  <c r="G25" i="8"/>
  <c r="I23" i="8"/>
  <c r="E57" i="6"/>
  <c r="F57" i="6"/>
  <c r="L23" i="8" l="1"/>
  <c r="M23" i="8" s="1"/>
  <c r="J31" i="8"/>
  <c r="L31" i="8" s="1"/>
  <c r="L34" i="8" s="1"/>
  <c r="L25" i="8"/>
  <c r="G31" i="8"/>
  <c r="I31" i="8" s="1"/>
  <c r="I25" i="8"/>
  <c r="M31" i="8" l="1"/>
  <c r="I34" i="8"/>
  <c r="M25" i="8"/>
</calcChain>
</file>

<file path=xl/sharedStrings.xml><?xml version="1.0" encoding="utf-8"?>
<sst xmlns="http://schemas.openxmlformats.org/spreadsheetml/2006/main" count="2495" uniqueCount="2383">
  <si>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</si>
  <si>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6"/>
        <color rgb="FF000000"/>
        <rFont val="Arial"/>
        <family val="2"/>
      </rPr>
      <t xml:space="preserve">LA INFORMACIÓN FINANCIERA ESAL EXTRANJERA DEBE SER DILIGENCIADA EN </t>
    </r>
    <r>
      <rPr>
        <b/>
        <u/>
        <sz val="16"/>
        <color rgb="FF96363F"/>
        <rFont val="Arial"/>
        <family val="2"/>
      </rPr>
      <t>MILES DE PESOS</t>
    </r>
  </si>
  <si>
    <t>Información Básica</t>
  </si>
  <si>
    <t>Estados Financieros</t>
  </si>
  <si>
    <t>Información adicional</t>
  </si>
  <si>
    <t>,</t>
  </si>
  <si>
    <t>Carátula</t>
  </si>
  <si>
    <t>DATOS BASICOS</t>
  </si>
  <si>
    <t>Nit</t>
  </si>
  <si>
    <t>VOLVER</t>
  </si>
  <si>
    <t>Fecha De Corte</t>
  </si>
  <si>
    <t>Durante la vigencia anterior se generaron excedentes</t>
  </si>
  <si>
    <t>Se realizó la reinversión de excedentes del ejercicio inmediatamente anterior</t>
  </si>
  <si>
    <t>Valor de los excedentes en miles de pesos (ejercicio inmediatamente anterior)</t>
  </si>
  <si>
    <t>INFORMACION GENERAL DE LA ESAL EXTRANJERA</t>
  </si>
  <si>
    <t>Razón social de la ESAL Extranjera en Colombia</t>
  </si>
  <si>
    <t>Objeto social principal</t>
  </si>
  <si>
    <t>Clasificación Industrial Internacional Uniforme Versión 4 A.C (CIIU)</t>
  </si>
  <si>
    <t>Actividad principal que desarrollan en Colombia</t>
  </si>
  <si>
    <t>Cual es la otra actividad que desarrollan en Colombia</t>
  </si>
  <si>
    <t>Cámara de Comercio de inscripción</t>
  </si>
  <si>
    <t>Número de inscripción</t>
  </si>
  <si>
    <t>Fecha de inscripción en la Cámara de Comercio</t>
  </si>
  <si>
    <t>Último año de renovación</t>
  </si>
  <si>
    <t>ACTUALIZACION DE DATOS</t>
  </si>
  <si>
    <t>Dirección de notificación judicial registrada en Cámara de Comercio</t>
  </si>
  <si>
    <t>Departamento de la dirección de notificación judicial</t>
  </si>
  <si>
    <t>Ciudad de la dirección de notificación judicial</t>
  </si>
  <si>
    <t>Dirección del domicilio</t>
  </si>
  <si>
    <t>Departamento de la dirección del domicilio</t>
  </si>
  <si>
    <t>Ciudad de la dirección del domicilio</t>
  </si>
  <si>
    <t>Teléfono del domicilio</t>
  </si>
  <si>
    <t>Celular corporativo</t>
  </si>
  <si>
    <t>E-mail de la ESAL Extranjera con negocios permanentes en Colombia</t>
  </si>
  <si>
    <t>Ciudad de la casa matriz de la Esal extranjera con negocios permanentes en Colombia</t>
  </si>
  <si>
    <t>País del domicilio casa matriz de la Esal extranjera con negocios permanentes en Colombia</t>
  </si>
  <si>
    <t>INFORMACIÓN SOBRE REVISORIA FISCAL</t>
  </si>
  <si>
    <t>La ESAL Extranjera tiene Revisor fiscal?</t>
  </si>
  <si>
    <t>El Revisor Fiscal pertenece a una firma?</t>
  </si>
  <si>
    <t>A que firma pertenece el Revisor Fiscal?</t>
  </si>
  <si>
    <t>Detalle sobre este Informe</t>
  </si>
  <si>
    <t>Los estados financieros estan acompañados del dictamen del Revisor Fiscal?</t>
  </si>
  <si>
    <t>Concepto del Revisor Fiscal en su informe</t>
  </si>
  <si>
    <t>Estos estados financieros presentan información reexpresada?</t>
  </si>
  <si>
    <t>La información reexpresada corresponde a:</t>
  </si>
  <si>
    <t>Reexpresión según normatividad que aplique</t>
  </si>
  <si>
    <t>INFORMACIÓN SOBRE AUDITORIA EXTERNA</t>
  </si>
  <si>
    <t>La ESAL Extranjera tiene Auditoría Externa?</t>
  </si>
  <si>
    <t>El informe de Auditoría externa presentó hallazgos?</t>
  </si>
  <si>
    <t>INFORMACIÓN SOBRE NOTIFICACIÓN</t>
  </si>
  <si>
    <t>De conformidad con lo dispuesto en el artículo 56 del CPACA, el suscrito autoriza a la Superintendencia de Sociedades para que, a partir de la fecha de presentación del informe, realice la notificación electrónica de los actos administrativos que correspondan.</t>
  </si>
  <si>
    <t>E-mail de notificación electrónica</t>
  </si>
  <si>
    <t>Dirección de notificación física</t>
  </si>
  <si>
    <t>Departamento de notificación física</t>
  </si>
  <si>
    <t>Ciudad (Municipio) de notificación física</t>
  </si>
  <si>
    <t>01. Adopción</t>
  </si>
  <si>
    <t>01.LINEA RECTA</t>
  </si>
  <si>
    <t>01. SI</t>
  </si>
  <si>
    <t>01.COSTO</t>
  </si>
  <si>
    <t>A0111 - Cultivo de cereales (excepto arroz), legumbres y semillas oleaginosas</t>
  </si>
  <si>
    <t>01. ANUAL</t>
  </si>
  <si>
    <t>ACTIVA</t>
  </si>
  <si>
    <t>01. SOCIEDAD ANÓNIMA</t>
  </si>
  <si>
    <t>01. EQUIPO DE FUTBOL PROFESIONAL</t>
  </si>
  <si>
    <t>AMAZONAS</t>
  </si>
  <si>
    <t>ABEJORRAL-ANTIOQUIA</t>
  </si>
  <si>
    <t>013 - AFGANISTAN</t>
  </si>
  <si>
    <t>01. ABSTENCIÓN DE OPINIÓN</t>
  </si>
  <si>
    <t>1. Modificación información corte anterior</t>
  </si>
  <si>
    <t>No debe incluir columna en el ESF. Efectuar revelación conforme a NIC8 para Plenas ó sección10 para Pymes</t>
  </si>
  <si>
    <t>CEDULA DE CIUDADANIA</t>
  </si>
  <si>
    <t>01 - MASCULINO</t>
  </si>
  <si>
    <t>01 - MENOS DE 30 AÑOS</t>
  </si>
  <si>
    <t>01 - AFROCOLOMBIANO, PALENQUERO O RAIZAL</t>
  </si>
  <si>
    <t>01 - ACADÉMICO</t>
  </si>
  <si>
    <t>01 - DEPENDIENTE</t>
  </si>
  <si>
    <t>Cámara de Comercio de Bogotá</t>
  </si>
  <si>
    <t>02. Cooperación</t>
  </si>
  <si>
    <t>01 - ABOGADO</t>
  </si>
  <si>
    <t>02.SUMA DE DIGITOS</t>
  </si>
  <si>
    <t>02. NO</t>
  </si>
  <si>
    <t>02.REVALUACIÓN</t>
  </si>
  <si>
    <t>A0112 - Cultivo de arroz</t>
  </si>
  <si>
    <t>02. SEMESTRAL</t>
  </si>
  <si>
    <t>ACUERDO DE REESTRUCTURACIÓN</t>
  </si>
  <si>
    <t>02. SUCURSAL EXTRANJERA</t>
  </si>
  <si>
    <t>02. FONDO GANADERO</t>
  </si>
  <si>
    <t>ANTIOQUIA</t>
  </si>
  <si>
    <t>ABREGO-NORTE DE SANTANDER</t>
  </si>
  <si>
    <t>017 - ALBANIA</t>
  </si>
  <si>
    <t>02. CON SALVEDAD</t>
  </si>
  <si>
    <t>2. Modificación NIC1 Párr.10 Lit.F. Plenas ó Modificación sección 10 párr. 10.21b. Pymes</t>
  </si>
  <si>
    <t>CEDULA DE EXTRANJERIA</t>
  </si>
  <si>
    <t>02 - FEMENINO</t>
  </si>
  <si>
    <t>02 - ENTRE 31 Y 40 AÑOS</t>
  </si>
  <si>
    <t>02 - INDÍGENA</t>
  </si>
  <si>
    <t>02 - CONTABLE</t>
  </si>
  <si>
    <t>02 - INDEPENDIENTE</t>
  </si>
  <si>
    <t>Cámara de Comercio de Buga</t>
  </si>
  <si>
    <t>03. Educación</t>
  </si>
  <si>
    <t>02 - OTRO</t>
  </si>
  <si>
    <t>A0113 - Cultivo de hortalizas, raíces y tubérculos</t>
  </si>
  <si>
    <t>03. CADA CUATRO MESES</t>
  </si>
  <si>
    <t>ACUERDO DE REORGANIZACION</t>
  </si>
  <si>
    <t>03. SOCIEDAD LIMITADA</t>
  </si>
  <si>
    <t>03. ADMINISTRADORA DE PLANES DE AUTOFINANCIAMIENTO COMERCIAL - SAPAC</t>
  </si>
  <si>
    <t>ARAUCA</t>
  </si>
  <si>
    <t>ABRIAQUI-ANTIOQUIA</t>
  </si>
  <si>
    <t>023 - ALEMANIA</t>
  </si>
  <si>
    <t>03. LIMPIO</t>
  </si>
  <si>
    <t>PASAPORTE</t>
  </si>
  <si>
    <t>03 - OTRO</t>
  </si>
  <si>
    <t>03 - ENTRE 41 Y 50 AÑOS</t>
  </si>
  <si>
    <t>03 - GITANO - ROM</t>
  </si>
  <si>
    <t>03 - EMPÍRICO</t>
  </si>
  <si>
    <t>NIT</t>
  </si>
  <si>
    <t>Cámara de Comercio de Cali</t>
  </si>
  <si>
    <t>04. Cultura</t>
  </si>
  <si>
    <t>A0114 - Cultivo de tabaco</t>
  </si>
  <si>
    <t>04. TRIMESTRAL</t>
  </si>
  <si>
    <t>CONCORDATO EN EJECUCIÓN</t>
  </si>
  <si>
    <t>04. SOCIEDAD EN COMANDITA</t>
  </si>
  <si>
    <t>04. OPERADORA DE LIBRANZA</t>
  </si>
  <si>
    <t>ATLANTICO</t>
  </si>
  <si>
    <t>ACACIAS-META</t>
  </si>
  <si>
    <t>026 - ARMENIA</t>
  </si>
  <si>
    <t>04. NEGATIVO</t>
  </si>
  <si>
    <t>04 - MÁS DE 50 AÑOS</t>
  </si>
  <si>
    <t>04 - NO ÉTNICO</t>
  </si>
  <si>
    <t>04 - FINANCIERO</t>
  </si>
  <si>
    <t>NUMERO DE IDENTIFICACIÓN EXTRANJERO</t>
  </si>
  <si>
    <t>Cámara de Comercio de Ibagué</t>
  </si>
  <si>
    <t>05. Ambiente</t>
  </si>
  <si>
    <t>A0115 - Cultivo de plantas textiles</t>
  </si>
  <si>
    <t>06. BIMESTRAL</t>
  </si>
  <si>
    <t>CONCORDATO EN TRÁMITE</t>
  </si>
  <si>
    <t>05. SOCIEDAD EN COMANDITA POR ACCIONES</t>
  </si>
  <si>
    <t>05. FACTORING</t>
  </si>
  <si>
    <t>BOGOTA D.C.</t>
  </si>
  <si>
    <t>ACANDI-CHOCO</t>
  </si>
  <si>
    <t>027 - ARUBA</t>
  </si>
  <si>
    <t>05 - INDUSTRIAL</t>
  </si>
  <si>
    <t>Cámara de Comercio de Casanare</t>
  </si>
  <si>
    <t>06. Salud</t>
  </si>
  <si>
    <t>A0119 - Otros cultivos transitorios n.c.p.</t>
  </si>
  <si>
    <t>12. MENSUAL</t>
  </si>
  <si>
    <t>EN ETAPA PREOPERATIVA</t>
  </si>
  <si>
    <t>06. COLECTIVA</t>
  </si>
  <si>
    <t>06. MULTINIVEL</t>
  </si>
  <si>
    <t>BOLIVAR</t>
  </si>
  <si>
    <t>ACEVEDO-HUILA</t>
  </si>
  <si>
    <t>029 - BOSNIA</t>
  </si>
  <si>
    <t>06 - JURÍDICO</t>
  </si>
  <si>
    <t>TARJETA DE IDENTIDAD</t>
  </si>
  <si>
    <t>Cámara de Comercio de Cartago</t>
  </si>
  <si>
    <t>07. Religión</t>
  </si>
  <si>
    <t>A0121 - Cultivo de frutas tropicales y subtropicales</t>
  </si>
  <si>
    <t>99. OTRO</t>
  </si>
  <si>
    <t>07. EMPRESA UNIPERSONAL</t>
  </si>
  <si>
    <t>07. ACTIVIDAD ECONÓMICA DIFERENTE A LAS ANTERIORES</t>
  </si>
  <si>
    <t>BOYACA</t>
  </si>
  <si>
    <t>ACHI-BOLIVAR</t>
  </si>
  <si>
    <t>031 -BURKINA FASSO</t>
  </si>
  <si>
    <t>07 - STEM (CIENCIAS, TECNOLOGÍA, INGENIERÍA Y MATEMÁTICAS)</t>
  </si>
  <si>
    <t>Cámara de Comercio de Medellín para Antioquia</t>
  </si>
  <si>
    <t>08. Otro</t>
  </si>
  <si>
    <t>A0122 - Cultivo de plátano y banano</t>
  </si>
  <si>
    <t>08. SOCIEDAD POR ACCIONES SIMPLIFICADA SAS</t>
  </si>
  <si>
    <t>CALDAS</t>
  </si>
  <si>
    <t>AGRADO-HUILA</t>
  </si>
  <si>
    <t>037 - ANDORRA</t>
  </si>
  <si>
    <t>08 - OTRO</t>
  </si>
  <si>
    <t>Cámara de Comercio de Bucaramanga</t>
  </si>
  <si>
    <t>A0123 - Cultivo de café</t>
  </si>
  <si>
    <t>CAQUETA</t>
  </si>
  <si>
    <t>AGUA-DE-DIOS-CUNDINAMARCA</t>
  </si>
  <si>
    <t>040 - ANGOLA</t>
  </si>
  <si>
    <t>Cámara de Comercio de Santa Marta</t>
  </si>
  <si>
    <t>A0124 - Cultivo de caña de azúcar</t>
  </si>
  <si>
    <t>CASANARE</t>
  </si>
  <si>
    <t>AGUACHICA-CESAR</t>
  </si>
  <si>
    <t>041 - ANGUILLA</t>
  </si>
  <si>
    <t>Cámara de Comercio de Manizales</t>
  </si>
  <si>
    <t>A0125 - Cultivo de flor de corte</t>
  </si>
  <si>
    <t>CAUCA</t>
  </si>
  <si>
    <t>AGUADA-SANTANDER</t>
  </si>
  <si>
    <t>043 - ANTIGUA Y BARBUDA</t>
  </si>
  <si>
    <t>Cámara de Comercio de Cúcuta</t>
  </si>
  <si>
    <t>A0126 - Cultivo de palma para aceite (palma africana) y otros frutos oleaginosos</t>
  </si>
  <si>
    <t>CESAR</t>
  </si>
  <si>
    <t>AGUADAS-CALDAS</t>
  </si>
  <si>
    <t>047 - ANTILLAS HOLANDESAS</t>
  </si>
  <si>
    <t>Cámara de Comercio de Montería</t>
  </si>
  <si>
    <t>A0127 - Cultivo de plantas con las que se preparan bebidas</t>
  </si>
  <si>
    <t>CHOCO</t>
  </si>
  <si>
    <t>AGUAZUL-CASANARE</t>
  </si>
  <si>
    <t>053 - ARABIA SAUDITA</t>
  </si>
  <si>
    <t>Cámara de Comercio de Barranquilla</t>
  </si>
  <si>
    <t>A0128 - Cultivo de especias y de plantas aromáticas y medicinales</t>
  </si>
  <si>
    <t>CORDOBA</t>
  </si>
  <si>
    <t>AGUSTIN-CODAZZI-CESAR</t>
  </si>
  <si>
    <t>059 - ARGELIA</t>
  </si>
  <si>
    <t>Cámara de Comercio del Huila</t>
  </si>
  <si>
    <t>A0129 - Otros cultivos permanentes n.c.p.</t>
  </si>
  <si>
    <t>CUNDINAMARCA</t>
  </si>
  <si>
    <t>AIPE-HUILA</t>
  </si>
  <si>
    <t>063 - ARGENTINA</t>
  </si>
  <si>
    <t>Cámara de Comercio de Cartagena</t>
  </si>
  <si>
    <t>A0130 - Propagación de plantas (actividades de los viveros, excepto viveros forestales)</t>
  </si>
  <si>
    <t>GUAINIA</t>
  </si>
  <si>
    <t>ALBAN-CUNDINAMARCA</t>
  </si>
  <si>
    <t>069 - AUSTRALIA</t>
  </si>
  <si>
    <t>Cámara de Comercio del Oriente Antioqueño</t>
  </si>
  <si>
    <t>A0141 - Cría de ganado bovino y bufalino</t>
  </si>
  <si>
    <t>GUAVIARE</t>
  </si>
  <si>
    <t>ALBAN-NARINO</t>
  </si>
  <si>
    <t>072 - AUSTRIA</t>
  </si>
  <si>
    <t>Cámara de Comercio del Magdalena Medio y Nordeste Antioqueño</t>
  </si>
  <si>
    <t>A0142 - Cría de caballos y otros equinos</t>
  </si>
  <si>
    <t>HUILA</t>
  </si>
  <si>
    <t>ALBANIA-CAQUETA</t>
  </si>
  <si>
    <t>074 - AZERBAIJAN</t>
  </si>
  <si>
    <t>Cámara de Comercio de Palmira</t>
  </si>
  <si>
    <t>A0143 - Cría de ovejas y cabras</t>
  </si>
  <si>
    <t>LA GUAJIRA</t>
  </si>
  <si>
    <t>ALBANIA-LA GUAJIRA</t>
  </si>
  <si>
    <t>077 - BAHAMAS</t>
  </si>
  <si>
    <t>Cámara de Comercio de Armenia</t>
  </si>
  <si>
    <t>A0144 - Cría de ganado porcino</t>
  </si>
  <si>
    <t>MAGDALENA</t>
  </si>
  <si>
    <t>ALBANIA-SANTANDER</t>
  </si>
  <si>
    <t>080 - BAHREIN</t>
  </si>
  <si>
    <t>Cámara de Comercio de Buenaventura</t>
  </si>
  <si>
    <t>A0145 - Cría de aves de corral</t>
  </si>
  <si>
    <t>META</t>
  </si>
  <si>
    <t>ALCALA-VALLE</t>
  </si>
  <si>
    <t>081 - BANGLADESH</t>
  </si>
  <si>
    <t>Cámara de Comercio del Cauca</t>
  </si>
  <si>
    <t>A0149 - Cría de otros animales n.c.p.</t>
  </si>
  <si>
    <t>NARINO</t>
  </si>
  <si>
    <t>ALDANA-NARINO</t>
  </si>
  <si>
    <t>083 - BARBADOS</t>
  </si>
  <si>
    <t>Cámara de Comercio de Barrancabermeja</t>
  </si>
  <si>
    <t>A0150 - Explotación mixta (agrícola y pecuaria)</t>
  </si>
  <si>
    <t>NORTE DE SANTANDER</t>
  </si>
  <si>
    <t>ALEJANDRIA-ANTIOQUIA</t>
  </si>
  <si>
    <t>087 - BELGICA</t>
  </si>
  <si>
    <t>Cámara de Comercio de Tuluá</t>
  </si>
  <si>
    <t>A0161 - Actividades de apoyo a la agricultura</t>
  </si>
  <si>
    <t>PUTUMAYO</t>
  </si>
  <si>
    <t>ALGARROBO-MAGDALENA</t>
  </si>
  <si>
    <t>088 - BELICE</t>
  </si>
  <si>
    <t>Cámara de Comercio de Pereira</t>
  </si>
  <si>
    <t>A0162 - Actividades de apoyo a la ganadería</t>
  </si>
  <si>
    <t>QUINDIO</t>
  </si>
  <si>
    <t>ALGECIRAS-HUILA</t>
  </si>
  <si>
    <t>090 - BERMUDAS</t>
  </si>
  <si>
    <t>Cámara de Comercio Aburrá Sur</t>
  </si>
  <si>
    <t>A0163 - Actividades posteriores a la cosecha</t>
  </si>
  <si>
    <t>RISARALDA</t>
  </si>
  <si>
    <t>ALMAGUER-CAUCA</t>
  </si>
  <si>
    <t>091 - BELARUS</t>
  </si>
  <si>
    <t>Cámara de Comercio de Villavicencio</t>
  </si>
  <si>
    <t>A0164 - Tratamiento de semillas para propagación</t>
  </si>
  <si>
    <t>SAN ANDRES Y PROVIDENCIA</t>
  </si>
  <si>
    <t>ALMEIDA-BOYACA</t>
  </si>
  <si>
    <t>093 - BIRMANIA (MYANMAR)</t>
  </si>
  <si>
    <t>Cámara de Comercio de Soacha</t>
  </si>
  <si>
    <t>A0170 - Caza ordinaria y mediante trampas y actividades de servicios conexas</t>
  </si>
  <si>
    <t>SANTANDER</t>
  </si>
  <si>
    <t>ALPUJARRA-TOLIMA</t>
  </si>
  <si>
    <t>097 - BOLIVIA</t>
  </si>
  <si>
    <t>A0210 - Silvicultura y otras actividades forestales</t>
  </si>
  <si>
    <t>SUCRE</t>
  </si>
  <si>
    <t>ALTAMIRA-HUILA</t>
  </si>
  <si>
    <t>101 - BOTSWANA</t>
  </si>
  <si>
    <t>A0220 - Extracción de madera</t>
  </si>
  <si>
    <t>TOLIMA</t>
  </si>
  <si>
    <t>ALTO-BAUDO-CHOCO</t>
  </si>
  <si>
    <t>105 - BRASIL</t>
  </si>
  <si>
    <t>A0230 - Recolección de productos forestales diferentes a la madera</t>
  </si>
  <si>
    <t>VALLE</t>
  </si>
  <si>
    <t>ALTOS-DEL-ROSARIO-BOLIVAR</t>
  </si>
  <si>
    <t>108 - BRUNEI DARUSSALAM</t>
  </si>
  <si>
    <t>A0240 - Servicios de apoyo a la silvicultura</t>
  </si>
  <si>
    <t>VAUPES</t>
  </si>
  <si>
    <t>ALVARADO-TOLIMA</t>
  </si>
  <si>
    <t>111 - BULGARIA</t>
  </si>
  <si>
    <t>A0311 - Pesca marítima</t>
  </si>
  <si>
    <t>VICHADA</t>
  </si>
  <si>
    <t>AMAGA-ANTIOQUIA</t>
  </si>
  <si>
    <t>115 - BURUNDI</t>
  </si>
  <si>
    <t>A0312 - Pesca de agua dulce</t>
  </si>
  <si>
    <t>AMALFI-ANTIOQUIA</t>
  </si>
  <si>
    <t>119 - BUTAN</t>
  </si>
  <si>
    <t>A0321 - Acuicultura marítima</t>
  </si>
  <si>
    <t>AMBALEMA-TOLIMA</t>
  </si>
  <si>
    <t>127 - CABO VERDE</t>
  </si>
  <si>
    <t>A0322 - Acuicultura de agua dulce</t>
  </si>
  <si>
    <t>ANAPOIMA-CUNDINAMARCA</t>
  </si>
  <si>
    <t>137 - CAIMAN - ISLAS</t>
  </si>
  <si>
    <t>B0510 - Extracción de hulla (carbón de piedra)</t>
  </si>
  <si>
    <t>ANCUYA-NARINO</t>
  </si>
  <si>
    <t>141 - CAMBOYA (KAMPUCHEA)</t>
  </si>
  <si>
    <t>B0520 - Extracción de carbón lignito</t>
  </si>
  <si>
    <t>ANDALUCIA-VALLE</t>
  </si>
  <si>
    <t>145 - CAMERUN - REPUBLICA UNIDA DEL</t>
  </si>
  <si>
    <t>B0610 - Extracción de petróleo crudo</t>
  </si>
  <si>
    <t>ANDES-ANTIOQUIA</t>
  </si>
  <si>
    <t>149 - CANADA</t>
  </si>
  <si>
    <t>B0620 - Extracción de gas natural</t>
  </si>
  <si>
    <t>ANGELOPOLIS-ANTIOQUIA</t>
  </si>
  <si>
    <t>159 - SANTA SEDE</t>
  </si>
  <si>
    <t>B0710 - Extracción de minerales de hierro</t>
  </si>
  <si>
    <t>ANGOSTURA-ANTIOQUIA</t>
  </si>
  <si>
    <t>165 - COCOS (KEELING) - ISLAS</t>
  </si>
  <si>
    <t>B0721 - Extracción de minerales de uranio y de torio</t>
  </si>
  <si>
    <t>ANOLAIMA-CUNDINAMARCA</t>
  </si>
  <si>
    <t>169 - COLOMBIA</t>
  </si>
  <si>
    <t>B0722 - Extracción de oro y otros metales preciosos</t>
  </si>
  <si>
    <t>ANORI-ANTIOQUIA</t>
  </si>
  <si>
    <t>173 - COMORAS</t>
  </si>
  <si>
    <t>B0723 - Extracción de minerales de níquel</t>
  </si>
  <si>
    <t>ANSERMA-CALDAS</t>
  </si>
  <si>
    <t>177 - CONGO</t>
  </si>
  <si>
    <t>B0729 - Extracción de otros minerales metalíferos no ferrosos n.c.p.</t>
  </si>
  <si>
    <t>ANSERMANUEVO-VALLE</t>
  </si>
  <si>
    <t>183 - COOK - ISLAS</t>
  </si>
  <si>
    <t>B0811 - Extracción de piedra, arena, arcillas comunes, yeso y anhidrita</t>
  </si>
  <si>
    <t>ANTIOQUIA-ANTIOQUIA</t>
  </si>
  <si>
    <t>187 - COREA (NORTE) - REPUBLICA POPULAR DEMOCRATICA DE</t>
  </si>
  <si>
    <t>B0812 - Extracción de arcillas de uso industrial, caliza, caolín y bentonitas</t>
  </si>
  <si>
    <t>ANZA-ANTIOQUIA</t>
  </si>
  <si>
    <t>190 - COREA (SUR) - REPUBLICA DE</t>
  </si>
  <si>
    <t>B0820 - Extracción de esmeraldas, piedras preciosas y semipreciosas</t>
  </si>
  <si>
    <t>ANZOATEGUI-TOLIMA</t>
  </si>
  <si>
    <t>193 - COSTA DE MARFIL</t>
  </si>
  <si>
    <t>B0891 - Extracción de minerales para la fabricación de abonos y productos químicos</t>
  </si>
  <si>
    <t>APARTADO-ANTIOQUIA</t>
  </si>
  <si>
    <t>196 - COSTA RICA</t>
  </si>
  <si>
    <t>B0892 - Extracción de halita (sal)</t>
  </si>
  <si>
    <t>APIA-RISARALDA</t>
  </si>
  <si>
    <t>198 - CROACIA</t>
  </si>
  <si>
    <t>B0899 - Extracción de otros minerales no metálicos n.c.p.</t>
  </si>
  <si>
    <t>APULO-CUNDINAMARCA</t>
  </si>
  <si>
    <t>199 - CUBA</t>
  </si>
  <si>
    <t>B0910 - Actividades de apoyo para la extracción de petróleo y de gas natural</t>
  </si>
  <si>
    <t>AQUITANIA-BOYACA</t>
  </si>
  <si>
    <t>203 - CHAD</t>
  </si>
  <si>
    <t>B0990 - Actividades de apoyo para otras actividades de explotación de minas y canteras</t>
  </si>
  <si>
    <t>ARACATACA-MAGDALENA</t>
  </si>
  <si>
    <t>211 - CHILE</t>
  </si>
  <si>
    <t>C1011 - Procesamiento y conservación de carne y productos cárnicos</t>
  </si>
  <si>
    <t>ARANZAZU-CALDAS</t>
  </si>
  <si>
    <t>215 - CHINA</t>
  </si>
  <si>
    <t>C1012 - Procesamiento y conservación de pescados, crustáceos y moluscos</t>
  </si>
  <si>
    <t>ARATOCA-SANTANDER</t>
  </si>
  <si>
    <t>218 - TAIWAN (FORMOSA)</t>
  </si>
  <si>
    <t>C1020 - Procesamiento y conservación de frutas, legumbres, hortalizas y tubérculos</t>
  </si>
  <si>
    <t>ARAUCA-ARAUCA</t>
  </si>
  <si>
    <t>221 - CHIPRE</t>
  </si>
  <si>
    <t>C1031 - Extracción de aceites de origen vegetal crudos</t>
  </si>
  <si>
    <t>ARAUQUITA-ARAUCA</t>
  </si>
  <si>
    <t>229 - BENIN</t>
  </si>
  <si>
    <t>C1032 - Elaboración de aceites y grasas de origen vegetal refinados</t>
  </si>
  <si>
    <t>ARBELAEZ-CUNDINAMARCA</t>
  </si>
  <si>
    <t>232 - DINAMARCA</t>
  </si>
  <si>
    <t>C1033 - Elaboración de aceites y grasas de origen animal</t>
  </si>
  <si>
    <t>ARBOLEDA-NARINO</t>
  </si>
  <si>
    <t>235 - DOMINICA</t>
  </si>
  <si>
    <t>C1040 - Elaboración de productos lácteos</t>
  </si>
  <si>
    <t>ARBOLEDAS-NORTE DE SANTANDER</t>
  </si>
  <si>
    <t>239 - ECUADOR</t>
  </si>
  <si>
    <t>C1051 - Elaboración de productos de molinería</t>
  </si>
  <si>
    <t>ARBOLETES-ANTIOQUIA</t>
  </si>
  <si>
    <t>240 - EGIPTO</t>
  </si>
  <si>
    <t>C1052 - Elaboración de almidones y productos derivados del almidón</t>
  </si>
  <si>
    <t>ARCABUCO-BOYACA</t>
  </si>
  <si>
    <t>242 - EL SALVADOR</t>
  </si>
  <si>
    <t>C1061 - Trilla de café</t>
  </si>
  <si>
    <t>ARENAL-BOLIVAR</t>
  </si>
  <si>
    <t>243 - ERITREA</t>
  </si>
  <si>
    <t>C1062 - Descafeinado, tostión y molienda del café</t>
  </si>
  <si>
    <t>ARGELIA-ANTIOQUIA</t>
  </si>
  <si>
    <t>244 - EMIRATOS ARABES UNIDOS</t>
  </si>
  <si>
    <t>C1063 - Otros derivados del café</t>
  </si>
  <si>
    <t>ARGELIA-CAUCA</t>
  </si>
  <si>
    <t>245 - ESPAÑA</t>
  </si>
  <si>
    <t>C1071 - Elaboración y refinación de azúcar</t>
  </si>
  <si>
    <t>ARGELIA-VALLE</t>
  </si>
  <si>
    <t>246 - ESLOVAQUIA</t>
  </si>
  <si>
    <t>C1072 - Elaboración de panela</t>
  </si>
  <si>
    <t>ARIGUANI-MAGDALENA</t>
  </si>
  <si>
    <t>247 - ESLOVENIA</t>
  </si>
  <si>
    <t>C1081 - Elaboración de productos de panadería</t>
  </si>
  <si>
    <t>ARJONA-BOLIVAR</t>
  </si>
  <si>
    <t>249 - ESTADOS UNIDOS</t>
  </si>
  <si>
    <t>C1082 - Elaboración de cacao, chocolate y productos de confitería</t>
  </si>
  <si>
    <t>ARMENIA-ANTIOQUIA</t>
  </si>
  <si>
    <t>251- ESTONIA</t>
  </si>
  <si>
    <t>C1083 - Elaboración de macarrones, fideos, alcuzcuz y productos farináceos similares</t>
  </si>
  <si>
    <t>ARMENIA-QUINDIO</t>
  </si>
  <si>
    <t>253 - ETIOPIA</t>
  </si>
  <si>
    <t>C1084 - Elaboración de comidas y platos preparados</t>
  </si>
  <si>
    <t>ARMERO-TOLIMA</t>
  </si>
  <si>
    <t>259 - FEROE - ISLAS</t>
  </si>
  <si>
    <t>C1089 - Elaboración de otros productos alimenticios n.c.p.</t>
  </si>
  <si>
    <t>ARROYOHONDO-BOLIVAR</t>
  </si>
  <si>
    <t>267 - FILIPINAS</t>
  </si>
  <si>
    <t>C1090 - Elaboración de alimentos preparados para animales</t>
  </si>
  <si>
    <t>ASTREA-CESAR</t>
  </si>
  <si>
    <t>271 - FINLANDIA</t>
  </si>
  <si>
    <t>C1101 - Destilación, rectificación y mezcla de bebidas alcohólicas</t>
  </si>
  <si>
    <t>ATACO-TOLIMA</t>
  </si>
  <si>
    <t>275 - FRANCIA</t>
  </si>
  <si>
    <t>C1102 - Elaboración de bebidas fermentadas no destiladas</t>
  </si>
  <si>
    <t>ATRATO-CHOCO</t>
  </si>
  <si>
    <t>281 - GABON</t>
  </si>
  <si>
    <t>C1103 - Producción de malta, elaboración de cervezas y otras bebidas malteadas</t>
  </si>
  <si>
    <t>AYAPEL-CORDOBA</t>
  </si>
  <si>
    <t>285 - GAMBIA</t>
  </si>
  <si>
    <t>C1104 - Elaboración de bebidas no alcohólicas, producción de aguas minerales y otras aguas embotelladas</t>
  </si>
  <si>
    <t>BAGADO-CHOCO</t>
  </si>
  <si>
    <t>287 - GEORGIA</t>
  </si>
  <si>
    <t>C1200 - Elaboración de productos de tabaco</t>
  </si>
  <si>
    <t>BAHIA-SOLANO-CHOCO</t>
  </si>
  <si>
    <t>289 - GHANA</t>
  </si>
  <si>
    <t>C1311 - Preparación e hilatura de fibras textiles</t>
  </si>
  <si>
    <t>BAJO-BAUDO-CHOCO</t>
  </si>
  <si>
    <t>293 - GIBRALTAR</t>
  </si>
  <si>
    <t>C1312 - Tejeduría de productos textiles</t>
  </si>
  <si>
    <t>BALBOA-CAUCA</t>
  </si>
  <si>
    <t>297 - GRANADA</t>
  </si>
  <si>
    <t>C1313 - Acabado de productos textiles</t>
  </si>
  <si>
    <t>BALBOA-RISARALDA</t>
  </si>
  <si>
    <t>301 - GRECIA</t>
  </si>
  <si>
    <t>C1391 - Fabricación de tejidos de punto y ganchillo</t>
  </si>
  <si>
    <t>BARANOA-ATLANTICO</t>
  </si>
  <si>
    <t>305 - GROENLANDIA</t>
  </si>
  <si>
    <t>C1392 - Confección de artículos con materiales textiles, excepto prendas de vestir</t>
  </si>
  <si>
    <t>BARAYA-HUILA</t>
  </si>
  <si>
    <t>309 - GUADALUPE</t>
  </si>
  <si>
    <t>C1393 - Fabricación de tapetes y alfombras para pisos</t>
  </si>
  <si>
    <t>BARBACOAS-NARINO</t>
  </si>
  <si>
    <t>313 - GUAM</t>
  </si>
  <si>
    <t>C1394 - Fabricación de cuerdas, cordeles, cables, bramantes y redes</t>
  </si>
  <si>
    <t>BARBOSA-ANTIOQUIA</t>
  </si>
  <si>
    <t>317 - GUATEMALA</t>
  </si>
  <si>
    <t>C1399 - Fabricación de otros artículos textiles n.c.p.</t>
  </si>
  <si>
    <t>BARBOSA-SANTANDER</t>
  </si>
  <si>
    <t>325 - GUAYANA FRANCESA</t>
  </si>
  <si>
    <t>C1410 - Confección de prendas de vestir, excepto prendas de piel</t>
  </si>
  <si>
    <t>BARICHARA-SANTANDER</t>
  </si>
  <si>
    <t>329 - GUINEA</t>
  </si>
  <si>
    <t>C1420 - Fabricación de artículos de piel</t>
  </si>
  <si>
    <t>BARRANCA-DE-UPÍA-META</t>
  </si>
  <si>
    <t>331- GUINEA ECUATORIAL</t>
  </si>
  <si>
    <t>C1430 - Fabricación de artículos de punto y ganchillo</t>
  </si>
  <si>
    <t>BARRANCABERMEJA-SANTANDER</t>
  </si>
  <si>
    <t>334 - GUINEA</t>
  </si>
  <si>
    <t>C1511 - Curtido y recurtido de cueros; recurtido y teñido de pieles</t>
  </si>
  <si>
    <t>BARRANCAS-LA GUAJIRA</t>
  </si>
  <si>
    <t>337 - GUYANA</t>
  </si>
  <si>
    <t>C1512 - Fabricación de artículos de viaje, bolsos de mano y artículos similares elaborados en cuero, y fabricación de artículos de talabartería y guarnicionería</t>
  </si>
  <si>
    <t>BARRANCO-DE-LOBA-BOLIVAR</t>
  </si>
  <si>
    <t>341 - HAITI</t>
  </si>
  <si>
    <t>C1513 - Fabricación de artículos de viaje, bolsos de mano y artículos similares; artículos de talabartería y guarnicionería elaborados en otros materiales</t>
  </si>
  <si>
    <t>BARRANQUILLA-ATLANTICO</t>
  </si>
  <si>
    <t>345 - HONDURAS</t>
  </si>
  <si>
    <t>C1521 - Fabricación de calzado de cuero y piel, con cualquier tipo de suela</t>
  </si>
  <si>
    <t>BECERRIL-CESAR</t>
  </si>
  <si>
    <t>351 - HONG KONG</t>
  </si>
  <si>
    <t>C1522 - Fabricación de otros tipos de calzado, excepto calzado de cuero y piel</t>
  </si>
  <si>
    <t>BELALCAZAR-CALDAS</t>
  </si>
  <si>
    <t>355 - HUNGRIA</t>
  </si>
  <si>
    <t>C1523 - Fabricación de partes de calzado</t>
  </si>
  <si>
    <t>BELEN-BOYACA</t>
  </si>
  <si>
    <t>361 - INDIA</t>
  </si>
  <si>
    <t>C1610 - Aserrado, acepillado e impregnación de la madera</t>
  </si>
  <si>
    <t>BELEN-DE-LOS-ANDAQUIES-CAQUETA</t>
  </si>
  <si>
    <t>365 - INDONESIA</t>
  </si>
  <si>
    <t>C1620 - Fabricación de hojas de madera para enchapado; fabricación de tableros contrachapados, tableros laminados, tableros de partículas y otros tableros y paneles</t>
  </si>
  <si>
    <t>BELEN-DE-UMBRIA-RISARALDA</t>
  </si>
  <si>
    <t>369 - IRAK</t>
  </si>
  <si>
    <t>C1630 - Fabricación de partes y piezas de madera, de carpintería y ebanistería para la construcción</t>
  </si>
  <si>
    <t>BELEN-NARINO</t>
  </si>
  <si>
    <t>372 - IRAN - REPUBLICA ISLAMICA DEL</t>
  </si>
  <si>
    <t>C1640 - Fabricación de recipientes de madera</t>
  </si>
  <si>
    <t>BELLO-ANTIOQUIA</t>
  </si>
  <si>
    <t>375 - IRLANDA (EIRE)</t>
  </si>
  <si>
    <t>C1690 - Fabricación de otros productos de madera; fabricación de artículos de corcho, cestería y espartería</t>
  </si>
  <si>
    <t>BELMIRA-ANTIOQUIA</t>
  </si>
  <si>
    <t>379 - ISLANDIA</t>
  </si>
  <si>
    <t>C1701 - Fabricación de pulpas (pastas) celulósicas; papel y cartón</t>
  </si>
  <si>
    <t>BELTRAN-CUNDINAMARCA</t>
  </si>
  <si>
    <t>383 - ISRAEL</t>
  </si>
  <si>
    <t>C1702 - Fabricación de papel y cartón ondulado (corrugado); fabricación de envases, empaques y de embalajes de papel y cartón</t>
  </si>
  <si>
    <t>BELÉN-DE-BAJIRÁ-CHOCO</t>
  </si>
  <si>
    <t>386 - ITALIA</t>
  </si>
  <si>
    <t>C1709 - Fabricación de otros artículos de papel y cartón</t>
  </si>
  <si>
    <t>BERBEO-BOYACA</t>
  </si>
  <si>
    <t>391 - JAMAICA</t>
  </si>
  <si>
    <t>C1811 - Actividades de impresión</t>
  </si>
  <si>
    <t>BETANIA-ANTIOQUIA</t>
  </si>
  <si>
    <t>399 - JAPON</t>
  </si>
  <si>
    <t>C1812 - Actividades de servicios relacionados con la impresión</t>
  </si>
  <si>
    <t>BETEITIVA-BOYACA</t>
  </si>
  <si>
    <t>403 - JORDANIA</t>
  </si>
  <si>
    <t>C1820 - Producción de copias a partir de grabaciones originales</t>
  </si>
  <si>
    <t>BETULIA-ANTIOQUIA</t>
  </si>
  <si>
    <t>406 - KAZAJSTAN</t>
  </si>
  <si>
    <t>C1910 - Fabricación de productos de hornos de coque</t>
  </si>
  <si>
    <t>BETULIA-SANTANDER</t>
  </si>
  <si>
    <t>410 - KENIA</t>
  </si>
  <si>
    <t>C1921 - Fabricación de productos de la refinación del petróleo</t>
  </si>
  <si>
    <t>BITUIMA-CUNDINAMARCA</t>
  </si>
  <si>
    <t>411 - KIRIBATI</t>
  </si>
  <si>
    <t>C1922 - Actividad de mezcla de combustibles</t>
  </si>
  <si>
    <t>BOAVITA-BOYACA</t>
  </si>
  <si>
    <t>412 - KIRGUIZISTAN</t>
  </si>
  <si>
    <t>C2011 - Fabricación de sustancias y productos químicos básicos</t>
  </si>
  <si>
    <t>BOCHALEMA-NORTE DE SANTANDER</t>
  </si>
  <si>
    <t>413 - KUWAIT</t>
  </si>
  <si>
    <t>C2012 - Fabricación de abonos y compuestos inorgánicos nitrogenados</t>
  </si>
  <si>
    <t>420 - LAOS - REPUBLICA POPULAR DEMOCRATICA DE</t>
  </si>
  <si>
    <t>C2013 - Fabricación de plásticos en formas primarias</t>
  </si>
  <si>
    <t>BOJACA-CUNDINAMARCA</t>
  </si>
  <si>
    <t>426 - LESOTHO</t>
  </si>
  <si>
    <t>C2014 - Fabricación de caucho sintético en formas primarias</t>
  </si>
  <si>
    <t>BOJAYA-CHOCO</t>
  </si>
  <si>
    <t>429 - LETONIA</t>
  </si>
  <si>
    <t>C2021 - Fabricación de plaguicidas y otros productos químicos de uso agropecuario</t>
  </si>
  <si>
    <t>BOLIVAR-ANTIOQUIA</t>
  </si>
  <si>
    <t>431 - LIBANO</t>
  </si>
  <si>
    <t>C2022 - Fabricación de pinturas, barnices y revestimientos similares, tintas para impresión y masillas</t>
  </si>
  <si>
    <t>BOLIVAR-CAUCA</t>
  </si>
  <si>
    <t>434 - LIBERIA</t>
  </si>
  <si>
    <t>C2023 - Fabricación de jabones y detergentes, preparados para limpiar y pulir; perfumes y preparados de tocador</t>
  </si>
  <si>
    <t>BOLIVAR-SANTANDER</t>
  </si>
  <si>
    <t>438 - LIBIA (INCLUYE FEZZAN)</t>
  </si>
  <si>
    <t>C2029 - Fabricación de otros productos químicos n.c.p.</t>
  </si>
  <si>
    <t>BOLIVAR-VALLE</t>
  </si>
  <si>
    <t>440 - LIECHTENSTEIN</t>
  </si>
  <si>
    <t>C2030 - Fabricación de fibras sintéticas y artificiales</t>
  </si>
  <si>
    <t>BOSCONIA-CESAR</t>
  </si>
  <si>
    <t>443 - LITUANIA</t>
  </si>
  <si>
    <t>C2100 - Fabricación de productos farmacéuticos, sustancias químicas medicinales y productos botánicos de uso farmacéutico</t>
  </si>
  <si>
    <t>BOYACA-BOYACA</t>
  </si>
  <si>
    <t>445 - LUXEMBURGO</t>
  </si>
  <si>
    <t>C2211 - Fabricación de llantas y neumáticos de caucho</t>
  </si>
  <si>
    <t>BRICENO-ANTIOQUIA</t>
  </si>
  <si>
    <t>447 - MACAO</t>
  </si>
  <si>
    <t>C2212 - Reencauche de llantas usadas</t>
  </si>
  <si>
    <t>BRICENO-BOYACA</t>
  </si>
  <si>
    <t>448 - MACEDONIA</t>
  </si>
  <si>
    <t>C2219 - Fabricación de formas básicas de caucho y otros productos de caucho n.c.p.</t>
  </si>
  <si>
    <t>BUCARAMANGA-SANTANDER</t>
  </si>
  <si>
    <t>450 - MADAGASCAR</t>
  </si>
  <si>
    <t>C2221 - Fabricación de formas básicas de plástico</t>
  </si>
  <si>
    <t>BUCARASICA-NORTE DE SANTANDER</t>
  </si>
  <si>
    <t>455 - MALAYSIA</t>
  </si>
  <si>
    <t>C2229 - Fabricación de artículos de plástico n.c.p.</t>
  </si>
  <si>
    <t>BUENAVENTURA-VALLE</t>
  </si>
  <si>
    <t>458 - MALAWI</t>
  </si>
  <si>
    <t>C2310 - Fabricación de vidrio y productos de vidrio</t>
  </si>
  <si>
    <t>BUENAVISTA-BOYACA</t>
  </si>
  <si>
    <t>461 - MALDIVAS</t>
  </si>
  <si>
    <t>C2391 - Fabricación de productos refractarios</t>
  </si>
  <si>
    <t>BUENAVISTA-CORDOBA</t>
  </si>
  <si>
    <t>464 - MALI</t>
  </si>
  <si>
    <t>C2392 - Fabricación de materiales de arcilla para la construcción</t>
  </si>
  <si>
    <t>BUENAVISTA-QUINDIO</t>
  </si>
  <si>
    <t>467 - MALTA</t>
  </si>
  <si>
    <t>C2393 - Fabricación de otros productos de cerámica y porcelana</t>
  </si>
  <si>
    <t>BUENAVISTA-SUCRE</t>
  </si>
  <si>
    <t>469 - MARIANAS DEL NORTE - ISLAS</t>
  </si>
  <si>
    <t>C2394 - Fabricación de cemento, cal y yeso</t>
  </si>
  <si>
    <t>BUENOS-AIRES-CAUCA</t>
  </si>
  <si>
    <t>472 - MARSHALL - ISLAS</t>
  </si>
  <si>
    <t>C2395 - Fabricación de artículos de hormigón, cemento y yeso</t>
  </si>
  <si>
    <t>BUESACO-NARINO</t>
  </si>
  <si>
    <t>474 - MARRUECOS</t>
  </si>
  <si>
    <t>C2396 - Corte, tallado y acabado de la piedra</t>
  </si>
  <si>
    <t>BUGA-VALLE</t>
  </si>
  <si>
    <t>477 - MARTINICA</t>
  </si>
  <si>
    <t>C2399 - Fabricación de otros productos minerales no metálicos n.c.p.</t>
  </si>
  <si>
    <t>BUGALAGRANDE-VALLE</t>
  </si>
  <si>
    <t>485 - MAURICIO</t>
  </si>
  <si>
    <t>C2410 - Industrias básicas de hierro y de acero</t>
  </si>
  <si>
    <t>BURITICA-ANTIOQUIA</t>
  </si>
  <si>
    <t>488 - MAURITANIA</t>
  </si>
  <si>
    <t>C2421 - Industrias básicas de metales preciosos</t>
  </si>
  <si>
    <t>BUSBANZA-BOYACA</t>
  </si>
  <si>
    <t>493 - MEXICO</t>
  </si>
  <si>
    <t>C2429 - Industrias básicas de otros metales no ferrosos</t>
  </si>
  <si>
    <t>CABRERA-CUNDINAMARCA</t>
  </si>
  <si>
    <t>494 - MICRONESIA - ESTADOS FEDERADOS DE</t>
  </si>
  <si>
    <t>C2431 - Fundición de hierro y de acero</t>
  </si>
  <si>
    <t>CABRERA-SANTANDER</t>
  </si>
  <si>
    <t>496 - MOLDAVIA</t>
  </si>
  <si>
    <t>C2432 - Fundición de metales no ferrosos</t>
  </si>
  <si>
    <t>CABUYARO-META</t>
  </si>
  <si>
    <t>497 - MONGOLIA</t>
  </si>
  <si>
    <t>C2511 - Fabricación de productos metálicos para uso estructural</t>
  </si>
  <si>
    <t>CACAHUAL-GUAINIA</t>
  </si>
  <si>
    <t>498 -MONACO</t>
  </si>
  <si>
    <t>C2512 - Fabricación de tanques, depósitos y recipientes de metal, excepto los utilizados para el envase o el transporte de mercancías</t>
  </si>
  <si>
    <t>CACERES-ANTIOQUIA</t>
  </si>
  <si>
    <t>501 - MONSERRAT - ISLA</t>
  </si>
  <si>
    <t>C2513 - Fabricación de generadores de vapor, excepto calderas de agua caliente para calefacción central</t>
  </si>
  <si>
    <t>CACHIPAY-CUNDINAMARCA</t>
  </si>
  <si>
    <t>505 - MOZAMBIQUE</t>
  </si>
  <si>
    <t>C2520 - Fabricación de armas y municiones</t>
  </si>
  <si>
    <t>CACHIRA-NORTE DE SANTANDER</t>
  </si>
  <si>
    <t>507- NAMIBIA</t>
  </si>
  <si>
    <t>C2591 - Forja, prensado, estampado y laminado de metal; pulvimetalurgia</t>
  </si>
  <si>
    <t>CACOTA-NORTE DE SANTANDER</t>
  </si>
  <si>
    <t>508 - NAURU</t>
  </si>
  <si>
    <t>C2592 - Tratamiento y revestimiento de metales; mecanizado</t>
  </si>
  <si>
    <t>CAICEDO-ANTIOQUIA</t>
  </si>
  <si>
    <t>511 - NAVIDAD (CHRISTMAS) - ISLAS</t>
  </si>
  <si>
    <t>C2593 - Fabricación de artículos de cuchillería, herramientas de mano y artículos de ferretería</t>
  </si>
  <si>
    <t>CAICEDONIA-VALLE</t>
  </si>
  <si>
    <t>517 - NEPAL</t>
  </si>
  <si>
    <t>C2599 - Fabricación de otros productos elaborados de metal n.c.p.</t>
  </si>
  <si>
    <t>CAIMITO-SUCRE</t>
  </si>
  <si>
    <t>521 - NICARAGUA</t>
  </si>
  <si>
    <t>C2610 - Fabricación de componentes y tableros electrónicos</t>
  </si>
  <si>
    <t>CAJAMARCA-TOLIMA</t>
  </si>
  <si>
    <t>525 - NIGER</t>
  </si>
  <si>
    <t>C2620 - Fabricación de computadoras y de equipo periférico</t>
  </si>
  <si>
    <t>CAJIBIO-CAUCA</t>
  </si>
  <si>
    <t>528 - NIGERIA</t>
  </si>
  <si>
    <t>C2630 - Fabricación de equipos de comunicación</t>
  </si>
  <si>
    <t>CAJICA-CUNDINAMARCA</t>
  </si>
  <si>
    <t>531 - NIUE - ISLA</t>
  </si>
  <si>
    <t>C2640 - Fabricación de aparatos electrónicos de consumo</t>
  </si>
  <si>
    <t>CALAMAR-BOLIVAR</t>
  </si>
  <si>
    <t>535 - NORFOLK - ISLA</t>
  </si>
  <si>
    <t>C2651 - Fabricación de equipo de medición, prueba, navegación y control</t>
  </si>
  <si>
    <t>CALAMAR-GUAVIARE</t>
  </si>
  <si>
    <t>538 - NORUEGA</t>
  </si>
  <si>
    <t>C2652 - Fabricación de relojes</t>
  </si>
  <si>
    <t>CALARCA-QUINDIO</t>
  </si>
  <si>
    <t>542 - NUEVA CALEDONIA</t>
  </si>
  <si>
    <t>C2660 - Fabricación de equipo de irradiación y equipo electrónico de uso médico y terapéutico</t>
  </si>
  <si>
    <t>CALDAS-ANTIOQUIA</t>
  </si>
  <si>
    <t>545 - PAPUASIA NUEVA GUINEA</t>
  </si>
  <si>
    <t>C2670 - Fabricación de instrumentos ópticos y equipo fotográfico</t>
  </si>
  <si>
    <t>CALDAS-BOYACA</t>
  </si>
  <si>
    <t>548 - NUEVA ZELANDIA</t>
  </si>
  <si>
    <t>C2680 - Fabricación de medios magnéticos y ópticos para almacenamiento de datos</t>
  </si>
  <si>
    <t>CALDONO-CAUCA</t>
  </si>
  <si>
    <t>551 - VANUATU</t>
  </si>
  <si>
    <t>C2711 - Fabricación de motores, generadores y transformadores eléctricos</t>
  </si>
  <si>
    <t>CALI-VALLE</t>
  </si>
  <si>
    <t>556 - OMAN</t>
  </si>
  <si>
    <t>C2712 - Fabricación de aparatos de distribución y control de la energía eléctrica</t>
  </si>
  <si>
    <t>CALIFORNIA-SANTANDER</t>
  </si>
  <si>
    <t>566 - PACIFICO - ISLAS (USA)</t>
  </si>
  <si>
    <t>C2720 - Fabricación de pilas, baterías y acumuladores eléctricos</t>
  </si>
  <si>
    <t>CALIMA-VALLE</t>
  </si>
  <si>
    <t>573 - PAISES BAJOS (HOLANDA)</t>
  </si>
  <si>
    <t>C2731 - Fabricación de hilos y cables eléctricos y de fibra óptica</t>
  </si>
  <si>
    <t>CALOTO-CAUCA</t>
  </si>
  <si>
    <t>576 - PAKISTAN</t>
  </si>
  <si>
    <t>C2732 - Fabricación de dispositivos de cableado</t>
  </si>
  <si>
    <t>CAMPAMENTO-ANTIOQUIA</t>
  </si>
  <si>
    <t>578 - PALAU - ISLAS</t>
  </si>
  <si>
    <t>C2740 - Fabricación de equipos eléctricos de iluminación</t>
  </si>
  <si>
    <t>CAMPO-DE-LA-CRUZ-ATLANTICO</t>
  </si>
  <si>
    <t>580 - PANAMA</t>
  </si>
  <si>
    <t>C2750 - Fabricación de aparatos de uso doméstico</t>
  </si>
  <si>
    <t>CAMPOALEGRE-HUILA</t>
  </si>
  <si>
    <t>586 - PARAGUAY</t>
  </si>
  <si>
    <t>C2790 - Fabricación de otros tipos de equipo eléctrico n.c.p.</t>
  </si>
  <si>
    <t>CAMPOHERMOSO-BOYACA</t>
  </si>
  <si>
    <t>589 - PERU</t>
  </si>
  <si>
    <t>C2811 - Fabricación de motores, turbinas, y partes para motores de combustión interna</t>
  </si>
  <si>
    <t>CANALETE-CORDOBA</t>
  </si>
  <si>
    <t>593 - PITCAIRN - ISLA</t>
  </si>
  <si>
    <t>C2812 - Fabricación de equipos de potencia hidráulica y neumática</t>
  </si>
  <si>
    <t>CANASGORDAS-ANTIOQUIA</t>
  </si>
  <si>
    <t>599 - POLINESIA FRANCESA</t>
  </si>
  <si>
    <t>C2813 - Fabricación de otras bombas, compresores, grifos y válvulas</t>
  </si>
  <si>
    <t>CANDELARIA-ATLANTICO</t>
  </si>
  <si>
    <t>603 - POLONIA</t>
  </si>
  <si>
    <t>C2814 - Fabricación de cojinetes, engranajes, trenes de engranajes y piezas de transmisión</t>
  </si>
  <si>
    <t>CANDELARIA-VALLE</t>
  </si>
  <si>
    <t>607 - PORTUGAL</t>
  </si>
  <si>
    <t>C2815 - Fabricación de hornos, hogares y quemadores industriales</t>
  </si>
  <si>
    <t>CANTAGALLO-BOLIVAR</t>
  </si>
  <si>
    <t>611 - PUERTO RICO</t>
  </si>
  <si>
    <t>C2816 - Fabricación de equipo de elevación y manipulación</t>
  </si>
  <si>
    <t>CAPARRAPI-CUNDINAMARCA</t>
  </si>
  <si>
    <t>618 - QATAR</t>
  </si>
  <si>
    <t>C2817 - Fabricación de maquinaria y equipo de oficina (excepto computadoras y equipo periférico)</t>
  </si>
  <si>
    <t>CAPITANEJO-SANTANDER</t>
  </si>
  <si>
    <t>628 - REINO UNIDO</t>
  </si>
  <si>
    <t>C2818 - Fabricación de herramientas manuales con motor</t>
  </si>
  <si>
    <t>CAQUEZA-CUNDINAMARCA</t>
  </si>
  <si>
    <t>640 - REPUBLICA CENTROAFRICANA</t>
  </si>
  <si>
    <t>C2819 - Fabricación de otros tipos de maquinaria y equipo de uso general n.c.p.</t>
  </si>
  <si>
    <t>CARACOLI-ANTIOQUIA</t>
  </si>
  <si>
    <t>644 - REPUBLICA CHECA</t>
  </si>
  <si>
    <t>C2821 - Fabricación de maquinaria agropecuaria y forestal</t>
  </si>
  <si>
    <t>CARAMANTA-ANTIOQUIA</t>
  </si>
  <si>
    <t>647 - REPUBLICA DOMINICANA</t>
  </si>
  <si>
    <t>C2822 - Fabricación de máquinas formadoras de metal y de máquinas herramienta</t>
  </si>
  <si>
    <t>CARCASI-SANTANDER</t>
  </si>
  <si>
    <t>660 - REUNION</t>
  </si>
  <si>
    <t>C2823 - Fabricación de maquinaria para la metalurgia</t>
  </si>
  <si>
    <t>CAREPA-ANTIOQUIA</t>
  </si>
  <si>
    <t>665 - ZIMBABWE</t>
  </si>
  <si>
    <t>C2824 - Fabricación de maquinaria para explotación de minas y canteras y para obras de construcción</t>
  </si>
  <si>
    <t>CARMEN-DE-APICALA-TOLIMA</t>
  </si>
  <si>
    <t>670 - RUMANIA</t>
  </si>
  <si>
    <t>C2825 - Fabricación de maquinaria para la elaboración de alimentos, bebidas y tabaco</t>
  </si>
  <si>
    <t>CARMEN-DE-BOLIVAR-BOLIVAR</t>
  </si>
  <si>
    <t>675 - RUANDA</t>
  </si>
  <si>
    <t>C2826 - Fabricación de maquinaria para la elaboración de productos textiles, prendas de vestir y cueros</t>
  </si>
  <si>
    <t>CARMEN-DE-CARUPA-CUNDINAMARCA</t>
  </si>
  <si>
    <t>676 - RUSIA</t>
  </si>
  <si>
    <t>C2829 - Fabricación de otros tipos de maquinaria y equipo de uso especial n.c.p.</t>
  </si>
  <si>
    <t>CARMEN-DE-VIBORAL-ANTIOQUIA</t>
  </si>
  <si>
    <t>677 - SALOMON - ISLAS</t>
  </si>
  <si>
    <t>C2910 - Fabricación de vehículos automotores y sus motores</t>
  </si>
  <si>
    <t>CARMEN-DEL-DARIEN-CHOCO</t>
  </si>
  <si>
    <t>685 - SAHARA OCCIDENTAL</t>
  </si>
  <si>
    <t>C2920 - Fabricación de carrocerías para vehículos automotores; fabricación de remolques y semirremolques</t>
  </si>
  <si>
    <t>CAROLINA-ANTIOQUIA</t>
  </si>
  <si>
    <t>687 - SAMOA</t>
  </si>
  <si>
    <t>C2930 - Fabricación de partes, piezas (autopartes) y accesorios (lujos) para vehículos automotores</t>
  </si>
  <si>
    <t>CARTAGENA-BOLIVAR</t>
  </si>
  <si>
    <t>690 - SAMOA NORTEAMERICANA</t>
  </si>
  <si>
    <t>C3011 - Construcción de barcos y de estructuras flotantes</t>
  </si>
  <si>
    <t>CARTAGENA-DEL-CHAIRA-CAQUETA</t>
  </si>
  <si>
    <t>695 - SAN CRISTOBAL Y NIEVES</t>
  </si>
  <si>
    <t>C3012 - Construcción de embarcaciones de recreo y deporte</t>
  </si>
  <si>
    <t>CARTAGO-VALLE</t>
  </si>
  <si>
    <t>697 - SAN MARINO</t>
  </si>
  <si>
    <t>C3020 - Fabricación de locomotoras y de material rodante para ferrocarriles</t>
  </si>
  <si>
    <t>CARURU-VAUPES</t>
  </si>
  <si>
    <t>700 - SAN PEDRO Y MIGUELON</t>
  </si>
  <si>
    <t>C3030 - Fabricación de aeronaves, naves espaciales y de maquinaria conexa</t>
  </si>
  <si>
    <t>CASABIANCA-TOLIMA</t>
  </si>
  <si>
    <t>705 - SAN VICENTE Y LAS GRANADINAS</t>
  </si>
  <si>
    <t>C3040 - Fabricación de vehículos militares de combate</t>
  </si>
  <si>
    <t>CASTILLA-LA-NUEVA-META</t>
  </si>
  <si>
    <t>710 - SANTA ELENA</t>
  </si>
  <si>
    <t>C3091 - Fabricación de motocicletas</t>
  </si>
  <si>
    <t>CAUCASIA-ANTIOQUIA</t>
  </si>
  <si>
    <t>715 - SANTA LUCIA</t>
  </si>
  <si>
    <t>C3092 - Fabricación de bicicletas y de sillas de ruedas para personas con discapacidad</t>
  </si>
  <si>
    <t>CEPITA-SANTANDER</t>
  </si>
  <si>
    <t>720 - SANTO TOME Y PRINCIPE</t>
  </si>
  <si>
    <t>C3099 - Fabricación de otros tipos de equipo de transporte n.c.p.</t>
  </si>
  <si>
    <t>CERETE-CORDOBA</t>
  </si>
  <si>
    <t>728 - SENEGAL</t>
  </si>
  <si>
    <t>C3110 - Fabricación de muebles</t>
  </si>
  <si>
    <t>CERINZA-BOYACA</t>
  </si>
  <si>
    <t>731 - SEYCHELLES</t>
  </si>
  <si>
    <t>C3120 - Fabricación de colchones y somieres</t>
  </si>
  <si>
    <t>CERRITO-SANTANDER</t>
  </si>
  <si>
    <t>735 - SIERRA LEONA</t>
  </si>
  <si>
    <t>C3210 - Fabricación de joyas, bisutería y artículos conexos</t>
  </si>
  <si>
    <t>CERRO-DE-SAN-ANTONIO-MAGDALENA</t>
  </si>
  <si>
    <t>741- SINGAPUR</t>
  </si>
  <si>
    <t>C3220 - Fabricación de instrumentos musicales</t>
  </si>
  <si>
    <t>CHACHAGÜÍ-NARINO</t>
  </si>
  <si>
    <t>744 - SIRIA - REPUBLICA ARABE DE</t>
  </si>
  <si>
    <t>C3230 - Fabricación de artículos y equipo para la práctica del deporte</t>
  </si>
  <si>
    <t>CHAGUANI-CUNDINAMARCA</t>
  </si>
  <si>
    <t>748 - SOMALIA</t>
  </si>
  <si>
    <t>C3240 - Fabricación de juegos, juguetes y rompecabezas</t>
  </si>
  <si>
    <t>CHALAN-SUCRE</t>
  </si>
  <si>
    <t>750 - SRI LANKA</t>
  </si>
  <si>
    <t>C3250 - Fabricación de instrumentos, aparatos y materiales médicos y odontológicos (incluido mobiliario)</t>
  </si>
  <si>
    <t>CHAMEZA-CASANARE</t>
  </si>
  <si>
    <t>756 - SUDAFRICA - REPUBLICA DE</t>
  </si>
  <si>
    <t>C3290 - Otras industrias manufactureras n.c.p.</t>
  </si>
  <si>
    <t>CHAPARRAL-TOLIMA</t>
  </si>
  <si>
    <t>759 - SUDAN</t>
  </si>
  <si>
    <t>C3311 - Mantenimiento y reparación especializado de productos elaborados en metal</t>
  </si>
  <si>
    <t>CHARALA-SANTANDER</t>
  </si>
  <si>
    <t>764 - SUECIA</t>
  </si>
  <si>
    <t>C3312 - Mantenimiento y reparación especializado de maquinaria y equipo</t>
  </si>
  <si>
    <t>CHARTA-SANTANDER</t>
  </si>
  <si>
    <t>767 - SUIZA</t>
  </si>
  <si>
    <t>C3313 - Mantenimiento y reparación especializado de equipo electrónico y óptico</t>
  </si>
  <si>
    <t>CHIA-CUNDINAMARCA</t>
  </si>
  <si>
    <t>770 - SURINAM</t>
  </si>
  <si>
    <t>C3314 - Mantenimiento y reparación especializado de equipo eléctrico</t>
  </si>
  <si>
    <t>CHIGORODO-ANTIOQUIA</t>
  </si>
  <si>
    <t>773 - SWAZILANDIA</t>
  </si>
  <si>
    <t>C3315 - Mantenimiento y reparación especializado de equipo de transporte, excepto los vehículos automotores, motocicletas y bicicletas</t>
  </si>
  <si>
    <t>CHIMA-CORDOBA</t>
  </si>
  <si>
    <t>774 - TADJIKISTAN</t>
  </si>
  <si>
    <t>C3319 - Mantenimiento y reparación de otros tipos de equipos y sus componentes n.c.p.</t>
  </si>
  <si>
    <t>CHIMA-SANTANDER</t>
  </si>
  <si>
    <t>776 - TAILANDIA</t>
  </si>
  <si>
    <t>C3320 - Instalación especializada de maquinaria y equipo industrial</t>
  </si>
  <si>
    <t>CHIMICHAGUA-CESAR</t>
  </si>
  <si>
    <t>780 - TANZANIA - REPUBLICA UNIDA DE</t>
  </si>
  <si>
    <t>D3511 - Generación de energía eléctrica</t>
  </si>
  <si>
    <t>CHINACOTA-NORTE DE SANTANDER</t>
  </si>
  <si>
    <t>783- DJIBOUTI</t>
  </si>
  <si>
    <t>D3512 - Transmisión de energía eléctrica</t>
  </si>
  <si>
    <t>CHINAVITA-BOYACA</t>
  </si>
  <si>
    <t>787 - TERRITORIO BRITANICO DEL OCEANO INDICO</t>
  </si>
  <si>
    <t>D3513 - Distribución de energía eléctrica</t>
  </si>
  <si>
    <t>CHINCHINA-CALDAS</t>
  </si>
  <si>
    <t>788 - TIMOR DEL ESTE</t>
  </si>
  <si>
    <t>D3514 - Comercialización de energía eléctrica</t>
  </si>
  <si>
    <t>CHINU-CORDOBA</t>
  </si>
  <si>
    <t>800 - TOGO</t>
  </si>
  <si>
    <t>D3520 - Producción de gas; distribución de combustibles gaseosos por tuberías</t>
  </si>
  <si>
    <t>CHIPAQUE-CUNDINAMARCA</t>
  </si>
  <si>
    <t>805 - TOKELAU</t>
  </si>
  <si>
    <t>D3530 - Suministro de vapor y aire acondicionado</t>
  </si>
  <si>
    <t>CHIPATA-SANTANDER</t>
  </si>
  <si>
    <t>810 - TONGA</t>
  </si>
  <si>
    <t>E3600 - Captación, tratamiento y distribución de agua</t>
  </si>
  <si>
    <t>CHIQUINQUIRA-BOYACA</t>
  </si>
  <si>
    <t>815 - TRINIDAD Y TOBAGO</t>
  </si>
  <si>
    <t>E3700 - Evacuación y tratamiento de aguas residuales</t>
  </si>
  <si>
    <t>CHIQUIZA-BOYACA</t>
  </si>
  <si>
    <t>820 - TUNICIA</t>
  </si>
  <si>
    <t>E3811 - Recolección de desechos no peligrosos</t>
  </si>
  <si>
    <t>CHIRIGUANA-CESAR</t>
  </si>
  <si>
    <t>823 - TURCAS Y CAICOS - ISLAS</t>
  </si>
  <si>
    <t>E3812 - Recolección de desechos peligrosos</t>
  </si>
  <si>
    <t>CHISCAS-BOYACA</t>
  </si>
  <si>
    <t>825 - TURKMENISTAN</t>
  </si>
  <si>
    <t>E3821 - Tratamiento y disposición de desechos no peligrosos</t>
  </si>
  <si>
    <t>CHITA-BOYACA</t>
  </si>
  <si>
    <t>827 - TURQUIA</t>
  </si>
  <si>
    <t>E3822 - Tratamiento y disposición de desechos peligrosos</t>
  </si>
  <si>
    <t>CHITAGA-NORTE DE SANTANDER</t>
  </si>
  <si>
    <t>828 - TUVALU</t>
  </si>
  <si>
    <t>E3830 - Recuperación de materiales</t>
  </si>
  <si>
    <t>CHITARAQUE-BOYACA</t>
  </si>
  <si>
    <t>830 - UCRANIA</t>
  </si>
  <si>
    <t>E3900 - Actividades de saneamiento ambiental y otros servicios de gestión de desechos</t>
  </si>
  <si>
    <t>CHIVATA-BOYACA</t>
  </si>
  <si>
    <t>833 - UGANDA</t>
  </si>
  <si>
    <t>F4111 - Construcción de edificios residenciales</t>
  </si>
  <si>
    <t>CHIVOLO-MAGDALENA</t>
  </si>
  <si>
    <t>845 - URUGUAY</t>
  </si>
  <si>
    <t>F4112 - Construcción de edificios no residenciales</t>
  </si>
  <si>
    <t>CHIVOR-BOYACA</t>
  </si>
  <si>
    <t>847 - UZBEKISTAN</t>
  </si>
  <si>
    <t>F4210 - Construcción de carreteras y vías de ferrocarril</t>
  </si>
  <si>
    <t>CHOACHI-CUNDINAMARCA</t>
  </si>
  <si>
    <t>850 - VENEZUELA</t>
  </si>
  <si>
    <t>F4220 - Construcción de proyectos de servicio público</t>
  </si>
  <si>
    <t>CHOCONTA-CUNDINAMARCA</t>
  </si>
  <si>
    <t>855 - VIET NAM</t>
  </si>
  <si>
    <t>F4290 - Construcción de otras obras de ingeniería civil</t>
  </si>
  <si>
    <t>CICUCO-BOLIVAR</t>
  </si>
  <si>
    <t>863 - VIRGENES - ISLAS (BRITANICAS)</t>
  </si>
  <si>
    <t>F4311 - Demolición</t>
  </si>
  <si>
    <t>CIENAGA-BOYACA</t>
  </si>
  <si>
    <t>866 - VIRGENES - ISLAS (NORTEAMERICANAS)</t>
  </si>
  <si>
    <t>F4312 - Preparación del terreno</t>
  </si>
  <si>
    <t>CIENAGA-DE-ORO-CORDOBA</t>
  </si>
  <si>
    <t>870 - FIJI</t>
  </si>
  <si>
    <t>F4321 - Instalaciones eléctricas</t>
  </si>
  <si>
    <t>CIENAGA-MAGDALENA</t>
  </si>
  <si>
    <t>875 - WALLIS Y FORTUNA - ISLAS</t>
  </si>
  <si>
    <t>F4322 - Instalaciones de fontanería, calefacción y aire acondicionado</t>
  </si>
  <si>
    <t>CIMITARRA-SANTANDER</t>
  </si>
  <si>
    <t>880 - YEMEN</t>
  </si>
  <si>
    <t>F4329 - Otras instalaciones especializadas</t>
  </si>
  <si>
    <t>CIRCASIA-QUINDIO</t>
  </si>
  <si>
    <t>885 - YUGOSLAVIA</t>
  </si>
  <si>
    <t>F4330 - Terminación y acabado de edificios y obras de ingeniería civil</t>
  </si>
  <si>
    <t>CISNEROS-ANTIOQUIA</t>
  </si>
  <si>
    <t>888 - ZAIRE</t>
  </si>
  <si>
    <t>F4390 - Otras actividades especializadas para la construcción de edificios y obras de ingeniería civil</t>
  </si>
  <si>
    <t>CLEMENCIA-BOLIVAR</t>
  </si>
  <si>
    <t>890 - ZAMBIA</t>
  </si>
  <si>
    <t>G4511 - Comercio de vehículos automotores nuevos</t>
  </si>
  <si>
    <t>COCORNA-ANTIOQUIA</t>
  </si>
  <si>
    <t>897 - ZONA NEUTRAL PALESTINA</t>
  </si>
  <si>
    <t>G4512 - Comercio de vehículos automotores usados</t>
  </si>
  <si>
    <t>COELLO-TOLIMA</t>
  </si>
  <si>
    <t>G4520 - Mantenimiento y reparación de vehículos automotores</t>
  </si>
  <si>
    <t>COGUA-CUNDINAMARCA</t>
  </si>
  <si>
    <t>G4530 - Comercio de partes, piezas (autopartes) y accesorios (lujos) para vehículos automotores</t>
  </si>
  <si>
    <t>COLOMBIA-HUILA</t>
  </si>
  <si>
    <t>G4541 - Comercio de motocicletas y de sus partes, piezas y accesorios</t>
  </si>
  <si>
    <t>COLON-NARINO</t>
  </si>
  <si>
    <t>G4542 - Mantenimiento y reparación de motocicletas y de sus partes y piezas</t>
  </si>
  <si>
    <t>COLON-PUTUMAYO</t>
  </si>
  <si>
    <t>G4610 - Comercio al por mayor a cambio de una retribución o por contrata</t>
  </si>
  <si>
    <t>COLOSO-SUCRE</t>
  </si>
  <si>
    <t>G4620 - Comercio al por mayor de materias primas agropecuarias; animales vivos</t>
  </si>
  <si>
    <t>COMBITA-BOYACA</t>
  </si>
  <si>
    <t>G4631 - Comercio al por mayor de productos alimenticios</t>
  </si>
  <si>
    <t>CONCEPCION-ANTIOQUIA</t>
  </si>
  <si>
    <t>G4632 - Comercio al por mayor de bebidas y tabaco</t>
  </si>
  <si>
    <t>CONCEPCION-SANTANDER</t>
  </si>
  <si>
    <t>G4641 - Comercio al por mayor de productos textiles, productos confeccionados para uso doméstico</t>
  </si>
  <si>
    <t>CONCORDIA-ANTIOQUIA</t>
  </si>
  <si>
    <t>G4642 - Comercio al por mayor de prendas de vestir</t>
  </si>
  <si>
    <t>CONCORDIA-MAGDALENA</t>
  </si>
  <si>
    <t>G4643 - Comercio al por mayor de calzado</t>
  </si>
  <si>
    <t>CONDOTO-CHOCO</t>
  </si>
  <si>
    <t>G4644 - Comercio al por mayor de aparatos y equipo de uso doméstico</t>
  </si>
  <si>
    <t>CONFINES-SANTANDER</t>
  </si>
  <si>
    <t>G4645 - Comercio al por mayor de productos farmacéuticos, medicinales, cosméticos y de tocador</t>
  </si>
  <si>
    <t>CONSACA-NARINO</t>
  </si>
  <si>
    <t>G4649 - Comercio al por mayor de otros utensilios domésticos n.c.p.</t>
  </si>
  <si>
    <t>CONTADERO-NARINO</t>
  </si>
  <si>
    <t>G4651 - Comercio al por mayor de computadores, equipo periférico y programas de informática</t>
  </si>
  <si>
    <t>CONTRATACION-SANTANDER</t>
  </si>
  <si>
    <t>G4652 - Comercio al por mayor de equipo, partes y piezas electrónicos y de telecomunicaciones</t>
  </si>
  <si>
    <t>CONVENCION-NORTE DE SANTANDER</t>
  </si>
  <si>
    <t>G4653 - Comercio al por mayor de maquinaria y equipo agropecuarios</t>
  </si>
  <si>
    <t>COPACABANA-ANTIOQUIA</t>
  </si>
  <si>
    <t>G4659 - Comercio al por mayor de otros tipos de maquinaria y equipo n.c.p.</t>
  </si>
  <si>
    <t>COPER-BOYACA</t>
  </si>
  <si>
    <t>G4661 - Comercio al por mayor de combustibles sólidos, líquidos, gaseosos y productos conexos</t>
  </si>
  <si>
    <t>CORDOBA-BOLIVAR</t>
  </si>
  <si>
    <t>G4662 - Comercio al por mayor de metales y productos metalíferos</t>
  </si>
  <si>
    <t>CORDOBA-NARINO</t>
  </si>
  <si>
    <t>G4663 - Comercio al por mayor de materiales de construcción, artículos de ferretería, pinturas, productos de vidrio, equipo y materiales de fontanería y calefacción</t>
  </si>
  <si>
    <t>CORDOBA-QUINDIO</t>
  </si>
  <si>
    <t>G4664 - Comercio al por mayor de productos químicos básicos, cauchos y plásticos en formas primarias y productos químicos de uso agropecuario</t>
  </si>
  <si>
    <t>CORINTO-CAUCA</t>
  </si>
  <si>
    <t>G4665 - Comercio al por mayor de desperdicios, desechos y chatarra</t>
  </si>
  <si>
    <t>COROMORO-SANTANDER</t>
  </si>
  <si>
    <t>G4669 - Comercio al por mayor de otros productos n.c.p.</t>
  </si>
  <si>
    <t>COROZAL-SUCRE</t>
  </si>
  <si>
    <t>G4690 - Comercio al por mayor no especializado</t>
  </si>
  <si>
    <t>CORRALES-BOYACA</t>
  </si>
  <si>
    <t>G4711 - Comercio al por menor en establecimientos no especializados con surtido compuesto principalmente por alimentos, bebidas (alcohólicas y no alcohólicas) o tabaco</t>
  </si>
  <si>
    <t>COTA-CUNDINAMARCA</t>
  </si>
  <si>
    <t>G4719 - Comercio al por menor en establecimientos no especializados, con surtido compuesto principalmente por productos diferentes de alimentos (víveres en general), bebidas (alcohólicas y no alcohólicas) y tabaco</t>
  </si>
  <si>
    <t>COTORRA-CORDOBA</t>
  </si>
  <si>
    <t>G4721 - Comercio al por menor de productos agrícolas para el consumo en establecimientos especializados</t>
  </si>
  <si>
    <t>COVARACHIA-BOYACA</t>
  </si>
  <si>
    <t>G4722 - Comercio al por menor de leche, productos lácteos y huevos, en establecimientos especializados</t>
  </si>
  <si>
    <t>COVEÑAS-SUCRE</t>
  </si>
  <si>
    <t>G4723 - Comercio al por menor de carnes (incluye aves de corral), productos cárnicos, pescados y productos de mar, en establecimientos especializados</t>
  </si>
  <si>
    <t>COYAIMA-TOLIMA</t>
  </si>
  <si>
    <t>G4724 - Comercio al por menor de bebidas y productos del tabaco, en establecimientos especializados</t>
  </si>
  <si>
    <t>CRAVO-NORTE-ARAUCA</t>
  </si>
  <si>
    <t>G4729 - Comercio al por menor de otros productos alimenticios n.c.p., en establecimientos especializados</t>
  </si>
  <si>
    <t>CUASPUD-NARINO</t>
  </si>
  <si>
    <t>G4731 - Comercio al por menor de combustible para automotores</t>
  </si>
  <si>
    <t>CUBARA-BOYACA</t>
  </si>
  <si>
    <t>G4732 - Comercio al por menor de lubricantes (aceites, grasas), aditivos y productos de limpieza para vehículos automotores</t>
  </si>
  <si>
    <t>CUBARRAL-META</t>
  </si>
  <si>
    <t>G4741 - Comercio al por menor de computadores, equipos periféricos, programas de informática y equipos de telecomunicaciones en establecimientos especializados</t>
  </si>
  <si>
    <t>CUCAITA-BOYACA</t>
  </si>
  <si>
    <t>G4742 - Comercio al por menor de equipos y aparatos de sonido y de video, en establecimientos especializados</t>
  </si>
  <si>
    <t>CUCUNUBA-CUNDINAMARCA</t>
  </si>
  <si>
    <t>G4751 - Comercio al por menor de productos textiles en establecimientos especializados</t>
  </si>
  <si>
    <t>CUCUTA-NORTE DE SANTANDER</t>
  </si>
  <si>
    <t>G4752 - Comercio al por menor de artículos de ferretería, pinturas y productos de vidrio en establecimientos especializados</t>
  </si>
  <si>
    <t>CUCUTILLA-NORTE DE SANTANDER</t>
  </si>
  <si>
    <t>G4753 - Comercio al por menor de tapices, alfombras y recubrimientos para paredes y pisos en establecimientos especializados</t>
  </si>
  <si>
    <t>CUITIVA-BOYACA</t>
  </si>
  <si>
    <t>G4754 - Comercio al por menor de electrodomésticos y gasodomésticos, muebles y equipos de iluminación en establecimientos especializados</t>
  </si>
  <si>
    <t>CUMARAL-META</t>
  </si>
  <si>
    <t>G4755 - Comercio al por menor de artículos y utensilios de uso doméstico en establecimientos especializados</t>
  </si>
  <si>
    <t>CUMBAL-NARINO</t>
  </si>
  <si>
    <t>G4759 - Comercio al por menor de otros artículos domésticos en establecimientos especializados</t>
  </si>
  <si>
    <t>CUMBITARA-NARINO</t>
  </si>
  <si>
    <t>G4761 - Comercio al por menor de libros, periódicos, materiales y artículos de papelería y escritorio, en establecimientos especializados</t>
  </si>
  <si>
    <t>CUNDAY-TOLIMA</t>
  </si>
  <si>
    <t>G4762 - Comercio al por menor de artículos deportivos, en establecimientos especializados</t>
  </si>
  <si>
    <t>CURILLO-CAQUETA</t>
  </si>
  <si>
    <t>G4769 - Comercio al por menor de otros artículos culturales y de entretenimiento n.c.p. en establecimientos especializados</t>
  </si>
  <si>
    <t>CURIMBAO-VICHADA</t>
  </si>
  <si>
    <t>G4771 - Comercio al por menor de prendas de vestir y sus accesorios (incluye artículos de piel) en establecimientos especializados</t>
  </si>
  <si>
    <t>CURITI-SANTANDER</t>
  </si>
  <si>
    <t>G4772 - Comercio al por menor de todo tipo de calzado y artículos de cuero y sucedáneos del cuero en establecimientos especializados</t>
  </si>
  <si>
    <t>CURUMANI-CESAR</t>
  </si>
  <si>
    <t>G4773 - Comercio al por menor de productos farmacéuticos y medicinales, cosméticos y artículos de tocador en establecimientos especializados</t>
  </si>
  <si>
    <t>CÉRTEGUI-CHOCO</t>
  </si>
  <si>
    <t>G4774 - Comercio al por menor de otros productos nuevos en establecimientos especializados</t>
  </si>
  <si>
    <t>DABEIBA-ANTIOQUIA</t>
  </si>
  <si>
    <t>G4775 - Comercio al por menor de artículos de segunda mano</t>
  </si>
  <si>
    <t>DAGUA-VALLE</t>
  </si>
  <si>
    <t>G4781 - Comercio al por menor de alimentos, bebidas y tabaco, en puestos de venta móviles</t>
  </si>
  <si>
    <t>DIBULLA-LA GUAJIRA</t>
  </si>
  <si>
    <t>G4782 - Comercio al por menor de productos textiles, prendas de vestir y calzado, en puestos de venta móviles</t>
  </si>
  <si>
    <t>DISTRACCION-LA GUAJIRA</t>
  </si>
  <si>
    <t>G4789 - Comercio al por menor de otros productos en puestos de venta móviles</t>
  </si>
  <si>
    <t>DOLORES-TOLIMA</t>
  </si>
  <si>
    <t>G4791 - Comercio al por menor realizado a través de internet</t>
  </si>
  <si>
    <t>DON-MATIAS-ANTIOQUIA</t>
  </si>
  <si>
    <t>G4792 - Comercio al por menor realizado a través de casas de venta o por correo</t>
  </si>
  <si>
    <t>DOS-QUEBRADAS-RISARALDA</t>
  </si>
  <si>
    <t>G4799 - Otros tipos de comercio al por menor no realizado en establecimientos, puestos de venta o mercados</t>
  </si>
  <si>
    <t>DUITAMA-BOYACA</t>
  </si>
  <si>
    <t>H4911 - Transporte férreo de pasajeros</t>
  </si>
  <si>
    <t>DURANIA-NORTE DE SANTANDER</t>
  </si>
  <si>
    <t>H4912 - Transporte férreo de carga</t>
  </si>
  <si>
    <t>EBEJICO-ANTIOQUIA</t>
  </si>
  <si>
    <t>H4921 - Transporte de pasajeros</t>
  </si>
  <si>
    <t>EL-AGUILA-VALLE</t>
  </si>
  <si>
    <t>H4922 - Transporte mixto</t>
  </si>
  <si>
    <t>EL-BAGRE-ANTIOQUIA</t>
  </si>
  <si>
    <t>H4923 - Transporte de carga por carretera</t>
  </si>
  <si>
    <t>EL-BANCO-MAGDALENA</t>
  </si>
  <si>
    <t>H4930 - Transporte por tuberías</t>
  </si>
  <si>
    <t>EL-CAIRO-VALLE</t>
  </si>
  <si>
    <t>H5011 - Transporte de pasajeros marítimo y de cabotaje</t>
  </si>
  <si>
    <t>EL-CALVARIO-META</t>
  </si>
  <si>
    <t>H5012 - Transporte de carga marítimo y de cabotaje</t>
  </si>
  <si>
    <t>EL-CANTÓN-DEL-SAN-PABLO-CHOCO</t>
  </si>
  <si>
    <t>H5021 - Transporte fluvial de pasajeros</t>
  </si>
  <si>
    <t>EL-CARMEN-CHOCO</t>
  </si>
  <si>
    <t>H5022 - Transporte fluvial de carga</t>
  </si>
  <si>
    <t>EL-CARMEN-NORTE DE SANTANDER</t>
  </si>
  <si>
    <t>H5111 - Transporte aéreo nacional de pasajeros</t>
  </si>
  <si>
    <t>EL-CARMEN-SANTANDER</t>
  </si>
  <si>
    <t>H5112 - Transporte aéreo internacional de pasajeros</t>
  </si>
  <si>
    <t>EL-CASTILLO-META</t>
  </si>
  <si>
    <t>H5121 - Transporte aéreo nacional de carga</t>
  </si>
  <si>
    <t>EL-CERRITO-VALLE</t>
  </si>
  <si>
    <t>H5122 - Transporte aéreo internacional de carga</t>
  </si>
  <si>
    <t>EL-CHARCO-NARINO</t>
  </si>
  <si>
    <t>H5210 - Almacenamiento y depósito</t>
  </si>
  <si>
    <t>EL-COCUY-BOYACA</t>
  </si>
  <si>
    <t>H5221 - Actividades de estaciones, vías y servicios complementarios para el transporte terrestre</t>
  </si>
  <si>
    <t>EL-COLEGIO-CUNDINAMARCA</t>
  </si>
  <si>
    <t>H5222 - Actividades de puertos y servicios complementarios para el transporte acuático</t>
  </si>
  <si>
    <t>EL-COPEY-CESAR</t>
  </si>
  <si>
    <t>H5223 - Actividades de aeropuertos, servicios de navegación aérea y demás actividades conexas al transporte aéreo</t>
  </si>
  <si>
    <t>EL-DONCELLO-CAQUETA</t>
  </si>
  <si>
    <t>H5224 - Manipulación de carga</t>
  </si>
  <si>
    <t>EL-DORADO-META</t>
  </si>
  <si>
    <t>H5229 - Otras actividades complementarias al transporte</t>
  </si>
  <si>
    <t>EL-DOVIO-VALLE</t>
  </si>
  <si>
    <t>H5310 - Actividades postales nacionales</t>
  </si>
  <si>
    <t>EL-ENCANTO-AMAZONAS</t>
  </si>
  <si>
    <t>H5320 - Actividades de mensajería</t>
  </si>
  <si>
    <t>EL-ESPINO-BOYACA</t>
  </si>
  <si>
    <t>I5511 - Alojamiento en hoteles</t>
  </si>
  <si>
    <t>EL-GUACAMAYO-SANTANDER</t>
  </si>
  <si>
    <t>I5512 - Alojamiento en apartahoteles</t>
  </si>
  <si>
    <t>EL-GUAMO-BOLIVAR</t>
  </si>
  <si>
    <t>I5513 - Alojamiento en centros vacacionales</t>
  </si>
  <si>
    <t>EL-LITORAL-DEL-SAN-JUAN-CHOCO</t>
  </si>
  <si>
    <t>I5514 - Alojamiento rural</t>
  </si>
  <si>
    <t>EL-MOLINO-LA GUAJIRA</t>
  </si>
  <si>
    <t>I5519 - Otros tipos de alojamiento para visitantes</t>
  </si>
  <si>
    <t>EL-PASO-CESAR</t>
  </si>
  <si>
    <t>I5520 - Actividades de zonas de camping y parques para vehículos recreacionales</t>
  </si>
  <si>
    <t>EL-PAUJIL-CAQUETA</t>
  </si>
  <si>
    <t>I5530 - Servicio de estancia por horas</t>
  </si>
  <si>
    <t>EL-PENON-CUNDINAMARCA</t>
  </si>
  <si>
    <t>I5590 - Otros tipos de alojamiento n.c.p.</t>
  </si>
  <si>
    <t>EL-PEÑOL-NARINO</t>
  </si>
  <si>
    <t>I5611 - Expendio a la mesa de comidas preparadas</t>
  </si>
  <si>
    <t>EL-PEÑON-SANTANDER</t>
  </si>
  <si>
    <t>I5612 - Expendio por autoservicio de comidas preparadas</t>
  </si>
  <si>
    <t>EL-PEÑÓN-BOLIVAR</t>
  </si>
  <si>
    <t>I5613 - Expendio de comidas preparadas en cafeterías</t>
  </si>
  <si>
    <t>EL-PINON-MAGDALENA</t>
  </si>
  <si>
    <t>I5619 - Otros tipos de expendio de comidas preparadas n.c.p.</t>
  </si>
  <si>
    <t>EL-PLAYON-SANTANDER</t>
  </si>
  <si>
    <t>I5621 - Catering para eventos</t>
  </si>
  <si>
    <t>EL-RETORNO-GUAVIARE</t>
  </si>
  <si>
    <t>I5629 - Actividades de otros servicios de comidas</t>
  </si>
  <si>
    <t>EL-RETÉN-MAGDALENA</t>
  </si>
  <si>
    <t>I5630 - Expendio de bebidas alcohólicas para el consumo dentro del establecimiento</t>
  </si>
  <si>
    <t>EL-ROBLE-SUCRE</t>
  </si>
  <si>
    <t>J5811 - Edición de libros</t>
  </si>
  <si>
    <t>EL-ROSAL-CUNDINAMARCA</t>
  </si>
  <si>
    <t>J5812 - Edición de directorios y listas de correo</t>
  </si>
  <si>
    <t>EL-ROSARIO-NARINO</t>
  </si>
  <si>
    <t>J5813 - Edición de periódicos, revistas y otras publicaciones periódicas</t>
  </si>
  <si>
    <t>EL-TABLON-NARINO</t>
  </si>
  <si>
    <t>J5819 - Otros trabajos de edición</t>
  </si>
  <si>
    <t>EL-TAMBO-CAUCA</t>
  </si>
  <si>
    <t>J5820 - Edición de programas de informática (software)</t>
  </si>
  <si>
    <t>EL-TAMBO-NARINO</t>
  </si>
  <si>
    <t>J5911 - Actividades de producción de películas cinematográficas, videos, programas, anuncios y comerciales de televisión</t>
  </si>
  <si>
    <t>EL-TARRA-NORTE-NORTE DE SANTANDER</t>
  </si>
  <si>
    <t>J5912 - Actividades de postproducción de películas cinematográficas, videos, programas, anuncios y comerciales de televisión</t>
  </si>
  <si>
    <t>EL-ZULIA-NORTE DE SANTANDER</t>
  </si>
  <si>
    <t>J5913 - Actividades de distribución de películas cinematográficas, videos, programas, anuncios y comerciales de televisión</t>
  </si>
  <si>
    <t>ELIAS-HUILA</t>
  </si>
  <si>
    <t>J5914 - Actividades de exhibición de películas cinematográficas y videos</t>
  </si>
  <si>
    <t>ENCINO-SANTANDER</t>
  </si>
  <si>
    <t>J5920 - Actividades de grabación de sonido y edición de música</t>
  </si>
  <si>
    <t>ENCISO-SANTANDER</t>
  </si>
  <si>
    <t>J6010 - Actividades de programación y transmisión en el servicio de radiodifusión sonora</t>
  </si>
  <si>
    <t>ENTRERRIOS-ANTIOQUIA</t>
  </si>
  <si>
    <t>J6020 - Actividades de programación y transmisión de televisión</t>
  </si>
  <si>
    <t>ENVIGADO-ANTIOQUIA</t>
  </si>
  <si>
    <t>J6110 - Actividades de telecomunicaciones alámbricas</t>
  </si>
  <si>
    <t>ESPINAL-TOLIMA</t>
  </si>
  <si>
    <t>J6120 - Actividades de telecomunicaciones inalámbricas</t>
  </si>
  <si>
    <t>FACATATIVA-CUNDINAMARCA</t>
  </si>
  <si>
    <t>J6130 - Actividades de telecomunicación satelital</t>
  </si>
  <si>
    <t>FALAN-TOLIMA</t>
  </si>
  <si>
    <t>J6190 - Otras actividades de telecomunicaciones</t>
  </si>
  <si>
    <t>FILADELFIA-CALDAS</t>
  </si>
  <si>
    <t>J6201 - Actividades de desarrollo de sistemas informáticos (planificación, análisis, diseño, programación, pruebas)</t>
  </si>
  <si>
    <t>FILANDIA-QUINDIO</t>
  </si>
  <si>
    <t>J6202 - Actividades de consultoría informática y actividades de administración de instalaciones informáticas</t>
  </si>
  <si>
    <t>FIRAVITOBA-BOYACA</t>
  </si>
  <si>
    <t>J6209 - Otras actividades de tecnologías de información y actividades de servicios informáticos</t>
  </si>
  <si>
    <t>FLANDES-TOLIMA</t>
  </si>
  <si>
    <t>J6311 - Procesamiento de datos, alojamiento (hosting) y actividades relacionadas</t>
  </si>
  <si>
    <t>FLORENCIA-CAQUETA</t>
  </si>
  <si>
    <t>J6312 - Portales web</t>
  </si>
  <si>
    <t>FLORENCIA-CAUCA</t>
  </si>
  <si>
    <t>J6391 - Actividades de agencias de noticias</t>
  </si>
  <si>
    <t>FLORESTA-BOYACA</t>
  </si>
  <si>
    <t>J6399 - Otras actividades de servicios de información n.c.p.</t>
  </si>
  <si>
    <t>FLORIAN-SANTANDER</t>
  </si>
  <si>
    <t>K6411 - Banco Central</t>
  </si>
  <si>
    <t>FLORIDA-VALLE</t>
  </si>
  <si>
    <t>K6412 - Bancos comerciales</t>
  </si>
  <si>
    <t>FLORIDABLANCA-SANTANDER</t>
  </si>
  <si>
    <t>K6421 - Actividades de las corporaciones financieras</t>
  </si>
  <si>
    <t>FOMEQUE-CUNDINAMARCA</t>
  </si>
  <si>
    <t>K6422 - Actividades de las compañías de financiamiento</t>
  </si>
  <si>
    <t>FONSECA-LA GUAJIRA</t>
  </si>
  <si>
    <t>K6423 - Banca de segundo piso</t>
  </si>
  <si>
    <t>FORTUL-ARAUCA</t>
  </si>
  <si>
    <t>K6424 - Actividades de las cooperativas financieras</t>
  </si>
  <si>
    <t>FOSCA-CUNDINAMARCA</t>
  </si>
  <si>
    <t>K6431 - Fideicomisos, fondos y entidades financieras similares</t>
  </si>
  <si>
    <t>FRANCISCO-PIZARRO-NARINO</t>
  </si>
  <si>
    <t>K6432 - Fondos de cesantías</t>
  </si>
  <si>
    <t>FREDONIA-ANTIOQUIA</t>
  </si>
  <si>
    <t>K6491 - Leasing financiero (arrendamiento financiero)</t>
  </si>
  <si>
    <t>FRESNO-TOLIMA</t>
  </si>
  <si>
    <t>K6492 - Actividades financieras de fondos de empleados y otras formas asociativas del sector solidario</t>
  </si>
  <si>
    <t>FRONTINO-ANTIOQUIA</t>
  </si>
  <si>
    <t>K6493 - Actividades de compra de cartera o factoring</t>
  </si>
  <si>
    <t>FUENTE-DE-ORO-META</t>
  </si>
  <si>
    <t>K6494 - Otras actividades de distribución de fondos</t>
  </si>
  <si>
    <t>FUNDACION-MAGDALENA</t>
  </si>
  <si>
    <t>K6495 - Instituciones especiales oficiales</t>
  </si>
  <si>
    <t>FUNES-NARINO</t>
  </si>
  <si>
    <t>K6496 - Capitalización</t>
  </si>
  <si>
    <t>FUNZA-CUNDINAMARCA</t>
  </si>
  <si>
    <t>K6499 - Otras actividades de servicio financiero, excepto las de seguros y pensiones n.c.p.</t>
  </si>
  <si>
    <t>FUQUENE-CUNDINAMARCA</t>
  </si>
  <si>
    <t>K6511 - Seguros generales</t>
  </si>
  <si>
    <t>FUSAGASUGA-CUNDINAMARCA</t>
  </si>
  <si>
    <t>K6512 - Seguros de vida</t>
  </si>
  <si>
    <t>GACHALA-CUNDINAMARCA</t>
  </si>
  <si>
    <t>K6513 - Reaseguros</t>
  </si>
  <si>
    <t>GACHANCIPA-CUNDINAMARCA</t>
  </si>
  <si>
    <t>K6515 - Seguros de salud</t>
  </si>
  <si>
    <t>GACHANTIVA-BOYACA</t>
  </si>
  <si>
    <t>K6521 - Servicios de seguros sociales de salud</t>
  </si>
  <si>
    <t>GACHETA-CUNDINAMARCA</t>
  </si>
  <si>
    <t>K6522 - Servicios de seguros sociales en riesgos laborales</t>
  </si>
  <si>
    <t>GALAN-SANTANDER</t>
  </si>
  <si>
    <t>K6523 - Servicios de seguros sociales en riesgos familia</t>
  </si>
  <si>
    <t>GALAPA-ATLANTICO</t>
  </si>
  <si>
    <t>K6531 - Régimen de prima media con prestación definida (RPM)</t>
  </si>
  <si>
    <t>GALERAS-SUCRE</t>
  </si>
  <si>
    <t>K6532 - Régimen de ahorro individual con solidaridad (RAIS)</t>
  </si>
  <si>
    <t>GAMA-CUNDINAMARCA</t>
  </si>
  <si>
    <t>K6611 - Administración de mercados financieros</t>
  </si>
  <si>
    <t>GAMARRA-CESAR</t>
  </si>
  <si>
    <t>K6612 - Corretaje de valores y de contratos de productos básicos</t>
  </si>
  <si>
    <t>GAMBITA-SANTANDER</t>
  </si>
  <si>
    <t>K6613 - Otras actividades relacionadas con el mercado de valores</t>
  </si>
  <si>
    <t>GAMEZA-BOYACA</t>
  </si>
  <si>
    <t>K6614 - Actividades de las sociedades de intermediación cambiaria y de servicios financieros especiales</t>
  </si>
  <si>
    <t>GARAGOA-BOYACA</t>
  </si>
  <si>
    <t>K6615 - Actividades de los profesionales de compra y venta de divisas</t>
  </si>
  <si>
    <t>GARZON-HUILA</t>
  </si>
  <si>
    <t>K6619 - Otras actividades auxiliares de las actividades de servicios financieros n.c.p.</t>
  </si>
  <si>
    <t>GENOVA-QUINDIO</t>
  </si>
  <si>
    <t>K6621 - Actividades de agentes y corredores de seguros</t>
  </si>
  <si>
    <t>GIGANTE-HUILA</t>
  </si>
  <si>
    <t>K6629 - Evaluación de riesgos y daños, y otras actividades de servicios auxiliares</t>
  </si>
  <si>
    <t>GINEBRA-VALLE</t>
  </si>
  <si>
    <t>K6630 - Actividades de administración de fondos</t>
  </si>
  <si>
    <t>GIRALDO-ANTIOQUIA</t>
  </si>
  <si>
    <t>L6810 - Actividades inmobiliarias realizadas con bienes propios o arrendados</t>
  </si>
  <si>
    <t>GIRARDOT-CUNDINAMARCA</t>
  </si>
  <si>
    <t>L6820 - Actividades inmobiliarias realizadas a cambio de una retribución o por contrata</t>
  </si>
  <si>
    <t>GIRARDOTA-ANTIOQUIA</t>
  </si>
  <si>
    <t>M6910 - Actividades jurídicas</t>
  </si>
  <si>
    <t>GIRON-SANTANDER</t>
  </si>
  <si>
    <t>M6920 - Actividades de contabilidad, teneduría de libros, auditoría financiera y asesoría tributaria</t>
  </si>
  <si>
    <t>GOMEZ-PLATA-ANTIOQUIA</t>
  </si>
  <si>
    <t>M7010 - Actividades de administración empresarial</t>
  </si>
  <si>
    <t>GONZALEZ-CESAR</t>
  </si>
  <si>
    <t>M7020 - Actividades de consultoría de gestión</t>
  </si>
  <si>
    <t>GRAMALOTE-NORTE DE SANTANDER</t>
  </si>
  <si>
    <t>M7111 - Actividades de arquitectura</t>
  </si>
  <si>
    <t>GRANADA-ANTIOQUIA</t>
  </si>
  <si>
    <t>M7112 - Actividades de ingeniería y otras actividades conexas de consultoría técnica</t>
  </si>
  <si>
    <t>GRANADA-CUNDINAMARCA</t>
  </si>
  <si>
    <t>M7120 - Ensayos y análisis técnicos</t>
  </si>
  <si>
    <t>GRANADA-META</t>
  </si>
  <si>
    <t>M7210 - Investigaciones y desarrollo experimental en el campo de las ciencias naturales y la ingeniería</t>
  </si>
  <si>
    <t>GUACA-SANTANDER</t>
  </si>
  <si>
    <t>M7220 - Investigaciones y desarrollo experimental en el campo de las ciencias sociales y las humanidades</t>
  </si>
  <si>
    <t>GUACAMAYAS-BOYACA</t>
  </si>
  <si>
    <t>M7310 - Publicidad</t>
  </si>
  <si>
    <t>GUACARI-VALLE</t>
  </si>
  <si>
    <t>M7320 - Estudios de mercado y realización de encuestas de opinión pública</t>
  </si>
  <si>
    <t>GUACHENE-CAUCA</t>
  </si>
  <si>
    <t>M7410 - Actividades especializadas de diseño</t>
  </si>
  <si>
    <t>GUACHETA-CUNDINAMARCA</t>
  </si>
  <si>
    <t>M7420 - Actividades de fotografía</t>
  </si>
  <si>
    <t>GUACHUCAL-NARINO</t>
  </si>
  <si>
    <t>M7490 - Otras actividades profesionales, científicas y técnicas n.c.p.</t>
  </si>
  <si>
    <t>GUADALUPE-ANTIOQUIA</t>
  </si>
  <si>
    <t>M7500 - Actividades veterinarias</t>
  </si>
  <si>
    <t>GUADALUPE-HUILA</t>
  </si>
  <si>
    <t>N7710 - Alquiler y arrendamiento de vehículos automotores</t>
  </si>
  <si>
    <t>GUADALUPE-SANTANDER</t>
  </si>
  <si>
    <t>N7721 - Alquiler y arrendamiento de equipo recreativo y deportivo</t>
  </si>
  <si>
    <t>GUADUAS-CUNDINAMARCA</t>
  </si>
  <si>
    <t>N7722 - Alquiler de videos y discos</t>
  </si>
  <si>
    <t>GUAITARILLA-NARINO</t>
  </si>
  <si>
    <t>N7729 - Alquiler y arrendamiento de otros efectos personales y enseres domésticos n.c.p.</t>
  </si>
  <si>
    <t>GUALMATAN-NARINO</t>
  </si>
  <si>
    <t>N7730 - Alquiler y arrendamiento de otros tipos de maquinaria, equipo y bienes tangibles n.c.p.</t>
  </si>
  <si>
    <t>GUAMAL-MAGDALENA</t>
  </si>
  <si>
    <t>N7740 - Arrendamiento de propiedad intelectual y productos similares, excepto obras protegidas por derechos de autor</t>
  </si>
  <si>
    <t>GUAMAL-META</t>
  </si>
  <si>
    <t>N7810 - Actividades de agencias de gestión y colocación de empleo</t>
  </si>
  <si>
    <t>GUAMO-TOLIMA</t>
  </si>
  <si>
    <t>N7820 - Actividades de empresas de servicios temporales</t>
  </si>
  <si>
    <t>GUAPI-CAUCA</t>
  </si>
  <si>
    <t>N7830 - Otras actividades de provisión de talento humano</t>
  </si>
  <si>
    <t>GUAPOTA-SANTANDER</t>
  </si>
  <si>
    <t>N7911 - Actividades de las agencias de viaje</t>
  </si>
  <si>
    <t>GUARANOA-SUCRE</t>
  </si>
  <si>
    <t>N7912 - Actividades de operadores turísticos</t>
  </si>
  <si>
    <t>GUARNE-ANTIOQUIA</t>
  </si>
  <si>
    <t>N7990 - Otros servicios de reserva y actividades relacionadas</t>
  </si>
  <si>
    <t>GUASCA-CUNDINAMARCA</t>
  </si>
  <si>
    <t>N8010 - Actividades de seguridad privada</t>
  </si>
  <si>
    <t>GUATAPE-ANTIOQUIA</t>
  </si>
  <si>
    <t>N8020 - Actividades de servicios de sistemas de seguridad</t>
  </si>
  <si>
    <t>GUATAQUI-CUNDINAMARCA</t>
  </si>
  <si>
    <t>N8030 - Actividades de detectives e investigadores privados</t>
  </si>
  <si>
    <t>GUATAVITA-CUNDINAMARCA</t>
  </si>
  <si>
    <t>N8110 - Actividades combinadas de apoyo a instalaciones</t>
  </si>
  <si>
    <t>GUATEQUE-BOYACA</t>
  </si>
  <si>
    <t>N8121 - Limpieza general interior de edificios</t>
  </si>
  <si>
    <t>GUATICA-RISARALDA</t>
  </si>
  <si>
    <t>N8129 - Otras actividades de limpieza de edificios e instalaciones industriales</t>
  </si>
  <si>
    <t>GUAVATA-SANTANDER</t>
  </si>
  <si>
    <t>N8130 - Actividades de paisajismo y servicios de mantenimiento conexos</t>
  </si>
  <si>
    <t>GUAVIARE-GUAINIA</t>
  </si>
  <si>
    <t>N8211 - Actividades combinadas de servicios administrativos de oficina</t>
  </si>
  <si>
    <t>GUAYABAL-DE-SIQUIMA-CUNDINAMARCA</t>
  </si>
  <si>
    <t>N8219 - Fotocopiado, preparación de documentos y otras actividades especializadas de apoyo a oficina</t>
  </si>
  <si>
    <t>GUAYABETAL-CUNDINAMARCA</t>
  </si>
  <si>
    <t>N8220 - Actividades de centros de llamadas (call center)</t>
  </si>
  <si>
    <t>GUAYATA-BOYACA</t>
  </si>
  <si>
    <t>N8230 - Organización de convenciones y eventos comerciales</t>
  </si>
  <si>
    <t>GUEPSA-SANTANDER</t>
  </si>
  <si>
    <t>N8291 - Actividades de agencias de cobranza y oficinas de calificación crediticia</t>
  </si>
  <si>
    <t>GUICAN-BOYACA</t>
  </si>
  <si>
    <t>N8292 - Actividades de envase y empaque</t>
  </si>
  <si>
    <t>GUTIERREZ-CUNDINAMARCA</t>
  </si>
  <si>
    <t>N8299 - Otras actividades de servicio de apoyo a las empresas n.c.p.</t>
  </si>
  <si>
    <t>HACARI-NORTE DE SANTANDER</t>
  </si>
  <si>
    <t>O8411 - Actividades legislativas de la administración pública</t>
  </si>
  <si>
    <t>HATILLO-DE-LOBA-BOLIVAR</t>
  </si>
  <si>
    <t>O8412 - Actividades ejecutivas de la administración pública</t>
  </si>
  <si>
    <t>HATO-COROZAL-CASANARE</t>
  </si>
  <si>
    <t>O8413 - Regulación de las actividades de organismos que prestan servicios de salud, educativos, culturales y otros servicios sociales, excepto servicios de seguridad social</t>
  </si>
  <si>
    <t>HATO-SANTANDER</t>
  </si>
  <si>
    <t>O8414 - Actividades reguladoras y facilitadoras de la actividad económica</t>
  </si>
  <si>
    <t>HATONUEVO-LA GUAJIRA</t>
  </si>
  <si>
    <t>O8415 - Actividades de los órganos de control y otras instituciones</t>
  </si>
  <si>
    <t>HELICONIA-ANTIOQUIA</t>
  </si>
  <si>
    <t>O8421 - Relaciones exteriores</t>
  </si>
  <si>
    <t>HERRAN-NORTE DE SANTANDER</t>
  </si>
  <si>
    <t>O8422 - Actividades de defensa</t>
  </si>
  <si>
    <t>HERVEO-TOLIMA</t>
  </si>
  <si>
    <t>O8423 - Orden público y actividades de seguridad</t>
  </si>
  <si>
    <t>HISPANIA-ANTIOQUIA</t>
  </si>
  <si>
    <t>O8424 - Administración de justicia</t>
  </si>
  <si>
    <t>HOBO-HUILA</t>
  </si>
  <si>
    <t>O8430 - Actividades de planes de seguridad social de afiliación obligatoria</t>
  </si>
  <si>
    <t>HONDA-TOLIMA</t>
  </si>
  <si>
    <t>P8511 - Educación de la primera infancia</t>
  </si>
  <si>
    <t>IBAGUE-TOLIMA</t>
  </si>
  <si>
    <t>P8512 - Educación preescolar</t>
  </si>
  <si>
    <t>ICONONZO-TOLIMA</t>
  </si>
  <si>
    <t>P8513 - Educación básica primaria</t>
  </si>
  <si>
    <t>ILES-NARINO</t>
  </si>
  <si>
    <t>P8521 - Educación básica secundaria</t>
  </si>
  <si>
    <t>IMUES-NARINO</t>
  </si>
  <si>
    <t>P8522 - Educación media académica</t>
  </si>
  <si>
    <t>INIRIDA-GUAINIA</t>
  </si>
  <si>
    <t>P8523 - Educación media técnica</t>
  </si>
  <si>
    <t>INZA-CAUCA</t>
  </si>
  <si>
    <t>P8530 - Establecimientos que combinan diferentes niveles de educación</t>
  </si>
  <si>
    <t>IPIALES-NARINO</t>
  </si>
  <si>
    <t>P8541 - Educación técnica profesional</t>
  </si>
  <si>
    <t>IQUIRA-HUILA</t>
  </si>
  <si>
    <t>P8542 - Educación tecnológica</t>
  </si>
  <si>
    <t>ISNOS-HUILA</t>
  </si>
  <si>
    <t>P8543 - Educación de instituciones universitarias o de escuelas tecnológicas</t>
  </si>
  <si>
    <t>ITAGUI-ANTIOQUIA</t>
  </si>
  <si>
    <t>P8544 - Educación de universidades</t>
  </si>
  <si>
    <t>ITSMINA-CHOCO</t>
  </si>
  <si>
    <t>P8551 - Formación para el trabajo</t>
  </si>
  <si>
    <t>ITUANGO-ANTIOQUIA</t>
  </si>
  <si>
    <t>P8552 - Enseñanza deportiva y recreativa</t>
  </si>
  <si>
    <t>IZA-BOYACA</t>
  </si>
  <si>
    <t>P8553 - Enseñanza cultural</t>
  </si>
  <si>
    <t>JAMBALO-CAUCA</t>
  </si>
  <si>
    <t>P8559 - Otros tipos de educación n.c.p.</t>
  </si>
  <si>
    <t>JAMUNDI-VALLE</t>
  </si>
  <si>
    <t>P8560 - Actividades de apoyo a la educación</t>
  </si>
  <si>
    <t>JARDIN-ANTIOQUIA</t>
  </si>
  <si>
    <t>Q8610 - Actividades de hospitales y clínicas, con internación</t>
  </si>
  <si>
    <t>JENESANO-BOYACA</t>
  </si>
  <si>
    <t>Q8621 - Actividades de la práctica médica, sin internación</t>
  </si>
  <si>
    <t>JERICO-ANTIOQUIA</t>
  </si>
  <si>
    <t>Q8622 - Actividades de la práctica odontológica</t>
  </si>
  <si>
    <t>JERICO-BOYACA</t>
  </si>
  <si>
    <t>Q8691 - Actividades de apoyo diagnóstico</t>
  </si>
  <si>
    <t>JERUSALEN-CUNDINAMARCA</t>
  </si>
  <si>
    <t>Q8692 - Actividades de apoyo terapéutico</t>
  </si>
  <si>
    <t>JESUS-MARIA-SANTANDER</t>
  </si>
  <si>
    <t>Q8699 - Otras actividades de atención de la salud humana</t>
  </si>
  <si>
    <t>JORDAN-SANTANDER</t>
  </si>
  <si>
    <t>Q8710 - Actividades de atención residencial medicalizada de tipo general</t>
  </si>
  <si>
    <t>JUAN-DE-ACOSTA-ATLANTICO</t>
  </si>
  <si>
    <t>Q8720 - Actividades de atención residencial, para el cuidado de pacientes con retardo mental, enfermedad mental y consumo de sustancias psicoactivas</t>
  </si>
  <si>
    <t>JUNIN-CUNDINAMARCA</t>
  </si>
  <si>
    <t>Q8730 - Actividades de atención en instituciones para el cuidado de personas mayores y/o discapacitadas</t>
  </si>
  <si>
    <t>JURADO-CHOCO</t>
  </si>
  <si>
    <t>Q8790 - Otras actividades de atención en instituciones con alojamiento</t>
  </si>
  <si>
    <t>LA-APARTADA-CORDOBA</t>
  </si>
  <si>
    <t>Q8810 - Actividades de asistencia social sin alojamiento para personas mayores y discapacitadas</t>
  </si>
  <si>
    <t>LA-ARGENTINA-HUILA</t>
  </si>
  <si>
    <t>Q8891 - Actividades de guarderías para niños y niñas</t>
  </si>
  <si>
    <t>LA-BELLEZA-SANTANDER</t>
  </si>
  <si>
    <t>Q8899 - Otras actividades de asistencia social sin alojamiento n.c.p.</t>
  </si>
  <si>
    <t>LA-CALERA-CUNDINAMARCA</t>
  </si>
  <si>
    <t>R9001 - Creación literaria</t>
  </si>
  <si>
    <t>LA-CAPILLA-BOYACA</t>
  </si>
  <si>
    <t>R9002 - Creación musical</t>
  </si>
  <si>
    <t>LA-CEJA-ANTIOQUIA</t>
  </si>
  <si>
    <t>R9003 - Creación teatral</t>
  </si>
  <si>
    <t>LA-CELIA-RISARALDA</t>
  </si>
  <si>
    <t>R9004 - Creación audiovisual</t>
  </si>
  <si>
    <t>LA-CHORRERA-AMAZONAS</t>
  </si>
  <si>
    <t>R9005 - Artes plásticas y visuales</t>
  </si>
  <si>
    <t>LA-CRUZ-NARINO</t>
  </si>
  <si>
    <t>R9006 - Actividades teatrales</t>
  </si>
  <si>
    <t>LA-CUMBRE-VALLE</t>
  </si>
  <si>
    <t>R9007 - Actividades de espectáculos musicales en vivo</t>
  </si>
  <si>
    <t>LA-DORADA-CALDAS</t>
  </si>
  <si>
    <t>R9008 - Otras actividades de espectáculos en vivo n.c.p.</t>
  </si>
  <si>
    <t>LA-ESPERANZA-NORTE DE SANTANDER</t>
  </si>
  <si>
    <t>R9101 - Actividades de bibliotecas y archivos</t>
  </si>
  <si>
    <t>LA-ESTRELLA-ANTIOQUIA</t>
  </si>
  <si>
    <t>R9102 - Actividades y funcionamiento de museos, conservación de edificios y sitios históricos</t>
  </si>
  <si>
    <t>LA-FLORIDA-NARINO</t>
  </si>
  <si>
    <t>R9103 - Actividades de jardines botánicos, zoológicos y reservas naturales</t>
  </si>
  <si>
    <t>LA-GLORIA-CESAR</t>
  </si>
  <si>
    <t>R9200 - Actividades de juegos de azar y apuestas</t>
  </si>
  <si>
    <t>LA-GUADALUPE-GUAINIA</t>
  </si>
  <si>
    <t>R9311 - Gestión de instalaciones deportivas</t>
  </si>
  <si>
    <t>LA-JAGUA-DE-IBIRICO-CESAR</t>
  </si>
  <si>
    <t>R9312 - Actividades de clubes deportivos</t>
  </si>
  <si>
    <t>LA-JAGUA-DEL-PILAR-LA GUAJIRA</t>
  </si>
  <si>
    <t>R9319 - Otras actividades deportivas</t>
  </si>
  <si>
    <t>LA-LLANADA-NARINO</t>
  </si>
  <si>
    <t>R9321 - Actividades de parques de atracciones y parques temáticos</t>
  </si>
  <si>
    <t>LA-MACARENA-META</t>
  </si>
  <si>
    <t>R9329 - Otras actividades recreativas y de esparcimiento n.c.p.</t>
  </si>
  <si>
    <t>LA-MERCED-CALDAS</t>
  </si>
  <si>
    <t>S9411 - Actividades de asociaciones empresariales y de empleadores</t>
  </si>
  <si>
    <t>LA-MESA-CUNDINAMARCA</t>
  </si>
  <si>
    <t>S9412 - Actividades de asociaciones profesionales</t>
  </si>
  <si>
    <t>LA-MONTANITA-CAQUETA</t>
  </si>
  <si>
    <t>S9420 - Actividades de sindicatos de empleados</t>
  </si>
  <si>
    <t>LA-PALMA-CUNDINAMARCA</t>
  </si>
  <si>
    <t>S9491 - Actividades de asociaciones religiosas</t>
  </si>
  <si>
    <t>LA-PAZ-(ROBLES)-CESAR</t>
  </si>
  <si>
    <t>S9492 - Actividades de asociaciones políticas</t>
  </si>
  <si>
    <t>LA-PAZ-SANTANDER</t>
  </si>
  <si>
    <t>S9499 - Actividades de otras asociaciones n.c.p.</t>
  </si>
  <si>
    <t>LA-PEDRERA-AMAZONAS</t>
  </si>
  <si>
    <t>S9511 - Mantenimiento y reparación de computadores y de equipo periférico</t>
  </si>
  <si>
    <t>LA-PENA-CUNDINAMARCA</t>
  </si>
  <si>
    <t>S9512 - Mantenimiento y reparación de equipos de comunicación</t>
  </si>
  <si>
    <t>LA-PINTADA-ANTIOQUIA</t>
  </si>
  <si>
    <t>S9521 - Mantenimiento y reparación de aparatos electrónicos de consumo</t>
  </si>
  <si>
    <t>LA-PLATA-HUILA</t>
  </si>
  <si>
    <t>S9522 - Mantenimiento y reparación de aparatos y equipos domésticos y de jardinería</t>
  </si>
  <si>
    <t>LA-PLAYA-NORTE DE SANTANDER</t>
  </si>
  <si>
    <t>S9523 - Reparación de calzado y artículos de cuero</t>
  </si>
  <si>
    <t>LA-PRIMAVERA-VICHADA</t>
  </si>
  <si>
    <t>S9524 - Reparación de muebles y accesorios para el hogar</t>
  </si>
  <si>
    <t>LA-SALINA-CASANARE</t>
  </si>
  <si>
    <t>S9529 - Mantenimiento y reparación de otros efectos personales y enseres domésticos</t>
  </si>
  <si>
    <t>LA-SIERRA-CAUCA</t>
  </si>
  <si>
    <t>S9601 - Lavado y limpieza, incluso la limpieza en seco, de productos textiles y de piel</t>
  </si>
  <si>
    <t>LA-TEBAIDA-QUINDIO</t>
  </si>
  <si>
    <t>S9602 - Peluquería y otros tratamientos de belleza</t>
  </si>
  <si>
    <t>LA-TOLA-NARINO</t>
  </si>
  <si>
    <t>S9603 - Pompas fúnebres y actividades relacionadas</t>
  </si>
  <si>
    <t>LA-UNION-ANTIOQUIA</t>
  </si>
  <si>
    <t>S9609 - Otras actividades de servicios personales n.c.p.</t>
  </si>
  <si>
    <t>LA-UNION-NARINO</t>
  </si>
  <si>
    <t>T9700 - Actividades de los hogares individuales como empleadores de personal doméstico</t>
  </si>
  <si>
    <t>LA-UNION-SUCRE</t>
  </si>
  <si>
    <t>T9810 - Actividades no diferenciadas de los hogares individuales como productores de bienes para uso propio</t>
  </si>
  <si>
    <t>LA-UNION-VALLE</t>
  </si>
  <si>
    <t>T9820 - Actividades no diferenciadas de los hogares individuales como productores de servicios para uso propio</t>
  </si>
  <si>
    <t>LA-UVITA-BOYACA</t>
  </si>
  <si>
    <t>U9900 - Actividades de organizaciones y entidades extraterritoriales</t>
  </si>
  <si>
    <t>LA-VEGA-CAUCA</t>
  </si>
  <si>
    <t>LA-VEGA-CUNDINAMARCA</t>
  </si>
  <si>
    <t>LA-VICTORIA-AMAZONAS</t>
  </si>
  <si>
    <t>LA-VICTORIA-BOYACA</t>
  </si>
  <si>
    <t>LA-VICTORIA-VALLE</t>
  </si>
  <si>
    <t>LA-VIRGINIA-RISARALDA</t>
  </si>
  <si>
    <t>LABATECA-NORTE DE SANTANDER</t>
  </si>
  <si>
    <t>LABRANZAGRANDE-BOYACA</t>
  </si>
  <si>
    <t>LANDAZURI-SANTANDER</t>
  </si>
  <si>
    <t>LEBRIJA-SANTANDER</t>
  </si>
  <si>
    <t>LEIVA-NARINO</t>
  </si>
  <si>
    <t>LEJANIAS-META</t>
  </si>
  <si>
    <t>LENGUAZAQUE-CUNDINAMARCA</t>
  </si>
  <si>
    <t>LERIDA-TOLIMA</t>
  </si>
  <si>
    <t>LETICIA-AMAZONAS</t>
  </si>
  <si>
    <t>LIBANO-TOLIMA</t>
  </si>
  <si>
    <t>LIBORINA-ANTIOQUIA</t>
  </si>
  <si>
    <t>LINARES-NARINO</t>
  </si>
  <si>
    <t>LLORO-CHOCO</t>
  </si>
  <si>
    <t>LOPEZ-(MICAY)-CAUCA</t>
  </si>
  <si>
    <t>LORICA-CORDOBA</t>
  </si>
  <si>
    <t>LOS-ANDES-NARINO</t>
  </si>
  <si>
    <t>LOS-CORDOBAS-CORDOBA</t>
  </si>
  <si>
    <t>LOS-PALMITOS-SUCRE</t>
  </si>
  <si>
    <t>LOS-PATIOS-NORTE DE SANTANDER</t>
  </si>
  <si>
    <t>LOS-SANTOS-SANTANDER</t>
  </si>
  <si>
    <t>LOURDES-NORTE DE SANTANDER</t>
  </si>
  <si>
    <t>LURUACO-ATLANTICO</t>
  </si>
  <si>
    <t>MACANAL-BOYACA</t>
  </si>
  <si>
    <t>MACARAVITA-SANTANDER</t>
  </si>
  <si>
    <t>MACEO-ANTIOQUIA</t>
  </si>
  <si>
    <t>MACHETA-CUNDINAMARCA</t>
  </si>
  <si>
    <t>MADRID-CUNDINAMARCA</t>
  </si>
  <si>
    <t>MAGANGUE-BOLIVAR</t>
  </si>
  <si>
    <t>MAGUI-NARINO</t>
  </si>
  <si>
    <t>MAHATES-BOLIVAR</t>
  </si>
  <si>
    <t>MAICAO-LA GUAJIRA</t>
  </si>
  <si>
    <t>MAJAGUAL-SUCRE</t>
  </si>
  <si>
    <t>MALAGA-SANTANDER</t>
  </si>
  <si>
    <t>MALAMBO-ATLANTICO</t>
  </si>
  <si>
    <t>MALLAMA-NARINO</t>
  </si>
  <si>
    <t>MANATI-ATLANTICO</t>
  </si>
  <si>
    <t>MANAURE-BALCON-DEL-CESAR-CESAR</t>
  </si>
  <si>
    <t>MANAURE-LA GUAJIRA</t>
  </si>
  <si>
    <t>MANI-CASANARE</t>
  </si>
  <si>
    <t>MANIZALES-CALDAS</t>
  </si>
  <si>
    <t>MANTA-CUNDINAMARCA</t>
  </si>
  <si>
    <t>MANZANARES-CALDAS</t>
  </si>
  <si>
    <t>MAPIRIPANA-GUAINIA</t>
  </si>
  <si>
    <t>MAPIRIPÁN-META</t>
  </si>
  <si>
    <t>MARGARITA-BOLIVAR</t>
  </si>
  <si>
    <t>MARIA-LA-BAJA-BOLIVAR</t>
  </si>
  <si>
    <t>MARINILLA-ANTIOQUIA</t>
  </si>
  <si>
    <t>MARIPI-BOYACA</t>
  </si>
  <si>
    <t>MARIQUITA-TOLIMA</t>
  </si>
  <si>
    <t>MARMATO-CALDAS</t>
  </si>
  <si>
    <t>MARQUETALIA-CALDAS</t>
  </si>
  <si>
    <t>MARSELLA-RISARALDA</t>
  </si>
  <si>
    <t>MARULANDA-CALDAS</t>
  </si>
  <si>
    <t>MATANZA-SANTANDER</t>
  </si>
  <si>
    <t>MEDELLIN-ANTIOQUIA</t>
  </si>
  <si>
    <t>MEDINA-CUNDINAMARCA</t>
  </si>
  <si>
    <t>MEDIO-ATRATO-CHOCO</t>
  </si>
  <si>
    <t>MEDIO-BAUDÓ-CHOCO</t>
  </si>
  <si>
    <t>MEDIO-SAN-JUAN-CHOCO</t>
  </si>
  <si>
    <t>MELGAR-TOLIMA</t>
  </si>
  <si>
    <t>MERCADERES-CAUCA</t>
  </si>
  <si>
    <t>MESETAS-META</t>
  </si>
  <si>
    <t>MILAN-CAQUETA</t>
  </si>
  <si>
    <t>MIRAFLORES-BOYACA</t>
  </si>
  <si>
    <t>MIRAFLORES-GUAVIARE</t>
  </si>
  <si>
    <t>MIRANDA-CAUCA</t>
  </si>
  <si>
    <t>MIRITI-PARANA-AMAZONAS</t>
  </si>
  <si>
    <t>MISTRATO-RISARALDA</t>
  </si>
  <si>
    <t>MITU-VAUPES</t>
  </si>
  <si>
    <t>MOCOA-PUTUMAYO</t>
  </si>
  <si>
    <t>MOGOTES-SANTANDER</t>
  </si>
  <si>
    <t>MOLAGAVITA-SANTANDER</t>
  </si>
  <si>
    <t>MOMIL-CORDOBA</t>
  </si>
  <si>
    <t>MOMPOS-BOLIVAR</t>
  </si>
  <si>
    <t>MONGUA-BOYACA</t>
  </si>
  <si>
    <t>MONGUI-BOYACA</t>
  </si>
  <si>
    <t>MONIQUIRA-BOYACA</t>
  </si>
  <si>
    <t>MONITOS-CORDOBA</t>
  </si>
  <si>
    <t>MONTEBELLO-ANTIOQUIA</t>
  </si>
  <si>
    <t>MONTECRISTO-BOLIVAR</t>
  </si>
  <si>
    <t>MONTELIBANO-CORDOBA</t>
  </si>
  <si>
    <t>MONTENEGRO-QUINDIO</t>
  </si>
  <si>
    <t>MONTERIA-CORDOBA</t>
  </si>
  <si>
    <t>MONTERREY-CASANARE</t>
  </si>
  <si>
    <t>MORALES-BOLIVAR</t>
  </si>
  <si>
    <t>MORALES-CAUCA</t>
  </si>
  <si>
    <t>MORELIA-CAQUETA</t>
  </si>
  <si>
    <t>MORICHAL-GUAINIA</t>
  </si>
  <si>
    <t>MORICHAL-GUAVIARE</t>
  </si>
  <si>
    <t>MORROA-SUCRE</t>
  </si>
  <si>
    <t>MOSQUERA-CUNDINAMARCA</t>
  </si>
  <si>
    <t>MOSQUERA-NARINO</t>
  </si>
  <si>
    <t>MOTAVITA-BOYACA</t>
  </si>
  <si>
    <t>MURILLO-TOLIMA</t>
  </si>
  <si>
    <t>MURINDO-ANTIOQUIA</t>
  </si>
  <si>
    <t>MUTATA-ANTIOQUIA</t>
  </si>
  <si>
    <t>MUTISCUA-NORTE DE SANTANDER</t>
  </si>
  <si>
    <t>MUZO-BOYACA</t>
  </si>
  <si>
    <t>NARINO-ANTIOQUIA</t>
  </si>
  <si>
    <t>NARINO-CUNDINAMARCA</t>
  </si>
  <si>
    <t>NARIÑO-NARINO</t>
  </si>
  <si>
    <t>NATAGA-HUILA</t>
  </si>
  <si>
    <t>NATAGAIMA-TOLIMA</t>
  </si>
  <si>
    <t>NECHI-ANTIOQUIA</t>
  </si>
  <si>
    <t>NECOCLI-ANTIOQUIA</t>
  </si>
  <si>
    <t>NEIRA-CALDAS</t>
  </si>
  <si>
    <t>NEIVA-HUILA</t>
  </si>
  <si>
    <t>NEMOCON-CUNDINAMARCA</t>
  </si>
  <si>
    <t>NILO-CUNDINAMARCA</t>
  </si>
  <si>
    <t>NIMAIMA-CUNDINAMARCA</t>
  </si>
  <si>
    <t>NOBSA-BOYACA</t>
  </si>
  <si>
    <t>NOCAIMA-CUNDINAMARCA</t>
  </si>
  <si>
    <t>NORCASIA-CALDAS</t>
  </si>
  <si>
    <t>NOROSI-BOLIVAR</t>
  </si>
  <si>
    <t>NOVITA-CHOCO</t>
  </si>
  <si>
    <t>NUEVA-ANTIOQUIA-VICHADA</t>
  </si>
  <si>
    <t>NUEVA-GRANADA-MAGDALENA</t>
  </si>
  <si>
    <t>NUEVO-COLON-BOYACA</t>
  </si>
  <si>
    <t>NUNCHIA-CASANARE</t>
  </si>
  <si>
    <t>NUQUI-CHOCO</t>
  </si>
  <si>
    <t>OBANDO-VALLE</t>
  </si>
  <si>
    <t>OCAMONTE-SANTANDER</t>
  </si>
  <si>
    <t>OCANA-NORTE DE SANTANDER</t>
  </si>
  <si>
    <t>OIBA-SANTANDER</t>
  </si>
  <si>
    <t>OICATA-BOYACA</t>
  </si>
  <si>
    <t>OLAYA-ANTIOQUIA</t>
  </si>
  <si>
    <t>OLAYA-HERRERA-NARINO</t>
  </si>
  <si>
    <t>ONZAGA-SANTANDER</t>
  </si>
  <si>
    <t>OPORAPA-HUILA</t>
  </si>
  <si>
    <t>ORITO-PUTUMAYO</t>
  </si>
  <si>
    <t>OROCUE-CASANARE</t>
  </si>
  <si>
    <t>ORTEGA-TOLIMA</t>
  </si>
  <si>
    <t>OSPINA-NARINO</t>
  </si>
  <si>
    <t>OTANCHE-BOYACA</t>
  </si>
  <si>
    <t>OVEJAS-SUCRE</t>
  </si>
  <si>
    <t>PACHAVITA-BOYACA</t>
  </si>
  <si>
    <t>PACHO-CUNDINAMARCA</t>
  </si>
  <si>
    <t>PACOA-VAUPES</t>
  </si>
  <si>
    <t>PACORA-CALDAS</t>
  </si>
  <si>
    <t>PADILLA-CAUCA</t>
  </si>
  <si>
    <t>PAEZ-BOYACA</t>
  </si>
  <si>
    <t>PAEZ-CAUCA</t>
  </si>
  <si>
    <t>PAICOL-HUILA</t>
  </si>
  <si>
    <t>PAILITAS-CESAR</t>
  </si>
  <si>
    <t>PAIME-CUNDINAMARCA</t>
  </si>
  <si>
    <t>PAIPA-BOYACA</t>
  </si>
  <si>
    <t>PAJARITO-BOYACA</t>
  </si>
  <si>
    <t>PALERMO-HUILA</t>
  </si>
  <si>
    <t>PALESTINA-CALDAS</t>
  </si>
  <si>
    <t>PALESTINA-HUILA</t>
  </si>
  <si>
    <t>PALMAR-DE-VARELA-ATLANTICO</t>
  </si>
  <si>
    <t>PALMAR-SANTANDER</t>
  </si>
  <si>
    <t>PALMAS-DEL-SOCORRO-SANTANDER</t>
  </si>
  <si>
    <t>PALMIRA-VALLE</t>
  </si>
  <si>
    <t>PALMITO-SUCRE</t>
  </si>
  <si>
    <t>PALOCABILDO-TOLIMA</t>
  </si>
  <si>
    <t>PAMPLONA-NORTE DE SANTANDER</t>
  </si>
  <si>
    <t>PAMPLONITA-NORTE DE SANTANDER</t>
  </si>
  <si>
    <t>PANA-PANA-GUAINIA</t>
  </si>
  <si>
    <t>PANDI-CUNDINAMARCA</t>
  </si>
  <si>
    <t>PANQUEBA-BOYACA</t>
  </si>
  <si>
    <t>PAPUNAUA-VAUPES</t>
  </si>
  <si>
    <t>PARAMO-SANTANDER</t>
  </si>
  <si>
    <t>PARATEBUENO-CUNDINAMARCA</t>
  </si>
  <si>
    <t>PASCA-CUNDINAMARCA</t>
  </si>
  <si>
    <t>PASTO-NARINO</t>
  </si>
  <si>
    <t>PATIA(EL-BORDO)-CAUCA</t>
  </si>
  <si>
    <t>PAUNA-BOYACA</t>
  </si>
  <si>
    <t>PAYA-BOYACA</t>
  </si>
  <si>
    <t>PAZ-DE-ARIPORO-CASANARE</t>
  </si>
  <si>
    <t>PAZ-DE-RIO-BOYACA</t>
  </si>
  <si>
    <t>PEDRAZA-MAGDALENA</t>
  </si>
  <si>
    <t>PELAYA-CESAR</t>
  </si>
  <si>
    <t>PENOL-ANTIOQUIA</t>
  </si>
  <si>
    <t>PENSILVANIA-CALDAS</t>
  </si>
  <si>
    <t>PEQUE-ANTIOQUIA</t>
  </si>
  <si>
    <t>PEREIRA-RISARALDA</t>
  </si>
  <si>
    <t>PESCA-BOYACA</t>
  </si>
  <si>
    <t>PIAMONTE-CAUCA</t>
  </si>
  <si>
    <t>PIEDECUESTA-SANTANDER</t>
  </si>
  <si>
    <t>PIEDRAS-TOLIMA</t>
  </si>
  <si>
    <t>PIENDAMO-CAUCA</t>
  </si>
  <si>
    <t>PIJAO-QUINDIO</t>
  </si>
  <si>
    <t>PIJIÑO-DEL-CARMEN-MAGDALENA</t>
  </si>
  <si>
    <t>PINCHOTE-SANTANDER</t>
  </si>
  <si>
    <t>PINILLOS-BOLIVAR</t>
  </si>
  <si>
    <t>PIOJO-ATLANTICO</t>
  </si>
  <si>
    <t>PISVA-BOYACA</t>
  </si>
  <si>
    <t>PITAL-HUILA</t>
  </si>
  <si>
    <t>PITALITO-HUILA</t>
  </si>
  <si>
    <t>PIVIJAY-MAGDALENA</t>
  </si>
  <si>
    <t>PLANADAS-TOLIMA</t>
  </si>
  <si>
    <t>PLANETA-RICA-CORDOBA</t>
  </si>
  <si>
    <t>PLATO-MAGDALENA</t>
  </si>
  <si>
    <t>POLICARPA-NARINO</t>
  </si>
  <si>
    <t>POLONUEVO-ATLANTICO</t>
  </si>
  <si>
    <t>PONEDERA-ATLANTICO</t>
  </si>
  <si>
    <t>POPAYAN-CAUCA</t>
  </si>
  <si>
    <t>PORE-CASANARE</t>
  </si>
  <si>
    <t>POTOSI-NARINO</t>
  </si>
  <si>
    <t>PRADERA-VALLE</t>
  </si>
  <si>
    <t>PRADO-TOLIMA</t>
  </si>
  <si>
    <t>PROVIDENCIA-NARINO</t>
  </si>
  <si>
    <t>PROVIDENCIA-SAN ANDRES Y PROVIDENCIA</t>
  </si>
  <si>
    <t>PUEBLO-BELLO-CESAR</t>
  </si>
  <si>
    <t>PUEBLO-NUEVO-CORDOBA</t>
  </si>
  <si>
    <t>PUEBLO-RICO-RISARALDA</t>
  </si>
  <si>
    <t>PUEBLORRICO-ANTIOQUIA</t>
  </si>
  <si>
    <t>PUEBLOVIEJO-MAGDALENA</t>
  </si>
  <si>
    <t>PUENTE-NACIONAL-SANTANDER</t>
  </si>
  <si>
    <t>PUERRES-NARINO</t>
  </si>
  <si>
    <t>PUERTO-ALEGRIA-AMAZONAS</t>
  </si>
  <si>
    <t>PUERTO-ARICA-AMAZONAS</t>
  </si>
  <si>
    <t>PUERTO-ASIS-PUTUMAYO</t>
  </si>
  <si>
    <t>PUERTO-BERRIO-ANTIOQUIA</t>
  </si>
  <si>
    <t>PUERTO-BOYACA-BOYACA</t>
  </si>
  <si>
    <t>PUERTO-CAICEDO-PUTUMAYO</t>
  </si>
  <si>
    <t>PUERTO-CARRENO-VICHADA</t>
  </si>
  <si>
    <t>PUERTO-COLOMBIA-ATLANTICO</t>
  </si>
  <si>
    <t>PUERTO-COLOMBIA-GUAINIA</t>
  </si>
  <si>
    <t>PUERTO-CONCORDIA-META</t>
  </si>
  <si>
    <t>PUERTO-ESCONDIDO-CORDOBA</t>
  </si>
  <si>
    <t>PUERTO-GAITAN-META</t>
  </si>
  <si>
    <t>PUERTO-GUZMÁN-PUTUMAYO</t>
  </si>
  <si>
    <t>PUERTO-LIBERTADOR-CORDOBA</t>
  </si>
  <si>
    <t>PUERTO-LLERAS-META</t>
  </si>
  <si>
    <t>PUERTO-LOPEZ-META</t>
  </si>
  <si>
    <t>PUERTO-NARE-ANTIOQUIA</t>
  </si>
  <si>
    <t>PUERTO-NARINO-AMAZONAS</t>
  </si>
  <si>
    <t>PUERTO-PARRA-SANTANDER</t>
  </si>
  <si>
    <t>PUERTO-RICO-CAQUETA</t>
  </si>
  <si>
    <t>PUERTO-RICO-META</t>
  </si>
  <si>
    <t>PUERTO-RONDON-ARAUCA</t>
  </si>
  <si>
    <t>PUERTO-SALGAR-CUNDINAMARCA</t>
  </si>
  <si>
    <t>PUERTO-SANTANDER-AMAZONAS</t>
  </si>
  <si>
    <t>PUERTO-SANTANDER-NORTE DE SANTANDER</t>
  </si>
  <si>
    <t>PUERTO-TEJADA-CAUCA</t>
  </si>
  <si>
    <t>PUERTO-TRIUNFO-ANTIOQUIA</t>
  </si>
  <si>
    <t>PUERTO-WILCHES-SANTANDER</t>
  </si>
  <si>
    <t>PULI-CUNDINAMARCA</t>
  </si>
  <si>
    <t>PUPIALES-NARINO</t>
  </si>
  <si>
    <t>PURACE-CAUCA</t>
  </si>
  <si>
    <t>PURIFICACION-TOLIMA</t>
  </si>
  <si>
    <t>PURISIMA-CORDOBA</t>
  </si>
  <si>
    <t>QUEBRADANEGRA-CUNDINAMARCA</t>
  </si>
  <si>
    <t>QUETAME-CUNDINAMARCA</t>
  </si>
  <si>
    <t>QUIBDO-CHOCO</t>
  </si>
  <si>
    <t>QUIMBAYA-QUINDIO</t>
  </si>
  <si>
    <t>QUINCHIA-RISARALDA</t>
  </si>
  <si>
    <t>QUIPAMA-BOYACA</t>
  </si>
  <si>
    <t>QUIPILE-CUNDINAMARCA</t>
  </si>
  <si>
    <t>RAGONVALIA-NORTE DE SANTANDER</t>
  </si>
  <si>
    <t>RAMIRIQUI-BOYACA</t>
  </si>
  <si>
    <t>RAQUIRA-BOYACA</t>
  </si>
  <si>
    <t>RECETOR-CASANARE</t>
  </si>
  <si>
    <t>REGIDOR-BOLIVAR</t>
  </si>
  <si>
    <t>REMEDIOS-ANTIOQUIA</t>
  </si>
  <si>
    <t>REMOLINO-MAGDALENA</t>
  </si>
  <si>
    <t>REPELON-ATLANTICO</t>
  </si>
  <si>
    <t>RESTREPO-META</t>
  </si>
  <si>
    <t>RESTREPO-VALLE</t>
  </si>
  <si>
    <t>RETIRO-ANTIOQUIA</t>
  </si>
  <si>
    <t>RICAURTE-CUNDINAMARCA</t>
  </si>
  <si>
    <t>RICAURTE-NARINO</t>
  </si>
  <si>
    <t>RIO-DE-ORO-CESAR</t>
  </si>
  <si>
    <t>RIO-VIEJO-BOLIVAR</t>
  </si>
  <si>
    <t>RIOBLANCO-TOLIMA</t>
  </si>
  <si>
    <t>RIOFRIO-VALLE</t>
  </si>
  <si>
    <t>RIOHACHA-LA GUAJIRA</t>
  </si>
  <si>
    <t>RIONEGRO-ANTIOQUIA</t>
  </si>
  <si>
    <t>RIONEGRO-SANTANDER</t>
  </si>
  <si>
    <t>RIOSUCIO-CALDAS</t>
  </si>
  <si>
    <t>RIOSUCIO-CHOCO</t>
  </si>
  <si>
    <t>RISARALDA-CALDAS</t>
  </si>
  <si>
    <t>RIVERA-HUILA</t>
  </si>
  <si>
    <t>ROBERTO-PAYAN-NARINO</t>
  </si>
  <si>
    <t>ROLDANILLO-VALLE</t>
  </si>
  <si>
    <t>RONCESVALLES-TOLIMA</t>
  </si>
  <si>
    <t>RONDON-BOYACA</t>
  </si>
  <si>
    <t>ROSAS-CAUCA</t>
  </si>
  <si>
    <t>ROVIRA-TOLIMA</t>
  </si>
  <si>
    <t>RÍO-IRO-CHOCO</t>
  </si>
  <si>
    <t>RÍO-QUITO-CHOCO</t>
  </si>
  <si>
    <t>SABANA-DE-TORRES-SANTANDER</t>
  </si>
  <si>
    <t>SABANAGRANDE-ATLANTICO</t>
  </si>
  <si>
    <t>SABANALARGA-ANTIOQUIA</t>
  </si>
  <si>
    <t>SABANALARGA-ATLANTICO</t>
  </si>
  <si>
    <t>SABANALARGA-CASANARE</t>
  </si>
  <si>
    <t>SABANAS-DE-SAN-ANGEL-MAGDALENA</t>
  </si>
  <si>
    <t>SABANETA-ANTIOQUIA</t>
  </si>
  <si>
    <t>SABOYA-BOYACA</t>
  </si>
  <si>
    <t>SACAMA-CASANARE</t>
  </si>
  <si>
    <t>SACHICA-BOYACA</t>
  </si>
  <si>
    <t>SAHAGUN-CORDOBA</t>
  </si>
  <si>
    <t>SALADOBLANCO-HUILA</t>
  </si>
  <si>
    <t>SALAMINA-CALDAS</t>
  </si>
  <si>
    <t>SALAMINA-MAGDALENA</t>
  </si>
  <si>
    <t>SALAZAR-NORTE DE SANTANDER</t>
  </si>
  <si>
    <t>SALDANA-TOLIMA</t>
  </si>
  <si>
    <t>SALENTO-QUINDIO</t>
  </si>
  <si>
    <t>SALGAR-ANTIOQUIA</t>
  </si>
  <si>
    <t>SAMACA-BOYACA</t>
  </si>
  <si>
    <t>SAMANA-CALDAS</t>
  </si>
  <si>
    <t>SAMANIEGO-NARINO</t>
  </si>
  <si>
    <t>SAMPUES-SUCRE</t>
  </si>
  <si>
    <t>SAN-AGUSTIN-HUILA</t>
  </si>
  <si>
    <t>SAN-ALBERTO-CESAR</t>
  </si>
  <si>
    <t>SAN-ANDRES-ANTIOQUIA</t>
  </si>
  <si>
    <t>SAN-ANDRES-DE-SOTAVENTO-CORDOBA</t>
  </si>
  <si>
    <t>SAN-ANDRES-SAN ANDRES Y PROVIDENCIA</t>
  </si>
  <si>
    <t>SAN-ANDRES-SANTANDER</t>
  </si>
  <si>
    <t>SAN-ANTERO-CORDOBA</t>
  </si>
  <si>
    <t>SAN-ANTONIO-DEL-TEQUENDAMA-CUNDINAMARCA</t>
  </si>
  <si>
    <t>SAN-ANTONIO-TOLIMA</t>
  </si>
  <si>
    <t>SAN-BENITO-ABAD-SUCRE</t>
  </si>
  <si>
    <t>SAN-BENITO-SANTANDER</t>
  </si>
  <si>
    <t>SAN-BERNARDO-CUNDINAMARCA</t>
  </si>
  <si>
    <t>SAN-BERNARDO-DEL-VIENTO-CORDOBA</t>
  </si>
  <si>
    <t>SAN-BERNARDO-NARINO</t>
  </si>
  <si>
    <t>SAN-CALIXTO-NORTE DE SANTANDER</t>
  </si>
  <si>
    <t>SAN-CARLOS-ANTIOQUIA</t>
  </si>
  <si>
    <t>SAN-CARLOS-CORDOBA</t>
  </si>
  <si>
    <t>SAN-CARLOS-DE-GUAR0A-META</t>
  </si>
  <si>
    <t>SAN-CAYETANO-CUNDINAMARCA</t>
  </si>
  <si>
    <t>SAN-CAYETANO-NORTE DE SANTANDER</t>
  </si>
  <si>
    <t>SAN-CRISTÓBAL-BOLIVAR</t>
  </si>
  <si>
    <t>SAN-DIEGO-CESAR</t>
  </si>
  <si>
    <t>SAN-EDUARDO-BOYACA</t>
  </si>
  <si>
    <t>SAN-ESTANISLAO-BOLIVAR</t>
  </si>
  <si>
    <t>SAN-FELIPE-GUAINIA</t>
  </si>
  <si>
    <t>SAN-FERNANDO-BOLIVAR</t>
  </si>
  <si>
    <t>SAN-FRANCISCO-ANTIOQUIA</t>
  </si>
  <si>
    <t>SAN-FRANCISCO-CUNDINAMARCA</t>
  </si>
  <si>
    <t>SAN-FRANCISCO-PUTUMAYO</t>
  </si>
  <si>
    <t>SAN-GIL-SANTANDER</t>
  </si>
  <si>
    <t>SAN-JACINTO-BOLIVAR</t>
  </si>
  <si>
    <t>SAN-JACINTO-DEL-CAUCA-BOLIVAR</t>
  </si>
  <si>
    <t>SAN-JERONIMO-ANTIOQUIA</t>
  </si>
  <si>
    <t>SAN-JOAQUIN-SANTANDER</t>
  </si>
  <si>
    <t>SAN-JOSE-DE-FRAGUA-CAQUETA</t>
  </si>
  <si>
    <t>SAN-JOSE-DE-LA-MONTANA-ANTIOQUIA</t>
  </si>
  <si>
    <t>SAN-JOSE-DE-MIRANDA-SANTANDER</t>
  </si>
  <si>
    <t>SAN-JOSE-DE-OCUNE-VICHADA</t>
  </si>
  <si>
    <t>SAN-JOSE-DE-PARE-BOYACA</t>
  </si>
  <si>
    <t>SAN-JOSE-DE-URE-CORDOBA</t>
  </si>
  <si>
    <t>SAN-JOSE-DEL-GUAVIARE-GUAVIARE</t>
  </si>
  <si>
    <t>SAN-JOSE-DEL-PALMAR-CHOCO</t>
  </si>
  <si>
    <t>SAN-JOSÉ-CALDAS</t>
  </si>
  <si>
    <t>SAN-JUAN-DE-ARAMA-META</t>
  </si>
  <si>
    <t>SAN-JUAN-DE-BETULIA-SUCRE</t>
  </si>
  <si>
    <t>SAN-JUAN-DE-RIOSECO-CUNDINAMARCA</t>
  </si>
  <si>
    <t>SAN-JUAN-DE-URABA-ANTIOQUIA</t>
  </si>
  <si>
    <t>SAN-JUAN-DEL-CESAR-LA GUAJIRA</t>
  </si>
  <si>
    <t>SAN-JUAN-NEPOMUCENO-BOLIVAR</t>
  </si>
  <si>
    <t>SAN-JUANITO-META</t>
  </si>
  <si>
    <t>SAN-LORENZO-NARINO</t>
  </si>
  <si>
    <t>SAN-LUIS-ANTIOQUIA</t>
  </si>
  <si>
    <t>SAN-LUIS-DE-GACENO-BOYACA</t>
  </si>
  <si>
    <t>SAN-LUIS-DE-PALENQUE-CASANARE</t>
  </si>
  <si>
    <t>SAN-LUIS-TOLIMA</t>
  </si>
  <si>
    <t>SAN-MARCOS-SUCRE</t>
  </si>
  <si>
    <t>SAN-MARTIN-CESAR</t>
  </si>
  <si>
    <t>SAN-MARTIN-DE-LOBA-BOLIVAR</t>
  </si>
  <si>
    <t>SAN-MARTIN-META</t>
  </si>
  <si>
    <t>SAN-MATEO-BOYACA</t>
  </si>
  <si>
    <t>SAN-MIGUEL-DE-SEMA-BOYACA</t>
  </si>
  <si>
    <t>SAN-MIGUEL-PUTUMAYO</t>
  </si>
  <si>
    <t>SAN-MIGUEL-SANTANDER</t>
  </si>
  <si>
    <t>SAN-ONOFRE-SUCRE</t>
  </si>
  <si>
    <t>SAN-PABLO-BOLIVAR</t>
  </si>
  <si>
    <t>SAN-PABLO-DE-BORBUR-BOYACA</t>
  </si>
  <si>
    <t>SAN-PABLO-NARINO</t>
  </si>
  <si>
    <t>SAN-PEDRO-ANTIOQUIA</t>
  </si>
  <si>
    <t>SAN-PEDRO-DE-CARTAGO-NARINO</t>
  </si>
  <si>
    <t>SAN-PEDRO-DE-URABA-ANTIOQUIA</t>
  </si>
  <si>
    <t>SAN-PEDRO-SUCRE</t>
  </si>
  <si>
    <t>SAN-PEDRO-VALLE</t>
  </si>
  <si>
    <t>SAN-PELAYO-CORDOBA</t>
  </si>
  <si>
    <t>SAN-RAFAEL-ANTIOQUIA</t>
  </si>
  <si>
    <t>SAN-ROQUE-ANTIOQUIA</t>
  </si>
  <si>
    <t>SAN-SEBASTIAN-CAUCA</t>
  </si>
  <si>
    <t>SAN-SEBASTIAN-DE-BUENAVISMAGDALENA</t>
  </si>
  <si>
    <t>SAN-VICENTE-ANTIOQUIA</t>
  </si>
  <si>
    <t>SAN-VICENTE-DE-CHUCURI-SANTANDER</t>
  </si>
  <si>
    <t>SAN-VICENTE-DEL-CAGUAN-CAQUETA</t>
  </si>
  <si>
    <t>SAN-ZENON-MAGDALENA</t>
  </si>
  <si>
    <t>SANDONA-NARINO</t>
  </si>
  <si>
    <t>SANTA-ANA-MAGDALENA</t>
  </si>
  <si>
    <t>SANTA-BARBARA-ANTIOQUIA</t>
  </si>
  <si>
    <t>SANTA-BARBARA-NARINO</t>
  </si>
  <si>
    <t>SANTA-BARBARA-SANTANDER</t>
  </si>
  <si>
    <t>SANTA-BÁRBARA-DE-PINTO-MAGDALENA</t>
  </si>
  <si>
    <t>SANTA-CATALINA-BOLIVAR</t>
  </si>
  <si>
    <t>SANTA-HELENA-DEL-OPON-SANTANDER</t>
  </si>
  <si>
    <t>SANTA-ISABEL-TOLIMA</t>
  </si>
  <si>
    <t>SANTA-LUCIA-ATLANTICO</t>
  </si>
  <si>
    <t>SANTA-MARIA-BOYACA</t>
  </si>
  <si>
    <t>SANTA-MARTA-MAGDALENA</t>
  </si>
  <si>
    <t>SANTA-RITA-VICHADA</t>
  </si>
  <si>
    <t>SANTA-ROSA-BOLIVAR</t>
  </si>
  <si>
    <t>SANTA-ROSA-CAUCA</t>
  </si>
  <si>
    <t>SANTA-ROSA-DE-CABAL-RISARALDA</t>
  </si>
  <si>
    <t>SANTA-ROSA-DE-OSOS-ANTIOQUIA</t>
  </si>
  <si>
    <t>SANTA-ROSA-DE-VITERBO-BOYACA</t>
  </si>
  <si>
    <t>SANTA-ROSA-DEL-SUR-BOLIVAR</t>
  </si>
  <si>
    <t>SANTA-ROSALIA-VICHADA</t>
  </si>
  <si>
    <t>SANTA-SOFIA-BOYACA</t>
  </si>
  <si>
    <t>SANTACRUZ-NARINO</t>
  </si>
  <si>
    <t>SANTAMARIA-HUILA</t>
  </si>
  <si>
    <t>SANTANA-BOYACA</t>
  </si>
  <si>
    <t>SANTANDER-DE-QUILICHAO-CAUCA</t>
  </si>
  <si>
    <t>SANTIAGO-NORTE DE SANTANDER</t>
  </si>
  <si>
    <t>SANTIAGO-PUTUMAYO</t>
  </si>
  <si>
    <t>SANTIVANORTE-BOYACA</t>
  </si>
  <si>
    <t>SANTIVASUR-BOYACA</t>
  </si>
  <si>
    <t>SANTO-DOMINGO-ANTIOQUIA</t>
  </si>
  <si>
    <t>SANTO-TOMAS-ATLANTICO</t>
  </si>
  <si>
    <t>SANTUARIO-ANTIOQUIA</t>
  </si>
  <si>
    <t>SAPUYES-NARINO</t>
  </si>
  <si>
    <t>SARAVENA-ARAUCA</t>
  </si>
  <si>
    <t>SARDINATA-NORTE DE SANTANDER</t>
  </si>
  <si>
    <t>SASAIMA-CUNDINAMARCA</t>
  </si>
  <si>
    <t>SATUARIO-RISARALDA</t>
  </si>
  <si>
    <t>SEGOVIA-ANTIOQUIA</t>
  </si>
  <si>
    <t>SESQUILE-CUNDINAMARCA</t>
  </si>
  <si>
    <t>SEVILLA-VALLE</t>
  </si>
  <si>
    <t>SIACHOQUE-BOYACA</t>
  </si>
  <si>
    <t>SIBATE-CUNDINAMARCA</t>
  </si>
  <si>
    <t>SIBUNDOY-PUTUMAYO</t>
  </si>
  <si>
    <t>SILOS-NORTE DE SANTANDER</t>
  </si>
  <si>
    <t>SILVANIA-CUNDINAMARCA</t>
  </si>
  <si>
    <t>SILVIA-CAUCA</t>
  </si>
  <si>
    <t>SIMACOTA-SANTANDER</t>
  </si>
  <si>
    <t>SIMIJACA-CUNDINAMARCA</t>
  </si>
  <si>
    <t>SIMITI-BOLIVAR</t>
  </si>
  <si>
    <t>SINCE-SUCRE</t>
  </si>
  <si>
    <t>SINCELEJO-SUCRE</t>
  </si>
  <si>
    <t>SIPI-CHOCO</t>
  </si>
  <si>
    <t>SITIONUEVO-MAGDALENA</t>
  </si>
  <si>
    <t>SOACHA-CUNDINAMARCA</t>
  </si>
  <si>
    <t>SOATA-BOYACA</t>
  </si>
  <si>
    <t>SOCHA-BOYACA</t>
  </si>
  <si>
    <t>SOCORRO-SANTANDER</t>
  </si>
  <si>
    <t>SOCOTA-BOYACA</t>
  </si>
  <si>
    <t>SOGAMOSO-BOYACA</t>
  </si>
  <si>
    <t>SOLANO-CAQUETA</t>
  </si>
  <si>
    <t>SOLEDAD-ATLANTICO</t>
  </si>
  <si>
    <t>SOLITA-CAQUETA</t>
  </si>
  <si>
    <t>SOMONDOCO-BOYACA</t>
  </si>
  <si>
    <t>SONSON-ANTIOQUIA</t>
  </si>
  <si>
    <t>SOPETRAN-ANTIOQUIA</t>
  </si>
  <si>
    <t>SOPLAVIENTO-BOLIVAR</t>
  </si>
  <si>
    <t>SOPO-CUNDINAMARCA</t>
  </si>
  <si>
    <t>SORA-BOYACA</t>
  </si>
  <si>
    <t>SORACA-BOYACA</t>
  </si>
  <si>
    <t>SOTAQUIRA-BOYACA</t>
  </si>
  <si>
    <t>SOTARA-CAUCA</t>
  </si>
  <si>
    <t>SUAITA-SANTANDER</t>
  </si>
  <si>
    <t>SUAN-ATLANTICO</t>
  </si>
  <si>
    <t>SUAREZ-TOLIMA</t>
  </si>
  <si>
    <t>SUAZA-HUILA</t>
  </si>
  <si>
    <t>SUBACHOQUE-CUNDINAMARCA</t>
  </si>
  <si>
    <t>SUCRE-CAUCA</t>
  </si>
  <si>
    <t>SUCRE-SANTANDER</t>
  </si>
  <si>
    <t>SUCRE-SUCRE</t>
  </si>
  <si>
    <t>SUESCA-CUNDINAMARCA</t>
  </si>
  <si>
    <t>SUPATA-CUNDINAMARCA</t>
  </si>
  <si>
    <t>SUPIA-CALDAS</t>
  </si>
  <si>
    <t>SURATA-SANTANDER</t>
  </si>
  <si>
    <t>SUSA-CUNDINAMARCA</t>
  </si>
  <si>
    <t>SUSACON-BOYACA</t>
  </si>
  <si>
    <t>SUTAMARCHAN-BOYACA</t>
  </si>
  <si>
    <t>SUTATAUSA-CUNDINAMARCA</t>
  </si>
  <si>
    <t>SUTATENZA-BOYACA</t>
  </si>
  <si>
    <t>SUÁREZ-CAUCA</t>
  </si>
  <si>
    <t>TABIO-CUNDINAMARCA</t>
  </si>
  <si>
    <t>TADO-CHOCO</t>
  </si>
  <si>
    <t>TALAIGUA-NUEVO-BOLIVAR</t>
  </si>
  <si>
    <t>TAMALAMEQUE-CESAR</t>
  </si>
  <si>
    <t>TAMARA-CASANARE</t>
  </si>
  <si>
    <t>TAME-ARAUCA</t>
  </si>
  <si>
    <t>TAMESIS-ANTIOQUIA</t>
  </si>
  <si>
    <t>TAMINANGO-NARINO</t>
  </si>
  <si>
    <t>TANGUA-NARINO</t>
  </si>
  <si>
    <t>TARAIRA-VAUPES</t>
  </si>
  <si>
    <t>TARAPACA-AMAZONAS</t>
  </si>
  <si>
    <t>TARAZA-ANTIOQUIA</t>
  </si>
  <si>
    <t>TARQUI-HUILA</t>
  </si>
  <si>
    <t>TARSO-ANTIOQUIA</t>
  </si>
  <si>
    <t>TASCO-BOYACA</t>
  </si>
  <si>
    <t>TAURAMENA-CASANARE</t>
  </si>
  <si>
    <t>TAUSA-CUNDINAMARCA</t>
  </si>
  <si>
    <t>TELLO-HUILA</t>
  </si>
  <si>
    <t>TENA-CUNDINAMARCA</t>
  </si>
  <si>
    <t>TENERIFE-MAGDALENA</t>
  </si>
  <si>
    <t>TENJO-CUNDINAMARCA</t>
  </si>
  <si>
    <t>TENZA-BOYACA</t>
  </si>
  <si>
    <t>TEORAMA-NORTE DE SANTANDER</t>
  </si>
  <si>
    <t>TERUEL-HUILA</t>
  </si>
  <si>
    <t>TESALIA-HUILA</t>
  </si>
  <si>
    <t>TIBACUY-CUNDINAMARCA</t>
  </si>
  <si>
    <t>TIBANA-BOYACA</t>
  </si>
  <si>
    <t>TIBASOSA-BOYACA</t>
  </si>
  <si>
    <t>TIBIRITA-CUNDINAMARCA</t>
  </si>
  <si>
    <t>TIBU-NORTE DE SANTANDER</t>
  </si>
  <si>
    <t>TIERRALTA-CORDOBA</t>
  </si>
  <si>
    <t>TIMANA-HUILA</t>
  </si>
  <si>
    <t>TIMBIO-CAUCA</t>
  </si>
  <si>
    <t>TIMBIQUI-CAUCA</t>
  </si>
  <si>
    <t>TINJACA-BOYACA</t>
  </si>
  <si>
    <t>TIPACOQUE-BOYACA</t>
  </si>
  <si>
    <t>TIQUISIO-BOLIVAR</t>
  </si>
  <si>
    <t>TITIRIBI-ANTIOQUIA</t>
  </si>
  <si>
    <t>TOCA-BOYACA</t>
  </si>
  <si>
    <t>TOCAIMA-CUNDINAMARCA</t>
  </si>
  <si>
    <t>TOCANCIPA-CUNDINAMARCA</t>
  </si>
  <si>
    <t>TOGUI-BOYACA</t>
  </si>
  <si>
    <t>TOLEDO-ANTIOQUIA</t>
  </si>
  <si>
    <t>TOLEDO-NORTE DE SANTANDER</t>
  </si>
  <si>
    <t>TOLU-SUCRE</t>
  </si>
  <si>
    <t>TOLUVIEJO-SUCRE</t>
  </si>
  <si>
    <t>TONA-SANTANDER</t>
  </si>
  <si>
    <t>TOPAGA-BOYACA</t>
  </si>
  <si>
    <t>TOPAIPI-CUNDINAMARCA</t>
  </si>
  <si>
    <t>TORIBIO-CAUCA</t>
  </si>
  <si>
    <t>TORO-VALLE</t>
  </si>
  <si>
    <t>TOTA-BOYACA</t>
  </si>
  <si>
    <t>TOTORO-CAUCA</t>
  </si>
  <si>
    <t>TRINIDAD-CASANARE</t>
  </si>
  <si>
    <t>TRUJILLO-VALLE</t>
  </si>
  <si>
    <t>TUBARA-ATLANTICO</t>
  </si>
  <si>
    <t>TUCHIN-CORDOBA</t>
  </si>
  <si>
    <t>TULUA-VALLE</t>
  </si>
  <si>
    <t>TUMACO-NARINO</t>
  </si>
  <si>
    <t>TUNJA-BOYACA</t>
  </si>
  <si>
    <t>TUNUNGUA-BOYACA</t>
  </si>
  <si>
    <t>TUQUERRES-NARINO</t>
  </si>
  <si>
    <t>TURBACO-BOLIVAR</t>
  </si>
  <si>
    <t>TURBANA-BOLIVAR</t>
  </si>
  <si>
    <t>TURBO-ANTIOQUIA</t>
  </si>
  <si>
    <t>TURMEQUE-BOYACA</t>
  </si>
  <si>
    <t>TUTA-BOYACA</t>
  </si>
  <si>
    <t>TUTASA-BOYACA</t>
  </si>
  <si>
    <t>UBALA-CUNDINAMARCA</t>
  </si>
  <si>
    <t>UBAQUE-CUNDINAMARCA</t>
  </si>
  <si>
    <t>UBATE-CUNDINAMARCA</t>
  </si>
  <si>
    <t>ULLOA-VALLE</t>
  </si>
  <si>
    <t>UMBITA-BOYACA</t>
  </si>
  <si>
    <t>UNE-CUNDINAMARCA</t>
  </si>
  <si>
    <t>UNGUIA-CHOCO</t>
  </si>
  <si>
    <t>UNIÓN-PANAMERICANA-CHOCO</t>
  </si>
  <si>
    <t>URAMITA-ANTIOQUIA</t>
  </si>
  <si>
    <t>URIBE-META</t>
  </si>
  <si>
    <t>URIBIA-LA GUAJIRA</t>
  </si>
  <si>
    <t>URRAO-ANTIOQUIA</t>
  </si>
  <si>
    <t>URUMITA-LA GUAJIRA</t>
  </si>
  <si>
    <t>USIACURI-ATLANTICO</t>
  </si>
  <si>
    <t>UTICA-CUNDINAMARCA</t>
  </si>
  <si>
    <t>VALDIVIA-ANTIOQUIA</t>
  </si>
  <si>
    <t>VALENCIA-CORDOBA</t>
  </si>
  <si>
    <t>VALLE-GUAMUEZ-PUTUMAYO</t>
  </si>
  <si>
    <t>VALLE-SAN-JOSE-SANTANDER</t>
  </si>
  <si>
    <t>VALLE-SAN-JUAN-TOLIMA</t>
  </si>
  <si>
    <t>VALLEDUPAR-CESAR</t>
  </si>
  <si>
    <t>VALPARAISO-ANTIOQUIA</t>
  </si>
  <si>
    <t>VALPARAISO-CAQUETA</t>
  </si>
  <si>
    <t>VEGACHI-ANTIOQUIA</t>
  </si>
  <si>
    <t>VELEZ-SANTANDER</t>
  </si>
  <si>
    <t>VENADILLO-TOLIMA</t>
  </si>
  <si>
    <t>VENECIA-ANTIOQUIA</t>
  </si>
  <si>
    <t>VENECIA-OSPINA-PEREZ-CUNDINAMARCA</t>
  </si>
  <si>
    <t>VENTAQUEMADA-BOYACA</t>
  </si>
  <si>
    <t>VERGARA-CUNDINAMARCA</t>
  </si>
  <si>
    <t>VERSALLES-VALLE</t>
  </si>
  <si>
    <t>VETAS-SANTANDER</t>
  </si>
  <si>
    <t>VIANI-CUNDINAMARCA</t>
  </si>
  <si>
    <t>VICTORIA-CALDAS</t>
  </si>
  <si>
    <t>VIGIA-DEL-FUERTE-ANTIOQUIA</t>
  </si>
  <si>
    <t>VIJES-VALLE</t>
  </si>
  <si>
    <t>VILLA-CARO-NORTE DE SANTANDER</t>
  </si>
  <si>
    <t>VILLA-DE-LEYVA-BOYACA</t>
  </si>
  <si>
    <t>VILLA-RICA-CAUCA</t>
  </si>
  <si>
    <t>VILLA-ROSARIO-NORTE DE SANTANDER</t>
  </si>
  <si>
    <t>VILLAGARZON-PUTUMAYO</t>
  </si>
  <si>
    <t>VILLAGOMEZ-CUNDINAMARCA</t>
  </si>
  <si>
    <t>VILLAHERMOSA-TOLIMA</t>
  </si>
  <si>
    <t>VILLAMARIA-CALDAS</t>
  </si>
  <si>
    <t>VILLANUEVA-BOLIVAR</t>
  </si>
  <si>
    <t>VILLANUEVA-CASANARE</t>
  </si>
  <si>
    <t>VILLANUEVA-LA GUAJIRA</t>
  </si>
  <si>
    <t>VILLANUEVA-SANTANDER</t>
  </si>
  <si>
    <t>VILLAPINZON-CUNDINAMARCA</t>
  </si>
  <si>
    <t>VILLARRICA-TOLIMA</t>
  </si>
  <si>
    <t>VILLAVICENCIO-META</t>
  </si>
  <si>
    <t>VILLAVIEJA-HUILA</t>
  </si>
  <si>
    <t>VILLETA-CUNDINAMARCA</t>
  </si>
  <si>
    <t>VIOTA-CUNDINAMARCA</t>
  </si>
  <si>
    <t>VIRACACHA-BOYACA</t>
  </si>
  <si>
    <t>VISTA-HERMOSA-META</t>
  </si>
  <si>
    <t>VITERBO-CALDAS</t>
  </si>
  <si>
    <t>YACOPI-CUNDINAMARCA</t>
  </si>
  <si>
    <t>YACUANQUER-NARINO</t>
  </si>
  <si>
    <t>YAGUARA-HUILA</t>
  </si>
  <si>
    <t>YALI-ANTIOQUIA</t>
  </si>
  <si>
    <t>YARUMAL-ANTIOQUIA</t>
  </si>
  <si>
    <t>YAVARATE-VAUPES</t>
  </si>
  <si>
    <t>YOLOMBO-ANTIOQUIA</t>
  </si>
  <si>
    <t>YONDO-ANTIOQUIA</t>
  </si>
  <si>
    <t>YOPAL-CASANARE</t>
  </si>
  <si>
    <t>YOTOCO-VALLE</t>
  </si>
  <si>
    <t>YUMBO-VALLE</t>
  </si>
  <si>
    <t>ZAMBRANO-BOLIVAR</t>
  </si>
  <si>
    <t>ZAPATOCA-SANTANDER</t>
  </si>
  <si>
    <t>ZAPAYÁN-MAGDALENA</t>
  </si>
  <si>
    <t>ZARAGOZA-ANTIOQUIA</t>
  </si>
  <si>
    <t>ZARZAL-VALLE</t>
  </si>
  <si>
    <t>ZETAQUIRA-BOYACA</t>
  </si>
  <si>
    <t>ZIPACON-CUNDINAMARCA</t>
  </si>
  <si>
    <t>ZIPAQUIRA-CUNDINAMARCA</t>
  </si>
  <si>
    <t>ZONA-BANANERA-MAGDALENA</t>
  </si>
  <si>
    <t>Apoderado, contador, revisor fiscal</t>
  </si>
  <si>
    <t>Apoderado</t>
  </si>
  <si>
    <t>Revisor fiscal</t>
  </si>
  <si>
    <t>Información General</t>
  </si>
  <si>
    <t>Apoderado principal</t>
  </si>
  <si>
    <t>Apoderado primer suplente</t>
  </si>
  <si>
    <t>Apoderado segundo suplente</t>
  </si>
  <si>
    <t>Contador</t>
  </si>
  <si>
    <t>Revisor fiscal principal</t>
  </si>
  <si>
    <t>Revisor fiscal suplente</t>
  </si>
  <si>
    <t xml:space="preserve">Tipo de documento </t>
  </si>
  <si>
    <t xml:space="preserve">Número de documento </t>
  </si>
  <si>
    <t>Nombres</t>
  </si>
  <si>
    <t>Apellidos</t>
  </si>
  <si>
    <t>Email</t>
  </si>
  <si>
    <t>Género</t>
  </si>
  <si>
    <t>Grupo étnico</t>
  </si>
  <si>
    <t>Profesión</t>
  </si>
  <si>
    <t>Tarjeta profesional</t>
  </si>
  <si>
    <t xml:space="preserve">Fecha de inscripción en Cámara de Comercio </t>
  </si>
  <si>
    <t xml:space="preserve">Número de la Escritura Pública a través de la que se otorgó poder </t>
  </si>
  <si>
    <t>Fecha de la Escritura Pública</t>
  </si>
  <si>
    <t>Notaria</t>
  </si>
  <si>
    <t>Ciudad Notaria</t>
  </si>
  <si>
    <t>Fecha de vigencia del poder</t>
  </si>
  <si>
    <t>Estado de Situación Financiera</t>
  </si>
  <si>
    <t>Anexo</t>
  </si>
  <si>
    <t xml:space="preserve">Periodo Actual </t>
  </si>
  <si>
    <t>Periodo Anterior</t>
  </si>
  <si>
    <t>Activos</t>
  </si>
  <si>
    <t>Activos corrientes</t>
  </si>
  <si>
    <t>Efectivo y equivalentes al efectivo</t>
  </si>
  <si>
    <t>Anexo 1</t>
  </si>
  <si>
    <t>Inversiones</t>
  </si>
  <si>
    <t>Cuentas  por cobrar y otras cuentas por cobrar corrientes</t>
  </si>
  <si>
    <t>Anexo 2</t>
  </si>
  <si>
    <t xml:space="preserve">Inventarios </t>
  </si>
  <si>
    <t>Activos por impuestos</t>
  </si>
  <si>
    <t xml:space="preserve">Otros activos financieros </t>
  </si>
  <si>
    <t xml:space="preserve"> </t>
  </si>
  <si>
    <t xml:space="preserve">Otros activos no financieros </t>
  </si>
  <si>
    <t>Total de activos corrientes</t>
  </si>
  <si>
    <t>Activos no corrientes</t>
  </si>
  <si>
    <t xml:space="preserve">Propiedad de inversión </t>
  </si>
  <si>
    <t>Propiedades, planta y equipo</t>
  </si>
  <si>
    <t>Anexo 3</t>
  </si>
  <si>
    <t>Cuentas por cobrar y otras cuentas por cobrar no corrientes</t>
  </si>
  <si>
    <t>Inventarios</t>
  </si>
  <si>
    <t>Activos por impuestos diferidos</t>
  </si>
  <si>
    <t xml:space="preserve">Activos por impuestos </t>
  </si>
  <si>
    <t>Total de activos no corrientes</t>
  </si>
  <si>
    <t>Total de activos</t>
  </si>
  <si>
    <t>Pasivos</t>
  </si>
  <si>
    <t>Pasivos corrientes</t>
  </si>
  <si>
    <t>Provisiones</t>
  </si>
  <si>
    <t xml:space="preserve">    Obligaciones laborales</t>
  </si>
  <si>
    <t xml:space="preserve">    Otras provisiones</t>
  </si>
  <si>
    <t>Total provisiones</t>
  </si>
  <si>
    <t>Cuentas por pagar y otras cuentas por pagar corrientes</t>
  </si>
  <si>
    <t>Anexo 4</t>
  </si>
  <si>
    <t>Pasivos por impuestos</t>
  </si>
  <si>
    <t>Obligaciones financieras corrientes</t>
  </si>
  <si>
    <t>Otros pasivos corrientes</t>
  </si>
  <si>
    <t>Total pasivos corrientes</t>
  </si>
  <si>
    <t>Pasivos no corrientes</t>
  </si>
  <si>
    <t>Cuentas  por pagar y otras cuentas por pagar no corrientes</t>
  </si>
  <si>
    <t>Pasivo por impuestos diferidos</t>
  </si>
  <si>
    <t>Obligaciones financieras no corrientes</t>
  </si>
  <si>
    <t>Otros pasivos no corrientes</t>
  </si>
  <si>
    <t>Total pasivos no corrientes</t>
  </si>
  <si>
    <t>Total pasivos</t>
  </si>
  <si>
    <t>Activo Neto</t>
  </si>
  <si>
    <t>Anexo ECAN</t>
  </si>
  <si>
    <t>Fondo social</t>
  </si>
  <si>
    <t xml:space="preserve">Reservas </t>
  </si>
  <si>
    <t>Donaciones</t>
  </si>
  <si>
    <t>Ganancias acumuladas</t>
  </si>
  <si>
    <t>Total Activo Neto</t>
  </si>
  <si>
    <t>Total de Activo Neto  y Pasivos</t>
  </si>
  <si>
    <t>VALIDACION ECUACIÓN CONTABLE</t>
  </si>
  <si>
    <t>Estado de Actividades</t>
  </si>
  <si>
    <t>Periodo Actual</t>
  </si>
  <si>
    <t>Ingresos</t>
  </si>
  <si>
    <t>Contribuciones</t>
  </si>
  <si>
    <t xml:space="preserve">Subvenciones </t>
  </si>
  <si>
    <t>Ejecución de convenios</t>
  </si>
  <si>
    <t xml:space="preserve">Eventos para obtener fondos </t>
  </si>
  <si>
    <t xml:space="preserve">Rendimientos de inversiones </t>
  </si>
  <si>
    <t>Otros ingresos</t>
  </si>
  <si>
    <t>Total ingresos</t>
  </si>
  <si>
    <t>Anexo 5</t>
  </si>
  <si>
    <t>Gastos</t>
  </si>
  <si>
    <t>Gastos laborales</t>
  </si>
  <si>
    <t>Gastos y costos por convenios</t>
  </si>
  <si>
    <t>Otros gastos</t>
  </si>
  <si>
    <t>Total gastos</t>
  </si>
  <si>
    <t>Anexo 6</t>
  </si>
  <si>
    <t>Excedente (déficit) del periodo antes de impuestos</t>
  </si>
  <si>
    <t>Gasto (ingreso) por impuesto</t>
  </si>
  <si>
    <t xml:space="preserve">Excedente (déficit) del periodo </t>
  </si>
  <si>
    <t xml:space="preserve">Periodo Anterior </t>
  </si>
  <si>
    <t>Estado de cambios en el activo neto</t>
  </si>
  <si>
    <t>Fondo Social</t>
  </si>
  <si>
    <t>Reservas</t>
  </si>
  <si>
    <t xml:space="preserve">Total Activo Neto </t>
  </si>
  <si>
    <t>Temporalmente Restringidas</t>
  </si>
  <si>
    <t>Permanentemente Restringidas</t>
  </si>
  <si>
    <t xml:space="preserve">Total Donaciones </t>
  </si>
  <si>
    <t>Ganancias acumuladas diferentes a las generadas por efectos de la convergencia</t>
  </si>
  <si>
    <t>Ganancias acumuladas por efectos de la convergencia</t>
  </si>
  <si>
    <t>Total ganancias acumuladas</t>
  </si>
  <si>
    <t>Estado de cambios en el Activo Neto</t>
  </si>
  <si>
    <t>Activo neto del período anterior 2023</t>
  </si>
  <si>
    <t>Incremento (disminución) debido a cambios en políticas contables y correcciones de errores de periodos anteriores</t>
  </si>
  <si>
    <t>Saldo reexpresado patrimonio al comienzo del periodo</t>
  </si>
  <si>
    <t xml:space="preserve">Contribuciones para fondos sociales </t>
  </si>
  <si>
    <t>Restricciones impuestas internamente</t>
  </si>
  <si>
    <t>Otros cambios en el activo neto</t>
  </si>
  <si>
    <t>Total Movimientos del periodo 2024</t>
  </si>
  <si>
    <t>Activo neto al final del periodo 2024</t>
  </si>
  <si>
    <t>Activo neto del período anterior 2024</t>
  </si>
  <si>
    <t>Total Movimientos del periodo 2025</t>
  </si>
  <si>
    <t>Activo neto al final del periodo 2025</t>
  </si>
  <si>
    <t>Validación Activo neto al final del periodo 2025</t>
  </si>
  <si>
    <t>Si genera ERROR tenga en cuenta que el saldo reportado en la nota debe coincidir con el valor reportado en el Estado de situación financiera</t>
  </si>
  <si>
    <t>Estado de flujos de efectivo</t>
  </si>
  <si>
    <t>Actividades de operación</t>
  </si>
  <si>
    <t>Ajustes para conciliar los resultados netos</t>
  </si>
  <si>
    <t>(+/-) Ajustes por gastos por impuestos</t>
  </si>
  <si>
    <t>( + ) Ajustes por gastos de depreciación y amortización</t>
  </si>
  <si>
    <t>(+) Ajustes por provisiones</t>
  </si>
  <si>
    <t>(+) Ajustes por costos financieros</t>
  </si>
  <si>
    <t>(+/-) Ajustes por excedente (déficit) de moneda extranjera no realizadas</t>
  </si>
  <si>
    <t>(+/-) Ajustes por  excedente (déficit) por la venta de activos no corrientes</t>
  </si>
  <si>
    <t>(+/-) Otros ajustes para conciliar los resultados netos</t>
  </si>
  <si>
    <t>Total ajustes para conciliar el excedente (déficit)</t>
  </si>
  <si>
    <t>Flujos de efectivo procedentes de (utilizados en) actividades de operación</t>
  </si>
  <si>
    <t>(+/-) Ajustes por disminuciones (incrementos) en los inventarios</t>
  </si>
  <si>
    <t>(+/-) Ajustes por la disminución (incremento) de cuentas por cobrar</t>
  </si>
  <si>
    <t>(+/-) Ajustes por el incremento (disminución) de cuentas por pagar</t>
  </si>
  <si>
    <t>(+/-) Otras entradas (salidas) de efectivo</t>
  </si>
  <si>
    <t>Flujos de efectivo netos procedentes de (utilizados en) actividades de operación</t>
  </si>
  <si>
    <t>Flujos de efectivo procedentes de (utilizados en) actividades de inversión</t>
  </si>
  <si>
    <t>(+) Importes procedentes de la venta de Inversiones</t>
  </si>
  <si>
    <t>(-) Compras de Inversiones</t>
  </si>
  <si>
    <t>(+) Importes procedentes de la venta de propiedades, planta y equipo</t>
  </si>
  <si>
    <t>(-) Compras de propiedades, planta y equipo</t>
  </si>
  <si>
    <t>(+) Recursos por ventas de otros activos a largo plazo</t>
  </si>
  <si>
    <t>(-) Compras de otros activos a largo plazo</t>
  </si>
  <si>
    <t>(+) Importes procedentes de contribuciones y subvenciones</t>
  </si>
  <si>
    <t>(-) Anticipos de efectivo y préstamos concedidos a terceros</t>
  </si>
  <si>
    <t>(+) Cobros procedentes del reembolso de anticipos  y préstamos concedidos a terceros</t>
  </si>
  <si>
    <t>(+) Intereses recibidos</t>
  </si>
  <si>
    <t>Flujos de efectivo netos procedentes de (utilizados en) actividades de inversión</t>
  </si>
  <si>
    <t>Flujos de efectivo procedentes de (utilizados en) actividades de financiación</t>
  </si>
  <si>
    <t>(+) Importes procedentes de Contribuciones, subvenciones, convenios y eventos para obtener fondos</t>
  </si>
  <si>
    <t>(-) Disminución de Contribuciones, subvenciones, convenios y eventos para obtener fondos</t>
  </si>
  <si>
    <t>(+) Importes procedentes de préstamos</t>
  </si>
  <si>
    <t>(-) Reembolsos de préstamos</t>
  </si>
  <si>
    <t>(-) Pagos de pasivos por arrendamientos financieros</t>
  </si>
  <si>
    <t>(-) Intereses pagados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</si>
  <si>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</si>
  <si>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</si>
  <si>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</t>
  </si>
  <si>
    <t>(+/-) 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</si>
  <si>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</si>
  <si>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</si>
  <si>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</si>
  <si>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Validación Efectivo y equivalentes al efectivo al final del periodo</t>
  </si>
  <si>
    <t>Si genera ERROR tenga en cuenta que el saldo reportado en la nota debe coincidir con el valor reportado en el Estado de situación financiera periodo actual</t>
  </si>
  <si>
    <t xml:space="preserve">Efectivo </t>
  </si>
  <si>
    <t>Efectivo en caja</t>
  </si>
  <si>
    <t>Saldos en bancos</t>
  </si>
  <si>
    <t>Efectivo restringido de fuente extranjera</t>
  </si>
  <si>
    <t>Efectivo restringido de fuente nacional</t>
  </si>
  <si>
    <t>Total efectivo</t>
  </si>
  <si>
    <t>Equivalentes al efectivo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</si>
  <si>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</si>
  <si>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</si>
  <si>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</si>
  <si>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</si>
  <si>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</si>
  <si>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</si>
  <si>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Validación efectivo y equivalentes al efectivo</t>
  </si>
  <si>
    <t>Cuentas  por cobrar y otras cuentas por cobrar</t>
  </si>
  <si>
    <t>Nacional o del exterior</t>
  </si>
  <si>
    <t>Bandas de tiempo acumuladas</t>
  </si>
  <si>
    <t>Nacionales</t>
  </si>
  <si>
    <t>Exterior</t>
  </si>
  <si>
    <t>Total saldo del ejercicio</t>
  </si>
  <si>
    <t>Valor no vencidas</t>
  </si>
  <si>
    <t>Valor vencidas de 1 a 90 días</t>
  </si>
  <si>
    <t>Valor vencidas de 91 a 180 días</t>
  </si>
  <si>
    <t>Valor vencidas de 181 a 360 días</t>
  </si>
  <si>
    <t>Valor vencidas de mas de 360 días</t>
  </si>
  <si>
    <t>Total cuentas por cobrar vencidas</t>
  </si>
  <si>
    <t>Vinculados Economicos</t>
  </si>
  <si>
    <t xml:space="preserve"> Convenios y Contratos</t>
  </si>
  <si>
    <t>Subvenciones</t>
  </si>
  <si>
    <t>Otras</t>
  </si>
  <si>
    <t>Casa Matriz</t>
  </si>
  <si>
    <t>Cuentas por cobrar y otras cuentas por cobrar corrientes</t>
  </si>
  <si>
    <t>Cuentas por cobrar</t>
  </si>
  <si>
    <t>Cuentas  por cobrar que no están en mora ni deterioradas de valor</t>
  </si>
  <si>
    <t>Cuentas  por cobrar en mora pero no deterioradas de valor</t>
  </si>
  <si>
    <t>Cuentas  por cobrar deterioradas de valor</t>
  </si>
  <si>
    <t>Deterioro (menor valor)</t>
  </si>
  <si>
    <t>Total cuentas  por cobrar corrientes</t>
  </si>
  <si>
    <t>Otras cuentas por cobrar</t>
  </si>
  <si>
    <t>Otras cuentas por cobrar que no están en mora ni deterioradas de valor</t>
  </si>
  <si>
    <t>Otras cuentas por cobrar en mora pero no deterioradas de valor</t>
  </si>
  <si>
    <t>Otras cuentas por cobrar deterioradas de valor</t>
  </si>
  <si>
    <t>Total otras cuentas por cobrar corrientes</t>
  </si>
  <si>
    <t>Total cuentas por cobrar y otras cuentas por cobrar corrientes</t>
  </si>
  <si>
    <t>Cuentas  por cobrar</t>
  </si>
  <si>
    <t>Total cuentas  por cobrar no corrientes</t>
  </si>
  <si>
    <t>Total otras cuentas por cobrar no corrientes</t>
  </si>
  <si>
    <t>Total cuentas por cobrar y otras cuentas por cobrar no corrientes</t>
  </si>
  <si>
    <t>Validación cuentas  por cobrar y otras cuentas por cobrar</t>
  </si>
  <si>
    <t>Terrenos y construcciones</t>
  </si>
  <si>
    <t>Maquinaria</t>
  </si>
  <si>
    <t>Vehiculos</t>
  </si>
  <si>
    <t>Enseres y accesorios</t>
  </si>
  <si>
    <t>Equipos informáticos</t>
  </si>
  <si>
    <t>Equipos de redes y comunicación</t>
  </si>
  <si>
    <t>Mejoras de derechos de arrendamiento</t>
  </si>
  <si>
    <t>Propiedades, planta y equipo en arrendamiento operativo</t>
  </si>
  <si>
    <t>Construcciones en proceso</t>
  </si>
  <si>
    <t>Total saldo del periodo</t>
  </si>
  <si>
    <t>Terrenos</t>
  </si>
  <si>
    <t>Edificios</t>
  </si>
  <si>
    <t>Información a revelar detallada sobre propiedades, planta y equipo</t>
  </si>
  <si>
    <t>Información a revelar detallada sobre propiedades, planta y equipo [partidas de los estados financieros]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</si>
  <si>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</si>
  <si>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</si>
  <si>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</si>
  <si>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Conciliación de cambios en propiedades, planta y equipo</t>
  </si>
  <si>
    <t>Propiedades, planta y equipo al comienzo del periodo</t>
  </si>
  <si>
    <t>Cambios en propiedades, planta y equipo</t>
  </si>
  <si>
    <t>Depreciación, propiedades, planta y equipo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</si>
  <si>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</si>
  <si>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</si>
  <si>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Incrementos (disminuciones) por transferencias y otros cambios, propiedades, planta y equipo</t>
  </si>
  <si>
    <t>Incrementos (disminuciones) por transferencias desde (hacia) propiedades de inversión, propiedades, planta y equipo</t>
  </si>
  <si>
    <t>Incrementos (disminuciones) por transferencias desde construcciones en proceso , propiedades, planta y equipo</t>
  </si>
  <si>
    <t>Incrementos (disminuciones) por otros cambios, propiedades, planta y equipo</t>
  </si>
  <si>
    <t>Propiedades, planta y equipo, Incremento (disminuciones) activos por derecho de uso (arrendamientos)</t>
  </si>
  <si>
    <t>Total incrementos (disminuciones) por transferencias y otros cambios, propiedades, planta y equipo</t>
  </si>
  <si>
    <t>Disposiciones y retiros de servicio, propiedades, planta y equipo</t>
  </si>
  <si>
    <t>Disposiciones, propiedades, planta y equipo</t>
  </si>
  <si>
    <t>Retiros, propiedades, planta y equipo</t>
  </si>
  <si>
    <t>Total de disposiciones y retiros de servicio, propiedades, planta y equipo</t>
  </si>
  <si>
    <t>Disminuciones por clasificar como mantenidos para la venta, propiedades, planta y equipo</t>
  </si>
  <si>
    <t>Propiedades, planta y equipo al final del periodo</t>
  </si>
  <si>
    <t>Cuentas  por pagar y otros pasivos financieros</t>
  </si>
  <si>
    <t>Nacional</t>
  </si>
  <si>
    <t>Valor obligaciones no vencidas</t>
  </si>
  <si>
    <t>Valor obligaciones vencidas de 1 a 90 días</t>
  </si>
  <si>
    <t>Valor obligaciones vencidas de 91 a 180 días</t>
  </si>
  <si>
    <t>Valor obligaciones vencidas de 181 a 360 días</t>
  </si>
  <si>
    <t>Valor obligaciones vencidas de mas de 360 días</t>
  </si>
  <si>
    <t>Total obligaciones vencidas</t>
  </si>
  <si>
    <t>Convenios y Contratos</t>
  </si>
  <si>
    <t>Cuentas  por pagar, otras cuentas por pagar y otros pasivos corrientes</t>
  </si>
  <si>
    <t>Otras cuentas por pagar corrientes</t>
  </si>
  <si>
    <t>Total cuentas por pagar y otras cuentas por pagar corrientes</t>
  </si>
  <si>
    <t>Total cuentas  por pagar, otras cuentas por pagar y otros pasivos corrientes</t>
  </si>
  <si>
    <t>Valor otras obligaciones vencidas corrientes</t>
  </si>
  <si>
    <t>Cuentas  por pagar, otras cuentas por pagar y otros pasivos no corrientes</t>
  </si>
  <si>
    <t>Cuentas  por pagar NO corrientes</t>
  </si>
  <si>
    <t>Otras cuentas por pagar NO corrientes</t>
  </si>
  <si>
    <t>Total cuentas  por pagar y otras cuentas por pagar no corrientes</t>
  </si>
  <si>
    <t>Total cuentas  por pagar, otras cuentas por pagar y  otros pasivos no corrientes</t>
  </si>
  <si>
    <t>Valor otras obligaciones vencidas no corrientes</t>
  </si>
  <si>
    <t>Detalle sobre Ingresos</t>
  </si>
  <si>
    <t xml:space="preserve">Sin restricción </t>
  </si>
  <si>
    <t xml:space="preserve">Temporalmente restringido </t>
  </si>
  <si>
    <t>Permanentemente restringido</t>
  </si>
  <si>
    <t>Total</t>
  </si>
  <si>
    <t xml:space="preserve">Contribuciones </t>
  </si>
  <si>
    <t xml:space="preserve">Contribuciones de fuente nacional </t>
  </si>
  <si>
    <t>Contribuciones de fuente extranjera</t>
  </si>
  <si>
    <t>Total Contribuciones</t>
  </si>
  <si>
    <t>Subvenciones de fuente Nacional</t>
  </si>
  <si>
    <t>Subvenciones de fuente extranjera</t>
  </si>
  <si>
    <t>Total Subvenciones</t>
  </si>
  <si>
    <t>Total Ingresos</t>
  </si>
  <si>
    <t>Si genera ERROR tenga en cuenta que el saldo reportado en la nota debe coincidir con el valor reportado en el Estado de actividades</t>
  </si>
  <si>
    <t>Periodo actual</t>
  </si>
  <si>
    <t>Análisis de Gastos</t>
  </si>
  <si>
    <t>Laborales</t>
  </si>
  <si>
    <t>Sueldos y salarios</t>
  </si>
  <si>
    <t>Aportaciones a la seguridad social</t>
  </si>
  <si>
    <t>Otros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</si>
  <si>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</si>
  <si>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</si>
  <si>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</si>
  <si>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</si>
  <si>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</si>
  <si>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Laborales</t>
  </si>
  <si>
    <t>Servicios de asistencia</t>
  </si>
  <si>
    <t>Servicios de voluntariado</t>
  </si>
  <si>
    <t>Otros servicios</t>
  </si>
  <si>
    <t>Total de gastos y costos por convenios</t>
  </si>
  <si>
    <t>Otros Gastos</t>
  </si>
  <si>
    <t>Arrendamientos</t>
  </si>
  <si>
    <t>Seguros</t>
  </si>
  <si>
    <t>Intereses</t>
  </si>
  <si>
    <t>Utiles y papelería</t>
  </si>
  <si>
    <t>Alquiler de equipos</t>
  </si>
  <si>
    <t>Servicios públicos</t>
  </si>
  <si>
    <t xml:space="preserve">Mercadeo y publicidad </t>
  </si>
  <si>
    <t xml:space="preserve">Depreciacion de propiedades y equipo </t>
  </si>
  <si>
    <t>Total de otros gastos</t>
  </si>
  <si>
    <t>Provisiones por procesos legales</t>
  </si>
  <si>
    <t>Información a revelar sobre procesos judiciales</t>
  </si>
  <si>
    <t>Información a revelar sobre provisiones litigiosas</t>
  </si>
  <si>
    <t>Conciliación de cambios en otras provisiones litigiosas</t>
  </si>
  <si>
    <t>Provisiones litigiosas al comienzo del periodo</t>
  </si>
  <si>
    <t>Cambios en provisiones litigiosas</t>
  </si>
  <si>
    <t>Provisiones litigiosas adicionales</t>
  </si>
  <si>
    <t>Aumento de provisiones existentes</t>
  </si>
  <si>
    <t>Provisiones litigiosas nuevas</t>
  </si>
  <si>
    <t>Total provisiones litigiosas adicionales</t>
  </si>
  <si>
    <t>Incrementos y/o Disminuciones en provisiones litigiosas</t>
  </si>
  <si>
    <t>Provisiones litigiosas pagadas</t>
  </si>
  <si>
    <t>Provisiones litigiosas revertidas no pagadas</t>
  </si>
  <si>
    <t>Incremento por ajustes que surgen por el paso del tiempo</t>
  </si>
  <si>
    <t>Disminuciones por ajustes que surgen por el paso del tiempo</t>
  </si>
  <si>
    <t>Total incremento (disminución) en provisiones litigiosas</t>
  </si>
  <si>
    <t>Total de provisiones litigiosas al final del periodo</t>
  </si>
  <si>
    <t>Número de procesos activos</t>
  </si>
  <si>
    <t>Cuentas por pagar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</si>
</sst>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[$-F800]dddd\,\ mmmm\ dd\,\ yyyy"/>
    <numFmt numFmtId="165" formatCode="#,##0\ _€;[Red]\-#,##0\ _€"/>
    <numFmt numFmtId="166" formatCode="#,##0.00\ _€;[Red]\-#,##0.00\ _€"/>
  </numFmts>
  <fonts count="5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0"/>
      <name val="Arial"/>
      <family val="2"/>
      <charset val="1"/>
    </font>
    <font>
      <b/>
      <sz val="8"/>
      <color theme="0"/>
      <name val="Arial"/>
      <family val="2"/>
      <charset val="1"/>
    </font>
    <font>
      <b/>
      <sz val="10"/>
      <color theme="0"/>
      <name val="Arial"/>
      <family val="2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name val="Microsoft Sans Serif"/>
      <family val="2"/>
    </font>
    <font>
      <sz val="9"/>
      <color rgb="FF000000"/>
      <name val="Microsoft Sans Serif"/>
      <family val="2"/>
    </font>
    <font>
      <b/>
      <sz val="12"/>
      <color rgb="FF000000"/>
      <name val="Arial"/>
      <family val="2"/>
    </font>
    <font>
      <b/>
      <sz val="11"/>
      <color indexed="8"/>
      <name val="Aptos Narrow"/>
      <family val="2"/>
      <scheme val="minor"/>
    </font>
    <font>
      <sz val="8"/>
      <color indexed="8"/>
      <name val="Arial"/>
      <family val="2"/>
    </font>
    <font>
      <b/>
      <sz val="11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9"/>
      <color indexed="8"/>
      <name val="Aptos Narrow"/>
      <family val="2"/>
      <scheme val="minor"/>
    </font>
    <font>
      <u/>
      <sz val="11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  <charset val="1"/>
    </font>
    <font>
      <u/>
      <sz val="8"/>
      <color rgb="FF0000FF"/>
      <name val="Arial"/>
      <family val="2"/>
      <charset val="1"/>
    </font>
    <font>
      <sz val="8"/>
      <color rgb="FF0000CC"/>
      <name val="Arial"/>
      <family val="2"/>
      <charset val="1"/>
    </font>
    <font>
      <b/>
      <sz val="8"/>
      <color rgb="FF0000CC"/>
      <name val="Arial"/>
      <family val="2"/>
      <charset val="1"/>
    </font>
    <font>
      <b/>
      <sz val="20"/>
      <color rgb="FF000000"/>
      <name val="Arial"/>
      <family val="2"/>
    </font>
    <font>
      <sz val="8"/>
      <color rgb="FF0000CC"/>
      <name val="Arial"/>
      <family val="2"/>
    </font>
    <font>
      <b/>
      <sz val="8"/>
      <color theme="0"/>
      <name val="Arial"/>
      <family val="2"/>
    </font>
    <font>
      <b/>
      <sz val="9"/>
      <name val="Microsoft Sans Serif"/>
      <family val="2"/>
    </font>
    <font>
      <b/>
      <sz val="9"/>
      <color theme="0"/>
      <name val="Microsoft Sans Serif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  <charset val="1"/>
    </font>
    <font>
      <b/>
      <u/>
      <sz val="8"/>
      <color rgb="FF002060"/>
      <name val="Arial"/>
      <family val="2"/>
    </font>
    <font>
      <sz val="8"/>
      <color theme="0"/>
      <name val="Arial"/>
      <family val="2"/>
    </font>
    <font>
      <b/>
      <sz val="16"/>
      <color indexed="8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u/>
      <sz val="16"/>
      <color theme="10"/>
      <name val="Aptos Narrow"/>
      <family val="2"/>
      <scheme val="minor"/>
    </font>
    <font>
      <b/>
      <sz val="18"/>
      <name val="Arial"/>
      <family val="2"/>
      <charset val="1"/>
    </font>
    <font>
      <b/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u/>
      <sz val="16"/>
      <color rgb="FF96363F"/>
      <name val="Arial"/>
      <family val="2"/>
    </font>
    <font>
      <b/>
      <sz val="9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000066"/>
        <bgColor rgb="FF808080"/>
      </patternFill>
    </fill>
    <fill>
      <patternFill patternType="solid">
        <fgColor rgb="FFFFFF00"/>
        <bgColor indexed="64"/>
      </patternFill>
    </fill>
    <fill>
      <patternFill patternType="darkDown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rgb="FFDCE6F2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CE6F2"/>
      </patternFill>
    </fill>
    <fill>
      <patternFill patternType="darkDown">
        <fgColor rgb="FF000000"/>
        <bgColor rgb="FF002060"/>
      </patternFill>
    </fill>
    <fill>
      <patternFill patternType="solid">
        <fgColor rgb="FF00206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10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44" fillId="0" borderId="0"/>
    <xf numFmtId="0" fontId="8" fillId="0" borderId="0" applyNumberFormat="0" applyFill="0" applyBorder="0" applyAlignment="0" applyProtection="0"/>
    <xf numFmtId="44" fontId="53" fillId="0" borderId="0" applyFont="0" applyFill="0" applyBorder="0" applyAlignment="0" applyProtection="0"/>
    <xf numFmtId="41" fontId="53" fillId="0" borderId="0" applyFont="0" applyFill="0" applyBorder="0" applyAlignment="0" applyProtection="0"/>
  </cellStyleXfs>
  <cellXfs count="412">
    <xf numFmtId="0" fontId="0" fillId="0" borderId="0" xfId="0"/>
    <xf numFmtId="0" fontId="5" fillId="0" borderId="0" xfId="0" applyFont="1"/>
    <xf numFmtId="0" fontId="7" fillId="0" borderId="0" xfId="1"/>
    <xf numFmtId="0" fontId="7" fillId="4" borderId="0" xfId="1" applyFill="1"/>
    <xf numFmtId="0" fontId="15" fillId="0" borderId="1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28" fillId="9" borderId="2" xfId="1" applyFont="1" applyFill="1" applyBorder="1" applyAlignment="1">
      <alignment horizontal="center" vertical="center" wrapText="1"/>
    </xf>
    <xf numFmtId="0" fontId="34" fillId="9" borderId="8" xfId="1" applyFont="1" applyFill="1" applyBorder="1" applyAlignment="1">
      <alignment horizontal="left" vertical="center" wrapText="1"/>
    </xf>
    <xf numFmtId="0" fontId="13" fillId="0" borderId="0" xfId="1" applyFont="1"/>
    <xf numFmtId="0" fontId="34" fillId="9" borderId="12" xfId="1" applyFont="1" applyFill="1" applyBorder="1" applyAlignment="1">
      <alignment horizontal="left" vertical="center" wrapText="1"/>
    </xf>
    <xf numFmtId="0" fontId="32" fillId="5" borderId="2" xfId="1" applyFont="1" applyFill="1" applyBorder="1" applyAlignment="1">
      <alignment vertical="center"/>
    </xf>
    <xf numFmtId="0" fontId="13" fillId="5" borderId="2" xfId="1" applyFont="1" applyFill="1" applyBorder="1" applyAlignment="1">
      <alignment vertical="center"/>
    </xf>
    <xf numFmtId="0" fontId="21" fillId="9" borderId="14" xfId="1" applyFont="1" applyFill="1" applyBorder="1" applyAlignment="1">
      <alignment horizontal="left" vertical="center" wrapText="1"/>
    </xf>
    <xf numFmtId="0" fontId="32" fillId="5" borderId="12" xfId="1" applyFont="1" applyFill="1" applyBorder="1" applyAlignment="1">
      <alignment vertical="center"/>
    </xf>
    <xf numFmtId="0" fontId="32" fillId="5" borderId="3" xfId="1" applyFont="1" applyFill="1" applyBorder="1" applyAlignment="1">
      <alignment vertical="center"/>
    </xf>
    <xf numFmtId="0" fontId="39" fillId="10" borderId="0" xfId="1" applyFont="1" applyFill="1" applyAlignment="1">
      <alignment horizontal="center"/>
    </xf>
    <xf numFmtId="0" fontId="21" fillId="9" borderId="0" xfId="1" applyFont="1" applyFill="1" applyAlignment="1">
      <alignment horizontal="left" vertical="center" wrapText="1"/>
    </xf>
    <xf numFmtId="4" fontId="32" fillId="0" borderId="2" xfId="1" applyNumberFormat="1" applyFont="1" applyBorder="1" applyAlignment="1">
      <alignment vertical="center"/>
    </xf>
    <xf numFmtId="4" fontId="13" fillId="0" borderId="2" xfId="1" applyNumberFormat="1" applyFont="1" applyBorder="1" applyAlignment="1">
      <alignment vertical="center"/>
    </xf>
    <xf numFmtId="0" fontId="34" fillId="9" borderId="9" xfId="1" applyFont="1" applyFill="1" applyBorder="1" applyAlignment="1">
      <alignment horizontal="left" vertical="center" wrapText="1"/>
    </xf>
    <xf numFmtId="0" fontId="34" fillId="9" borderId="14" xfId="1" applyFont="1" applyFill="1" applyBorder="1" applyAlignment="1">
      <alignment horizontal="left" vertical="center" wrapText="1"/>
    </xf>
    <xf numFmtId="0" fontId="32" fillId="5" borderId="7" xfId="1" applyFont="1" applyFill="1" applyBorder="1" applyAlignment="1">
      <alignment vertical="center"/>
    </xf>
    <xf numFmtId="0" fontId="34" fillId="9" borderId="0" xfId="1" applyFont="1" applyFill="1" applyAlignment="1">
      <alignment horizontal="left" vertical="center" wrapText="1"/>
    </xf>
    <xf numFmtId="0" fontId="21" fillId="9" borderId="18" xfId="1" applyFont="1" applyFill="1" applyBorder="1" applyAlignment="1">
      <alignment horizontal="left" vertical="center" wrapText="1"/>
    </xf>
    <xf numFmtId="4" fontId="32" fillId="10" borderId="19" xfId="1" applyNumberFormat="1" applyFont="1" applyFill="1" applyBorder="1" applyAlignment="1">
      <alignment vertical="center"/>
    </xf>
    <xf numFmtId="4" fontId="28" fillId="9" borderId="20" xfId="1" applyNumberFormat="1" applyFont="1" applyFill="1" applyBorder="1" applyAlignment="1">
      <alignment vertical="center"/>
    </xf>
    <xf numFmtId="0" fontId="34" fillId="0" borderId="9" xfId="1" applyFont="1" applyBorder="1" applyAlignment="1">
      <alignment horizontal="left" vertical="center" wrapText="1"/>
    </xf>
    <xf numFmtId="0" fontId="34" fillId="0" borderId="14" xfId="1" applyFont="1" applyBorder="1" applyAlignment="1">
      <alignment horizontal="left" vertical="center" wrapText="1"/>
    </xf>
    <xf numFmtId="0" fontId="32" fillId="0" borderId="0" xfId="1" applyFont="1"/>
    <xf numFmtId="4" fontId="28" fillId="9" borderId="2" xfId="1" applyNumberFormat="1" applyFont="1" applyFill="1" applyBorder="1" applyAlignment="1">
      <alignment vertical="center"/>
    </xf>
    <xf numFmtId="4" fontId="32" fillId="0" borderId="7" xfId="1" applyNumberFormat="1" applyFont="1" applyBorder="1" applyAlignment="1">
      <alignment vertical="center"/>
    </xf>
    <xf numFmtId="4" fontId="28" fillId="9" borderId="7" xfId="1" applyNumberFormat="1" applyFont="1" applyFill="1" applyBorder="1" applyAlignment="1">
      <alignment vertical="center"/>
    </xf>
    <xf numFmtId="0" fontId="21" fillId="0" borderId="14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33" fillId="0" borderId="0" xfId="1" applyFont="1"/>
    <xf numFmtId="0" fontId="1" fillId="0" borderId="0" xfId="1" applyFont="1"/>
    <xf numFmtId="0" fontId="5" fillId="0" borderId="12" xfId="0" applyFont="1" applyBorder="1"/>
    <xf numFmtId="0" fontId="5" fillId="0" borderId="3" xfId="0" applyFont="1" applyBorder="1"/>
    <xf numFmtId="0" fontId="5" fillId="0" borderId="8" xfId="0" applyFont="1" applyBorder="1"/>
    <xf numFmtId="0" fontId="21" fillId="5" borderId="2" xfId="1" applyFont="1" applyFill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4" fontId="21" fillId="9" borderId="2" xfId="1" applyNumberFormat="1" applyFont="1" applyFill="1" applyBorder="1" applyAlignment="1">
      <alignment vertical="center"/>
    </xf>
    <xf numFmtId="0" fontId="34" fillId="0" borderId="0" xfId="1" applyFont="1"/>
    <xf numFmtId="0" fontId="5" fillId="0" borderId="3" xfId="0" applyFont="1" applyBorder="1" applyAlignment="1">
      <alignment wrapText="1"/>
    </xf>
    <xf numFmtId="0" fontId="7" fillId="9" borderId="0" xfId="1" applyFill="1"/>
    <xf numFmtId="0" fontId="0" fillId="9" borderId="0" xfId="0" applyFill="1"/>
    <xf numFmtId="0" fontId="44" fillId="0" borderId="0" xfId="6"/>
    <xf numFmtId="0" fontId="44" fillId="14" borderId="0" xfId="6" applyFill="1"/>
    <xf numFmtId="0" fontId="44" fillId="15" borderId="0" xfId="6" applyFill="1"/>
    <xf numFmtId="0" fontId="47" fillId="0" borderId="0" xfId="2" applyFont="1"/>
    <xf numFmtId="0" fontId="31" fillId="0" borderId="2" xfId="0" applyFont="1" applyBorder="1" applyAlignment="1" applyProtection="1">
      <alignment horizontal="right"/>
      <protection locked="0"/>
    </xf>
    <xf numFmtId="164" fontId="13" fillId="0" borderId="2" xfId="0" applyNumberFormat="1" applyFont="1" applyBorder="1" applyAlignment="1" applyProtection="1">
      <alignment horizontal="right" vertical="center"/>
      <protection locked="0"/>
    </xf>
    <xf numFmtId="14" fontId="13" fillId="0" borderId="2" xfId="0" applyNumberFormat="1" applyFont="1" applyBorder="1" applyAlignment="1" applyProtection="1">
      <alignment horizontal="right" vertical="center"/>
      <protection locked="0"/>
    </xf>
    <xf numFmtId="49" fontId="8" fillId="0" borderId="2" xfId="7" applyNumberFormat="1" applyBorder="1" applyAlignment="1" applyProtection="1">
      <alignment horizontal="right"/>
      <protection locked="0"/>
    </xf>
    <xf numFmtId="49" fontId="13" fillId="0" borderId="2" xfId="0" applyNumberFormat="1" applyFont="1" applyBorder="1" applyAlignment="1" applyProtection="1">
      <alignment horizontal="right" vertical="center"/>
      <protection locked="0"/>
    </xf>
    <xf numFmtId="0" fontId="1" fillId="9" borderId="0" xfId="1" applyFont="1" applyFill="1"/>
    <xf numFmtId="0" fontId="33" fillId="9" borderId="14" xfId="1" applyFont="1" applyFill="1" applyBorder="1" applyAlignment="1">
      <alignment horizontal="left" vertical="center" wrapText="1"/>
    </xf>
    <xf numFmtId="0" fontId="47" fillId="0" borderId="0" xfId="7" applyFont="1"/>
    <xf numFmtId="0" fontId="43" fillId="16" borderId="2" xfId="0" applyFont="1" applyFill="1" applyBorder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vertical="center"/>
    </xf>
    <xf numFmtId="0" fontId="52" fillId="0" borderId="0" xfId="0" applyFont="1"/>
    <xf numFmtId="0" fontId="5" fillId="0" borderId="0" xfId="0" applyFont="1" applyAlignment="1">
      <alignment wrapText="1"/>
    </xf>
    <xf numFmtId="0" fontId="13" fillId="0" borderId="2" xfId="1" applyFont="1" applyBorder="1" applyAlignment="1" applyProtection="1">
      <alignment vertical="center"/>
      <protection locked="0"/>
    </xf>
    <xf numFmtId="0" fontId="34" fillId="0" borderId="3" xfId="1" applyFont="1" applyBorder="1" applyAlignment="1" applyProtection="1">
      <alignment vertical="center"/>
      <protection locked="0"/>
    </xf>
    <xf numFmtId="0" fontId="34" fillId="0" borderId="2" xfId="1" applyFont="1" applyBorder="1" applyProtection="1">
      <protection locked="0"/>
    </xf>
    <xf numFmtId="0" fontId="34" fillId="0" borderId="2" xfId="1" applyFont="1" applyBorder="1" applyAlignment="1" applyProtection="1">
      <alignment vertical="center"/>
      <protection locked="0"/>
    </xf>
    <xf numFmtId="0" fontId="54" fillId="5" borderId="2" xfId="0" applyFont="1" applyFill="1" applyBorder="1" applyAlignment="1">
      <alignment vertical="center"/>
    </xf>
    <xf numFmtId="164" fontId="34" fillId="0" borderId="2" xfId="1" applyNumberFormat="1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/>
    </xf>
    <xf numFmtId="0" fontId="6" fillId="0" borderId="0" xfId="5" applyFont="1" applyAlignment="1">
      <alignment horizontal="left" vertical="center" wrapText="1"/>
    </xf>
    <xf numFmtId="0" fontId="37" fillId="0" borderId="0" xfId="2" applyFont="1" applyBorder="1" applyAlignment="1" applyProtection="1">
      <alignment horizontal="left" vertical="center" wrapText="1"/>
    </xf>
    <xf numFmtId="0" fontId="47" fillId="0" borderId="0" xfId="2" applyFont="1" applyProtection="1"/>
    <xf numFmtId="0" fontId="1" fillId="9" borderId="0" xfId="0" applyFont="1" applyFill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top" wrapText="1" indent="8"/>
    </xf>
    <xf numFmtId="0" fontId="23" fillId="0" borderId="10" xfId="3" applyFont="1" applyBorder="1" applyAlignment="1">
      <alignment horizontal="right"/>
    </xf>
    <xf numFmtId="0" fontId="5" fillId="0" borderId="14" xfId="0" applyFont="1" applyBorder="1" applyAlignment="1">
      <alignment horizontal="left" vertical="top" wrapText="1" indent="8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 indent="8"/>
    </xf>
    <xf numFmtId="0" fontId="5" fillId="0" borderId="18" xfId="0" applyFont="1" applyBorder="1" applyAlignment="1">
      <alignment horizontal="left" vertical="top" wrapText="1" indent="8"/>
    </xf>
    <xf numFmtId="0" fontId="5" fillId="0" borderId="4" xfId="0" applyFont="1" applyBorder="1" applyAlignment="1">
      <alignment horizontal="left" vertical="top" wrapText="1" indent="8"/>
    </xf>
    <xf numFmtId="0" fontId="21" fillId="10" borderId="0" xfId="0" applyFont="1" applyFill="1" applyAlignment="1">
      <alignment vertical="top" wrapText="1"/>
    </xf>
    <xf numFmtId="0" fontId="37" fillId="10" borderId="0" xfId="2" applyFont="1" applyFill="1" applyBorder="1" applyAlignment="1" applyProtection="1">
      <alignment horizontal="left" vertical="center" wrapText="1"/>
    </xf>
    <xf numFmtId="0" fontId="5" fillId="0" borderId="10" xfId="0" applyFont="1" applyBorder="1" applyAlignment="1">
      <alignment horizontal="left" vertical="top" wrapText="1" indent="8"/>
    </xf>
    <xf numFmtId="0" fontId="23" fillId="0" borderId="0" xfId="3" applyFont="1" applyAlignment="1">
      <alignment horizontal="right"/>
    </xf>
    <xf numFmtId="0" fontId="23" fillId="0" borderId="4" xfId="3" applyFont="1" applyBorder="1" applyAlignment="1">
      <alignment horizontal="right"/>
    </xf>
    <xf numFmtId="0" fontId="3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left" vertical="top" wrapText="1" indent="8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 indent="8"/>
    </xf>
    <xf numFmtId="0" fontId="49" fillId="0" borderId="0" xfId="0" applyFont="1"/>
    <xf numFmtId="4" fontId="32" fillId="0" borderId="2" xfId="1" applyNumberFormat="1" applyFont="1" applyBorder="1" applyAlignment="1" applyProtection="1">
      <alignment vertical="center"/>
      <protection locked="0"/>
    </xf>
    <xf numFmtId="4" fontId="13" fillId="0" borderId="2" xfId="1" applyNumberFormat="1" applyFont="1" applyBorder="1" applyAlignment="1" applyProtection="1">
      <alignment vertical="center"/>
      <protection locked="0"/>
    </xf>
    <xf numFmtId="0" fontId="42" fillId="0" borderId="0" xfId="1" applyFont="1"/>
    <xf numFmtId="0" fontId="6" fillId="9" borderId="14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12" fillId="0" borderId="0" xfId="1" applyFont="1"/>
    <xf numFmtId="0" fontId="33" fillId="0" borderId="0" xfId="1" applyFont="1" applyAlignment="1">
      <alignment horizontal="left" vertical="center" wrapText="1"/>
    </xf>
    <xf numFmtId="0" fontId="34" fillId="0" borderId="3" xfId="1" applyFont="1" applyBorder="1" applyAlignment="1">
      <alignment horizontal="left" vertical="center" wrapText="1"/>
    </xf>
    <xf numFmtId="4" fontId="21" fillId="10" borderId="15" xfId="1" applyNumberFormat="1" applyFont="1" applyFill="1" applyBorder="1" applyAlignment="1">
      <alignment vertical="center"/>
    </xf>
    <xf numFmtId="0" fontId="31" fillId="9" borderId="14" xfId="1" applyFont="1" applyFill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4" fontId="32" fillId="0" borderId="0" xfId="1" applyNumberFormat="1" applyFont="1" applyAlignment="1">
      <alignment vertical="center"/>
    </xf>
    <xf numFmtId="4" fontId="33" fillId="0" borderId="0" xfId="1" applyNumberFormat="1" applyFont="1" applyAlignment="1">
      <alignment vertical="center"/>
    </xf>
    <xf numFmtId="4" fontId="13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4" fontId="13" fillId="6" borderId="2" xfId="1" applyNumberFormat="1" applyFont="1" applyFill="1" applyBorder="1" applyAlignment="1" applyProtection="1">
      <alignment vertical="center"/>
      <protection locked="0"/>
    </xf>
    <xf numFmtId="4" fontId="13" fillId="0" borderId="19" xfId="1" applyNumberFormat="1" applyFont="1" applyBorder="1" applyAlignment="1" applyProtection="1">
      <alignment vertical="center"/>
      <protection locked="0"/>
    </xf>
    <xf numFmtId="4" fontId="13" fillId="0" borderId="7" xfId="1" applyNumberFormat="1" applyFont="1" applyBorder="1" applyAlignment="1" applyProtection="1">
      <alignment vertical="center"/>
      <protection locked="0"/>
    </xf>
    <xf numFmtId="4" fontId="34" fillId="0" borderId="2" xfId="1" applyNumberFormat="1" applyFont="1" applyBorder="1" applyAlignment="1" applyProtection="1">
      <alignment vertical="center"/>
      <protection locked="0"/>
    </xf>
    <xf numFmtId="4" fontId="32" fillId="0" borderId="7" xfId="1" applyNumberFormat="1" applyFont="1" applyBorder="1" applyAlignment="1" applyProtection="1">
      <alignment vertical="center"/>
      <protection locked="0"/>
    </xf>
    <xf numFmtId="4" fontId="21" fillId="0" borderId="2" xfId="1" applyNumberFormat="1" applyFont="1" applyBorder="1" applyAlignment="1" applyProtection="1">
      <alignment vertical="center"/>
      <protection locked="0"/>
    </xf>
    <xf numFmtId="0" fontId="21" fillId="0" borderId="2" xfId="1" applyFont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47" fillId="0" borderId="0" xfId="7" applyFont="1" applyProtection="1"/>
    <xf numFmtId="0" fontId="38" fillId="9" borderId="14" xfId="1" applyFont="1" applyFill="1" applyBorder="1" applyAlignment="1">
      <alignment horizontal="left" vertical="center" wrapText="1"/>
    </xf>
    <xf numFmtId="0" fontId="38" fillId="0" borderId="14" xfId="1" applyFont="1" applyBorder="1" applyAlignment="1">
      <alignment horizontal="left" vertical="center" wrapText="1"/>
    </xf>
    <xf numFmtId="0" fontId="38" fillId="9" borderId="0" xfId="1" applyFont="1" applyFill="1" applyAlignment="1">
      <alignment horizontal="left" vertical="center" wrapText="1"/>
    </xf>
    <xf numFmtId="0" fontId="38" fillId="0" borderId="0" xfId="1" applyFont="1"/>
    <xf numFmtId="0" fontId="11" fillId="0" borderId="0" xfId="0" applyFont="1"/>
    <xf numFmtId="0" fontId="40" fillId="0" borderId="0" xfId="5" applyFont="1" applyAlignment="1">
      <alignment vertical="center" wrapText="1"/>
    </xf>
    <xf numFmtId="0" fontId="21" fillId="0" borderId="24" xfId="1" applyFont="1" applyBorder="1" applyAlignment="1">
      <alignment horizontal="center" vertical="center" wrapText="1"/>
    </xf>
    <xf numFmtId="0" fontId="34" fillId="9" borderId="18" xfId="1" applyFont="1" applyFill="1" applyBorder="1" applyAlignment="1">
      <alignment horizontal="left" vertical="center" wrapText="1"/>
    </xf>
    <xf numFmtId="0" fontId="34" fillId="0" borderId="4" xfId="1" applyFont="1" applyBorder="1" applyAlignment="1">
      <alignment horizontal="left" vertical="center" wrapText="1"/>
    </xf>
    <xf numFmtId="0" fontId="32" fillId="9" borderId="0" xfId="1" applyFont="1" applyFill="1"/>
    <xf numFmtId="0" fontId="28" fillId="9" borderId="12" xfId="1" applyFont="1" applyFill="1" applyBorder="1" applyAlignment="1">
      <alignment horizontal="left" vertical="center" wrapText="1"/>
    </xf>
    <xf numFmtId="0" fontId="28" fillId="12" borderId="12" xfId="1" applyFont="1" applyFill="1" applyBorder="1" applyAlignment="1">
      <alignment vertical="center"/>
    </xf>
    <xf numFmtId="0" fontId="13" fillId="9" borderId="0" xfId="1" applyFont="1" applyFill="1"/>
    <xf numFmtId="4" fontId="28" fillId="12" borderId="2" xfId="1" applyNumberFormat="1" applyFont="1" applyFill="1" applyBorder="1" applyAlignment="1">
      <alignment vertical="center"/>
    </xf>
    <xf numFmtId="0" fontId="30" fillId="9" borderId="15" xfId="1" applyFont="1" applyFill="1" applyBorder="1" applyAlignment="1">
      <alignment horizontal="center" vertical="center" wrapText="1"/>
    </xf>
    <xf numFmtId="0" fontId="7" fillId="5" borderId="2" xfId="1" applyFill="1" applyBorder="1" applyAlignment="1">
      <alignment vertical="center"/>
    </xf>
    <xf numFmtId="0" fontId="9" fillId="9" borderId="3" xfId="1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29" fillId="9" borderId="8" xfId="1" applyFont="1" applyFill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9" fillId="9" borderId="26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9" fillId="0" borderId="8" xfId="1" applyFont="1" applyBorder="1" applyAlignment="1">
      <alignment horizontal="left" vertical="center" wrapText="1"/>
    </xf>
    <xf numFmtId="4" fontId="7" fillId="0" borderId="2" xfId="1" applyNumberFormat="1" applyBorder="1" applyAlignment="1" applyProtection="1">
      <alignment vertical="center"/>
      <protection locked="0"/>
    </xf>
    <xf numFmtId="0" fontId="30" fillId="13" borderId="2" xfId="1" applyFont="1" applyFill="1" applyBorder="1" applyAlignment="1">
      <alignment horizontal="center" vertical="center" wrapText="1"/>
    </xf>
    <xf numFmtId="0" fontId="41" fillId="5" borderId="7" xfId="1" applyFont="1" applyFill="1" applyBorder="1"/>
    <xf numFmtId="0" fontId="9" fillId="9" borderId="3" xfId="1" applyFont="1" applyFill="1" applyBorder="1" applyAlignment="1">
      <alignment wrapText="1"/>
    </xf>
    <xf numFmtId="0" fontId="41" fillId="5" borderId="17" xfId="1" applyFont="1" applyFill="1" applyBorder="1"/>
    <xf numFmtId="0" fontId="9" fillId="0" borderId="13" xfId="1" applyFont="1" applyBorder="1" applyAlignment="1">
      <alignment wrapText="1"/>
    </xf>
    <xf numFmtId="0" fontId="41" fillId="5" borderId="8" xfId="1" applyFont="1" applyFill="1" applyBorder="1"/>
    <xf numFmtId="0" fontId="9" fillId="0" borderId="0" xfId="1" applyFont="1" applyAlignment="1">
      <alignment wrapText="1"/>
    </xf>
    <xf numFmtId="0" fontId="9" fillId="9" borderId="13" xfId="1" applyFont="1" applyFill="1" applyBorder="1" applyAlignment="1">
      <alignment wrapText="1"/>
    </xf>
    <xf numFmtId="0" fontId="9" fillId="9" borderId="0" xfId="1" applyFont="1" applyFill="1" applyAlignment="1">
      <alignment wrapText="1"/>
    </xf>
    <xf numFmtId="0" fontId="30" fillId="9" borderId="3" xfId="1" applyFont="1" applyFill="1" applyBorder="1" applyAlignment="1">
      <alignment wrapText="1"/>
    </xf>
    <xf numFmtId="0" fontId="9" fillId="6" borderId="0" xfId="1" applyFont="1" applyFill="1" applyAlignment="1">
      <alignment wrapText="1"/>
    </xf>
    <xf numFmtId="0" fontId="9" fillId="0" borderId="4" xfId="1" applyFont="1" applyBorder="1" applyAlignment="1">
      <alignment wrapText="1"/>
    </xf>
    <xf numFmtId="0" fontId="9" fillId="6" borderId="13" xfId="1" applyFont="1" applyFill="1" applyBorder="1" applyAlignment="1">
      <alignment wrapText="1"/>
    </xf>
    <xf numFmtId="0" fontId="29" fillId="9" borderId="3" xfId="1" applyFont="1" applyFill="1" applyBorder="1" applyAlignment="1">
      <alignment wrapText="1"/>
    </xf>
    <xf numFmtId="0" fontId="29" fillId="0" borderId="13" xfId="1" applyFont="1" applyBorder="1" applyAlignment="1">
      <alignment wrapText="1"/>
    </xf>
    <xf numFmtId="0" fontId="29" fillId="9" borderId="13" xfId="1" applyFont="1" applyFill="1" applyBorder="1" applyAlignment="1">
      <alignment wrapText="1"/>
    </xf>
    <xf numFmtId="0" fontId="29" fillId="6" borderId="13" xfId="1" applyFont="1" applyFill="1" applyBorder="1" applyAlignment="1">
      <alignment wrapText="1"/>
    </xf>
    <xf numFmtId="0" fontId="29" fillId="9" borderId="17" xfId="1" applyFont="1" applyFill="1" applyBorder="1" applyAlignment="1">
      <alignment wrapText="1"/>
    </xf>
    <xf numFmtId="0" fontId="29" fillId="0" borderId="4" xfId="1" applyFont="1" applyBorder="1" applyAlignment="1">
      <alignment wrapText="1"/>
    </xf>
    <xf numFmtId="4" fontId="42" fillId="0" borderId="2" xfId="1" applyNumberFormat="1" applyFont="1" applyBorder="1"/>
    <xf numFmtId="0" fontId="30" fillId="6" borderId="3" xfId="1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29" fillId="6" borderId="17" xfId="1" applyFont="1" applyFill="1" applyBorder="1" applyAlignment="1">
      <alignment wrapText="1"/>
    </xf>
    <xf numFmtId="0" fontId="29" fillId="9" borderId="8" xfId="1" applyFont="1" applyFill="1" applyBorder="1" applyAlignment="1">
      <alignment wrapText="1"/>
    </xf>
    <xf numFmtId="0" fontId="29" fillId="0" borderId="8" xfId="1" applyFont="1" applyBorder="1" applyAlignment="1">
      <alignment wrapText="1"/>
    </xf>
    <xf numFmtId="4" fontId="41" fillId="0" borderId="2" xfId="1" applyNumberFormat="1" applyFont="1" applyBorder="1" applyProtection="1">
      <protection locked="0"/>
    </xf>
    <xf numFmtId="3" fontId="42" fillId="0" borderId="2" xfId="1" applyNumberFormat="1" applyFont="1" applyBorder="1" applyProtection="1">
      <protection locked="0"/>
    </xf>
    <xf numFmtId="4" fontId="34" fillId="0" borderId="16" xfId="1" applyNumberFormat="1" applyFont="1" applyBorder="1" applyAlignment="1" applyProtection="1">
      <alignment vertical="center"/>
      <protection locked="0"/>
    </xf>
    <xf numFmtId="4" fontId="34" fillId="0" borderId="15" xfId="1" applyNumberFormat="1" applyFont="1" applyBorder="1" applyAlignment="1" applyProtection="1">
      <alignment vertical="center"/>
      <protection locked="0"/>
    </xf>
    <xf numFmtId="0" fontId="34" fillId="5" borderId="2" xfId="1" applyFont="1" applyFill="1" applyBorder="1" applyAlignment="1">
      <alignment vertical="center"/>
    </xf>
    <xf numFmtId="0" fontId="34" fillId="5" borderId="17" xfId="1" applyFont="1" applyFill="1" applyBorder="1" applyAlignment="1">
      <alignment vertical="center"/>
    </xf>
    <xf numFmtId="0" fontId="34" fillId="5" borderId="8" xfId="1" applyFont="1" applyFill="1" applyBorder="1" applyAlignment="1">
      <alignment vertical="center"/>
    </xf>
    <xf numFmtId="0" fontId="21" fillId="5" borderId="8" xfId="1" applyFont="1" applyFill="1" applyBorder="1" applyAlignment="1">
      <alignment vertical="center"/>
    </xf>
    <xf numFmtId="0" fontId="55" fillId="0" borderId="0" xfId="1" applyFont="1"/>
    <xf numFmtId="0" fontId="12" fillId="18" borderId="0" xfId="1" applyFont="1" applyFill="1" applyAlignment="1">
      <alignment horizontal="center"/>
    </xf>
    <xf numFmtId="4" fontId="13" fillId="6" borderId="2" xfId="1" applyNumberFormat="1" applyFont="1" applyFill="1" applyBorder="1" applyAlignment="1">
      <alignment vertical="center"/>
    </xf>
    <xf numFmtId="0" fontId="34" fillId="6" borderId="0" xfId="1" applyFont="1" applyFill="1" applyAlignment="1">
      <alignment horizontal="left" vertical="center" wrapText="1"/>
    </xf>
    <xf numFmtId="0" fontId="34" fillId="6" borderId="13" xfId="1" applyFont="1" applyFill="1" applyBorder="1" applyAlignment="1">
      <alignment horizontal="left" vertical="center" wrapText="1"/>
    </xf>
    <xf numFmtId="4" fontId="32" fillId="10" borderId="2" xfId="1" applyNumberFormat="1" applyFont="1" applyFill="1" applyBorder="1" applyAlignment="1">
      <alignment vertical="center"/>
    </xf>
    <xf numFmtId="4" fontId="21" fillId="10" borderId="2" xfId="1" applyNumberFormat="1" applyFont="1" applyFill="1" applyBorder="1" applyAlignment="1">
      <alignment vertical="center"/>
    </xf>
    <xf numFmtId="0" fontId="33" fillId="6" borderId="0" xfId="1" applyFont="1" applyFill="1" applyAlignment="1">
      <alignment horizontal="left" vertical="center" wrapText="1"/>
    </xf>
    <xf numFmtId="4" fontId="31" fillId="0" borderId="2" xfId="1" applyNumberFormat="1" applyFont="1" applyBorder="1" applyAlignment="1">
      <alignment vertical="center"/>
    </xf>
    <xf numFmtId="0" fontId="33" fillId="9" borderId="18" xfId="1" applyFont="1" applyFill="1" applyBorder="1" applyAlignment="1">
      <alignment horizontal="left" vertical="center" wrapText="1"/>
    </xf>
    <xf numFmtId="0" fontId="33" fillId="6" borderId="4" xfId="1" applyFont="1" applyFill="1" applyBorder="1" applyAlignment="1">
      <alignment horizontal="left" vertical="center" wrapText="1"/>
    </xf>
    <xf numFmtId="4" fontId="31" fillId="17" borderId="2" xfId="1" applyNumberFormat="1" applyFont="1" applyFill="1" applyBorder="1" applyAlignment="1">
      <alignment vertical="center"/>
    </xf>
    <xf numFmtId="0" fontId="33" fillId="17" borderId="0" xfId="1" applyFont="1" applyFill="1" applyAlignment="1">
      <alignment horizontal="left" vertical="center" wrapText="1"/>
    </xf>
    <xf numFmtId="0" fontId="31" fillId="17" borderId="0" xfId="1" applyFont="1" applyFill="1" applyAlignment="1">
      <alignment horizontal="left" vertical="center" wrapText="1"/>
    </xf>
    <xf numFmtId="4" fontId="31" fillId="17" borderId="0" xfId="1" applyNumberFormat="1" applyFont="1" applyFill="1" applyAlignment="1">
      <alignment vertical="center"/>
    </xf>
    <xf numFmtId="0" fontId="7" fillId="17" borderId="0" xfId="1" applyFill="1"/>
    <xf numFmtId="0" fontId="1" fillId="17" borderId="0" xfId="1" applyFont="1" applyFill="1"/>
    <xf numFmtId="0" fontId="12" fillId="0" borderId="0" xfId="1" applyFont="1" applyAlignment="1">
      <alignment horizontal="center"/>
    </xf>
    <xf numFmtId="0" fontId="20" fillId="0" borderId="0" xfId="5" applyFont="1" applyProtection="1">
      <protection locked="0"/>
    </xf>
    <xf numFmtId="0" fontId="3" fillId="7" borderId="18" xfId="5" applyFont="1" applyFill="1" applyBorder="1" applyAlignment="1">
      <alignment horizontal="left" vertical="center" wrapText="1" indent="3"/>
    </xf>
    <xf numFmtId="0" fontId="3" fillId="7" borderId="4" xfId="5" applyFont="1" applyFill="1" applyBorder="1" applyAlignment="1">
      <alignment horizontal="left" vertical="center" wrapText="1" indent="3"/>
    </xf>
    <xf numFmtId="0" fontId="3" fillId="7" borderId="0" xfId="5" applyFont="1" applyFill="1" applyAlignment="1">
      <alignment horizontal="left" vertical="center" wrapText="1" indent="2"/>
    </xf>
    <xf numFmtId="0" fontId="5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48" fillId="11" borderId="0" xfId="5" applyFont="1" applyFill="1" applyAlignment="1">
      <alignment horizontal="left" vertical="center" wrapText="1" indent="3"/>
    </xf>
    <xf numFmtId="0" fontId="0" fillId="0" borderId="0" xfId="0" applyAlignment="1">
      <alignment horizontal="left"/>
    </xf>
    <xf numFmtId="0" fontId="22" fillId="0" borderId="14" xfId="5" applyFont="1" applyBorder="1" applyAlignment="1">
      <alignment horizontal="left" vertical="center" wrapText="1" indent="5"/>
    </xf>
    <xf numFmtId="0" fontId="22" fillId="0" borderId="0" xfId="5" applyFont="1" applyAlignment="1">
      <alignment horizontal="left" vertical="center" wrapText="1" indent="3"/>
    </xf>
    <xf numFmtId="0" fontId="22" fillId="0" borderId="9" xfId="5" applyFont="1" applyBorder="1" applyAlignment="1">
      <alignment horizontal="left" vertical="center" wrapText="1" indent="5"/>
    </xf>
    <xf numFmtId="0" fontId="22" fillId="0" borderId="10" xfId="5" applyFont="1" applyBorder="1" applyAlignment="1">
      <alignment horizontal="left" vertical="center" wrapText="1" indent="3"/>
    </xf>
    <xf numFmtId="0" fontId="3" fillId="7" borderId="18" xfId="5" applyFont="1" applyFill="1" applyBorder="1" applyAlignment="1">
      <alignment horizontal="left" vertical="center" wrapText="1" indent="5"/>
    </xf>
    <xf numFmtId="0" fontId="3" fillId="7" borderId="4" xfId="5" applyFont="1" applyFill="1" applyBorder="1" applyAlignment="1">
      <alignment horizontal="left" vertical="center" wrapText="1" indent="5"/>
    </xf>
    <xf numFmtId="0" fontId="3" fillId="7" borderId="0" xfId="5" applyFont="1" applyFill="1" applyAlignment="1">
      <alignment horizontal="left" vertical="center" wrapText="1" indent="3"/>
    </xf>
    <xf numFmtId="0" fontId="21" fillId="0" borderId="0" xfId="5" applyFont="1" applyAlignment="1">
      <alignment horizontal="left" vertical="center" wrapText="1" indent="2"/>
    </xf>
    <xf numFmtId="0" fontId="20" fillId="0" borderId="0" xfId="5" applyFont="1"/>
    <xf numFmtId="0" fontId="22" fillId="0" borderId="0" xfId="5" applyFont="1" applyAlignment="1">
      <alignment horizontal="left" vertical="center" wrapText="1" indent="5"/>
    </xf>
    <xf numFmtId="0" fontId="23" fillId="0" borderId="0" xfId="3" applyFont="1" applyAlignment="1">
      <alignment horizontal="left"/>
    </xf>
    <xf numFmtId="0" fontId="36" fillId="11" borderId="14" xfId="5" applyFont="1" applyFill="1" applyBorder="1" applyAlignment="1">
      <alignment horizontal="left" vertical="center" wrapText="1" indent="3"/>
    </xf>
    <xf numFmtId="0" fontId="36" fillId="11" borderId="0" xfId="5" applyFont="1" applyFill="1" applyAlignment="1">
      <alignment horizontal="left" vertical="center" wrapText="1" indent="3"/>
    </xf>
    <xf numFmtId="0" fontId="24" fillId="0" borderId="0" xfId="5" applyFont="1" applyAlignment="1">
      <alignment horizontal="left" vertical="center" wrapText="1" indent="3"/>
    </xf>
    <xf numFmtId="0" fontId="25" fillId="7" borderId="4" xfId="5" applyFont="1" applyFill="1" applyBorder="1" applyAlignment="1">
      <alignment horizontal="left" vertical="center" wrapText="1" indent="5"/>
    </xf>
    <xf numFmtId="0" fontId="21" fillId="0" borderId="9" xfId="5" applyFont="1" applyBorder="1" applyAlignment="1">
      <alignment horizontal="left" vertical="center" wrapText="1" indent="3"/>
    </xf>
    <xf numFmtId="0" fontId="24" fillId="0" borderId="10" xfId="5" applyFont="1" applyBorder="1" applyAlignment="1">
      <alignment horizontal="left" vertical="center" wrapText="1" indent="3"/>
    </xf>
    <xf numFmtId="0" fontId="20" fillId="0" borderId="10" xfId="5" applyFont="1" applyBorder="1"/>
    <xf numFmtId="0" fontId="20" fillId="0" borderId="11" xfId="5" applyFont="1" applyBorder="1"/>
    <xf numFmtId="0" fontId="21" fillId="0" borderId="14" xfId="5" applyFont="1" applyBorder="1" applyAlignment="1">
      <alignment horizontal="left" vertical="center" wrapText="1" indent="5"/>
    </xf>
    <xf numFmtId="0" fontId="0" fillId="5" borderId="2" xfId="0" applyFill="1" applyBorder="1" applyAlignment="1">
      <alignment vertical="center"/>
    </xf>
    <xf numFmtId="0" fontId="25" fillId="7" borderId="4" xfId="5" applyFont="1" applyFill="1" applyBorder="1" applyAlignment="1">
      <alignment horizontal="left" vertical="center" wrapText="1" indent="3"/>
    </xf>
    <xf numFmtId="0" fontId="3" fillId="0" borderId="0" xfId="5" applyFont="1" applyAlignment="1">
      <alignment horizontal="left" vertical="center" wrapText="1" indent="3"/>
    </xf>
    <xf numFmtId="0" fontId="25" fillId="0" borderId="0" xfId="5" applyFont="1" applyAlignment="1">
      <alignment horizontal="left" vertical="center" wrapText="1" indent="3"/>
    </xf>
    <xf numFmtId="165" fontId="3" fillId="0" borderId="8" xfId="5" applyNumberFormat="1" applyFont="1" applyBorder="1" applyAlignment="1">
      <alignment horizontal="right" vertical="center"/>
    </xf>
    <xf numFmtId="0" fontId="25" fillId="7" borderId="0" xfId="5" applyFont="1" applyFill="1" applyAlignment="1">
      <alignment horizontal="left" vertical="center" wrapText="1" indent="2"/>
    </xf>
    <xf numFmtId="0" fontId="24" fillId="0" borderId="0" xfId="5" applyFont="1" applyAlignment="1">
      <alignment horizontal="left" vertical="center" wrapText="1" indent="2"/>
    </xf>
    <xf numFmtId="0" fontId="22" fillId="0" borderId="14" xfId="5" applyFont="1" applyBorder="1" applyAlignment="1">
      <alignment horizontal="left" vertical="center" wrapText="1" indent="3"/>
    </xf>
    <xf numFmtId="0" fontId="25" fillId="7" borderId="0" xfId="5" applyFont="1" applyFill="1" applyAlignment="1">
      <alignment horizontal="left" vertical="center" wrapText="1" indent="3"/>
    </xf>
    <xf numFmtId="0" fontId="21" fillId="0" borderId="9" xfId="5" applyFont="1" applyBorder="1" applyAlignment="1">
      <alignment horizontal="left" vertical="center" wrapText="1" indent="2"/>
    </xf>
    <xf numFmtId="0" fontId="24" fillId="0" borderId="10" xfId="5" applyFont="1" applyBorder="1" applyAlignment="1">
      <alignment horizontal="left" vertical="center" wrapText="1" indent="2"/>
    </xf>
    <xf numFmtId="0" fontId="5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horizontal="left" vertical="center"/>
    </xf>
    <xf numFmtId="0" fontId="22" fillId="0" borderId="18" xfId="5" applyFont="1" applyBorder="1" applyAlignment="1">
      <alignment horizontal="left" vertical="center" wrapText="1" indent="3"/>
    </xf>
    <xf numFmtId="0" fontId="24" fillId="0" borderId="4" xfId="5" applyFont="1" applyBorder="1" applyAlignment="1">
      <alignment horizontal="left" vertical="center" wrapText="1" indent="3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horizontal="left" vertical="center"/>
    </xf>
    <xf numFmtId="0" fontId="22" fillId="0" borderId="10" xfId="5" applyFont="1" applyBorder="1" applyAlignment="1">
      <alignment horizontal="left" vertical="center" wrapText="1" indent="2"/>
    </xf>
    <xf numFmtId="166" fontId="22" fillId="0" borderId="2" xfId="5" applyNumberFormat="1" applyFont="1" applyBorder="1" applyAlignment="1" applyProtection="1">
      <alignment horizontal="right" vertical="center"/>
      <protection locked="0"/>
    </xf>
    <xf numFmtId="166" fontId="3" fillId="7" borderId="3" xfId="5" applyNumberFormat="1" applyFont="1" applyFill="1" applyBorder="1" applyAlignment="1">
      <alignment horizontal="right" vertical="center"/>
    </xf>
    <xf numFmtId="166" fontId="3" fillId="7" borderId="2" xfId="5" applyNumberFormat="1" applyFont="1" applyFill="1" applyBorder="1" applyAlignment="1">
      <alignment horizontal="right" vertical="center"/>
    </xf>
    <xf numFmtId="166" fontId="36" fillId="11" borderId="2" xfId="5" applyNumberFormat="1" applyFont="1" applyFill="1" applyBorder="1" applyAlignment="1">
      <alignment horizontal="right" vertical="center"/>
    </xf>
    <xf numFmtId="166" fontId="3" fillId="7" borderId="8" xfId="5" applyNumberFormat="1" applyFont="1" applyFill="1" applyBorder="1" applyAlignment="1">
      <alignment horizontal="right" vertical="center"/>
    </xf>
    <xf numFmtId="166" fontId="22" fillId="0" borderId="2" xfId="0" applyNumberFormat="1" applyFont="1" applyBorder="1" applyAlignment="1" applyProtection="1">
      <alignment horizontal="right" vertical="center"/>
      <protection locked="0"/>
    </xf>
    <xf numFmtId="166" fontId="21" fillId="10" borderId="8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4" fontId="32" fillId="5" borderId="7" xfId="1" applyNumberFormat="1" applyFont="1" applyFill="1" applyBorder="1" applyAlignment="1">
      <alignment vertical="center"/>
    </xf>
    <xf numFmtId="4" fontId="32" fillId="5" borderId="2" xfId="1" applyNumberFormat="1" applyFont="1" applyFill="1" applyBorder="1" applyAlignment="1">
      <alignment vertical="center"/>
    </xf>
    <xf numFmtId="4" fontId="21" fillId="5" borderId="2" xfId="1" applyNumberFormat="1" applyFont="1" applyFill="1" applyBorder="1" applyAlignment="1">
      <alignment vertical="center"/>
    </xf>
    <xf numFmtId="4" fontId="13" fillId="5" borderId="2" xfId="1" applyNumberFormat="1" applyFont="1" applyFill="1" applyBorder="1" applyAlignment="1">
      <alignment vertical="center"/>
    </xf>
    <xf numFmtId="2" fontId="13" fillId="0" borderId="2" xfId="9" applyNumberFormat="1" applyFont="1" applyBorder="1" applyAlignment="1" applyProtection="1">
      <alignment vertical="center"/>
      <protection locked="0"/>
    </xf>
    <xf numFmtId="2" fontId="32" fillId="5" borderId="2" xfId="9" applyNumberFormat="1" applyFont="1" applyFill="1" applyBorder="1" applyAlignment="1">
      <alignment vertical="center"/>
    </xf>
    <xf numFmtId="2" fontId="6" fillId="5" borderId="2" xfId="9" applyNumberFormat="1" applyFont="1" applyFill="1" applyBorder="1" applyAlignment="1">
      <alignment vertical="center"/>
    </xf>
    <xf numFmtId="4" fontId="41" fillId="5" borderId="2" xfId="1" applyNumberFormat="1" applyFont="1" applyFill="1" applyBorder="1"/>
    <xf numFmtId="4" fontId="41" fillId="5" borderId="3" xfId="1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21" fillId="0" borderId="5" xfId="1" applyFont="1" applyBorder="1" applyAlignment="1">
      <alignment horizontal="center" vertical="center" wrapText="1"/>
    </xf>
    <xf numFmtId="0" fontId="28" fillId="9" borderId="12" xfId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47" fillId="0" borderId="0" xfId="2" applyFont="1" applyAlignment="1" applyProtection="1">
      <alignment horizontal="center"/>
    </xf>
    <xf numFmtId="0" fontId="28" fillId="9" borderId="14" xfId="1" applyFont="1" applyFill="1" applyBorder="1" applyAlignment="1">
      <alignment horizontal="left" vertical="center" wrapText="1"/>
    </xf>
    <xf numFmtId="0" fontId="21" fillId="10" borderId="13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8" fillId="9" borderId="9" xfId="1" applyFont="1" applyFill="1" applyBorder="1" applyAlignment="1">
      <alignment horizontal="left" vertical="center" wrapText="1"/>
    </xf>
    <xf numFmtId="0" fontId="34" fillId="0" borderId="18" xfId="1" applyFont="1" applyBorder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34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horizontal="left" vertical="center" wrapText="1"/>
    </xf>
    <xf numFmtId="0" fontId="34" fillId="0" borderId="13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3" xfId="1" applyFont="1" applyBorder="1" applyAlignment="1">
      <alignment horizontal="left" vertical="center" wrapText="1"/>
    </xf>
    <xf numFmtId="0" fontId="31" fillId="0" borderId="0" xfId="0" applyFont="1"/>
    <xf numFmtId="0" fontId="37" fillId="0" borderId="0" xfId="2" applyFont="1" applyAlignment="1" applyProtection="1">
      <alignment horizontal="left" vertical="center" wrapText="1"/>
    </xf>
    <xf numFmtId="0" fontId="37" fillId="0" borderId="0" xfId="2" applyFont="1" applyBorder="1" applyAlignment="1" applyProtection="1">
      <alignment horizontal="left" vertical="center" wrapText="1"/>
      <protection locked="0"/>
    </xf>
    <xf numFmtId="0" fontId="37" fillId="0" borderId="0" xfId="2" applyFont="1" applyAlignment="1" applyProtection="1">
      <alignment horizontal="left" vertical="center" wrapText="1"/>
      <protection locked="0"/>
    </xf>
    <xf numFmtId="4" fontId="13" fillId="0" borderId="2" xfId="9" applyNumberFormat="1" applyFont="1" applyBorder="1" applyAlignment="1" applyProtection="1">
      <alignment vertical="center"/>
      <protection locked="0"/>
    </xf>
    <xf numFmtId="4" fontId="6" fillId="0" borderId="2" xfId="9" applyNumberFormat="1" applyFont="1" applyBorder="1" applyAlignment="1">
      <alignment vertical="center"/>
    </xf>
    <xf numFmtId="4" fontId="32" fillId="0" borderId="2" xfId="9" applyNumberFormat="1" applyFont="1" applyBorder="1" applyAlignment="1">
      <alignment vertical="center"/>
    </xf>
    <xf numFmtId="4" fontId="32" fillId="5" borderId="2" xfId="9" applyNumberFormat="1" applyFont="1" applyFill="1" applyBorder="1" applyAlignment="1">
      <alignment vertical="center"/>
    </xf>
    <xf numFmtId="4" fontId="6" fillId="5" borderId="2" xfId="9" applyNumberFormat="1" applyFont="1" applyFill="1" applyBorder="1" applyAlignment="1">
      <alignment vertical="center"/>
    </xf>
    <xf numFmtId="4" fontId="13" fillId="5" borderId="2" xfId="9" applyNumberFormat="1" applyFont="1" applyFill="1" applyBorder="1" applyAlignment="1">
      <alignment vertical="center"/>
    </xf>
    <xf numFmtId="4" fontId="28" fillId="9" borderId="2" xfId="9" applyNumberFormat="1" applyFont="1" applyFill="1" applyBorder="1" applyAlignment="1">
      <alignment vertical="center"/>
    </xf>
    <xf numFmtId="0" fontId="44" fillId="0" borderId="0" xfId="6" applyAlignment="1">
      <alignment horizontal="center"/>
    </xf>
    <xf numFmtId="0" fontId="45" fillId="0" borderId="0" xfId="6" applyFont="1" applyAlignment="1">
      <alignment horizontal="center" vertical="center"/>
    </xf>
    <xf numFmtId="0" fontId="46" fillId="0" borderId="0" xfId="6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40" fillId="8" borderId="0" xfId="5" applyFont="1" applyFill="1" applyAlignment="1">
      <alignment horizontal="center" vertical="center" wrapText="1"/>
    </xf>
    <xf numFmtId="0" fontId="21" fillId="17" borderId="12" xfId="1" applyFont="1" applyFill="1" applyBorder="1" applyAlignment="1">
      <alignment horizontal="center" vertical="center" wrapText="1"/>
    </xf>
    <xf numFmtId="0" fontId="21" fillId="17" borderId="3" xfId="1" applyFont="1" applyFill="1" applyBorder="1" applyAlignment="1">
      <alignment horizontal="center" vertical="center" wrapText="1"/>
    </xf>
    <xf numFmtId="0" fontId="21" fillId="17" borderId="8" xfId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9" borderId="9" xfId="1" applyFont="1" applyFill="1" applyBorder="1" applyAlignment="1">
      <alignment horizontal="center" vertical="center" wrapText="1"/>
    </xf>
    <xf numFmtId="0" fontId="28" fillId="9" borderId="10" xfId="1" applyFont="1" applyFill="1" applyBorder="1" applyAlignment="1">
      <alignment horizontal="center" vertical="center" wrapText="1"/>
    </xf>
    <xf numFmtId="0" fontId="28" fillId="9" borderId="11" xfId="1" applyFont="1" applyFill="1" applyBorder="1" applyAlignment="1">
      <alignment horizontal="center" vertical="center" wrapText="1"/>
    </xf>
    <xf numFmtId="0" fontId="28" fillId="9" borderId="5" xfId="1" applyFont="1" applyFill="1" applyBorder="1" applyAlignment="1">
      <alignment horizontal="center" vertical="center" wrapText="1"/>
    </xf>
    <xf numFmtId="0" fontId="28" fillId="9" borderId="6" xfId="1" applyFont="1" applyFill="1" applyBorder="1" applyAlignment="1">
      <alignment horizontal="center" vertical="center" wrapText="1"/>
    </xf>
    <xf numFmtId="0" fontId="28" fillId="9" borderId="7" xfId="1" applyFont="1" applyFill="1" applyBorder="1" applyAlignment="1">
      <alignment horizontal="center" vertical="center" wrapText="1"/>
    </xf>
    <xf numFmtId="0" fontId="28" fillId="9" borderId="3" xfId="1" applyFont="1" applyFill="1" applyBorder="1" applyAlignment="1">
      <alignment horizontal="center" vertical="center" wrapText="1"/>
    </xf>
    <xf numFmtId="0" fontId="28" fillId="9" borderId="8" xfId="1" applyFont="1" applyFill="1" applyBorder="1" applyAlignment="1">
      <alignment horizontal="center" vertical="center" wrapText="1"/>
    </xf>
    <xf numFmtId="0" fontId="28" fillId="9" borderId="12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28" fillId="9" borderId="0" xfId="1" applyFont="1" applyFill="1" applyAlignment="1">
      <alignment horizontal="center" vertical="center"/>
    </xf>
    <xf numFmtId="0" fontId="28" fillId="9" borderId="13" xfId="1" applyFont="1" applyFill="1" applyBorder="1" applyAlignment="1">
      <alignment horizontal="center" vertical="center"/>
    </xf>
    <xf numFmtId="0" fontId="28" fillId="9" borderId="4" xfId="1" applyFont="1" applyFill="1" applyBorder="1" applyAlignment="1">
      <alignment horizontal="center" vertical="center"/>
    </xf>
    <xf numFmtId="0" fontId="28" fillId="9" borderId="17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47" fillId="0" borderId="14" xfId="2" applyFont="1" applyBorder="1" applyAlignment="1" applyProtection="1">
      <alignment horizontal="center"/>
    </xf>
    <xf numFmtId="0" fontId="47" fillId="0" borderId="0" xfId="2" applyFont="1" applyAlignment="1" applyProtection="1">
      <alignment horizontal="center"/>
    </xf>
    <xf numFmtId="0" fontId="28" fillId="9" borderId="14" xfId="1" applyFont="1" applyFill="1" applyBorder="1" applyAlignment="1">
      <alignment horizontal="left" vertical="center" wrapText="1"/>
    </xf>
    <xf numFmtId="0" fontId="28" fillId="9" borderId="13" xfId="1" applyFont="1" applyFill="1" applyBorder="1" applyAlignment="1">
      <alignment horizontal="left" vertical="center" wrapText="1"/>
    </xf>
    <xf numFmtId="0" fontId="28" fillId="9" borderId="10" xfId="1" applyFont="1" applyFill="1" applyBorder="1" applyAlignment="1">
      <alignment horizontal="left" vertical="center" wrapText="1"/>
    </xf>
    <xf numFmtId="0" fontId="34" fillId="6" borderId="9" xfId="1" applyFont="1" applyFill="1" applyBorder="1" applyAlignment="1">
      <alignment horizontal="left" vertical="center" wrapText="1"/>
    </xf>
    <xf numFmtId="0" fontId="34" fillId="6" borderId="11" xfId="1" applyFont="1" applyFill="1" applyBorder="1" applyAlignment="1">
      <alignment horizontal="left" vertical="center" wrapText="1"/>
    </xf>
    <xf numFmtId="0" fontId="21" fillId="10" borderId="14" xfId="1" applyFont="1" applyFill="1" applyBorder="1" applyAlignment="1">
      <alignment horizontal="left" vertical="center" wrapText="1"/>
    </xf>
    <xf numFmtId="0" fontId="21" fillId="10" borderId="13" xfId="1" applyFont="1" applyFill="1" applyBorder="1" applyAlignment="1">
      <alignment horizontal="left" vertical="center" wrapText="1"/>
    </xf>
    <xf numFmtId="0" fontId="31" fillId="6" borderId="14" xfId="1" applyFont="1" applyFill="1" applyBorder="1" applyAlignment="1">
      <alignment horizontal="left" vertical="center" wrapText="1"/>
    </xf>
    <xf numFmtId="0" fontId="31" fillId="6" borderId="13" xfId="1" applyFont="1" applyFill="1" applyBorder="1" applyAlignment="1">
      <alignment horizontal="left" vertical="center" wrapText="1"/>
    </xf>
    <xf numFmtId="0" fontId="31" fillId="6" borderId="18" xfId="1" applyFont="1" applyFill="1" applyBorder="1" applyAlignment="1">
      <alignment horizontal="left" vertical="center" wrapText="1"/>
    </xf>
    <xf numFmtId="0" fontId="31" fillId="6" borderId="17" xfId="1" applyFont="1" applyFill="1" applyBorder="1" applyAlignment="1">
      <alignment horizontal="left" vertical="center" wrapText="1"/>
    </xf>
    <xf numFmtId="0" fontId="35" fillId="9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28" fillId="9" borderId="9" xfId="1" applyFont="1" applyFill="1" applyBorder="1" applyAlignment="1">
      <alignment horizontal="left" vertical="center" wrapText="1"/>
    </xf>
    <xf numFmtId="0" fontId="34" fillId="0" borderId="18" xfId="1" applyFont="1" applyBorder="1" applyAlignment="1">
      <alignment horizontal="left" vertical="center" wrapText="1"/>
    </xf>
    <xf numFmtId="0" fontId="34" fillId="0" borderId="17" xfId="1" applyFont="1" applyBorder="1" applyAlignment="1">
      <alignment horizontal="left" vertical="center" wrapText="1"/>
    </xf>
    <xf numFmtId="0" fontId="28" fillId="9" borderId="8" xfId="1" applyFont="1" applyFill="1" applyBorder="1" applyAlignment="1">
      <alignment horizontal="left" vertical="center" wrapText="1"/>
    </xf>
    <xf numFmtId="0" fontId="28" fillId="9" borderId="4" xfId="1" applyFont="1" applyFill="1" applyBorder="1" applyAlignment="1">
      <alignment horizontal="left" vertical="center" wrapText="1"/>
    </xf>
    <xf numFmtId="0" fontId="35" fillId="9" borderId="9" xfId="1" applyFont="1" applyFill="1" applyBorder="1" applyAlignment="1">
      <alignment horizontal="center" vertical="center" wrapText="1"/>
    </xf>
    <xf numFmtId="0" fontId="35" fillId="9" borderId="10" xfId="1" applyFont="1" applyFill="1" applyBorder="1" applyAlignment="1">
      <alignment horizontal="center" vertical="center" wrapText="1"/>
    </xf>
    <xf numFmtId="0" fontId="35" fillId="9" borderId="11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8" fillId="9" borderId="15" xfId="1" applyFont="1" applyFill="1" applyBorder="1" applyAlignment="1">
      <alignment horizontal="center" vertical="center" wrapText="1"/>
    </xf>
    <xf numFmtId="0" fontId="28" fillId="9" borderId="21" xfId="1" applyFont="1" applyFill="1" applyBorder="1" applyAlignment="1">
      <alignment horizontal="center" vertical="center" wrapText="1"/>
    </xf>
    <xf numFmtId="0" fontId="28" fillId="9" borderId="0" xfId="1" applyFont="1" applyFill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47" fillId="0" borderId="14" xfId="7" applyFont="1" applyBorder="1" applyAlignment="1">
      <alignment horizontal="center"/>
    </xf>
    <xf numFmtId="0" fontId="47" fillId="0" borderId="0" xfId="7" applyFont="1" applyAlignment="1">
      <alignment horizontal="center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8" fillId="9" borderId="11" xfId="1" applyFont="1" applyFill="1" applyBorder="1" applyAlignment="1">
      <alignment horizontal="left" vertical="center" wrapText="1"/>
    </xf>
    <xf numFmtId="0" fontId="28" fillId="9" borderId="0" xfId="1" applyFont="1" applyFill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28" fillId="9" borderId="17" xfId="1" applyFont="1" applyFill="1" applyBorder="1" applyAlignment="1">
      <alignment horizontal="left" vertical="center" wrapText="1"/>
    </xf>
    <xf numFmtId="0" fontId="34" fillId="0" borderId="10" xfId="1" applyFont="1" applyBorder="1" applyAlignment="1">
      <alignment horizontal="left" vertical="center" wrapText="1"/>
    </xf>
    <xf numFmtId="0" fontId="34" fillId="0" borderId="11" xfId="1" applyFont="1" applyBorder="1" applyAlignment="1">
      <alignment horizontal="left" vertical="center" wrapText="1"/>
    </xf>
    <xf numFmtId="0" fontId="35" fillId="9" borderId="5" xfId="1" applyFont="1" applyFill="1" applyBorder="1" applyAlignment="1">
      <alignment horizontal="center" vertical="center" wrapText="1"/>
    </xf>
    <xf numFmtId="0" fontId="35" fillId="9" borderId="6" xfId="1" applyFont="1" applyFill="1" applyBorder="1" applyAlignment="1">
      <alignment horizontal="center" vertical="center" wrapText="1"/>
    </xf>
    <xf numFmtId="0" fontId="35" fillId="9" borderId="7" xfId="1" applyFont="1" applyFill="1" applyBorder="1" applyAlignment="1">
      <alignment horizontal="center" vertical="center" wrapText="1"/>
    </xf>
    <xf numFmtId="0" fontId="28" fillId="9" borderId="1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0" fontId="34" fillId="0" borderId="13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3" xfId="1" applyFont="1" applyBorder="1" applyAlignment="1">
      <alignment horizontal="left" vertical="center" wrapText="1"/>
    </xf>
    <xf numFmtId="0" fontId="21" fillId="0" borderId="23" xfId="1" applyFont="1" applyBorder="1" applyAlignment="1">
      <alignment horizontal="center" vertical="center" wrapText="1"/>
    </xf>
    <xf numFmtId="0" fontId="30" fillId="9" borderId="9" xfId="1" applyFont="1" applyFill="1" applyBorder="1" applyAlignment="1">
      <alignment horizontal="center" vertical="center" wrapText="1"/>
    </xf>
    <xf numFmtId="0" fontId="30" fillId="9" borderId="6" xfId="1" applyFont="1" applyFill="1" applyBorder="1" applyAlignment="1">
      <alignment horizontal="center" vertical="center" wrapText="1"/>
    </xf>
    <xf numFmtId="0" fontId="30" fillId="9" borderId="7" xfId="1" applyFont="1" applyFill="1" applyBorder="1" applyAlignment="1">
      <alignment horizontal="center" vertical="center" wrapText="1"/>
    </xf>
    <xf numFmtId="0" fontId="30" fillId="9" borderId="9" xfId="1" applyFont="1" applyFill="1" applyBorder="1" applyAlignment="1">
      <alignment horizontal="left" vertical="center" wrapText="1"/>
    </xf>
    <xf numFmtId="0" fontId="30" fillId="9" borderId="7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wrapText="1"/>
    </xf>
    <xf numFmtId="0" fontId="9" fillId="0" borderId="6" xfId="1" applyFont="1" applyBorder="1" applyAlignment="1">
      <alignment wrapText="1"/>
    </xf>
    <xf numFmtId="0" fontId="41" fillId="0" borderId="0" xfId="1" applyFont="1"/>
    <xf numFmtId="0" fontId="30" fillId="9" borderId="9" xfId="1" applyFont="1" applyFill="1" applyBorder="1" applyAlignment="1">
      <alignment wrapText="1"/>
    </xf>
    <xf numFmtId="0" fontId="30" fillId="9" borderId="10" xfId="1" applyFont="1" applyFill="1" applyBorder="1" applyAlignment="1">
      <alignment wrapText="1"/>
    </xf>
    <xf numFmtId="0" fontId="30" fillId="9" borderId="11" xfId="1" applyFont="1" applyFill="1" applyBorder="1" applyAlignment="1">
      <alignment wrapText="1"/>
    </xf>
    <xf numFmtId="0" fontId="30" fillId="9" borderId="28" xfId="1" applyFont="1" applyFill="1" applyBorder="1" applyAlignment="1">
      <alignment wrapText="1"/>
    </xf>
    <xf numFmtId="0" fontId="30" fillId="9" borderId="27" xfId="1" applyFont="1" applyFill="1" applyBorder="1" applyAlignment="1">
      <alignment wrapText="1"/>
    </xf>
    <xf numFmtId="0" fontId="9" fillId="0" borderId="29" xfId="1" applyFont="1" applyBorder="1" applyAlignment="1">
      <alignment wrapText="1"/>
    </xf>
    <xf numFmtId="0" fontId="30" fillId="9" borderId="30" xfId="1" applyFont="1" applyFill="1" applyBorder="1" applyAlignment="1">
      <alignment wrapText="1"/>
    </xf>
    <xf numFmtId="0" fontId="30" fillId="9" borderId="31" xfId="1" applyFont="1" applyFill="1" applyBorder="1" applyAlignment="1">
      <alignment wrapText="1"/>
    </xf>
    <xf numFmtId="0" fontId="29" fillId="0" borderId="5" xfId="1" applyFont="1" applyBorder="1" applyAlignment="1">
      <alignment wrapText="1"/>
    </xf>
    <xf numFmtId="0" fontId="29" fillId="0" borderId="6" xfId="1" applyFont="1" applyBorder="1" applyAlignment="1">
      <alignment wrapText="1"/>
    </xf>
    <xf numFmtId="0" fontId="29" fillId="0" borderId="32" xfId="1" applyFont="1" applyBorder="1" applyAlignment="1">
      <alignment horizontal="left" wrapText="1"/>
    </xf>
    <xf numFmtId="0" fontId="29" fillId="0" borderId="28" xfId="1" applyFont="1" applyBorder="1" applyAlignment="1">
      <alignment horizontal="left" wrapText="1"/>
    </xf>
  </cellXfs>
  <cellStyles count="10">
    <cellStyle name="Hipervínculo" xfId="2" builtinId="8"/>
    <cellStyle name="Hipervínculo 2" xfId="3" xr:uid="{10206C7B-6B97-436D-943A-42D2A43A6540}"/>
    <cellStyle name="Hyperlink" xfId="7" xr:uid="{00000000-000B-0000-0000-000008000000}"/>
    <cellStyle name="Millares [0]" xfId="9" builtinId="6"/>
    <cellStyle name="Moneda 2" xfId="8" xr:uid="{BCD5BFF1-AC87-4497-A254-DAA77A2E37D3}"/>
    <cellStyle name="Normal" xfId="0" builtinId="0"/>
    <cellStyle name="Normal 2" xfId="1" xr:uid="{B84E3D49-62D8-48E5-BFF0-2380527938B7}"/>
    <cellStyle name="Normal 3" xfId="4" xr:uid="{EB07895F-E4A8-4D40-8298-F19066D3FA83}"/>
    <cellStyle name="Normal 4" xfId="6" xr:uid="{9DAC4772-ADFD-427E-AD5B-CE76192395C4}"/>
    <cellStyle name="TableStyleLight1" xfId="5" xr:uid="{79427EA3-BCAF-448D-9D63-5A87C06BF470}"/>
  </cellStyles>
  <dxfs count="15"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Up">
          <fgColor auto="1"/>
          <bgColor rgb="FFFFFFFF"/>
        </patternFill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ont>
        <color rgb="FFFFFFFF"/>
      </font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</dxfs>
  <tableStyles count="0" defaultTableStyle="TableStyleMedium2" defaultPivotStyle="PivotStyleLight16"/>
  <colors>
    <mruColors>
      <color rgb="FFFFFFFF"/>
      <color rgb="FF0A0A0A"/>
      <color rgb="FFFFC7CE"/>
      <color rgb="FF96363F"/>
      <color rgb="FFA92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nexo 4'!A1"/><Relationship Id="rId13" Type="http://schemas.openxmlformats.org/officeDocument/2006/relationships/hyperlink" Target="#'Anexo 7'!A1"/><Relationship Id="rId3" Type="http://schemas.openxmlformats.org/officeDocument/2006/relationships/hyperlink" Target="#ECAN!A1"/><Relationship Id="rId7" Type="http://schemas.openxmlformats.org/officeDocument/2006/relationships/hyperlink" Target="#'Anexo 5'!A1"/><Relationship Id="rId12" Type="http://schemas.openxmlformats.org/officeDocument/2006/relationships/hyperlink" Target="#'Anexo 1'!A1"/><Relationship Id="rId2" Type="http://schemas.openxmlformats.org/officeDocument/2006/relationships/hyperlink" Target="#EA!A1"/><Relationship Id="rId1" Type="http://schemas.openxmlformats.org/officeDocument/2006/relationships/hyperlink" Target="#ESF!A1"/><Relationship Id="rId6" Type="http://schemas.openxmlformats.org/officeDocument/2006/relationships/hyperlink" Target="#'Anexo 3'!A1"/><Relationship Id="rId11" Type="http://schemas.openxmlformats.org/officeDocument/2006/relationships/hyperlink" Target="#'Apoderado, C, RF'!A1"/><Relationship Id="rId5" Type="http://schemas.openxmlformats.org/officeDocument/2006/relationships/hyperlink" Target="#'Anexo 2'!A1"/><Relationship Id="rId15" Type="http://schemas.openxmlformats.org/officeDocument/2006/relationships/image" Target="../media/image2.png"/><Relationship Id="rId10" Type="http://schemas.openxmlformats.org/officeDocument/2006/relationships/hyperlink" Target="#Car&#225;tula!A1"/><Relationship Id="rId4" Type="http://schemas.openxmlformats.org/officeDocument/2006/relationships/hyperlink" Target="#FE!A1"/><Relationship Id="rId9" Type="http://schemas.openxmlformats.org/officeDocument/2006/relationships/hyperlink" Target="#'Anexo 6'!A1"/><Relationship Id="rId1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549112</xdr:colOff>
      <xdr:row>14</xdr:row>
      <xdr:rowOff>175162</xdr:rowOff>
    </xdr:from>
    <xdr:to>
      <xdr:col>8</xdr:col>
      <xdr:colOff>1971060</xdr:colOff>
      <xdr:row>15</xdr:row>
      <xdr:rowOff>672565</xdr:rowOff>
    </xdr:to>
    <xdr:sp macro="" textlink="">
      <xdr:nvSpPr>
        <xdr:cNvPr id="2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66EB1-9AFC-4C2D-8B3E-F77A196BBA8A}"/>
            </a:ext>
          </a:extLst>
        </xdr:cNvPr>
        <xdr:cNvSpPr/>
      </xdr:nvSpPr>
      <xdr:spPr>
        <a:xfrm>
          <a:off x="4702012" y="5813962"/>
          <a:ext cx="2241098" cy="687903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Situación Financiera</a:t>
          </a:r>
        </a:p>
      </xdr:txBody>
    </xdr:sp>
    <xdr:clientData/>
  </xdr:twoCellAnchor>
  <xdr:twoCellAnchor>
    <xdr:from>
      <xdr:col>7</xdr:col>
      <xdr:colOff>549112</xdr:colOff>
      <xdr:row>15</xdr:row>
      <xdr:rowOff>811730</xdr:rowOff>
    </xdr:from>
    <xdr:to>
      <xdr:col>8</xdr:col>
      <xdr:colOff>1980585</xdr:colOff>
      <xdr:row>16</xdr:row>
      <xdr:rowOff>672565</xdr:rowOff>
    </xdr:to>
    <xdr:sp macro="" textlink="">
      <xdr:nvSpPr>
        <xdr:cNvPr id="3" name="4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61505-7391-4B20-92ED-7AFA71AF167E}"/>
            </a:ext>
          </a:extLst>
        </xdr:cNvPr>
        <xdr:cNvSpPr/>
      </xdr:nvSpPr>
      <xdr:spPr>
        <a:xfrm>
          <a:off x="4702012" y="6641030"/>
          <a:ext cx="2250623" cy="71808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Actividades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504287</xdr:colOff>
      <xdr:row>16</xdr:row>
      <xdr:rowOff>888489</xdr:rowOff>
    </xdr:from>
    <xdr:to>
      <xdr:col>8</xdr:col>
      <xdr:colOff>1954810</xdr:colOff>
      <xdr:row>17</xdr:row>
      <xdr:rowOff>661359</xdr:rowOff>
    </xdr:to>
    <xdr:sp macro="" textlink="">
      <xdr:nvSpPr>
        <xdr:cNvPr id="4" name="8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28DC28-98D1-477D-9BBE-DE257045BD2F}"/>
            </a:ext>
          </a:extLst>
        </xdr:cNvPr>
        <xdr:cNvSpPr/>
      </xdr:nvSpPr>
      <xdr:spPr>
        <a:xfrm>
          <a:off x="4657187" y="7575039"/>
          <a:ext cx="2269673" cy="71584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Cambios</a:t>
          </a:r>
          <a:r>
            <a:rPr lang="es-CO" sz="1100" b="1" baseline="0">
              <a:solidFill>
                <a:schemeClr val="tx1"/>
              </a:solidFill>
            </a:rPr>
            <a:t> en el Activo Neto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493082</xdr:colOff>
      <xdr:row>18</xdr:row>
      <xdr:rowOff>137695</xdr:rowOff>
    </xdr:from>
    <xdr:to>
      <xdr:col>8</xdr:col>
      <xdr:colOff>1943605</xdr:colOff>
      <xdr:row>18</xdr:row>
      <xdr:rowOff>851859</xdr:rowOff>
    </xdr:to>
    <xdr:sp macro="" textlink="">
      <xdr:nvSpPr>
        <xdr:cNvPr id="5" name="10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812294-106D-4DDE-8097-05DCE2D930A9}"/>
            </a:ext>
          </a:extLst>
        </xdr:cNvPr>
        <xdr:cNvSpPr/>
      </xdr:nvSpPr>
      <xdr:spPr>
        <a:xfrm>
          <a:off x="4650464" y="8642960"/>
          <a:ext cx="2268553" cy="714164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flujos de efectivo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264759</xdr:colOff>
      <xdr:row>15</xdr:row>
      <xdr:rowOff>780897</xdr:rowOff>
    </xdr:from>
    <xdr:to>
      <xdr:col>12</xdr:col>
      <xdr:colOff>1682309</xdr:colOff>
      <xdr:row>16</xdr:row>
      <xdr:rowOff>441708</xdr:rowOff>
    </xdr:to>
    <xdr:sp macro="" textlink="">
      <xdr:nvSpPr>
        <xdr:cNvPr id="6" name="1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2FB830-DF8C-4F4A-ABFF-72D4C151E9E5}"/>
            </a:ext>
          </a:extLst>
        </xdr:cNvPr>
        <xdr:cNvSpPr/>
      </xdr:nvSpPr>
      <xdr:spPr>
        <a:xfrm>
          <a:off x="8132409" y="6610197"/>
          <a:ext cx="2236700" cy="518061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2 - Cuentas por cobrar y otras cuentas por cobrar</a:t>
          </a:r>
        </a:p>
      </xdr:txBody>
    </xdr:sp>
    <xdr:clientData/>
  </xdr:twoCellAnchor>
  <xdr:twoCellAnchor>
    <xdr:from>
      <xdr:col>11</xdr:col>
      <xdr:colOff>244160</xdr:colOff>
      <xdr:row>16</xdr:row>
      <xdr:rowOff>692875</xdr:rowOff>
    </xdr:from>
    <xdr:to>
      <xdr:col>12</xdr:col>
      <xdr:colOff>1661710</xdr:colOff>
      <xdr:row>17</xdr:row>
      <xdr:rowOff>262220</xdr:rowOff>
    </xdr:to>
    <xdr:sp macro="" textlink="">
      <xdr:nvSpPr>
        <xdr:cNvPr id="7" name="14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E61867-9FD9-493F-AD0E-F81772DDAC77}"/>
            </a:ext>
          </a:extLst>
        </xdr:cNvPr>
        <xdr:cNvSpPr/>
      </xdr:nvSpPr>
      <xdr:spPr>
        <a:xfrm>
          <a:off x="8111810" y="7379425"/>
          <a:ext cx="2236700" cy="512320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3 - Propiedades, Planta y Equipo</a:t>
          </a:r>
        </a:p>
      </xdr:txBody>
    </xdr:sp>
    <xdr:clientData/>
  </xdr:twoCellAnchor>
  <xdr:twoCellAnchor>
    <xdr:from>
      <xdr:col>13</xdr:col>
      <xdr:colOff>302657</xdr:colOff>
      <xdr:row>15</xdr:row>
      <xdr:rowOff>802119</xdr:rowOff>
    </xdr:from>
    <xdr:to>
      <xdr:col>15</xdr:col>
      <xdr:colOff>960680</xdr:colOff>
      <xdr:row>16</xdr:row>
      <xdr:rowOff>545285</xdr:rowOff>
    </xdr:to>
    <xdr:sp macro="" textlink="">
      <xdr:nvSpPr>
        <xdr:cNvPr id="8" name="28 Rectángulo redondea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EA0FAE-E452-40D3-870C-D0B91344452A}"/>
            </a:ext>
          </a:extLst>
        </xdr:cNvPr>
        <xdr:cNvSpPr/>
      </xdr:nvSpPr>
      <xdr:spPr>
        <a:xfrm>
          <a:off x="11380232" y="6631419"/>
          <a:ext cx="2239173" cy="600416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5 - Detalle sobre ingresos</a:t>
          </a:r>
        </a:p>
      </xdr:txBody>
    </xdr:sp>
    <xdr:clientData/>
  </xdr:twoCellAnchor>
  <xdr:twoCellAnchor>
    <xdr:from>
      <xdr:col>13</xdr:col>
      <xdr:colOff>325070</xdr:colOff>
      <xdr:row>15</xdr:row>
      <xdr:rowOff>12875</xdr:rowOff>
    </xdr:from>
    <xdr:to>
      <xdr:col>15</xdr:col>
      <xdr:colOff>983093</xdr:colOff>
      <xdr:row>15</xdr:row>
      <xdr:rowOff>594794</xdr:rowOff>
    </xdr:to>
    <xdr:sp macro="" textlink="">
      <xdr:nvSpPr>
        <xdr:cNvPr id="9" name="32 Rectángulo redondea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710FDB-1E34-4887-B3CA-BEA8616B9778}"/>
            </a:ext>
          </a:extLst>
        </xdr:cNvPr>
        <xdr:cNvSpPr/>
      </xdr:nvSpPr>
      <xdr:spPr>
        <a:xfrm>
          <a:off x="11402645" y="5842175"/>
          <a:ext cx="2239173" cy="581919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4 - Cuentas por pagar y otros pasivos financieros</a:t>
          </a:r>
        </a:p>
      </xdr:txBody>
    </xdr:sp>
    <xdr:clientData/>
  </xdr:twoCellAnchor>
  <xdr:twoCellAnchor>
    <xdr:from>
      <xdr:col>13</xdr:col>
      <xdr:colOff>304989</xdr:colOff>
      <xdr:row>16</xdr:row>
      <xdr:rowOff>751661</xdr:rowOff>
    </xdr:from>
    <xdr:to>
      <xdr:col>15</xdr:col>
      <xdr:colOff>963012</xdr:colOff>
      <xdr:row>17</xdr:row>
      <xdr:rowOff>328631</xdr:rowOff>
    </xdr:to>
    <xdr:sp macro="" textlink="">
      <xdr:nvSpPr>
        <xdr:cNvPr id="10" name="34 Rectángulo redondead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CA34F70-94C6-430F-9E30-8B8640D01107}"/>
            </a:ext>
          </a:extLst>
        </xdr:cNvPr>
        <xdr:cNvSpPr/>
      </xdr:nvSpPr>
      <xdr:spPr>
        <a:xfrm>
          <a:off x="11382564" y="7438211"/>
          <a:ext cx="2239173" cy="51994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6 - Análisis de gastos</a:t>
          </a:r>
        </a:p>
      </xdr:txBody>
    </xdr:sp>
    <xdr:clientData/>
  </xdr:twoCellAnchor>
  <xdr:twoCellAnchor>
    <xdr:from>
      <xdr:col>4</xdr:col>
      <xdr:colOff>816428</xdr:colOff>
      <xdr:row>0</xdr:row>
      <xdr:rowOff>172315</xdr:rowOff>
    </xdr:from>
    <xdr:to>
      <xdr:col>15</xdr:col>
      <xdr:colOff>1360714</xdr:colOff>
      <xdr:row>5</xdr:row>
      <xdr:rowOff>79640</xdr:rowOff>
    </xdr:to>
    <xdr:sp macro="" textlink="">
      <xdr:nvSpPr>
        <xdr:cNvPr id="11" name="35 Rectángulo redondeado">
          <a:extLst>
            <a:ext uri="{FF2B5EF4-FFF2-40B4-BE49-F238E27FC236}">
              <a16:creationId xmlns:a16="http://schemas.microsoft.com/office/drawing/2014/main" id="{D3A7F2B1-9F8E-4AB3-9332-BE39533A04D2}"/>
            </a:ext>
            <a:ext uri="{147F2762-F138-4A5C-976F-8EAC2B608ADB}">
              <a16:predDERef xmlns:a16="http://schemas.microsoft.com/office/drawing/2014/main" pred="{DCA34F70-94C6-430F-9E30-8B8640D01107}"/>
            </a:ext>
          </a:extLst>
        </xdr:cNvPr>
        <xdr:cNvSpPr/>
      </xdr:nvSpPr>
      <xdr:spPr>
        <a:xfrm>
          <a:off x="1768928" y="172315"/>
          <a:ext cx="12250511" cy="859825"/>
        </a:xfrm>
        <a:prstGeom prst="roundRect">
          <a:avLst/>
        </a:prstGeom>
        <a:solidFill>
          <a:srgbClr val="96363F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latin typeface="Arial" panose="020B0604020202020204" pitchFamily="34" charset="0"/>
              <a:cs typeface="Arial" panose="020B0604020202020204" pitchFamily="34" charset="0"/>
            </a:rPr>
            <a:t>GUIA PARA DILIGENCIAR LA</a:t>
          </a:r>
          <a:r>
            <a:rPr lang="es-CO" sz="1800" b="1" baseline="0">
              <a:latin typeface="Arial" panose="020B0604020202020204" pitchFamily="34" charset="0"/>
              <a:cs typeface="Arial" panose="020B0604020202020204" pitchFamily="34" charset="0"/>
            </a:rPr>
            <a:t> INFORMACIÓN FINANCIERA ESAL EXTRANJERA</a:t>
          </a:r>
          <a:r>
            <a:rPr lang="es-CO" sz="1800" b="1"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244560</xdr:colOff>
      <xdr:row>15</xdr:row>
      <xdr:rowOff>128713</xdr:rowOff>
    </xdr:from>
    <xdr:to>
      <xdr:col>5</xdr:col>
      <xdr:colOff>1231042</xdr:colOff>
      <xdr:row>15</xdr:row>
      <xdr:rowOff>717468</xdr:rowOff>
    </xdr:to>
    <xdr:sp macro="" textlink="">
      <xdr:nvSpPr>
        <xdr:cNvPr id="14" name="45 Rectángulo redondead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D8259C2-EE80-4BF8-8546-5393E8DF1E63}"/>
            </a:ext>
          </a:extLst>
        </xdr:cNvPr>
        <xdr:cNvSpPr/>
      </xdr:nvSpPr>
      <xdr:spPr>
        <a:xfrm>
          <a:off x="1197060" y="5958013"/>
          <a:ext cx="2253307" cy="588755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bg1"/>
              </a:solidFill>
            </a:rPr>
            <a:t>Carátula</a:t>
          </a:r>
          <a:endParaRPr lang="es-CO" sz="8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210547</xdr:colOff>
      <xdr:row>16</xdr:row>
      <xdr:rowOff>111330</xdr:rowOff>
    </xdr:from>
    <xdr:to>
      <xdr:col>5</xdr:col>
      <xdr:colOff>1197029</xdr:colOff>
      <xdr:row>16</xdr:row>
      <xdr:rowOff>776669</xdr:rowOff>
    </xdr:to>
    <xdr:sp macro="" textlink="">
      <xdr:nvSpPr>
        <xdr:cNvPr id="15" name="47 Rectángulo redondead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28F38FB-254F-461D-9D64-4A4CA4666860}"/>
            </a:ext>
          </a:extLst>
        </xdr:cNvPr>
        <xdr:cNvSpPr/>
      </xdr:nvSpPr>
      <xdr:spPr>
        <a:xfrm>
          <a:off x="1163047" y="6812448"/>
          <a:ext cx="2252747" cy="665339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bg1"/>
              </a:solidFill>
            </a:rPr>
            <a:t>Apoderado,</a:t>
          </a:r>
          <a:r>
            <a:rPr lang="es-CO" sz="1100" b="1" baseline="0">
              <a:solidFill>
                <a:schemeClr val="bg1"/>
              </a:solidFill>
            </a:rPr>
            <a:t> Contador y Revisor Fiscal</a:t>
          </a:r>
          <a:endParaRPr lang="es-CO" sz="800" b="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255184</xdr:colOff>
      <xdr:row>15</xdr:row>
      <xdr:rowOff>64332</xdr:rowOff>
    </xdr:from>
    <xdr:to>
      <xdr:col>12</xdr:col>
      <xdr:colOff>1672734</xdr:colOff>
      <xdr:row>15</xdr:row>
      <xdr:rowOff>578682</xdr:rowOff>
    </xdr:to>
    <xdr:sp macro="" textlink="">
      <xdr:nvSpPr>
        <xdr:cNvPr id="16" name="26 Rectángulo redondead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14ACC2E-BBCE-41EC-B976-BAC96F5B1055}"/>
            </a:ext>
          </a:extLst>
        </xdr:cNvPr>
        <xdr:cNvSpPr/>
      </xdr:nvSpPr>
      <xdr:spPr>
        <a:xfrm>
          <a:off x="8122834" y="5893632"/>
          <a:ext cx="2236700" cy="514350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1 - Efectivo y equivalentes al efectivo</a:t>
          </a:r>
        </a:p>
      </xdr:txBody>
    </xdr:sp>
    <xdr:clientData/>
  </xdr:twoCellAnchor>
  <xdr:twoCellAnchor>
    <xdr:from>
      <xdr:col>13</xdr:col>
      <xdr:colOff>263917</xdr:colOff>
      <xdr:row>17</xdr:row>
      <xdr:rowOff>561894</xdr:rowOff>
    </xdr:from>
    <xdr:to>
      <xdr:col>15</xdr:col>
      <xdr:colOff>921940</xdr:colOff>
      <xdr:row>18</xdr:row>
      <xdr:rowOff>217305</xdr:rowOff>
    </xdr:to>
    <xdr:sp macro="" textlink="">
      <xdr:nvSpPr>
        <xdr:cNvPr id="17" name="31 Rectángulo redondead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0FC5B5-0ED3-479C-A882-6063EF275354}"/>
            </a:ext>
          </a:extLst>
        </xdr:cNvPr>
        <xdr:cNvSpPr/>
      </xdr:nvSpPr>
      <xdr:spPr>
        <a:xfrm>
          <a:off x="11335329" y="8204306"/>
          <a:ext cx="2238052" cy="518264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7 - Información a revelar sobre procesos judiciales</a:t>
          </a:r>
        </a:p>
      </xdr:txBody>
    </xdr:sp>
    <xdr:clientData/>
  </xdr:twoCellAnchor>
  <xdr:twoCellAnchor editAs="oneCell">
    <xdr:from>
      <xdr:col>5</xdr:col>
      <xdr:colOff>1224644</xdr:colOff>
      <xdr:row>15</xdr:row>
      <xdr:rowOff>326572</xdr:rowOff>
    </xdr:from>
    <xdr:to>
      <xdr:col>6</xdr:col>
      <xdr:colOff>263693</xdr:colOff>
      <xdr:row>15</xdr:row>
      <xdr:rowOff>631872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6AAAB13-D70A-4F52-A02C-8436ECCC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525219" y="6074622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1228726</xdr:colOff>
      <xdr:row>16</xdr:row>
      <xdr:rowOff>263978</xdr:rowOff>
    </xdr:from>
    <xdr:to>
      <xdr:col>6</xdr:col>
      <xdr:colOff>267775</xdr:colOff>
      <xdr:row>16</xdr:row>
      <xdr:rowOff>569278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BA0F72-391B-4683-ABAE-86F6150F4CAF}"/>
            </a:ext>
            <a:ext uri="{147F2762-F138-4A5C-976F-8EAC2B608ADB}">
              <a16:predDERef xmlns:a16="http://schemas.microsoft.com/office/drawing/2014/main" pred="{D6AAAB13-D70A-4F52-A02C-8436ECCC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529301" y="6564478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8</xdr:col>
      <xdr:colOff>1975759</xdr:colOff>
      <xdr:row>15</xdr:row>
      <xdr:rowOff>166005</xdr:rowOff>
    </xdr:from>
    <xdr:to>
      <xdr:col>9</xdr:col>
      <xdr:colOff>48701</xdr:colOff>
      <xdr:row>15</xdr:row>
      <xdr:rowOff>471305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A068AD9-00EA-4CE1-BD05-492225FD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27018" y="5916096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2000251</xdr:colOff>
      <xdr:row>16</xdr:row>
      <xdr:rowOff>163286</xdr:rowOff>
    </xdr:from>
    <xdr:to>
      <xdr:col>9</xdr:col>
      <xdr:colOff>73193</xdr:colOff>
      <xdr:row>16</xdr:row>
      <xdr:rowOff>468586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14CD52C-60B8-41B6-9A33-1BDD0701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51510" y="6770627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2025705</xdr:colOff>
      <xdr:row>17</xdr:row>
      <xdr:rowOff>179935</xdr:rowOff>
    </xdr:from>
    <xdr:to>
      <xdr:col>9</xdr:col>
      <xdr:colOff>98647</xdr:colOff>
      <xdr:row>17</xdr:row>
      <xdr:rowOff>485235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5CC588C-131C-4EE1-A0A4-911DED2E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76964" y="7730251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1981204</xdr:colOff>
      <xdr:row>18</xdr:row>
      <xdr:rowOff>265901</xdr:rowOff>
    </xdr:from>
    <xdr:to>
      <xdr:col>9</xdr:col>
      <xdr:colOff>54146</xdr:colOff>
      <xdr:row>18</xdr:row>
      <xdr:rowOff>571201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EBDA9D7-F832-4AF4-8920-02D22B99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32463" y="8673467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12</xdr:col>
      <xdr:colOff>1673680</xdr:colOff>
      <xdr:row>15</xdr:row>
      <xdr:rowOff>204107</xdr:rowOff>
    </xdr:from>
    <xdr:to>
      <xdr:col>12</xdr:col>
      <xdr:colOff>2141479</xdr:colOff>
      <xdr:row>15</xdr:row>
      <xdr:rowOff>509407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B1DD348-6B71-4F7F-971B-3133E456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41730" y="5952157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1684567</xdr:colOff>
      <xdr:row>16</xdr:row>
      <xdr:rowOff>43543</xdr:rowOff>
    </xdr:from>
    <xdr:to>
      <xdr:col>12</xdr:col>
      <xdr:colOff>2152366</xdr:colOff>
      <xdr:row>16</xdr:row>
      <xdr:rowOff>348843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883A840-8FC4-41AF-8402-51F136FDDAE6}"/>
            </a:ext>
            <a:ext uri="{147F2762-F138-4A5C-976F-8EAC2B608ADB}">
              <a16:predDERef xmlns:a16="http://schemas.microsoft.com/office/drawing/2014/main" pred="{9B1DD348-6B71-4F7F-971B-3133E456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52617" y="6344043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1682970</xdr:colOff>
      <xdr:row>16</xdr:row>
      <xdr:rowOff>802502</xdr:rowOff>
    </xdr:from>
    <xdr:to>
      <xdr:col>12</xdr:col>
      <xdr:colOff>2150769</xdr:colOff>
      <xdr:row>17</xdr:row>
      <xdr:rowOff>166508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2FF942C-E94C-43F7-863E-CB305379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50179" y="7408643"/>
          <a:ext cx="306981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1004216</xdr:colOff>
      <xdr:row>15</xdr:row>
      <xdr:rowOff>160565</xdr:rowOff>
    </xdr:from>
    <xdr:to>
      <xdr:col>16</xdr:col>
      <xdr:colOff>43265</xdr:colOff>
      <xdr:row>15</xdr:row>
      <xdr:rowOff>465865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5E132B3-A98D-433A-88FD-8306B8856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44191" y="5908615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1040558</xdr:colOff>
      <xdr:row>16</xdr:row>
      <xdr:rowOff>67237</xdr:rowOff>
    </xdr:from>
    <xdr:to>
      <xdr:col>16</xdr:col>
      <xdr:colOff>79607</xdr:colOff>
      <xdr:row>16</xdr:row>
      <xdr:rowOff>378140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0436350-D747-46B9-B59A-CAABC2D6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77731" y="6675339"/>
          <a:ext cx="310903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998455</xdr:colOff>
      <xdr:row>16</xdr:row>
      <xdr:rowOff>830757</xdr:rowOff>
    </xdr:from>
    <xdr:to>
      <xdr:col>16</xdr:col>
      <xdr:colOff>37504</xdr:colOff>
      <xdr:row>17</xdr:row>
      <xdr:rowOff>194763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10BA04E-EB51-48E4-A4D2-B5B4BBFFDA32}"/>
            </a:ext>
            <a:ext uri="{147F2762-F138-4A5C-976F-8EAC2B608ADB}">
              <a16:predDERef xmlns:a16="http://schemas.microsoft.com/office/drawing/2014/main" pred="{F0436350-D747-46B9-B59A-CAABC2D6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37589" y="7132098"/>
          <a:ext cx="306981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972682</xdr:colOff>
      <xdr:row>17</xdr:row>
      <xdr:rowOff>671154</xdr:rowOff>
    </xdr:from>
    <xdr:to>
      <xdr:col>16</xdr:col>
      <xdr:colOff>11731</xdr:colOff>
      <xdr:row>18</xdr:row>
      <xdr:rowOff>113601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B157BA2-B95C-4F79-9FD9-3AA9812AB9D1}"/>
            </a:ext>
            <a:ext uri="{147F2762-F138-4A5C-976F-8EAC2B608ADB}">
              <a16:predDERef xmlns:a16="http://schemas.microsoft.com/office/drawing/2014/main" pred="{110BA04E-EB51-48E4-A4D2-B5B4BBFF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15458" y="7911828"/>
          <a:ext cx="299697" cy="467799"/>
        </a:xfrm>
        <a:prstGeom prst="rect">
          <a:avLst/>
        </a:prstGeom>
      </xdr:spPr>
    </xdr:pic>
    <xdr:clientData/>
  </xdr:twoCellAnchor>
  <xdr:twoCellAnchor editAs="oneCell">
    <xdr:from>
      <xdr:col>8</xdr:col>
      <xdr:colOff>771526</xdr:colOff>
      <xdr:row>5</xdr:row>
      <xdr:rowOff>95703</xdr:rowOff>
    </xdr:from>
    <xdr:to>
      <xdr:col>12</xdr:col>
      <xdr:colOff>1524001</xdr:colOff>
      <xdr:row>10</xdr:row>
      <xdr:rowOff>20864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09EB2B9-F43E-4621-8B69-083609E7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743576" y="1048203"/>
          <a:ext cx="4467225" cy="14872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116939</xdr:colOff>
      <xdr:row>3</xdr:row>
      <xdr:rowOff>28575</xdr:rowOff>
    </xdr:from>
    <xdr:to>
      <xdr:col>22</xdr:col>
      <xdr:colOff>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AACBB8-294D-4047-903D-7ABF1251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15614" y="590550"/>
          <a:ext cx="1711861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133350</xdr:colOff>
      <xdr:row>4</xdr:row>
      <xdr:rowOff>133351</xdr:rowOff>
    </xdr:from>
    <xdr:to>
      <xdr:col>19</xdr:col>
      <xdr:colOff>590550</xdr:colOff>
      <xdr:row>6</xdr:row>
      <xdr:rowOff>93135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075657-B427-4D93-A8D8-D5EAE813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74850" y="647701"/>
          <a:ext cx="1676400" cy="5503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11141</xdr:colOff>
      <xdr:row>3</xdr:row>
      <xdr:rowOff>219075</xdr:rowOff>
    </xdr:from>
    <xdr:to>
      <xdr:col>10</xdr:col>
      <xdr:colOff>0</xdr:colOff>
      <xdr:row>7</xdr:row>
      <xdr:rowOff>101407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AAC15-A500-4EBE-A8B4-6AADC9A2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4866" y="695325"/>
          <a:ext cx="1817659" cy="5967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96866</xdr:colOff>
      <xdr:row>1</xdr:row>
      <xdr:rowOff>314325</xdr:rowOff>
    </xdr:from>
    <xdr:to>
      <xdr:col>7</xdr:col>
      <xdr:colOff>552450</xdr:colOff>
      <xdr:row>5</xdr:row>
      <xdr:rowOff>100108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37AB8D-3548-4232-AC91-C53FB8C1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6241" y="504825"/>
          <a:ext cx="1674784" cy="681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142876</xdr:colOff>
      <xdr:row>3</xdr:row>
      <xdr:rowOff>161925</xdr:rowOff>
    </xdr:from>
    <xdr:to>
      <xdr:col>10</xdr:col>
      <xdr:colOff>504826</xdr:colOff>
      <xdr:row>6</xdr:row>
      <xdr:rowOff>109490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E61F4-D0FD-420A-B6A7-D4989766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6" y="866775"/>
          <a:ext cx="1581150" cy="519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239064</xdr:colOff>
      <xdr:row>0</xdr:row>
      <xdr:rowOff>197639</xdr:rowOff>
    </xdr:from>
    <xdr:to>
      <xdr:col>4</xdr:col>
      <xdr:colOff>2313898</xdr:colOff>
      <xdr:row>4</xdr:row>
      <xdr:rowOff>78672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927D8-B8B3-499C-8F1D-201184F9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8664" y="197639"/>
          <a:ext cx="2074834" cy="681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182591</xdr:colOff>
      <xdr:row>3</xdr:row>
      <xdr:rowOff>9525</xdr:rowOff>
    </xdr:from>
    <xdr:to>
      <xdr:col>12</xdr:col>
      <xdr:colOff>0</xdr:colOff>
      <xdr:row>6</xdr:row>
      <xdr:rowOff>119158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937A4-BE0C-43D3-A21E-CED56961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2666" y="447675"/>
          <a:ext cx="1646209" cy="681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490538</xdr:colOff>
      <xdr:row>4</xdr:row>
      <xdr:rowOff>176213</xdr:rowOff>
    </xdr:from>
    <xdr:to>
      <xdr:col>3</xdr:col>
      <xdr:colOff>823913</xdr:colOff>
      <xdr:row>6</xdr:row>
      <xdr:rowOff>23813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C929E2-785D-4C2F-B751-100A8F3AE158}"/>
            </a:ext>
            <a:ext uri="{147F2762-F138-4A5C-976F-8EAC2B608ADB}">
              <a16:predDERef xmlns:a16="http://schemas.microsoft.com/office/drawing/2014/main" pred="{242F3D79-D77E-43FD-B82B-185DF4C0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29301" y="809625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6</xdr:row>
      <xdr:rowOff>247650</xdr:rowOff>
    </xdr:from>
    <xdr:to>
      <xdr:col>3</xdr:col>
      <xdr:colOff>819151</xdr:colOff>
      <xdr:row>8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4E2F7C-CA14-4665-B62D-CF2B082AB57B}"/>
            </a:ext>
            <a:ext uri="{147F2762-F138-4A5C-976F-8EAC2B608ADB}">
              <a16:predDERef xmlns:a16="http://schemas.microsoft.com/office/drawing/2014/main" pred="{E5C929E2-785D-4C2F-B751-100A8F3A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24539" y="126206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14</xdr:row>
      <xdr:rowOff>161925</xdr:rowOff>
    </xdr:from>
    <xdr:to>
      <xdr:col>4</xdr:col>
      <xdr:colOff>1</xdr:colOff>
      <xdr:row>16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50061F-1393-4CCC-9E46-E1D9378368FA}"/>
            </a:ext>
            <a:ext uri="{147F2762-F138-4A5C-976F-8EAC2B608ADB}">
              <a16:predDERef xmlns:a16="http://schemas.microsoft.com/office/drawing/2014/main" pred="{BF4E2F7C-CA14-4665-B62D-CF2B082A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34064" y="2776537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16</xdr:row>
      <xdr:rowOff>0</xdr:rowOff>
    </xdr:from>
    <xdr:to>
      <xdr:col>3</xdr:col>
      <xdr:colOff>819151</xdr:colOff>
      <xdr:row>17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5F9117-79F0-4D06-BCAB-3936C7A453C7}"/>
            </a:ext>
            <a:ext uri="{147F2762-F138-4A5C-976F-8EAC2B608ADB}">
              <a16:predDERef xmlns:a16="http://schemas.microsoft.com/office/drawing/2014/main" pred="{3750061F-1393-4CCC-9E46-E1D93783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24539" y="299561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30</xdr:row>
      <xdr:rowOff>180975</xdr:rowOff>
    </xdr:from>
    <xdr:to>
      <xdr:col>4</xdr:col>
      <xdr:colOff>1</xdr:colOff>
      <xdr:row>32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55F62E-56CA-45BD-833B-FA9132A3455E}"/>
            </a:ext>
            <a:ext uri="{147F2762-F138-4A5C-976F-8EAC2B608ADB}">
              <a16:predDERef xmlns:a16="http://schemas.microsoft.com/office/drawing/2014/main" pred="{EE5F9117-79F0-4D06-BCAB-3936C7A4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34064" y="5710237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40</xdr:row>
      <xdr:rowOff>171450</xdr:rowOff>
    </xdr:from>
    <xdr:to>
      <xdr:col>3</xdr:col>
      <xdr:colOff>819151</xdr:colOff>
      <xdr:row>42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AF5967-C6FB-44E9-B4B7-BDE607272DA1}"/>
            </a:ext>
            <a:ext uri="{147F2762-F138-4A5C-976F-8EAC2B608ADB}">
              <a16:predDERef xmlns:a16="http://schemas.microsoft.com/office/drawing/2014/main" pred="{0B55F62E-56CA-45BD-833B-FA9132A3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24539" y="760571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476253</xdr:colOff>
      <xdr:row>32</xdr:row>
      <xdr:rowOff>171450</xdr:rowOff>
    </xdr:from>
    <xdr:to>
      <xdr:col>3</xdr:col>
      <xdr:colOff>809628</xdr:colOff>
      <xdr:row>34</xdr:row>
      <xdr:rowOff>19050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DFD6282A-043A-4533-9589-3B6FDA1E0CC2}"/>
            </a:ext>
            <a:ext uri="{147F2762-F138-4A5C-976F-8EAC2B608ADB}">
              <a16:predDERef xmlns:a16="http://schemas.microsoft.com/office/drawing/2014/main" pred="{3B58CE53-2D19-4517-AEBC-2D18CF76D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15016" y="608171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43</xdr:row>
      <xdr:rowOff>180975</xdr:rowOff>
    </xdr:from>
    <xdr:to>
      <xdr:col>3</xdr:col>
      <xdr:colOff>819151</xdr:colOff>
      <xdr:row>45</xdr:row>
      <xdr:rowOff>28575</xdr:rowOff>
    </xdr:to>
    <xdr:pic>
      <xdr:nvPicPr>
        <xdr:cNvPr id="12" name="Imagen 6">
          <a:extLst>
            <a:ext uri="{FF2B5EF4-FFF2-40B4-BE49-F238E27FC236}">
              <a16:creationId xmlns:a16="http://schemas.microsoft.com/office/drawing/2014/main" id="{186F4D9D-EF6F-49D8-A5CB-3CF58A9EA7DE}"/>
            </a:ext>
            <a:ext uri="{147F2762-F138-4A5C-976F-8EAC2B608ADB}">
              <a16:predDERef xmlns:a16="http://schemas.microsoft.com/office/drawing/2014/main" pred="{DFD6282A-043A-4533-9589-3B6FDA1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824539" y="8186737"/>
          <a:ext cx="228600" cy="333375"/>
        </a:xfrm>
        <a:prstGeom prst="rect">
          <a:avLst/>
        </a:prstGeom>
      </xdr:spPr>
    </xdr:pic>
    <xdr:clientData/>
  </xdr:twoCellAnchor>
  <xdr:oneCellAnchor>
    <xdr:from>
      <xdr:col>3</xdr:col>
      <xdr:colOff>695327</xdr:colOff>
      <xdr:row>47</xdr:row>
      <xdr:rowOff>180975</xdr:rowOff>
    </xdr:from>
    <xdr:ext cx="333375" cy="228600"/>
    <xdr:pic>
      <xdr:nvPicPr>
        <xdr:cNvPr id="9" name="Imagen 6">
          <a:extLst>
            <a:ext uri="{FF2B5EF4-FFF2-40B4-BE49-F238E27FC236}">
              <a16:creationId xmlns:a16="http://schemas.microsoft.com/office/drawing/2014/main" id="{B3FE5D41-194F-4B44-9AE7-65B3C8CC47C5}"/>
            </a:ext>
            <a:ext uri="{147F2762-F138-4A5C-976F-8EAC2B608ADB}">
              <a16:predDERef xmlns:a16="http://schemas.microsoft.com/office/drawing/2014/main" pred="{DFD6282A-043A-4533-9589-3B6FDA1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6034090" y="8948737"/>
          <a:ext cx="228600" cy="333375"/>
        </a:xfrm>
        <a:prstGeom prst="rect">
          <a:avLst/>
        </a:prstGeom>
      </xdr:spPr>
    </xdr:pic>
    <xdr:clientData/>
  </xdr:oneCellAnchor>
  <xdr:twoCellAnchor editAs="oneCell">
    <xdr:from>
      <xdr:col>6</xdr:col>
      <xdr:colOff>19050</xdr:colOff>
      <xdr:row>3</xdr:row>
      <xdr:rowOff>28575</xdr:rowOff>
    </xdr:from>
    <xdr:to>
      <xdr:col>8</xdr:col>
      <xdr:colOff>552450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2F3D79-D77E-43FD-B82B-185DF4C0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9850" y="523875"/>
          <a:ext cx="1543050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</xdr:row>
      <xdr:rowOff>190500</xdr:rowOff>
    </xdr:from>
    <xdr:to>
      <xdr:col>8</xdr:col>
      <xdr:colOff>0</xdr:colOff>
      <xdr:row>5</xdr:row>
      <xdr:rowOff>71533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00541-3996-458F-8BD2-AA2E871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81000"/>
          <a:ext cx="2074834" cy="681133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10</xdr:row>
      <xdr:rowOff>1</xdr:rowOff>
    </xdr:from>
    <xdr:to>
      <xdr:col>3</xdr:col>
      <xdr:colOff>866776</xdr:colOff>
      <xdr:row>11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321741-41C0-404C-B2D4-0723B40085D7}"/>
            </a:ext>
            <a:ext uri="{147F2762-F138-4A5C-976F-8EAC2B608ADB}">
              <a16:predDERef xmlns:a16="http://schemas.microsoft.com/office/drawing/2014/main" pred="{A8200541-3996-458F-8BD2-AA2E871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910014" y="1966913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552453</xdr:colOff>
      <xdr:row>14</xdr:row>
      <xdr:rowOff>180976</xdr:rowOff>
    </xdr:from>
    <xdr:to>
      <xdr:col>3</xdr:col>
      <xdr:colOff>885828</xdr:colOff>
      <xdr:row>16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6A3EF0-E1BF-4729-A9EC-EC9C94CEE2AF}"/>
            </a:ext>
            <a:ext uri="{147F2762-F138-4A5C-976F-8EAC2B608ADB}">
              <a16:predDERef xmlns:a16="http://schemas.microsoft.com/office/drawing/2014/main" pred="{D0321741-41C0-404C-B2D4-0723B400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929066" y="2909888"/>
          <a:ext cx="228600" cy="333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2028059</xdr:colOff>
      <xdr:row>3</xdr:row>
      <xdr:rowOff>261939</xdr:rowOff>
    </xdr:from>
    <xdr:to>
      <xdr:col>16</xdr:col>
      <xdr:colOff>0</xdr:colOff>
      <xdr:row>5</xdr:row>
      <xdr:rowOff>64391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5A0EA5-FDC4-45AE-9830-91CB762A2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6653" y="833439"/>
          <a:ext cx="1889097" cy="814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13022</xdr:colOff>
      <xdr:row>1</xdr:row>
      <xdr:rowOff>219075</xdr:rowOff>
    </xdr:from>
    <xdr:to>
      <xdr:col>8</xdr:col>
      <xdr:colOff>1076326</xdr:colOff>
      <xdr:row>5</xdr:row>
      <xdr:rowOff>93134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B907F-CFA0-434E-B419-48A008FD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6872" y="409575"/>
          <a:ext cx="1672904" cy="674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101195</xdr:colOff>
      <xdr:row>2</xdr:row>
      <xdr:rowOff>129885</xdr:rowOff>
    </xdr:from>
    <xdr:to>
      <xdr:col>8</xdr:col>
      <xdr:colOff>0</xdr:colOff>
      <xdr:row>6</xdr:row>
      <xdr:rowOff>111964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88E8BA-5A8E-42F5-8480-C98BCC4D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5627" y="502226"/>
          <a:ext cx="1717214" cy="570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1640974</xdr:colOff>
      <xdr:row>3</xdr:row>
      <xdr:rowOff>59266</xdr:rowOff>
    </xdr:from>
    <xdr:to>
      <xdr:col>26</xdr:col>
      <xdr:colOff>0</xdr:colOff>
      <xdr:row>7</xdr:row>
      <xdr:rowOff>5916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3CD02E-4BA9-431A-AEDD-E75DF1C9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32724" y="588433"/>
          <a:ext cx="2084359" cy="719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on%20c\SUPERSOC\E2021-%20INSTRUCTIVOS\sds_T01_E10-ifrs-inicio-plenas-individuales-2020-12-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1-3.%20Plantilla%20Excel%20Individuales%202015-12-3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Jparra\One%20Drive\OneDrive%20-%20SUPERINTENDENCIA%20DE%20SOCIEDADES\Documentos\2025\Analisis%20y%20Regulaci&#243;n%20Contable\ESALES\sds_T01_E10-ifrs-inicio-plenas-individuales-2024-12-31.xlsx" TargetMode="External"/><Relationship Id="rId1" Type="http://schemas.openxmlformats.org/officeDocument/2006/relationships/externalLinkPath" Target="file:///D:\Backup%20Jparra\One%20Drive\OneDrive%20-%20SUPERINTENDENCIA%20DE%20SOCIEDADES\Documentos\2025\Analisis%20y%20Regulaci&#243;n%20Contable\ESALES\sds_T01_E10-ifrs-inicio-plenas-individuales-2024-12-3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amaya\Documents\Mis%20archivos%20XBRL\sds_T01_E10-ifrs-inicio-plenas-individuales-2024-12-31.xlsx" TargetMode="External"/><Relationship Id="rId1" Type="http://schemas.openxmlformats.org/officeDocument/2006/relationships/externalLinkPath" Target="file:///C:\Users\alamaya\Documents\Mis%20archivos%20XBRL\sds_T01_E10-ifrs-inicio-plenas-individuales-2024-12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zmarinap\AppData\Local\Temp\Temp1_1_Plantillas_Individuales_2015-12-31.zip\1-3.%20Plantilla%20Excel%20Individuales%202015-12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aratula"/>
      <sheetName val="Lists"/>
      <sheetName val="Hoja2"/>
      <sheetName val="Hoja4"/>
      <sheetName val="Hoja5"/>
      <sheetName val="Hoja6"/>
      <sheetName val="Hoja7"/>
      <sheetName val="Hoja8"/>
      <sheetName val="Hoja10"/>
      <sheetName val="Hoja11"/>
      <sheetName val="Hoja13"/>
      <sheetName val="Hoja15"/>
      <sheetName val="propiedades_pye"/>
      <sheetName val="Hoja19"/>
      <sheetName val="Hoja21"/>
      <sheetName val="Hoja23"/>
      <sheetName val="Hoja25"/>
      <sheetName val="Hoja27"/>
      <sheetName val="Hoja28"/>
      <sheetName val="Hoja29"/>
      <sheetName val="Hoja31"/>
      <sheetName val="Hoja33"/>
      <sheetName val="Hoja34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propiedades p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Lists"/>
      <sheetName val="Administradores"/>
      <sheetName val="E__Sit__Financiera"/>
      <sheetName val="E__Res_Integrales"/>
      <sheetName val="E__Res__Int_-_ORI"/>
      <sheetName val="E__Flujo_Efectivo"/>
      <sheetName val="E__Camb__Patrim_"/>
      <sheetName val="Cuentas_por_Cobrar"/>
      <sheetName val="Activos_Bio__y_Prop__Inver_"/>
      <sheetName val="Prop__Planta_y_Equip_"/>
      <sheetName val="Intangibles"/>
      <sheetName val="Deterioro_de_Activos"/>
      <sheetName val="Cuentas_por_Pagar"/>
      <sheetName val="Otras_provisiones"/>
      <sheetName val="Ingresos_y_gastos"/>
      <sheetName val="Accionistas_o_socios"/>
      <sheetName val="Clases_Inversionistas"/>
      <sheetName val="Inversionistas_Extranjeros"/>
      <sheetName val="Hoja1"/>
      <sheetName val="E. Sit. Financiera"/>
      <sheetName val="E. Res.Integrales"/>
      <sheetName val="E. Res. Int - ORI"/>
      <sheetName val="E. Flujo Efectivo"/>
      <sheetName val="E. Camb. Patrim."/>
      <sheetName val="Cuentas por Cobrar"/>
      <sheetName val="Activos Bio. y Prop. Inver."/>
      <sheetName val="Prop. Planta y Equip."/>
      <sheetName val="Deterioro de Activos"/>
      <sheetName val="Cuentas por Pagar"/>
      <sheetName val="Otras provisiones"/>
      <sheetName val="Ingresos y gastos"/>
      <sheetName val="Accionistas o socios"/>
      <sheetName val="Clases Inversionistas"/>
      <sheetName val="Inversionista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Hoja35"/>
      <sheetName val="Lists"/>
      <sheetName val="Hoja36"/>
      <sheetName val="Hoja39"/>
      <sheetName val="Hoja40"/>
      <sheetName val="Hoja41"/>
      <sheetName val="Hoja42"/>
      <sheetName val="Hoja43"/>
      <sheetName val="Hoja44"/>
      <sheetName val="Hoja46"/>
      <sheetName val="Hoja47"/>
      <sheetName val="Hoja48"/>
      <sheetName val="Hoja49"/>
      <sheetName val="Hoja50"/>
      <sheetName val="Hoja52"/>
      <sheetName val="Hoja51"/>
      <sheetName val="Hoja54"/>
      <sheetName val="Hoja53"/>
      <sheetName val="Hoja55"/>
      <sheetName val="Hoja58"/>
      <sheetName val="Hoja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Hoja1"/>
      <sheetName val="Lists"/>
      <sheetName val="Hoja2"/>
      <sheetName val="Hoja4"/>
      <sheetName val="Hoja5"/>
      <sheetName val="Hoja6"/>
      <sheetName val="Hoja7"/>
      <sheetName val="Hoja8"/>
      <sheetName val="Hoja10"/>
      <sheetName val="Hoja11"/>
      <sheetName val="Hoja13"/>
      <sheetName val="Hoja15"/>
      <sheetName val="Hoja17"/>
      <sheetName val="Hoja19"/>
      <sheetName val="Hoja21"/>
      <sheetName val="Hoja23"/>
      <sheetName val="Hoja25"/>
      <sheetName val="Hoja27"/>
      <sheetName val="Hoja28"/>
      <sheetName val="Hoja29"/>
      <sheetName val="Hoja31"/>
      <sheetName val="Hoja33"/>
      <sheetName val="Hoja34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Lists"/>
      <sheetName val="Administradores"/>
      <sheetName val="E__Sit__Financiera"/>
      <sheetName val="E__Res_Integrales"/>
      <sheetName val="E__Res__Int_-_ORI"/>
      <sheetName val="E__Flujo_Efectivo"/>
      <sheetName val="E__Camb__Patrim_"/>
      <sheetName val="Cuentas_por_Cobrar"/>
      <sheetName val="Activos_Bio__y_Prop__Inver_"/>
      <sheetName val="Prop__Planta_y_Equip_"/>
      <sheetName val="Intangibles"/>
      <sheetName val="Deterioro_de_Activos"/>
      <sheetName val="Cuentas_por_Pagar"/>
      <sheetName val="Otras_provisiones"/>
      <sheetName val="Ingresos_y_gastos"/>
      <sheetName val="Accionistas_o_socios"/>
      <sheetName val="Clases_Inversionistas"/>
      <sheetName val="Inversionistas_Extranjeros"/>
      <sheetName val="E. Sit. Financiera"/>
      <sheetName val="E. Res.Integrales"/>
      <sheetName val="E. Res. Int - ORI"/>
      <sheetName val="E. Flujo Efectivo"/>
      <sheetName val="E. Camb. Patrim."/>
      <sheetName val="Cuentas por Cobrar"/>
      <sheetName val="Activos Bio. y Prop. Inver."/>
      <sheetName val="Prop. Planta y Equip."/>
      <sheetName val="Deterioro de Activos"/>
      <sheetName val="Cuentas por Pagar"/>
      <sheetName val="Otras provisiones"/>
      <sheetName val="Ingresos y gastos"/>
      <sheetName val="Accionistas o socios"/>
      <sheetName val="Clases Inversionistas"/>
      <sheetName val="Inversionista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9180-AAE0-4B66-8BF6-CC9056E4F00A}">
  <sheetPr codeName="Hoja5">
    <tabColor rgb="FF96363F"/>
  </sheetPr>
  <dimension ref="A1:WVZ48"/>
  <sheetViews>
    <sheetView showGridLines="0" tabSelected="1" topLeftCell="C1" zoomScale="85" zoomScaleNormal="85" workbookViewId="0">
      <selection activeCell="E9" sqref="E9"/>
    </sheetView>
  </sheetViews>
  <sheetFormatPr baseColWidth="10" defaultColWidth="0" defaultRowHeight="15" customHeight="1" zeroHeight="1" x14ac:dyDescent="0.25"/>
  <cols>
    <col min="1" max="2" width="11.42578125" style="47" hidden="1"/>
    <col min="3" max="3" width="7" style="48" customWidth="1"/>
    <col min="4" max="4" width="7.28515625" style="48" customWidth="1"/>
    <col min="5" max="5" width="19" style="48" customWidth="1"/>
    <col min="6" max="6" width="21.42578125" style="48" customWidth="1"/>
    <col min="7" max="7" width="7.5703125" style="48" customWidth="1"/>
    <col min="8" max="8" width="12.28515625" style="48" customWidth="1"/>
    <col min="9" max="9" width="35.85546875" style="48" customWidth="1"/>
    <col min="10" max="10" width="7.5703125" style="48" customWidth="1"/>
    <col min="11" max="11" width="11.42578125" style="48" hidden="1" customWidth="1"/>
    <col min="12" max="12" width="12.28515625" style="48" customWidth="1"/>
    <col min="13" max="13" width="35.85546875" style="48" customWidth="1"/>
    <col min="14" max="14" width="11.42578125" style="48" customWidth="1"/>
    <col min="15" max="15" width="12.28515625" style="48" customWidth="1"/>
    <col min="16" max="17" width="21.42578125" style="48" customWidth="1"/>
    <col min="18" max="18" width="4.140625" style="48" customWidth="1"/>
    <col min="19" max="20" width="11.42578125" style="48" customWidth="1"/>
    <col min="21" max="258" width="11.42578125" style="48" hidden="1" customWidth="1"/>
    <col min="259" max="259" width="7" style="48" hidden="1" customWidth="1"/>
    <col min="260" max="260" width="7.28515625" style="48" hidden="1" customWidth="1"/>
    <col min="261" max="261" width="19" style="48" hidden="1" customWidth="1"/>
    <col min="262" max="262" width="21.42578125" style="48" hidden="1" customWidth="1"/>
    <col min="263" max="263" width="7.5703125" style="48" hidden="1" customWidth="1"/>
    <col min="264" max="264" width="12.28515625" style="48" hidden="1" customWidth="1"/>
    <col min="265" max="265" width="35.85546875" style="48" hidden="1" customWidth="1"/>
    <col min="266" max="266" width="7.5703125" style="48" hidden="1" customWidth="1"/>
    <col min="267" max="267" width="11.42578125" style="48" hidden="1" customWidth="1"/>
    <col min="268" max="268" width="12.28515625" style="48" hidden="1" customWidth="1"/>
    <col min="269" max="269" width="35.85546875" style="48" hidden="1" customWidth="1"/>
    <col min="270" max="270" width="11.42578125" style="48" hidden="1" customWidth="1"/>
    <col min="271" max="271" width="12.28515625" style="48" hidden="1" customWidth="1"/>
    <col min="272" max="273" width="21.42578125" style="48" hidden="1" customWidth="1"/>
    <col min="274" max="274" width="4.140625" style="48" hidden="1" customWidth="1"/>
    <col min="275" max="275" width="11.42578125" style="48" hidden="1" customWidth="1"/>
    <col min="276" max="514" width="11.42578125" style="48" hidden="1"/>
    <col min="515" max="515" width="7" style="48" hidden="1" customWidth="1"/>
    <col min="516" max="516" width="7.28515625" style="48" hidden="1" customWidth="1"/>
    <col min="517" max="517" width="19" style="48" hidden="1" customWidth="1"/>
    <col min="518" max="518" width="21.42578125" style="48" hidden="1" customWidth="1"/>
    <col min="519" max="519" width="7.5703125" style="48" hidden="1" customWidth="1"/>
    <col min="520" max="520" width="12.28515625" style="48" hidden="1" customWidth="1"/>
    <col min="521" max="521" width="35.85546875" style="48" hidden="1" customWidth="1"/>
    <col min="522" max="522" width="7.5703125" style="48" hidden="1" customWidth="1"/>
    <col min="523" max="523" width="11.42578125" style="48" hidden="1" customWidth="1"/>
    <col min="524" max="524" width="12.28515625" style="48" hidden="1" customWidth="1"/>
    <col min="525" max="525" width="35.85546875" style="48" hidden="1" customWidth="1"/>
    <col min="526" max="526" width="11.42578125" style="48" hidden="1" customWidth="1"/>
    <col min="527" max="527" width="12.28515625" style="48" hidden="1" customWidth="1"/>
    <col min="528" max="529" width="21.42578125" style="48" hidden="1" customWidth="1"/>
    <col min="530" max="530" width="4.140625" style="48" hidden="1" customWidth="1"/>
    <col min="531" max="531" width="11.42578125" style="48" hidden="1" customWidth="1"/>
    <col min="532" max="770" width="11.42578125" style="48" hidden="1"/>
    <col min="771" max="771" width="7" style="48" hidden="1" customWidth="1"/>
    <col min="772" max="772" width="7.28515625" style="48" hidden="1" customWidth="1"/>
    <col min="773" max="773" width="19" style="48" hidden="1" customWidth="1"/>
    <col min="774" max="774" width="21.42578125" style="48" hidden="1" customWidth="1"/>
    <col min="775" max="775" width="7.5703125" style="48" hidden="1" customWidth="1"/>
    <col min="776" max="776" width="12.28515625" style="48" hidden="1" customWidth="1"/>
    <col min="777" max="777" width="35.85546875" style="48" hidden="1" customWidth="1"/>
    <col min="778" max="778" width="7.5703125" style="48" hidden="1" customWidth="1"/>
    <col min="779" max="779" width="11.42578125" style="48" hidden="1" customWidth="1"/>
    <col min="780" max="780" width="12.28515625" style="48" hidden="1" customWidth="1"/>
    <col min="781" max="781" width="35.85546875" style="48" hidden="1" customWidth="1"/>
    <col min="782" max="782" width="11.42578125" style="48" hidden="1" customWidth="1"/>
    <col min="783" max="783" width="12.28515625" style="48" hidden="1" customWidth="1"/>
    <col min="784" max="785" width="21.42578125" style="48" hidden="1" customWidth="1"/>
    <col min="786" max="786" width="4.140625" style="48" hidden="1" customWidth="1"/>
    <col min="787" max="787" width="11.42578125" style="48" hidden="1" customWidth="1"/>
    <col min="788" max="1026" width="11.42578125" style="48" hidden="1"/>
    <col min="1027" max="1027" width="7" style="48" hidden="1" customWidth="1"/>
    <col min="1028" max="1028" width="7.28515625" style="48" hidden="1" customWidth="1"/>
    <col min="1029" max="1029" width="19" style="48" hidden="1" customWidth="1"/>
    <col min="1030" max="1030" width="21.42578125" style="48" hidden="1" customWidth="1"/>
    <col min="1031" max="1031" width="7.5703125" style="48" hidden="1" customWidth="1"/>
    <col min="1032" max="1032" width="12.28515625" style="48" hidden="1" customWidth="1"/>
    <col min="1033" max="1033" width="35.85546875" style="48" hidden="1" customWidth="1"/>
    <col min="1034" max="1034" width="7.5703125" style="48" hidden="1" customWidth="1"/>
    <col min="1035" max="1035" width="11.42578125" style="48" hidden="1" customWidth="1"/>
    <col min="1036" max="1036" width="12.28515625" style="48" hidden="1" customWidth="1"/>
    <col min="1037" max="1037" width="35.85546875" style="48" hidden="1" customWidth="1"/>
    <col min="1038" max="1038" width="11.42578125" style="48" hidden="1" customWidth="1"/>
    <col min="1039" max="1039" width="12.28515625" style="48" hidden="1" customWidth="1"/>
    <col min="1040" max="1041" width="21.42578125" style="48" hidden="1" customWidth="1"/>
    <col min="1042" max="1042" width="4.140625" style="48" hidden="1" customWidth="1"/>
    <col min="1043" max="1043" width="11.42578125" style="48" hidden="1" customWidth="1"/>
    <col min="1044" max="1282" width="11.42578125" style="48" hidden="1"/>
    <col min="1283" max="1283" width="7" style="48" hidden="1" customWidth="1"/>
    <col min="1284" max="1284" width="7.28515625" style="48" hidden="1" customWidth="1"/>
    <col min="1285" max="1285" width="19" style="48" hidden="1" customWidth="1"/>
    <col min="1286" max="1286" width="21.42578125" style="48" hidden="1" customWidth="1"/>
    <col min="1287" max="1287" width="7.5703125" style="48" hidden="1" customWidth="1"/>
    <col min="1288" max="1288" width="12.28515625" style="48" hidden="1" customWidth="1"/>
    <col min="1289" max="1289" width="35.85546875" style="48" hidden="1" customWidth="1"/>
    <col min="1290" max="1290" width="7.5703125" style="48" hidden="1" customWidth="1"/>
    <col min="1291" max="1291" width="11.42578125" style="48" hidden="1" customWidth="1"/>
    <col min="1292" max="1292" width="12.28515625" style="48" hidden="1" customWidth="1"/>
    <col min="1293" max="1293" width="35.85546875" style="48" hidden="1" customWidth="1"/>
    <col min="1294" max="1294" width="11.42578125" style="48" hidden="1" customWidth="1"/>
    <col min="1295" max="1295" width="12.28515625" style="48" hidden="1" customWidth="1"/>
    <col min="1296" max="1297" width="21.42578125" style="48" hidden="1" customWidth="1"/>
    <col min="1298" max="1298" width="4.140625" style="48" hidden="1" customWidth="1"/>
    <col min="1299" max="1299" width="11.42578125" style="48" hidden="1" customWidth="1"/>
    <col min="1300" max="1538" width="11.42578125" style="48" hidden="1"/>
    <col min="1539" max="1539" width="7" style="48" hidden="1" customWidth="1"/>
    <col min="1540" max="1540" width="7.28515625" style="48" hidden="1" customWidth="1"/>
    <col min="1541" max="1541" width="19" style="48" hidden="1" customWidth="1"/>
    <col min="1542" max="1542" width="21.42578125" style="48" hidden="1" customWidth="1"/>
    <col min="1543" max="1543" width="7.5703125" style="48" hidden="1" customWidth="1"/>
    <col min="1544" max="1544" width="12.28515625" style="48" hidden="1" customWidth="1"/>
    <col min="1545" max="1545" width="35.85546875" style="48" hidden="1" customWidth="1"/>
    <col min="1546" max="1546" width="7.5703125" style="48" hidden="1" customWidth="1"/>
    <col min="1547" max="1547" width="11.42578125" style="48" hidden="1" customWidth="1"/>
    <col min="1548" max="1548" width="12.28515625" style="48" hidden="1" customWidth="1"/>
    <col min="1549" max="1549" width="35.85546875" style="48" hidden="1" customWidth="1"/>
    <col min="1550" max="1550" width="11.42578125" style="48" hidden="1" customWidth="1"/>
    <col min="1551" max="1551" width="12.28515625" style="48" hidden="1" customWidth="1"/>
    <col min="1552" max="1553" width="21.42578125" style="48" hidden="1" customWidth="1"/>
    <col min="1554" max="1554" width="4.140625" style="48" hidden="1" customWidth="1"/>
    <col min="1555" max="1555" width="11.42578125" style="48" hidden="1" customWidth="1"/>
    <col min="1556" max="1794" width="11.42578125" style="48" hidden="1"/>
    <col min="1795" max="1795" width="7" style="48" hidden="1" customWidth="1"/>
    <col min="1796" max="1796" width="7.28515625" style="48" hidden="1" customWidth="1"/>
    <col min="1797" max="1797" width="19" style="48" hidden="1" customWidth="1"/>
    <col min="1798" max="1798" width="21.42578125" style="48" hidden="1" customWidth="1"/>
    <col min="1799" max="1799" width="7.5703125" style="48" hidden="1" customWidth="1"/>
    <col min="1800" max="1800" width="12.28515625" style="48" hidden="1" customWidth="1"/>
    <col min="1801" max="1801" width="35.85546875" style="48" hidden="1" customWidth="1"/>
    <col min="1802" max="1802" width="7.5703125" style="48" hidden="1" customWidth="1"/>
    <col min="1803" max="1803" width="11.42578125" style="48" hidden="1" customWidth="1"/>
    <col min="1804" max="1804" width="12.28515625" style="48" hidden="1" customWidth="1"/>
    <col min="1805" max="1805" width="35.85546875" style="48" hidden="1" customWidth="1"/>
    <col min="1806" max="1806" width="11.42578125" style="48" hidden="1" customWidth="1"/>
    <col min="1807" max="1807" width="12.28515625" style="48" hidden="1" customWidth="1"/>
    <col min="1808" max="1809" width="21.42578125" style="48" hidden="1" customWidth="1"/>
    <col min="1810" max="1810" width="4.140625" style="48" hidden="1" customWidth="1"/>
    <col min="1811" max="1811" width="11.42578125" style="48" hidden="1" customWidth="1"/>
    <col min="1812" max="2050" width="11.42578125" style="48" hidden="1"/>
    <col min="2051" max="2051" width="7" style="48" hidden="1" customWidth="1"/>
    <col min="2052" max="2052" width="7.28515625" style="48" hidden="1" customWidth="1"/>
    <col min="2053" max="2053" width="19" style="48" hidden="1" customWidth="1"/>
    <col min="2054" max="2054" width="21.42578125" style="48" hidden="1" customWidth="1"/>
    <col min="2055" max="2055" width="7.5703125" style="48" hidden="1" customWidth="1"/>
    <col min="2056" max="2056" width="12.28515625" style="48" hidden="1" customWidth="1"/>
    <col min="2057" max="2057" width="35.85546875" style="48" hidden="1" customWidth="1"/>
    <col min="2058" max="2058" width="7.5703125" style="48" hidden="1" customWidth="1"/>
    <col min="2059" max="2059" width="11.42578125" style="48" hidden="1" customWidth="1"/>
    <col min="2060" max="2060" width="12.28515625" style="48" hidden="1" customWidth="1"/>
    <col min="2061" max="2061" width="35.85546875" style="48" hidden="1" customWidth="1"/>
    <col min="2062" max="2062" width="11.42578125" style="48" hidden="1" customWidth="1"/>
    <col min="2063" max="2063" width="12.28515625" style="48" hidden="1" customWidth="1"/>
    <col min="2064" max="2065" width="21.42578125" style="48" hidden="1" customWidth="1"/>
    <col min="2066" max="2066" width="4.140625" style="48" hidden="1" customWidth="1"/>
    <col min="2067" max="2067" width="11.42578125" style="48" hidden="1" customWidth="1"/>
    <col min="2068" max="2306" width="11.42578125" style="48" hidden="1"/>
    <col min="2307" max="2307" width="7" style="48" hidden="1" customWidth="1"/>
    <col min="2308" max="2308" width="7.28515625" style="48" hidden="1" customWidth="1"/>
    <col min="2309" max="2309" width="19" style="48" hidden="1" customWidth="1"/>
    <col min="2310" max="2310" width="21.42578125" style="48" hidden="1" customWidth="1"/>
    <col min="2311" max="2311" width="7.5703125" style="48" hidden="1" customWidth="1"/>
    <col min="2312" max="2312" width="12.28515625" style="48" hidden="1" customWidth="1"/>
    <col min="2313" max="2313" width="35.85546875" style="48" hidden="1" customWidth="1"/>
    <col min="2314" max="2314" width="7.5703125" style="48" hidden="1" customWidth="1"/>
    <col min="2315" max="2315" width="11.42578125" style="48" hidden="1" customWidth="1"/>
    <col min="2316" max="2316" width="12.28515625" style="48" hidden="1" customWidth="1"/>
    <col min="2317" max="2317" width="35.85546875" style="48" hidden="1" customWidth="1"/>
    <col min="2318" max="2318" width="11.42578125" style="48" hidden="1" customWidth="1"/>
    <col min="2319" max="2319" width="12.28515625" style="48" hidden="1" customWidth="1"/>
    <col min="2320" max="2321" width="21.42578125" style="48" hidden="1" customWidth="1"/>
    <col min="2322" max="2322" width="4.140625" style="48" hidden="1" customWidth="1"/>
    <col min="2323" max="2323" width="11.42578125" style="48" hidden="1" customWidth="1"/>
    <col min="2324" max="2562" width="11.42578125" style="48" hidden="1"/>
    <col min="2563" max="2563" width="7" style="48" hidden="1" customWidth="1"/>
    <col min="2564" max="2564" width="7.28515625" style="48" hidden="1" customWidth="1"/>
    <col min="2565" max="2565" width="19" style="48" hidden="1" customWidth="1"/>
    <col min="2566" max="2566" width="21.42578125" style="48" hidden="1" customWidth="1"/>
    <col min="2567" max="2567" width="7.5703125" style="48" hidden="1" customWidth="1"/>
    <col min="2568" max="2568" width="12.28515625" style="48" hidden="1" customWidth="1"/>
    <col min="2569" max="2569" width="35.85546875" style="48" hidden="1" customWidth="1"/>
    <col min="2570" max="2570" width="7.5703125" style="48" hidden="1" customWidth="1"/>
    <col min="2571" max="2571" width="11.42578125" style="48" hidden="1" customWidth="1"/>
    <col min="2572" max="2572" width="12.28515625" style="48" hidden="1" customWidth="1"/>
    <col min="2573" max="2573" width="35.85546875" style="48" hidden="1" customWidth="1"/>
    <col min="2574" max="2574" width="11.42578125" style="48" hidden="1" customWidth="1"/>
    <col min="2575" max="2575" width="12.28515625" style="48" hidden="1" customWidth="1"/>
    <col min="2576" max="2577" width="21.42578125" style="48" hidden="1" customWidth="1"/>
    <col min="2578" max="2578" width="4.140625" style="48" hidden="1" customWidth="1"/>
    <col min="2579" max="2579" width="11.42578125" style="48" hidden="1" customWidth="1"/>
    <col min="2580" max="2818" width="11.42578125" style="48" hidden="1"/>
    <col min="2819" max="2819" width="7" style="48" hidden="1" customWidth="1"/>
    <col min="2820" max="2820" width="7.28515625" style="48" hidden="1" customWidth="1"/>
    <col min="2821" max="2821" width="19" style="48" hidden="1" customWidth="1"/>
    <col min="2822" max="2822" width="21.42578125" style="48" hidden="1" customWidth="1"/>
    <col min="2823" max="2823" width="7.5703125" style="48" hidden="1" customWidth="1"/>
    <col min="2824" max="2824" width="12.28515625" style="48" hidden="1" customWidth="1"/>
    <col min="2825" max="2825" width="35.85546875" style="48" hidden="1" customWidth="1"/>
    <col min="2826" max="2826" width="7.5703125" style="48" hidden="1" customWidth="1"/>
    <col min="2827" max="2827" width="11.42578125" style="48" hidden="1" customWidth="1"/>
    <col min="2828" max="2828" width="12.28515625" style="48" hidden="1" customWidth="1"/>
    <col min="2829" max="2829" width="35.85546875" style="48" hidden="1" customWidth="1"/>
    <col min="2830" max="2830" width="11.42578125" style="48" hidden="1" customWidth="1"/>
    <col min="2831" max="2831" width="12.28515625" style="48" hidden="1" customWidth="1"/>
    <col min="2832" max="2833" width="21.42578125" style="48" hidden="1" customWidth="1"/>
    <col min="2834" max="2834" width="4.140625" style="48" hidden="1" customWidth="1"/>
    <col min="2835" max="2835" width="11.42578125" style="48" hidden="1" customWidth="1"/>
    <col min="2836" max="3074" width="11.42578125" style="48" hidden="1"/>
    <col min="3075" max="3075" width="7" style="48" hidden="1" customWidth="1"/>
    <col min="3076" max="3076" width="7.28515625" style="48" hidden="1" customWidth="1"/>
    <col min="3077" max="3077" width="19" style="48" hidden="1" customWidth="1"/>
    <col min="3078" max="3078" width="21.42578125" style="48" hidden="1" customWidth="1"/>
    <col min="3079" max="3079" width="7.5703125" style="48" hidden="1" customWidth="1"/>
    <col min="3080" max="3080" width="12.28515625" style="48" hidden="1" customWidth="1"/>
    <col min="3081" max="3081" width="35.85546875" style="48" hidden="1" customWidth="1"/>
    <col min="3082" max="3082" width="7.5703125" style="48" hidden="1" customWidth="1"/>
    <col min="3083" max="3083" width="11.42578125" style="48" hidden="1" customWidth="1"/>
    <col min="3084" max="3084" width="12.28515625" style="48" hidden="1" customWidth="1"/>
    <col min="3085" max="3085" width="35.85546875" style="48" hidden="1" customWidth="1"/>
    <col min="3086" max="3086" width="11.42578125" style="48" hidden="1" customWidth="1"/>
    <col min="3087" max="3087" width="12.28515625" style="48" hidden="1" customWidth="1"/>
    <col min="3088" max="3089" width="21.42578125" style="48" hidden="1" customWidth="1"/>
    <col min="3090" max="3090" width="4.140625" style="48" hidden="1" customWidth="1"/>
    <col min="3091" max="3091" width="11.42578125" style="48" hidden="1" customWidth="1"/>
    <col min="3092" max="3330" width="11.42578125" style="48" hidden="1"/>
    <col min="3331" max="3331" width="7" style="48" hidden="1" customWidth="1"/>
    <col min="3332" max="3332" width="7.28515625" style="48" hidden="1" customWidth="1"/>
    <col min="3333" max="3333" width="19" style="48" hidden="1" customWidth="1"/>
    <col min="3334" max="3334" width="21.42578125" style="48" hidden="1" customWidth="1"/>
    <col min="3335" max="3335" width="7.5703125" style="48" hidden="1" customWidth="1"/>
    <col min="3336" max="3336" width="12.28515625" style="48" hidden="1" customWidth="1"/>
    <col min="3337" max="3337" width="35.85546875" style="48" hidden="1" customWidth="1"/>
    <col min="3338" max="3338" width="7.5703125" style="48" hidden="1" customWidth="1"/>
    <col min="3339" max="3339" width="11.42578125" style="48" hidden="1" customWidth="1"/>
    <col min="3340" max="3340" width="12.28515625" style="48" hidden="1" customWidth="1"/>
    <col min="3341" max="3341" width="35.85546875" style="48" hidden="1" customWidth="1"/>
    <col min="3342" max="3342" width="11.42578125" style="48" hidden="1" customWidth="1"/>
    <col min="3343" max="3343" width="12.28515625" style="48" hidden="1" customWidth="1"/>
    <col min="3344" max="3345" width="21.42578125" style="48" hidden="1" customWidth="1"/>
    <col min="3346" max="3346" width="4.140625" style="48" hidden="1" customWidth="1"/>
    <col min="3347" max="3347" width="11.42578125" style="48" hidden="1" customWidth="1"/>
    <col min="3348" max="3586" width="11.42578125" style="48" hidden="1"/>
    <col min="3587" max="3587" width="7" style="48" hidden="1" customWidth="1"/>
    <col min="3588" max="3588" width="7.28515625" style="48" hidden="1" customWidth="1"/>
    <col min="3589" max="3589" width="19" style="48" hidden="1" customWidth="1"/>
    <col min="3590" max="3590" width="21.42578125" style="48" hidden="1" customWidth="1"/>
    <col min="3591" max="3591" width="7.5703125" style="48" hidden="1" customWidth="1"/>
    <col min="3592" max="3592" width="12.28515625" style="48" hidden="1" customWidth="1"/>
    <col min="3593" max="3593" width="35.85546875" style="48" hidden="1" customWidth="1"/>
    <col min="3594" max="3594" width="7.5703125" style="48" hidden="1" customWidth="1"/>
    <col min="3595" max="3595" width="11.42578125" style="48" hidden="1" customWidth="1"/>
    <col min="3596" max="3596" width="12.28515625" style="48" hidden="1" customWidth="1"/>
    <col min="3597" max="3597" width="35.85546875" style="48" hidden="1" customWidth="1"/>
    <col min="3598" max="3598" width="11.42578125" style="48" hidden="1" customWidth="1"/>
    <col min="3599" max="3599" width="12.28515625" style="48" hidden="1" customWidth="1"/>
    <col min="3600" max="3601" width="21.42578125" style="48" hidden="1" customWidth="1"/>
    <col min="3602" max="3602" width="4.140625" style="48" hidden="1" customWidth="1"/>
    <col min="3603" max="3603" width="11.42578125" style="48" hidden="1" customWidth="1"/>
    <col min="3604" max="3842" width="11.42578125" style="48" hidden="1"/>
    <col min="3843" max="3843" width="7" style="48" hidden="1" customWidth="1"/>
    <col min="3844" max="3844" width="7.28515625" style="48" hidden="1" customWidth="1"/>
    <col min="3845" max="3845" width="19" style="48" hidden="1" customWidth="1"/>
    <col min="3846" max="3846" width="21.42578125" style="48" hidden="1" customWidth="1"/>
    <col min="3847" max="3847" width="7.5703125" style="48" hidden="1" customWidth="1"/>
    <col min="3848" max="3848" width="12.28515625" style="48" hidden="1" customWidth="1"/>
    <col min="3849" max="3849" width="35.85546875" style="48" hidden="1" customWidth="1"/>
    <col min="3850" max="3850" width="7.5703125" style="48" hidden="1" customWidth="1"/>
    <col min="3851" max="3851" width="11.42578125" style="48" hidden="1" customWidth="1"/>
    <col min="3852" max="3852" width="12.28515625" style="48" hidden="1" customWidth="1"/>
    <col min="3853" max="3853" width="35.85546875" style="48" hidden="1" customWidth="1"/>
    <col min="3854" max="3854" width="11.42578125" style="48" hidden="1" customWidth="1"/>
    <col min="3855" max="3855" width="12.28515625" style="48" hidden="1" customWidth="1"/>
    <col min="3856" max="3857" width="21.42578125" style="48" hidden="1" customWidth="1"/>
    <col min="3858" max="3858" width="4.140625" style="48" hidden="1" customWidth="1"/>
    <col min="3859" max="3859" width="11.42578125" style="48" hidden="1" customWidth="1"/>
    <col min="3860" max="4098" width="11.42578125" style="48" hidden="1"/>
    <col min="4099" max="4099" width="7" style="48" hidden="1" customWidth="1"/>
    <col min="4100" max="4100" width="7.28515625" style="48" hidden="1" customWidth="1"/>
    <col min="4101" max="4101" width="19" style="48" hidden="1" customWidth="1"/>
    <col min="4102" max="4102" width="21.42578125" style="48" hidden="1" customWidth="1"/>
    <col min="4103" max="4103" width="7.5703125" style="48" hidden="1" customWidth="1"/>
    <col min="4104" max="4104" width="12.28515625" style="48" hidden="1" customWidth="1"/>
    <col min="4105" max="4105" width="35.85546875" style="48" hidden="1" customWidth="1"/>
    <col min="4106" max="4106" width="7.5703125" style="48" hidden="1" customWidth="1"/>
    <col min="4107" max="4107" width="11.42578125" style="48" hidden="1" customWidth="1"/>
    <col min="4108" max="4108" width="12.28515625" style="48" hidden="1" customWidth="1"/>
    <col min="4109" max="4109" width="35.85546875" style="48" hidden="1" customWidth="1"/>
    <col min="4110" max="4110" width="11.42578125" style="48" hidden="1" customWidth="1"/>
    <col min="4111" max="4111" width="12.28515625" style="48" hidden="1" customWidth="1"/>
    <col min="4112" max="4113" width="21.42578125" style="48" hidden="1" customWidth="1"/>
    <col min="4114" max="4114" width="4.140625" style="48" hidden="1" customWidth="1"/>
    <col min="4115" max="4115" width="11.42578125" style="48" hidden="1" customWidth="1"/>
    <col min="4116" max="4354" width="11.42578125" style="48" hidden="1"/>
    <col min="4355" max="4355" width="7" style="48" hidden="1" customWidth="1"/>
    <col min="4356" max="4356" width="7.28515625" style="48" hidden="1" customWidth="1"/>
    <col min="4357" max="4357" width="19" style="48" hidden="1" customWidth="1"/>
    <col min="4358" max="4358" width="21.42578125" style="48" hidden="1" customWidth="1"/>
    <col min="4359" max="4359" width="7.5703125" style="48" hidden="1" customWidth="1"/>
    <col min="4360" max="4360" width="12.28515625" style="48" hidden="1" customWidth="1"/>
    <col min="4361" max="4361" width="35.85546875" style="48" hidden="1" customWidth="1"/>
    <col min="4362" max="4362" width="7.5703125" style="48" hidden="1" customWidth="1"/>
    <col min="4363" max="4363" width="11.42578125" style="48" hidden="1" customWidth="1"/>
    <col min="4364" max="4364" width="12.28515625" style="48" hidden="1" customWidth="1"/>
    <col min="4365" max="4365" width="35.85546875" style="48" hidden="1" customWidth="1"/>
    <col min="4366" max="4366" width="11.42578125" style="48" hidden="1" customWidth="1"/>
    <col min="4367" max="4367" width="12.28515625" style="48" hidden="1" customWidth="1"/>
    <col min="4368" max="4369" width="21.42578125" style="48" hidden="1" customWidth="1"/>
    <col min="4370" max="4370" width="4.140625" style="48" hidden="1" customWidth="1"/>
    <col min="4371" max="4371" width="11.42578125" style="48" hidden="1" customWidth="1"/>
    <col min="4372" max="4610" width="11.42578125" style="48" hidden="1"/>
    <col min="4611" max="4611" width="7" style="48" hidden="1" customWidth="1"/>
    <col min="4612" max="4612" width="7.28515625" style="48" hidden="1" customWidth="1"/>
    <col min="4613" max="4613" width="19" style="48" hidden="1" customWidth="1"/>
    <col min="4614" max="4614" width="21.42578125" style="48" hidden="1" customWidth="1"/>
    <col min="4615" max="4615" width="7.5703125" style="48" hidden="1" customWidth="1"/>
    <col min="4616" max="4616" width="12.28515625" style="48" hidden="1" customWidth="1"/>
    <col min="4617" max="4617" width="35.85546875" style="48" hidden="1" customWidth="1"/>
    <col min="4618" max="4618" width="7.5703125" style="48" hidden="1" customWidth="1"/>
    <col min="4619" max="4619" width="11.42578125" style="48" hidden="1" customWidth="1"/>
    <col min="4620" max="4620" width="12.28515625" style="48" hidden="1" customWidth="1"/>
    <col min="4621" max="4621" width="35.85546875" style="48" hidden="1" customWidth="1"/>
    <col min="4622" max="4622" width="11.42578125" style="48" hidden="1" customWidth="1"/>
    <col min="4623" max="4623" width="12.28515625" style="48" hidden="1" customWidth="1"/>
    <col min="4624" max="4625" width="21.42578125" style="48" hidden="1" customWidth="1"/>
    <col min="4626" max="4626" width="4.140625" style="48" hidden="1" customWidth="1"/>
    <col min="4627" max="4627" width="11.42578125" style="48" hidden="1" customWidth="1"/>
    <col min="4628" max="4866" width="11.42578125" style="48" hidden="1"/>
    <col min="4867" max="4867" width="7" style="48" hidden="1" customWidth="1"/>
    <col min="4868" max="4868" width="7.28515625" style="48" hidden="1" customWidth="1"/>
    <col min="4869" max="4869" width="19" style="48" hidden="1" customWidth="1"/>
    <col min="4870" max="4870" width="21.42578125" style="48" hidden="1" customWidth="1"/>
    <col min="4871" max="4871" width="7.5703125" style="48" hidden="1" customWidth="1"/>
    <col min="4872" max="4872" width="12.28515625" style="48" hidden="1" customWidth="1"/>
    <col min="4873" max="4873" width="35.85546875" style="48" hidden="1" customWidth="1"/>
    <col min="4874" max="4874" width="7.5703125" style="48" hidden="1" customWidth="1"/>
    <col min="4875" max="4875" width="11.42578125" style="48" hidden="1" customWidth="1"/>
    <col min="4876" max="4876" width="12.28515625" style="48" hidden="1" customWidth="1"/>
    <col min="4877" max="4877" width="35.85546875" style="48" hidden="1" customWidth="1"/>
    <col min="4878" max="4878" width="11.42578125" style="48" hidden="1" customWidth="1"/>
    <col min="4879" max="4879" width="12.28515625" style="48" hidden="1" customWidth="1"/>
    <col min="4880" max="4881" width="21.42578125" style="48" hidden="1" customWidth="1"/>
    <col min="4882" max="4882" width="4.140625" style="48" hidden="1" customWidth="1"/>
    <col min="4883" max="4883" width="11.42578125" style="48" hidden="1" customWidth="1"/>
    <col min="4884" max="5122" width="11.42578125" style="48" hidden="1"/>
    <col min="5123" max="5123" width="7" style="48" hidden="1" customWidth="1"/>
    <col min="5124" max="5124" width="7.28515625" style="48" hidden="1" customWidth="1"/>
    <col min="5125" max="5125" width="19" style="48" hidden="1" customWidth="1"/>
    <col min="5126" max="5126" width="21.42578125" style="48" hidden="1" customWidth="1"/>
    <col min="5127" max="5127" width="7.5703125" style="48" hidden="1" customWidth="1"/>
    <col min="5128" max="5128" width="12.28515625" style="48" hidden="1" customWidth="1"/>
    <col min="5129" max="5129" width="35.85546875" style="48" hidden="1" customWidth="1"/>
    <col min="5130" max="5130" width="7.5703125" style="48" hidden="1" customWidth="1"/>
    <col min="5131" max="5131" width="11.42578125" style="48" hidden="1" customWidth="1"/>
    <col min="5132" max="5132" width="12.28515625" style="48" hidden="1" customWidth="1"/>
    <col min="5133" max="5133" width="35.85546875" style="48" hidden="1" customWidth="1"/>
    <col min="5134" max="5134" width="11.42578125" style="48" hidden="1" customWidth="1"/>
    <col min="5135" max="5135" width="12.28515625" style="48" hidden="1" customWidth="1"/>
    <col min="5136" max="5137" width="21.42578125" style="48" hidden="1" customWidth="1"/>
    <col min="5138" max="5138" width="4.140625" style="48" hidden="1" customWidth="1"/>
    <col min="5139" max="5139" width="11.42578125" style="48" hidden="1" customWidth="1"/>
    <col min="5140" max="5378" width="11.42578125" style="48" hidden="1"/>
    <col min="5379" max="5379" width="7" style="48" hidden="1" customWidth="1"/>
    <col min="5380" max="5380" width="7.28515625" style="48" hidden="1" customWidth="1"/>
    <col min="5381" max="5381" width="19" style="48" hidden="1" customWidth="1"/>
    <col min="5382" max="5382" width="21.42578125" style="48" hidden="1" customWidth="1"/>
    <col min="5383" max="5383" width="7.5703125" style="48" hidden="1" customWidth="1"/>
    <col min="5384" max="5384" width="12.28515625" style="48" hidden="1" customWidth="1"/>
    <col min="5385" max="5385" width="35.85546875" style="48" hidden="1" customWidth="1"/>
    <col min="5386" max="5386" width="7.5703125" style="48" hidden="1" customWidth="1"/>
    <col min="5387" max="5387" width="11.42578125" style="48" hidden="1" customWidth="1"/>
    <col min="5388" max="5388" width="12.28515625" style="48" hidden="1" customWidth="1"/>
    <col min="5389" max="5389" width="35.85546875" style="48" hidden="1" customWidth="1"/>
    <col min="5390" max="5390" width="11.42578125" style="48" hidden="1" customWidth="1"/>
    <col min="5391" max="5391" width="12.28515625" style="48" hidden="1" customWidth="1"/>
    <col min="5392" max="5393" width="21.42578125" style="48" hidden="1" customWidth="1"/>
    <col min="5394" max="5394" width="4.140625" style="48" hidden="1" customWidth="1"/>
    <col min="5395" max="5395" width="11.42578125" style="48" hidden="1" customWidth="1"/>
    <col min="5396" max="5634" width="11.42578125" style="48" hidden="1"/>
    <col min="5635" max="5635" width="7" style="48" hidden="1" customWidth="1"/>
    <col min="5636" max="5636" width="7.28515625" style="48" hidden="1" customWidth="1"/>
    <col min="5637" max="5637" width="19" style="48" hidden="1" customWidth="1"/>
    <col min="5638" max="5638" width="21.42578125" style="48" hidden="1" customWidth="1"/>
    <col min="5639" max="5639" width="7.5703125" style="48" hidden="1" customWidth="1"/>
    <col min="5640" max="5640" width="12.28515625" style="48" hidden="1" customWidth="1"/>
    <col min="5641" max="5641" width="35.85546875" style="48" hidden="1" customWidth="1"/>
    <col min="5642" max="5642" width="7.5703125" style="48" hidden="1" customWidth="1"/>
    <col min="5643" max="5643" width="11.42578125" style="48" hidden="1" customWidth="1"/>
    <col min="5644" max="5644" width="12.28515625" style="48" hidden="1" customWidth="1"/>
    <col min="5645" max="5645" width="35.85546875" style="48" hidden="1" customWidth="1"/>
    <col min="5646" max="5646" width="11.42578125" style="48" hidden="1" customWidth="1"/>
    <col min="5647" max="5647" width="12.28515625" style="48" hidden="1" customWidth="1"/>
    <col min="5648" max="5649" width="21.42578125" style="48" hidden="1" customWidth="1"/>
    <col min="5650" max="5650" width="4.140625" style="48" hidden="1" customWidth="1"/>
    <col min="5651" max="5651" width="11.42578125" style="48" hidden="1" customWidth="1"/>
    <col min="5652" max="5890" width="11.42578125" style="48" hidden="1"/>
    <col min="5891" max="5891" width="7" style="48" hidden="1" customWidth="1"/>
    <col min="5892" max="5892" width="7.28515625" style="48" hidden="1" customWidth="1"/>
    <col min="5893" max="5893" width="19" style="48" hidden="1" customWidth="1"/>
    <col min="5894" max="5894" width="21.42578125" style="48" hidden="1" customWidth="1"/>
    <col min="5895" max="5895" width="7.5703125" style="48" hidden="1" customWidth="1"/>
    <col min="5896" max="5896" width="12.28515625" style="48" hidden="1" customWidth="1"/>
    <col min="5897" max="5897" width="35.85546875" style="48" hidden="1" customWidth="1"/>
    <col min="5898" max="5898" width="7.5703125" style="48" hidden="1" customWidth="1"/>
    <col min="5899" max="5899" width="11.42578125" style="48" hidden="1" customWidth="1"/>
    <col min="5900" max="5900" width="12.28515625" style="48" hidden="1" customWidth="1"/>
    <col min="5901" max="5901" width="35.85546875" style="48" hidden="1" customWidth="1"/>
    <col min="5902" max="5902" width="11.42578125" style="48" hidden="1" customWidth="1"/>
    <col min="5903" max="5903" width="12.28515625" style="48" hidden="1" customWidth="1"/>
    <col min="5904" max="5905" width="21.42578125" style="48" hidden="1" customWidth="1"/>
    <col min="5906" max="5906" width="4.140625" style="48" hidden="1" customWidth="1"/>
    <col min="5907" max="5907" width="11.42578125" style="48" hidden="1" customWidth="1"/>
    <col min="5908" max="6146" width="11.42578125" style="48" hidden="1"/>
    <col min="6147" max="6147" width="7" style="48" hidden="1" customWidth="1"/>
    <col min="6148" max="6148" width="7.28515625" style="48" hidden="1" customWidth="1"/>
    <col min="6149" max="6149" width="19" style="48" hidden="1" customWidth="1"/>
    <col min="6150" max="6150" width="21.42578125" style="48" hidden="1" customWidth="1"/>
    <col min="6151" max="6151" width="7.5703125" style="48" hidden="1" customWidth="1"/>
    <col min="6152" max="6152" width="12.28515625" style="48" hidden="1" customWidth="1"/>
    <col min="6153" max="6153" width="35.85546875" style="48" hidden="1" customWidth="1"/>
    <col min="6154" max="6154" width="7.5703125" style="48" hidden="1" customWidth="1"/>
    <col min="6155" max="6155" width="11.42578125" style="48" hidden="1" customWidth="1"/>
    <col min="6156" max="6156" width="12.28515625" style="48" hidden="1" customWidth="1"/>
    <col min="6157" max="6157" width="35.85546875" style="48" hidden="1" customWidth="1"/>
    <col min="6158" max="6158" width="11.42578125" style="48" hidden="1" customWidth="1"/>
    <col min="6159" max="6159" width="12.28515625" style="48" hidden="1" customWidth="1"/>
    <col min="6160" max="6161" width="21.42578125" style="48" hidden="1" customWidth="1"/>
    <col min="6162" max="6162" width="4.140625" style="48" hidden="1" customWidth="1"/>
    <col min="6163" max="6163" width="11.42578125" style="48" hidden="1" customWidth="1"/>
    <col min="6164" max="6402" width="11.42578125" style="48" hidden="1"/>
    <col min="6403" max="6403" width="7" style="48" hidden="1" customWidth="1"/>
    <col min="6404" max="6404" width="7.28515625" style="48" hidden="1" customWidth="1"/>
    <col min="6405" max="6405" width="19" style="48" hidden="1" customWidth="1"/>
    <col min="6406" max="6406" width="21.42578125" style="48" hidden="1" customWidth="1"/>
    <col min="6407" max="6407" width="7.5703125" style="48" hidden="1" customWidth="1"/>
    <col min="6408" max="6408" width="12.28515625" style="48" hidden="1" customWidth="1"/>
    <col min="6409" max="6409" width="35.85546875" style="48" hidden="1" customWidth="1"/>
    <col min="6410" max="6410" width="7.5703125" style="48" hidden="1" customWidth="1"/>
    <col min="6411" max="6411" width="11.42578125" style="48" hidden="1" customWidth="1"/>
    <col min="6412" max="6412" width="12.28515625" style="48" hidden="1" customWidth="1"/>
    <col min="6413" max="6413" width="35.85546875" style="48" hidden="1" customWidth="1"/>
    <col min="6414" max="6414" width="11.42578125" style="48" hidden="1" customWidth="1"/>
    <col min="6415" max="6415" width="12.28515625" style="48" hidden="1" customWidth="1"/>
    <col min="6416" max="6417" width="21.42578125" style="48" hidden="1" customWidth="1"/>
    <col min="6418" max="6418" width="4.140625" style="48" hidden="1" customWidth="1"/>
    <col min="6419" max="6419" width="11.42578125" style="48" hidden="1" customWidth="1"/>
    <col min="6420" max="6658" width="11.42578125" style="48" hidden="1"/>
    <col min="6659" max="6659" width="7" style="48" hidden="1" customWidth="1"/>
    <col min="6660" max="6660" width="7.28515625" style="48" hidden="1" customWidth="1"/>
    <col min="6661" max="6661" width="19" style="48" hidden="1" customWidth="1"/>
    <col min="6662" max="6662" width="21.42578125" style="48" hidden="1" customWidth="1"/>
    <col min="6663" max="6663" width="7.5703125" style="48" hidden="1" customWidth="1"/>
    <col min="6664" max="6664" width="12.28515625" style="48" hidden="1" customWidth="1"/>
    <col min="6665" max="6665" width="35.85546875" style="48" hidden="1" customWidth="1"/>
    <col min="6666" max="6666" width="7.5703125" style="48" hidden="1" customWidth="1"/>
    <col min="6667" max="6667" width="11.42578125" style="48" hidden="1" customWidth="1"/>
    <col min="6668" max="6668" width="12.28515625" style="48" hidden="1" customWidth="1"/>
    <col min="6669" max="6669" width="35.85546875" style="48" hidden="1" customWidth="1"/>
    <col min="6670" max="6670" width="11.42578125" style="48" hidden="1" customWidth="1"/>
    <col min="6671" max="6671" width="12.28515625" style="48" hidden="1" customWidth="1"/>
    <col min="6672" max="6673" width="21.42578125" style="48" hidden="1" customWidth="1"/>
    <col min="6674" max="6674" width="4.140625" style="48" hidden="1" customWidth="1"/>
    <col min="6675" max="6675" width="11.42578125" style="48" hidden="1" customWidth="1"/>
    <col min="6676" max="6914" width="11.42578125" style="48" hidden="1"/>
    <col min="6915" max="6915" width="7" style="48" hidden="1" customWidth="1"/>
    <col min="6916" max="6916" width="7.28515625" style="48" hidden="1" customWidth="1"/>
    <col min="6917" max="6917" width="19" style="48" hidden="1" customWidth="1"/>
    <col min="6918" max="6918" width="21.42578125" style="48" hidden="1" customWidth="1"/>
    <col min="6919" max="6919" width="7.5703125" style="48" hidden="1" customWidth="1"/>
    <col min="6920" max="6920" width="12.28515625" style="48" hidden="1" customWidth="1"/>
    <col min="6921" max="6921" width="35.85546875" style="48" hidden="1" customWidth="1"/>
    <col min="6922" max="6922" width="7.5703125" style="48" hidden="1" customWidth="1"/>
    <col min="6923" max="6923" width="11.42578125" style="48" hidden="1" customWidth="1"/>
    <col min="6924" max="6924" width="12.28515625" style="48" hidden="1" customWidth="1"/>
    <col min="6925" max="6925" width="35.85546875" style="48" hidden="1" customWidth="1"/>
    <col min="6926" max="6926" width="11.42578125" style="48" hidden="1" customWidth="1"/>
    <col min="6927" max="6927" width="12.28515625" style="48" hidden="1" customWidth="1"/>
    <col min="6928" max="6929" width="21.42578125" style="48" hidden="1" customWidth="1"/>
    <col min="6930" max="6930" width="4.140625" style="48" hidden="1" customWidth="1"/>
    <col min="6931" max="6931" width="11.42578125" style="48" hidden="1" customWidth="1"/>
    <col min="6932" max="7170" width="11.42578125" style="48" hidden="1"/>
    <col min="7171" max="7171" width="7" style="48" hidden="1" customWidth="1"/>
    <col min="7172" max="7172" width="7.28515625" style="48" hidden="1" customWidth="1"/>
    <col min="7173" max="7173" width="19" style="48" hidden="1" customWidth="1"/>
    <col min="7174" max="7174" width="21.42578125" style="48" hidden="1" customWidth="1"/>
    <col min="7175" max="7175" width="7.5703125" style="48" hidden="1" customWidth="1"/>
    <col min="7176" max="7176" width="12.28515625" style="48" hidden="1" customWidth="1"/>
    <col min="7177" max="7177" width="35.85546875" style="48" hidden="1" customWidth="1"/>
    <col min="7178" max="7178" width="7.5703125" style="48" hidden="1" customWidth="1"/>
    <col min="7179" max="7179" width="11.42578125" style="48" hidden="1" customWidth="1"/>
    <col min="7180" max="7180" width="12.28515625" style="48" hidden="1" customWidth="1"/>
    <col min="7181" max="7181" width="35.85546875" style="48" hidden="1" customWidth="1"/>
    <col min="7182" max="7182" width="11.42578125" style="48" hidden="1" customWidth="1"/>
    <col min="7183" max="7183" width="12.28515625" style="48" hidden="1" customWidth="1"/>
    <col min="7184" max="7185" width="21.42578125" style="48" hidden="1" customWidth="1"/>
    <col min="7186" max="7186" width="4.140625" style="48" hidden="1" customWidth="1"/>
    <col min="7187" max="7187" width="11.42578125" style="48" hidden="1" customWidth="1"/>
    <col min="7188" max="7426" width="11.42578125" style="48" hidden="1"/>
    <col min="7427" max="7427" width="7" style="48" hidden="1" customWidth="1"/>
    <col min="7428" max="7428" width="7.28515625" style="48" hidden="1" customWidth="1"/>
    <col min="7429" max="7429" width="19" style="48" hidden="1" customWidth="1"/>
    <col min="7430" max="7430" width="21.42578125" style="48" hidden="1" customWidth="1"/>
    <col min="7431" max="7431" width="7.5703125" style="48" hidden="1" customWidth="1"/>
    <col min="7432" max="7432" width="12.28515625" style="48" hidden="1" customWidth="1"/>
    <col min="7433" max="7433" width="35.85546875" style="48" hidden="1" customWidth="1"/>
    <col min="7434" max="7434" width="7.5703125" style="48" hidden="1" customWidth="1"/>
    <col min="7435" max="7435" width="11.42578125" style="48" hidden="1" customWidth="1"/>
    <col min="7436" max="7436" width="12.28515625" style="48" hidden="1" customWidth="1"/>
    <col min="7437" max="7437" width="35.85546875" style="48" hidden="1" customWidth="1"/>
    <col min="7438" max="7438" width="11.42578125" style="48" hidden="1" customWidth="1"/>
    <col min="7439" max="7439" width="12.28515625" style="48" hidden="1" customWidth="1"/>
    <col min="7440" max="7441" width="21.42578125" style="48" hidden="1" customWidth="1"/>
    <col min="7442" max="7442" width="4.140625" style="48" hidden="1" customWidth="1"/>
    <col min="7443" max="7443" width="11.42578125" style="48" hidden="1" customWidth="1"/>
    <col min="7444" max="7682" width="11.42578125" style="48" hidden="1"/>
    <col min="7683" max="7683" width="7" style="48" hidden="1" customWidth="1"/>
    <col min="7684" max="7684" width="7.28515625" style="48" hidden="1" customWidth="1"/>
    <col min="7685" max="7685" width="19" style="48" hidden="1" customWidth="1"/>
    <col min="7686" max="7686" width="21.42578125" style="48" hidden="1" customWidth="1"/>
    <col min="7687" max="7687" width="7.5703125" style="48" hidden="1" customWidth="1"/>
    <col min="7688" max="7688" width="12.28515625" style="48" hidden="1" customWidth="1"/>
    <col min="7689" max="7689" width="35.85546875" style="48" hidden="1" customWidth="1"/>
    <col min="7690" max="7690" width="7.5703125" style="48" hidden="1" customWidth="1"/>
    <col min="7691" max="7691" width="11.42578125" style="48" hidden="1" customWidth="1"/>
    <col min="7692" max="7692" width="12.28515625" style="48" hidden="1" customWidth="1"/>
    <col min="7693" max="7693" width="35.85546875" style="48" hidden="1" customWidth="1"/>
    <col min="7694" max="7694" width="11.42578125" style="48" hidden="1" customWidth="1"/>
    <col min="7695" max="7695" width="12.28515625" style="48" hidden="1" customWidth="1"/>
    <col min="7696" max="7697" width="21.42578125" style="48" hidden="1" customWidth="1"/>
    <col min="7698" max="7698" width="4.140625" style="48" hidden="1" customWidth="1"/>
    <col min="7699" max="7699" width="11.42578125" style="48" hidden="1" customWidth="1"/>
    <col min="7700" max="7938" width="11.42578125" style="48" hidden="1"/>
    <col min="7939" max="7939" width="7" style="48" hidden="1" customWidth="1"/>
    <col min="7940" max="7940" width="7.28515625" style="48" hidden="1" customWidth="1"/>
    <col min="7941" max="7941" width="19" style="48" hidden="1" customWidth="1"/>
    <col min="7942" max="7942" width="21.42578125" style="48" hidden="1" customWidth="1"/>
    <col min="7943" max="7943" width="7.5703125" style="48" hidden="1" customWidth="1"/>
    <col min="7944" max="7944" width="12.28515625" style="48" hidden="1" customWidth="1"/>
    <col min="7945" max="7945" width="35.85546875" style="48" hidden="1" customWidth="1"/>
    <col min="7946" max="7946" width="7.5703125" style="48" hidden="1" customWidth="1"/>
    <col min="7947" max="7947" width="11.42578125" style="48" hidden="1" customWidth="1"/>
    <col min="7948" max="7948" width="12.28515625" style="48" hidden="1" customWidth="1"/>
    <col min="7949" max="7949" width="35.85546875" style="48" hidden="1" customWidth="1"/>
    <col min="7950" max="7950" width="11.42578125" style="48" hidden="1" customWidth="1"/>
    <col min="7951" max="7951" width="12.28515625" style="48" hidden="1" customWidth="1"/>
    <col min="7952" max="7953" width="21.42578125" style="48" hidden="1" customWidth="1"/>
    <col min="7954" max="7954" width="4.140625" style="48" hidden="1" customWidth="1"/>
    <col min="7955" max="7955" width="11.42578125" style="48" hidden="1" customWidth="1"/>
    <col min="7956" max="8194" width="11.42578125" style="48" hidden="1"/>
    <col min="8195" max="8195" width="7" style="48" hidden="1" customWidth="1"/>
    <col min="8196" max="8196" width="7.28515625" style="48" hidden="1" customWidth="1"/>
    <col min="8197" max="8197" width="19" style="48" hidden="1" customWidth="1"/>
    <col min="8198" max="8198" width="21.42578125" style="48" hidden="1" customWidth="1"/>
    <col min="8199" max="8199" width="7.5703125" style="48" hidden="1" customWidth="1"/>
    <col min="8200" max="8200" width="12.28515625" style="48" hidden="1" customWidth="1"/>
    <col min="8201" max="8201" width="35.85546875" style="48" hidden="1" customWidth="1"/>
    <col min="8202" max="8202" width="7.5703125" style="48" hidden="1" customWidth="1"/>
    <col min="8203" max="8203" width="11.42578125" style="48" hidden="1" customWidth="1"/>
    <col min="8204" max="8204" width="12.28515625" style="48" hidden="1" customWidth="1"/>
    <col min="8205" max="8205" width="35.85546875" style="48" hidden="1" customWidth="1"/>
    <col min="8206" max="8206" width="11.42578125" style="48" hidden="1" customWidth="1"/>
    <col min="8207" max="8207" width="12.28515625" style="48" hidden="1" customWidth="1"/>
    <col min="8208" max="8209" width="21.42578125" style="48" hidden="1" customWidth="1"/>
    <col min="8210" max="8210" width="4.140625" style="48" hidden="1" customWidth="1"/>
    <col min="8211" max="8211" width="11.42578125" style="48" hidden="1" customWidth="1"/>
    <col min="8212" max="8450" width="11.42578125" style="48" hidden="1"/>
    <col min="8451" max="8451" width="7" style="48" hidden="1" customWidth="1"/>
    <col min="8452" max="8452" width="7.28515625" style="48" hidden="1" customWidth="1"/>
    <col min="8453" max="8453" width="19" style="48" hidden="1" customWidth="1"/>
    <col min="8454" max="8454" width="21.42578125" style="48" hidden="1" customWidth="1"/>
    <col min="8455" max="8455" width="7.5703125" style="48" hidden="1" customWidth="1"/>
    <col min="8456" max="8456" width="12.28515625" style="48" hidden="1" customWidth="1"/>
    <col min="8457" max="8457" width="35.85546875" style="48" hidden="1" customWidth="1"/>
    <col min="8458" max="8458" width="7.5703125" style="48" hidden="1" customWidth="1"/>
    <col min="8459" max="8459" width="11.42578125" style="48" hidden="1" customWidth="1"/>
    <col min="8460" max="8460" width="12.28515625" style="48" hidden="1" customWidth="1"/>
    <col min="8461" max="8461" width="35.85546875" style="48" hidden="1" customWidth="1"/>
    <col min="8462" max="8462" width="11.42578125" style="48" hidden="1" customWidth="1"/>
    <col min="8463" max="8463" width="12.28515625" style="48" hidden="1" customWidth="1"/>
    <col min="8464" max="8465" width="21.42578125" style="48" hidden="1" customWidth="1"/>
    <col min="8466" max="8466" width="4.140625" style="48" hidden="1" customWidth="1"/>
    <col min="8467" max="8467" width="11.42578125" style="48" hidden="1" customWidth="1"/>
    <col min="8468" max="8706" width="11.42578125" style="48" hidden="1"/>
    <col min="8707" max="8707" width="7" style="48" hidden="1" customWidth="1"/>
    <col min="8708" max="8708" width="7.28515625" style="48" hidden="1" customWidth="1"/>
    <col min="8709" max="8709" width="19" style="48" hidden="1" customWidth="1"/>
    <col min="8710" max="8710" width="21.42578125" style="48" hidden="1" customWidth="1"/>
    <col min="8711" max="8711" width="7.5703125" style="48" hidden="1" customWidth="1"/>
    <col min="8712" max="8712" width="12.28515625" style="48" hidden="1" customWidth="1"/>
    <col min="8713" max="8713" width="35.85546875" style="48" hidden="1" customWidth="1"/>
    <col min="8714" max="8714" width="7.5703125" style="48" hidden="1" customWidth="1"/>
    <col min="8715" max="8715" width="11.42578125" style="48" hidden="1" customWidth="1"/>
    <col min="8716" max="8716" width="12.28515625" style="48" hidden="1" customWidth="1"/>
    <col min="8717" max="8717" width="35.85546875" style="48" hidden="1" customWidth="1"/>
    <col min="8718" max="8718" width="11.42578125" style="48" hidden="1" customWidth="1"/>
    <col min="8719" max="8719" width="12.28515625" style="48" hidden="1" customWidth="1"/>
    <col min="8720" max="8721" width="21.42578125" style="48" hidden="1" customWidth="1"/>
    <col min="8722" max="8722" width="4.140625" style="48" hidden="1" customWidth="1"/>
    <col min="8723" max="8723" width="11.42578125" style="48" hidden="1" customWidth="1"/>
    <col min="8724" max="8962" width="11.42578125" style="48" hidden="1"/>
    <col min="8963" max="8963" width="7" style="48" hidden="1" customWidth="1"/>
    <col min="8964" max="8964" width="7.28515625" style="48" hidden="1" customWidth="1"/>
    <col min="8965" max="8965" width="19" style="48" hidden="1" customWidth="1"/>
    <col min="8966" max="8966" width="21.42578125" style="48" hidden="1" customWidth="1"/>
    <col min="8967" max="8967" width="7.5703125" style="48" hidden="1" customWidth="1"/>
    <col min="8968" max="8968" width="12.28515625" style="48" hidden="1" customWidth="1"/>
    <col min="8969" max="8969" width="35.85546875" style="48" hidden="1" customWidth="1"/>
    <col min="8970" max="8970" width="7.5703125" style="48" hidden="1" customWidth="1"/>
    <col min="8971" max="8971" width="11.42578125" style="48" hidden="1" customWidth="1"/>
    <col min="8972" max="8972" width="12.28515625" style="48" hidden="1" customWidth="1"/>
    <col min="8973" max="8973" width="35.85546875" style="48" hidden="1" customWidth="1"/>
    <col min="8974" max="8974" width="11.42578125" style="48" hidden="1" customWidth="1"/>
    <col min="8975" max="8975" width="12.28515625" style="48" hidden="1" customWidth="1"/>
    <col min="8976" max="8977" width="21.42578125" style="48" hidden="1" customWidth="1"/>
    <col min="8978" max="8978" width="4.140625" style="48" hidden="1" customWidth="1"/>
    <col min="8979" max="8979" width="11.42578125" style="48" hidden="1" customWidth="1"/>
    <col min="8980" max="9218" width="11.42578125" style="48" hidden="1"/>
    <col min="9219" max="9219" width="7" style="48" hidden="1" customWidth="1"/>
    <col min="9220" max="9220" width="7.28515625" style="48" hidden="1" customWidth="1"/>
    <col min="9221" max="9221" width="19" style="48" hidden="1" customWidth="1"/>
    <col min="9222" max="9222" width="21.42578125" style="48" hidden="1" customWidth="1"/>
    <col min="9223" max="9223" width="7.5703125" style="48" hidden="1" customWidth="1"/>
    <col min="9224" max="9224" width="12.28515625" style="48" hidden="1" customWidth="1"/>
    <col min="9225" max="9225" width="35.85546875" style="48" hidden="1" customWidth="1"/>
    <col min="9226" max="9226" width="7.5703125" style="48" hidden="1" customWidth="1"/>
    <col min="9227" max="9227" width="11.42578125" style="48" hidden="1" customWidth="1"/>
    <col min="9228" max="9228" width="12.28515625" style="48" hidden="1" customWidth="1"/>
    <col min="9229" max="9229" width="35.85546875" style="48" hidden="1" customWidth="1"/>
    <col min="9230" max="9230" width="11.42578125" style="48" hidden="1" customWidth="1"/>
    <col min="9231" max="9231" width="12.28515625" style="48" hidden="1" customWidth="1"/>
    <col min="9232" max="9233" width="21.42578125" style="48" hidden="1" customWidth="1"/>
    <col min="9234" max="9234" width="4.140625" style="48" hidden="1" customWidth="1"/>
    <col min="9235" max="9235" width="11.42578125" style="48" hidden="1" customWidth="1"/>
    <col min="9236" max="9474" width="11.42578125" style="48" hidden="1"/>
    <col min="9475" max="9475" width="7" style="48" hidden="1" customWidth="1"/>
    <col min="9476" max="9476" width="7.28515625" style="48" hidden="1" customWidth="1"/>
    <col min="9477" max="9477" width="19" style="48" hidden="1" customWidth="1"/>
    <col min="9478" max="9478" width="21.42578125" style="48" hidden="1" customWidth="1"/>
    <col min="9479" max="9479" width="7.5703125" style="48" hidden="1" customWidth="1"/>
    <col min="9480" max="9480" width="12.28515625" style="48" hidden="1" customWidth="1"/>
    <col min="9481" max="9481" width="35.85546875" style="48" hidden="1" customWidth="1"/>
    <col min="9482" max="9482" width="7.5703125" style="48" hidden="1" customWidth="1"/>
    <col min="9483" max="9483" width="11.42578125" style="48" hidden="1" customWidth="1"/>
    <col min="9484" max="9484" width="12.28515625" style="48" hidden="1" customWidth="1"/>
    <col min="9485" max="9485" width="35.85546875" style="48" hidden="1" customWidth="1"/>
    <col min="9486" max="9486" width="11.42578125" style="48" hidden="1" customWidth="1"/>
    <col min="9487" max="9487" width="12.28515625" style="48" hidden="1" customWidth="1"/>
    <col min="9488" max="9489" width="21.42578125" style="48" hidden="1" customWidth="1"/>
    <col min="9490" max="9490" width="4.140625" style="48" hidden="1" customWidth="1"/>
    <col min="9491" max="9491" width="11.42578125" style="48" hidden="1" customWidth="1"/>
    <col min="9492" max="9730" width="11.42578125" style="48" hidden="1"/>
    <col min="9731" max="9731" width="7" style="48" hidden="1" customWidth="1"/>
    <col min="9732" max="9732" width="7.28515625" style="48" hidden="1" customWidth="1"/>
    <col min="9733" max="9733" width="19" style="48" hidden="1" customWidth="1"/>
    <col min="9734" max="9734" width="21.42578125" style="48" hidden="1" customWidth="1"/>
    <col min="9735" max="9735" width="7.5703125" style="48" hidden="1" customWidth="1"/>
    <col min="9736" max="9736" width="12.28515625" style="48" hidden="1" customWidth="1"/>
    <col min="9737" max="9737" width="35.85546875" style="48" hidden="1" customWidth="1"/>
    <col min="9738" max="9738" width="7.5703125" style="48" hidden="1" customWidth="1"/>
    <col min="9739" max="9739" width="11.42578125" style="48" hidden="1" customWidth="1"/>
    <col min="9740" max="9740" width="12.28515625" style="48" hidden="1" customWidth="1"/>
    <col min="9741" max="9741" width="35.85546875" style="48" hidden="1" customWidth="1"/>
    <col min="9742" max="9742" width="11.42578125" style="48" hidden="1" customWidth="1"/>
    <col min="9743" max="9743" width="12.28515625" style="48" hidden="1" customWidth="1"/>
    <col min="9744" max="9745" width="21.42578125" style="48" hidden="1" customWidth="1"/>
    <col min="9746" max="9746" width="4.140625" style="48" hidden="1" customWidth="1"/>
    <col min="9747" max="9747" width="11.42578125" style="48" hidden="1" customWidth="1"/>
    <col min="9748" max="9986" width="11.42578125" style="48" hidden="1"/>
    <col min="9987" max="9987" width="7" style="48" hidden="1" customWidth="1"/>
    <col min="9988" max="9988" width="7.28515625" style="48" hidden="1" customWidth="1"/>
    <col min="9989" max="9989" width="19" style="48" hidden="1" customWidth="1"/>
    <col min="9990" max="9990" width="21.42578125" style="48" hidden="1" customWidth="1"/>
    <col min="9991" max="9991" width="7.5703125" style="48" hidden="1" customWidth="1"/>
    <col min="9992" max="9992" width="12.28515625" style="48" hidden="1" customWidth="1"/>
    <col min="9993" max="9993" width="35.85546875" style="48" hidden="1" customWidth="1"/>
    <col min="9994" max="9994" width="7.5703125" style="48" hidden="1" customWidth="1"/>
    <col min="9995" max="9995" width="11.42578125" style="48" hidden="1" customWidth="1"/>
    <col min="9996" max="9996" width="12.28515625" style="48" hidden="1" customWidth="1"/>
    <col min="9997" max="9997" width="35.85546875" style="48" hidden="1" customWidth="1"/>
    <col min="9998" max="9998" width="11.42578125" style="48" hidden="1" customWidth="1"/>
    <col min="9999" max="9999" width="12.28515625" style="48" hidden="1" customWidth="1"/>
    <col min="10000" max="10001" width="21.42578125" style="48" hidden="1" customWidth="1"/>
    <col min="10002" max="10002" width="4.140625" style="48" hidden="1" customWidth="1"/>
    <col min="10003" max="10003" width="11.42578125" style="48" hidden="1" customWidth="1"/>
    <col min="10004" max="10242" width="11.42578125" style="48" hidden="1"/>
    <col min="10243" max="10243" width="7" style="48" hidden="1" customWidth="1"/>
    <col min="10244" max="10244" width="7.28515625" style="48" hidden="1" customWidth="1"/>
    <col min="10245" max="10245" width="19" style="48" hidden="1" customWidth="1"/>
    <col min="10246" max="10246" width="21.42578125" style="48" hidden="1" customWidth="1"/>
    <col min="10247" max="10247" width="7.5703125" style="48" hidden="1" customWidth="1"/>
    <col min="10248" max="10248" width="12.28515625" style="48" hidden="1" customWidth="1"/>
    <col min="10249" max="10249" width="35.85546875" style="48" hidden="1" customWidth="1"/>
    <col min="10250" max="10250" width="7.5703125" style="48" hidden="1" customWidth="1"/>
    <col min="10251" max="10251" width="11.42578125" style="48" hidden="1" customWidth="1"/>
    <col min="10252" max="10252" width="12.28515625" style="48" hidden="1" customWidth="1"/>
    <col min="10253" max="10253" width="35.85546875" style="48" hidden="1" customWidth="1"/>
    <col min="10254" max="10254" width="11.42578125" style="48" hidden="1" customWidth="1"/>
    <col min="10255" max="10255" width="12.28515625" style="48" hidden="1" customWidth="1"/>
    <col min="10256" max="10257" width="21.42578125" style="48" hidden="1" customWidth="1"/>
    <col min="10258" max="10258" width="4.140625" style="48" hidden="1" customWidth="1"/>
    <col min="10259" max="10259" width="11.42578125" style="48" hidden="1" customWidth="1"/>
    <col min="10260" max="10498" width="11.42578125" style="48" hidden="1"/>
    <col min="10499" max="10499" width="7" style="48" hidden="1" customWidth="1"/>
    <col min="10500" max="10500" width="7.28515625" style="48" hidden="1" customWidth="1"/>
    <col min="10501" max="10501" width="19" style="48" hidden="1" customWidth="1"/>
    <col min="10502" max="10502" width="21.42578125" style="48" hidden="1" customWidth="1"/>
    <col min="10503" max="10503" width="7.5703125" style="48" hidden="1" customWidth="1"/>
    <col min="10504" max="10504" width="12.28515625" style="48" hidden="1" customWidth="1"/>
    <col min="10505" max="10505" width="35.85546875" style="48" hidden="1" customWidth="1"/>
    <col min="10506" max="10506" width="7.5703125" style="48" hidden="1" customWidth="1"/>
    <col min="10507" max="10507" width="11.42578125" style="48" hidden="1" customWidth="1"/>
    <col min="10508" max="10508" width="12.28515625" style="48" hidden="1" customWidth="1"/>
    <col min="10509" max="10509" width="35.85546875" style="48" hidden="1" customWidth="1"/>
    <col min="10510" max="10510" width="11.42578125" style="48" hidden="1" customWidth="1"/>
    <col min="10511" max="10511" width="12.28515625" style="48" hidden="1" customWidth="1"/>
    <col min="10512" max="10513" width="21.42578125" style="48" hidden="1" customWidth="1"/>
    <col min="10514" max="10514" width="4.140625" style="48" hidden="1" customWidth="1"/>
    <col min="10515" max="10515" width="11.42578125" style="48" hidden="1" customWidth="1"/>
    <col min="10516" max="10754" width="11.42578125" style="48" hidden="1"/>
    <col min="10755" max="10755" width="7" style="48" hidden="1" customWidth="1"/>
    <col min="10756" max="10756" width="7.28515625" style="48" hidden="1" customWidth="1"/>
    <col min="10757" max="10757" width="19" style="48" hidden="1" customWidth="1"/>
    <col min="10758" max="10758" width="21.42578125" style="48" hidden="1" customWidth="1"/>
    <col min="10759" max="10759" width="7.5703125" style="48" hidden="1" customWidth="1"/>
    <col min="10760" max="10760" width="12.28515625" style="48" hidden="1" customWidth="1"/>
    <col min="10761" max="10761" width="35.85546875" style="48" hidden="1" customWidth="1"/>
    <col min="10762" max="10762" width="7.5703125" style="48" hidden="1" customWidth="1"/>
    <col min="10763" max="10763" width="11.42578125" style="48" hidden="1" customWidth="1"/>
    <col min="10764" max="10764" width="12.28515625" style="48" hidden="1" customWidth="1"/>
    <col min="10765" max="10765" width="35.85546875" style="48" hidden="1" customWidth="1"/>
    <col min="10766" max="10766" width="11.42578125" style="48" hidden="1" customWidth="1"/>
    <col min="10767" max="10767" width="12.28515625" style="48" hidden="1" customWidth="1"/>
    <col min="10768" max="10769" width="21.42578125" style="48" hidden="1" customWidth="1"/>
    <col min="10770" max="10770" width="4.140625" style="48" hidden="1" customWidth="1"/>
    <col min="10771" max="10771" width="11.42578125" style="48" hidden="1" customWidth="1"/>
    <col min="10772" max="11010" width="11.42578125" style="48" hidden="1"/>
    <col min="11011" max="11011" width="7" style="48" hidden="1" customWidth="1"/>
    <col min="11012" max="11012" width="7.28515625" style="48" hidden="1" customWidth="1"/>
    <col min="11013" max="11013" width="19" style="48" hidden="1" customWidth="1"/>
    <col min="11014" max="11014" width="21.42578125" style="48" hidden="1" customWidth="1"/>
    <col min="11015" max="11015" width="7.5703125" style="48" hidden="1" customWidth="1"/>
    <col min="11016" max="11016" width="12.28515625" style="48" hidden="1" customWidth="1"/>
    <col min="11017" max="11017" width="35.85546875" style="48" hidden="1" customWidth="1"/>
    <col min="11018" max="11018" width="7.5703125" style="48" hidden="1" customWidth="1"/>
    <col min="11019" max="11019" width="11.42578125" style="48" hidden="1" customWidth="1"/>
    <col min="11020" max="11020" width="12.28515625" style="48" hidden="1" customWidth="1"/>
    <col min="11021" max="11021" width="35.85546875" style="48" hidden="1" customWidth="1"/>
    <col min="11022" max="11022" width="11.42578125" style="48" hidden="1" customWidth="1"/>
    <col min="11023" max="11023" width="12.28515625" style="48" hidden="1" customWidth="1"/>
    <col min="11024" max="11025" width="21.42578125" style="48" hidden="1" customWidth="1"/>
    <col min="11026" max="11026" width="4.140625" style="48" hidden="1" customWidth="1"/>
    <col min="11027" max="11027" width="11.42578125" style="48" hidden="1" customWidth="1"/>
    <col min="11028" max="11266" width="11.42578125" style="48" hidden="1"/>
    <col min="11267" max="11267" width="7" style="48" hidden="1" customWidth="1"/>
    <col min="11268" max="11268" width="7.28515625" style="48" hidden="1" customWidth="1"/>
    <col min="11269" max="11269" width="19" style="48" hidden="1" customWidth="1"/>
    <col min="11270" max="11270" width="21.42578125" style="48" hidden="1" customWidth="1"/>
    <col min="11271" max="11271" width="7.5703125" style="48" hidden="1" customWidth="1"/>
    <col min="11272" max="11272" width="12.28515625" style="48" hidden="1" customWidth="1"/>
    <col min="11273" max="11273" width="35.85546875" style="48" hidden="1" customWidth="1"/>
    <col min="11274" max="11274" width="7.5703125" style="48" hidden="1" customWidth="1"/>
    <col min="11275" max="11275" width="11.42578125" style="48" hidden="1" customWidth="1"/>
    <col min="11276" max="11276" width="12.28515625" style="48" hidden="1" customWidth="1"/>
    <col min="11277" max="11277" width="35.85546875" style="48" hidden="1" customWidth="1"/>
    <col min="11278" max="11278" width="11.42578125" style="48" hidden="1" customWidth="1"/>
    <col min="11279" max="11279" width="12.28515625" style="48" hidden="1" customWidth="1"/>
    <col min="11280" max="11281" width="21.42578125" style="48" hidden="1" customWidth="1"/>
    <col min="11282" max="11282" width="4.140625" style="48" hidden="1" customWidth="1"/>
    <col min="11283" max="11283" width="11.42578125" style="48" hidden="1" customWidth="1"/>
    <col min="11284" max="11522" width="11.42578125" style="48" hidden="1"/>
    <col min="11523" max="11523" width="7" style="48" hidden="1" customWidth="1"/>
    <col min="11524" max="11524" width="7.28515625" style="48" hidden="1" customWidth="1"/>
    <col min="11525" max="11525" width="19" style="48" hidden="1" customWidth="1"/>
    <col min="11526" max="11526" width="21.42578125" style="48" hidden="1" customWidth="1"/>
    <col min="11527" max="11527" width="7.5703125" style="48" hidden="1" customWidth="1"/>
    <col min="11528" max="11528" width="12.28515625" style="48" hidden="1" customWidth="1"/>
    <col min="11529" max="11529" width="35.85546875" style="48" hidden="1" customWidth="1"/>
    <col min="11530" max="11530" width="7.5703125" style="48" hidden="1" customWidth="1"/>
    <col min="11531" max="11531" width="11.42578125" style="48" hidden="1" customWidth="1"/>
    <col min="11532" max="11532" width="12.28515625" style="48" hidden="1" customWidth="1"/>
    <col min="11533" max="11533" width="35.85546875" style="48" hidden="1" customWidth="1"/>
    <col min="11534" max="11534" width="11.42578125" style="48" hidden="1" customWidth="1"/>
    <col min="11535" max="11535" width="12.28515625" style="48" hidden="1" customWidth="1"/>
    <col min="11536" max="11537" width="21.42578125" style="48" hidden="1" customWidth="1"/>
    <col min="11538" max="11538" width="4.140625" style="48" hidden="1" customWidth="1"/>
    <col min="11539" max="11539" width="11.42578125" style="48" hidden="1" customWidth="1"/>
    <col min="11540" max="11778" width="11.42578125" style="48" hidden="1"/>
    <col min="11779" max="11779" width="7" style="48" hidden="1" customWidth="1"/>
    <col min="11780" max="11780" width="7.28515625" style="48" hidden="1" customWidth="1"/>
    <col min="11781" max="11781" width="19" style="48" hidden="1" customWidth="1"/>
    <col min="11782" max="11782" width="21.42578125" style="48" hidden="1" customWidth="1"/>
    <col min="11783" max="11783" width="7.5703125" style="48" hidden="1" customWidth="1"/>
    <col min="11784" max="11784" width="12.28515625" style="48" hidden="1" customWidth="1"/>
    <col min="11785" max="11785" width="35.85546875" style="48" hidden="1" customWidth="1"/>
    <col min="11786" max="11786" width="7.5703125" style="48" hidden="1" customWidth="1"/>
    <col min="11787" max="11787" width="11.42578125" style="48" hidden="1" customWidth="1"/>
    <col min="11788" max="11788" width="12.28515625" style="48" hidden="1" customWidth="1"/>
    <col min="11789" max="11789" width="35.85546875" style="48" hidden="1" customWidth="1"/>
    <col min="11790" max="11790" width="11.42578125" style="48" hidden="1" customWidth="1"/>
    <col min="11791" max="11791" width="12.28515625" style="48" hidden="1" customWidth="1"/>
    <col min="11792" max="11793" width="21.42578125" style="48" hidden="1" customWidth="1"/>
    <col min="11794" max="11794" width="4.140625" style="48" hidden="1" customWidth="1"/>
    <col min="11795" max="11795" width="11.42578125" style="48" hidden="1" customWidth="1"/>
    <col min="11796" max="12034" width="11.42578125" style="48" hidden="1"/>
    <col min="12035" max="12035" width="7" style="48" hidden="1" customWidth="1"/>
    <col min="12036" max="12036" width="7.28515625" style="48" hidden="1" customWidth="1"/>
    <col min="12037" max="12037" width="19" style="48" hidden="1" customWidth="1"/>
    <col min="12038" max="12038" width="21.42578125" style="48" hidden="1" customWidth="1"/>
    <col min="12039" max="12039" width="7.5703125" style="48" hidden="1" customWidth="1"/>
    <col min="12040" max="12040" width="12.28515625" style="48" hidden="1" customWidth="1"/>
    <col min="12041" max="12041" width="35.85546875" style="48" hidden="1" customWidth="1"/>
    <col min="12042" max="12042" width="7.5703125" style="48" hidden="1" customWidth="1"/>
    <col min="12043" max="12043" width="11.42578125" style="48" hidden="1" customWidth="1"/>
    <col min="12044" max="12044" width="12.28515625" style="48" hidden="1" customWidth="1"/>
    <col min="12045" max="12045" width="35.85546875" style="48" hidden="1" customWidth="1"/>
    <col min="12046" max="12046" width="11.42578125" style="48" hidden="1" customWidth="1"/>
    <col min="12047" max="12047" width="12.28515625" style="48" hidden="1" customWidth="1"/>
    <col min="12048" max="12049" width="21.42578125" style="48" hidden="1" customWidth="1"/>
    <col min="12050" max="12050" width="4.140625" style="48" hidden="1" customWidth="1"/>
    <col min="12051" max="12051" width="11.42578125" style="48" hidden="1" customWidth="1"/>
    <col min="12052" max="12290" width="11.42578125" style="48" hidden="1"/>
    <col min="12291" max="12291" width="7" style="48" hidden="1" customWidth="1"/>
    <col min="12292" max="12292" width="7.28515625" style="48" hidden="1" customWidth="1"/>
    <col min="12293" max="12293" width="19" style="48" hidden="1" customWidth="1"/>
    <col min="12294" max="12294" width="21.42578125" style="48" hidden="1" customWidth="1"/>
    <col min="12295" max="12295" width="7.5703125" style="48" hidden="1" customWidth="1"/>
    <col min="12296" max="12296" width="12.28515625" style="48" hidden="1" customWidth="1"/>
    <col min="12297" max="12297" width="35.85546875" style="48" hidden="1" customWidth="1"/>
    <col min="12298" max="12298" width="7.5703125" style="48" hidden="1" customWidth="1"/>
    <col min="12299" max="12299" width="11.42578125" style="48" hidden="1" customWidth="1"/>
    <col min="12300" max="12300" width="12.28515625" style="48" hidden="1" customWidth="1"/>
    <col min="12301" max="12301" width="35.85546875" style="48" hidden="1" customWidth="1"/>
    <col min="12302" max="12302" width="11.42578125" style="48" hidden="1" customWidth="1"/>
    <col min="12303" max="12303" width="12.28515625" style="48" hidden="1" customWidth="1"/>
    <col min="12304" max="12305" width="21.42578125" style="48" hidden="1" customWidth="1"/>
    <col min="12306" max="12306" width="4.140625" style="48" hidden="1" customWidth="1"/>
    <col min="12307" max="12307" width="11.42578125" style="48" hidden="1" customWidth="1"/>
    <col min="12308" max="12546" width="11.42578125" style="48" hidden="1"/>
    <col min="12547" max="12547" width="7" style="48" hidden="1" customWidth="1"/>
    <col min="12548" max="12548" width="7.28515625" style="48" hidden="1" customWidth="1"/>
    <col min="12549" max="12549" width="19" style="48" hidden="1" customWidth="1"/>
    <col min="12550" max="12550" width="21.42578125" style="48" hidden="1" customWidth="1"/>
    <col min="12551" max="12551" width="7.5703125" style="48" hidden="1" customWidth="1"/>
    <col min="12552" max="12552" width="12.28515625" style="48" hidden="1" customWidth="1"/>
    <col min="12553" max="12553" width="35.85546875" style="48" hidden="1" customWidth="1"/>
    <col min="12554" max="12554" width="7.5703125" style="48" hidden="1" customWidth="1"/>
    <col min="12555" max="12555" width="11.42578125" style="48" hidden="1" customWidth="1"/>
    <col min="12556" max="12556" width="12.28515625" style="48" hidden="1" customWidth="1"/>
    <col min="12557" max="12557" width="35.85546875" style="48" hidden="1" customWidth="1"/>
    <col min="12558" max="12558" width="11.42578125" style="48" hidden="1" customWidth="1"/>
    <col min="12559" max="12559" width="12.28515625" style="48" hidden="1" customWidth="1"/>
    <col min="12560" max="12561" width="21.42578125" style="48" hidden="1" customWidth="1"/>
    <col min="12562" max="12562" width="4.140625" style="48" hidden="1" customWidth="1"/>
    <col min="12563" max="12563" width="11.42578125" style="48" hidden="1" customWidth="1"/>
    <col min="12564" max="12802" width="11.42578125" style="48" hidden="1"/>
    <col min="12803" max="12803" width="7" style="48" hidden="1" customWidth="1"/>
    <col min="12804" max="12804" width="7.28515625" style="48" hidden="1" customWidth="1"/>
    <col min="12805" max="12805" width="19" style="48" hidden="1" customWidth="1"/>
    <col min="12806" max="12806" width="21.42578125" style="48" hidden="1" customWidth="1"/>
    <col min="12807" max="12807" width="7.5703125" style="48" hidden="1" customWidth="1"/>
    <col min="12808" max="12808" width="12.28515625" style="48" hidden="1" customWidth="1"/>
    <col min="12809" max="12809" width="35.85546875" style="48" hidden="1" customWidth="1"/>
    <col min="12810" max="12810" width="7.5703125" style="48" hidden="1" customWidth="1"/>
    <col min="12811" max="12811" width="11.42578125" style="48" hidden="1" customWidth="1"/>
    <col min="12812" max="12812" width="12.28515625" style="48" hidden="1" customWidth="1"/>
    <col min="12813" max="12813" width="35.85546875" style="48" hidden="1" customWidth="1"/>
    <col min="12814" max="12814" width="11.42578125" style="48" hidden="1" customWidth="1"/>
    <col min="12815" max="12815" width="12.28515625" style="48" hidden="1" customWidth="1"/>
    <col min="12816" max="12817" width="21.42578125" style="48" hidden="1" customWidth="1"/>
    <col min="12818" max="12818" width="4.140625" style="48" hidden="1" customWidth="1"/>
    <col min="12819" max="12819" width="11.42578125" style="48" hidden="1" customWidth="1"/>
    <col min="12820" max="13058" width="11.42578125" style="48" hidden="1"/>
    <col min="13059" max="13059" width="7" style="48" hidden="1" customWidth="1"/>
    <col min="13060" max="13060" width="7.28515625" style="48" hidden="1" customWidth="1"/>
    <col min="13061" max="13061" width="19" style="48" hidden="1" customWidth="1"/>
    <col min="13062" max="13062" width="21.42578125" style="48" hidden="1" customWidth="1"/>
    <col min="13063" max="13063" width="7.5703125" style="48" hidden="1" customWidth="1"/>
    <col min="13064" max="13064" width="12.28515625" style="48" hidden="1" customWidth="1"/>
    <col min="13065" max="13065" width="35.85546875" style="48" hidden="1" customWidth="1"/>
    <col min="13066" max="13066" width="7.5703125" style="48" hidden="1" customWidth="1"/>
    <col min="13067" max="13067" width="11.42578125" style="48" hidden="1" customWidth="1"/>
    <col min="13068" max="13068" width="12.28515625" style="48" hidden="1" customWidth="1"/>
    <col min="13069" max="13069" width="35.85546875" style="48" hidden="1" customWidth="1"/>
    <col min="13070" max="13070" width="11.42578125" style="48" hidden="1" customWidth="1"/>
    <col min="13071" max="13071" width="12.28515625" style="48" hidden="1" customWidth="1"/>
    <col min="13072" max="13073" width="21.42578125" style="48" hidden="1" customWidth="1"/>
    <col min="13074" max="13074" width="4.140625" style="48" hidden="1" customWidth="1"/>
    <col min="13075" max="13075" width="11.42578125" style="48" hidden="1" customWidth="1"/>
    <col min="13076" max="13314" width="11.42578125" style="48" hidden="1"/>
    <col min="13315" max="13315" width="7" style="48" hidden="1" customWidth="1"/>
    <col min="13316" max="13316" width="7.28515625" style="48" hidden="1" customWidth="1"/>
    <col min="13317" max="13317" width="19" style="48" hidden="1" customWidth="1"/>
    <col min="13318" max="13318" width="21.42578125" style="48" hidden="1" customWidth="1"/>
    <col min="13319" max="13319" width="7.5703125" style="48" hidden="1" customWidth="1"/>
    <col min="13320" max="13320" width="12.28515625" style="48" hidden="1" customWidth="1"/>
    <col min="13321" max="13321" width="35.85546875" style="48" hidden="1" customWidth="1"/>
    <col min="13322" max="13322" width="7.5703125" style="48" hidden="1" customWidth="1"/>
    <col min="13323" max="13323" width="11.42578125" style="48" hidden="1" customWidth="1"/>
    <col min="13324" max="13324" width="12.28515625" style="48" hidden="1" customWidth="1"/>
    <col min="13325" max="13325" width="35.85546875" style="48" hidden="1" customWidth="1"/>
    <col min="13326" max="13326" width="11.42578125" style="48" hidden="1" customWidth="1"/>
    <col min="13327" max="13327" width="12.28515625" style="48" hidden="1" customWidth="1"/>
    <col min="13328" max="13329" width="21.42578125" style="48" hidden="1" customWidth="1"/>
    <col min="13330" max="13330" width="4.140625" style="48" hidden="1" customWidth="1"/>
    <col min="13331" max="13331" width="11.42578125" style="48" hidden="1" customWidth="1"/>
    <col min="13332" max="13570" width="11.42578125" style="48" hidden="1"/>
    <col min="13571" max="13571" width="7" style="48" hidden="1" customWidth="1"/>
    <col min="13572" max="13572" width="7.28515625" style="48" hidden="1" customWidth="1"/>
    <col min="13573" max="13573" width="19" style="48" hidden="1" customWidth="1"/>
    <col min="13574" max="13574" width="21.42578125" style="48" hidden="1" customWidth="1"/>
    <col min="13575" max="13575" width="7.5703125" style="48" hidden="1" customWidth="1"/>
    <col min="13576" max="13576" width="12.28515625" style="48" hidden="1" customWidth="1"/>
    <col min="13577" max="13577" width="35.85546875" style="48" hidden="1" customWidth="1"/>
    <col min="13578" max="13578" width="7.5703125" style="48" hidden="1" customWidth="1"/>
    <col min="13579" max="13579" width="11.42578125" style="48" hidden="1" customWidth="1"/>
    <col min="13580" max="13580" width="12.28515625" style="48" hidden="1" customWidth="1"/>
    <col min="13581" max="13581" width="35.85546875" style="48" hidden="1" customWidth="1"/>
    <col min="13582" max="13582" width="11.42578125" style="48" hidden="1" customWidth="1"/>
    <col min="13583" max="13583" width="12.28515625" style="48" hidden="1" customWidth="1"/>
    <col min="13584" max="13585" width="21.42578125" style="48" hidden="1" customWidth="1"/>
    <col min="13586" max="13586" width="4.140625" style="48" hidden="1" customWidth="1"/>
    <col min="13587" max="13587" width="11.42578125" style="48" hidden="1" customWidth="1"/>
    <col min="13588" max="13826" width="11.42578125" style="48" hidden="1"/>
    <col min="13827" max="13827" width="7" style="48" hidden="1" customWidth="1"/>
    <col min="13828" max="13828" width="7.28515625" style="48" hidden="1" customWidth="1"/>
    <col min="13829" max="13829" width="19" style="48" hidden="1" customWidth="1"/>
    <col min="13830" max="13830" width="21.42578125" style="48" hidden="1" customWidth="1"/>
    <col min="13831" max="13831" width="7.5703125" style="48" hidden="1" customWidth="1"/>
    <col min="13832" max="13832" width="12.28515625" style="48" hidden="1" customWidth="1"/>
    <col min="13833" max="13833" width="35.85546875" style="48" hidden="1" customWidth="1"/>
    <col min="13834" max="13834" width="7.5703125" style="48" hidden="1" customWidth="1"/>
    <col min="13835" max="13835" width="11.42578125" style="48" hidden="1" customWidth="1"/>
    <col min="13836" max="13836" width="12.28515625" style="48" hidden="1" customWidth="1"/>
    <col min="13837" max="13837" width="35.85546875" style="48" hidden="1" customWidth="1"/>
    <col min="13838" max="13838" width="11.42578125" style="48" hidden="1" customWidth="1"/>
    <col min="13839" max="13839" width="12.28515625" style="48" hidden="1" customWidth="1"/>
    <col min="13840" max="13841" width="21.42578125" style="48" hidden="1" customWidth="1"/>
    <col min="13842" max="13842" width="4.140625" style="48" hidden="1" customWidth="1"/>
    <col min="13843" max="13843" width="11.42578125" style="48" hidden="1" customWidth="1"/>
    <col min="13844" max="14082" width="11.42578125" style="48" hidden="1"/>
    <col min="14083" max="14083" width="7" style="48" hidden="1" customWidth="1"/>
    <col min="14084" max="14084" width="7.28515625" style="48" hidden="1" customWidth="1"/>
    <col min="14085" max="14085" width="19" style="48" hidden="1" customWidth="1"/>
    <col min="14086" max="14086" width="21.42578125" style="48" hidden="1" customWidth="1"/>
    <col min="14087" max="14087" width="7.5703125" style="48" hidden="1" customWidth="1"/>
    <col min="14088" max="14088" width="12.28515625" style="48" hidden="1" customWidth="1"/>
    <col min="14089" max="14089" width="35.85546875" style="48" hidden="1" customWidth="1"/>
    <col min="14090" max="14090" width="7.5703125" style="48" hidden="1" customWidth="1"/>
    <col min="14091" max="14091" width="11.42578125" style="48" hidden="1" customWidth="1"/>
    <col min="14092" max="14092" width="12.28515625" style="48" hidden="1" customWidth="1"/>
    <col min="14093" max="14093" width="35.85546875" style="48" hidden="1" customWidth="1"/>
    <col min="14094" max="14094" width="11.42578125" style="48" hidden="1" customWidth="1"/>
    <col min="14095" max="14095" width="12.28515625" style="48" hidden="1" customWidth="1"/>
    <col min="14096" max="14097" width="21.42578125" style="48" hidden="1" customWidth="1"/>
    <col min="14098" max="14098" width="4.140625" style="48" hidden="1" customWidth="1"/>
    <col min="14099" max="14099" width="11.42578125" style="48" hidden="1" customWidth="1"/>
    <col min="14100" max="14338" width="11.42578125" style="48" hidden="1"/>
    <col min="14339" max="14339" width="7" style="48" hidden="1" customWidth="1"/>
    <col min="14340" max="14340" width="7.28515625" style="48" hidden="1" customWidth="1"/>
    <col min="14341" max="14341" width="19" style="48" hidden="1" customWidth="1"/>
    <col min="14342" max="14342" width="21.42578125" style="48" hidden="1" customWidth="1"/>
    <col min="14343" max="14343" width="7.5703125" style="48" hidden="1" customWidth="1"/>
    <col min="14344" max="14344" width="12.28515625" style="48" hidden="1" customWidth="1"/>
    <col min="14345" max="14345" width="35.85546875" style="48" hidden="1" customWidth="1"/>
    <col min="14346" max="14346" width="7.5703125" style="48" hidden="1" customWidth="1"/>
    <col min="14347" max="14347" width="11.42578125" style="48" hidden="1" customWidth="1"/>
    <col min="14348" max="14348" width="12.28515625" style="48" hidden="1" customWidth="1"/>
    <col min="14349" max="14349" width="35.85546875" style="48" hidden="1" customWidth="1"/>
    <col min="14350" max="14350" width="11.42578125" style="48" hidden="1" customWidth="1"/>
    <col min="14351" max="14351" width="12.28515625" style="48" hidden="1" customWidth="1"/>
    <col min="14352" max="14353" width="21.42578125" style="48" hidden="1" customWidth="1"/>
    <col min="14354" max="14354" width="4.140625" style="48" hidden="1" customWidth="1"/>
    <col min="14355" max="14355" width="11.42578125" style="48" hidden="1" customWidth="1"/>
    <col min="14356" max="14594" width="11.42578125" style="48" hidden="1"/>
    <col min="14595" max="14595" width="7" style="48" hidden="1" customWidth="1"/>
    <col min="14596" max="14596" width="7.28515625" style="48" hidden="1" customWidth="1"/>
    <col min="14597" max="14597" width="19" style="48" hidden="1" customWidth="1"/>
    <col min="14598" max="14598" width="21.42578125" style="48" hidden="1" customWidth="1"/>
    <col min="14599" max="14599" width="7.5703125" style="48" hidden="1" customWidth="1"/>
    <col min="14600" max="14600" width="12.28515625" style="48" hidden="1" customWidth="1"/>
    <col min="14601" max="14601" width="35.85546875" style="48" hidden="1" customWidth="1"/>
    <col min="14602" max="14602" width="7.5703125" style="48" hidden="1" customWidth="1"/>
    <col min="14603" max="14603" width="11.42578125" style="48" hidden="1" customWidth="1"/>
    <col min="14604" max="14604" width="12.28515625" style="48" hidden="1" customWidth="1"/>
    <col min="14605" max="14605" width="35.85546875" style="48" hidden="1" customWidth="1"/>
    <col min="14606" max="14606" width="11.42578125" style="48" hidden="1" customWidth="1"/>
    <col min="14607" max="14607" width="12.28515625" style="48" hidden="1" customWidth="1"/>
    <col min="14608" max="14609" width="21.42578125" style="48" hidden="1" customWidth="1"/>
    <col min="14610" max="14610" width="4.140625" style="48" hidden="1" customWidth="1"/>
    <col min="14611" max="14611" width="11.42578125" style="48" hidden="1" customWidth="1"/>
    <col min="14612" max="14850" width="11.42578125" style="48" hidden="1"/>
    <col min="14851" max="14851" width="7" style="48" hidden="1" customWidth="1"/>
    <col min="14852" max="14852" width="7.28515625" style="48" hidden="1" customWidth="1"/>
    <col min="14853" max="14853" width="19" style="48" hidden="1" customWidth="1"/>
    <col min="14854" max="14854" width="21.42578125" style="48" hidden="1" customWidth="1"/>
    <col min="14855" max="14855" width="7.5703125" style="48" hidden="1" customWidth="1"/>
    <col min="14856" max="14856" width="12.28515625" style="48" hidden="1" customWidth="1"/>
    <col min="14857" max="14857" width="35.85546875" style="48" hidden="1" customWidth="1"/>
    <col min="14858" max="14858" width="7.5703125" style="48" hidden="1" customWidth="1"/>
    <col min="14859" max="14859" width="11.42578125" style="48" hidden="1" customWidth="1"/>
    <col min="14860" max="14860" width="12.28515625" style="48" hidden="1" customWidth="1"/>
    <col min="14861" max="14861" width="35.85546875" style="48" hidden="1" customWidth="1"/>
    <col min="14862" max="14862" width="11.42578125" style="48" hidden="1" customWidth="1"/>
    <col min="14863" max="14863" width="12.28515625" style="48" hidden="1" customWidth="1"/>
    <col min="14864" max="14865" width="21.42578125" style="48" hidden="1" customWidth="1"/>
    <col min="14866" max="14866" width="4.140625" style="48" hidden="1" customWidth="1"/>
    <col min="14867" max="14867" width="11.42578125" style="48" hidden="1" customWidth="1"/>
    <col min="14868" max="15106" width="11.42578125" style="48" hidden="1"/>
    <col min="15107" max="15107" width="7" style="48" hidden="1" customWidth="1"/>
    <col min="15108" max="15108" width="7.28515625" style="48" hidden="1" customWidth="1"/>
    <col min="15109" max="15109" width="19" style="48" hidden="1" customWidth="1"/>
    <col min="15110" max="15110" width="21.42578125" style="48" hidden="1" customWidth="1"/>
    <col min="15111" max="15111" width="7.5703125" style="48" hidden="1" customWidth="1"/>
    <col min="15112" max="15112" width="12.28515625" style="48" hidden="1" customWidth="1"/>
    <col min="15113" max="15113" width="35.85546875" style="48" hidden="1" customWidth="1"/>
    <col min="15114" max="15114" width="7.5703125" style="48" hidden="1" customWidth="1"/>
    <col min="15115" max="15115" width="11.42578125" style="48" hidden="1" customWidth="1"/>
    <col min="15116" max="15116" width="12.28515625" style="48" hidden="1" customWidth="1"/>
    <col min="15117" max="15117" width="35.85546875" style="48" hidden="1" customWidth="1"/>
    <col min="15118" max="15118" width="11.42578125" style="48" hidden="1" customWidth="1"/>
    <col min="15119" max="15119" width="12.28515625" style="48" hidden="1" customWidth="1"/>
    <col min="15120" max="15121" width="21.42578125" style="48" hidden="1" customWidth="1"/>
    <col min="15122" max="15122" width="4.140625" style="48" hidden="1" customWidth="1"/>
    <col min="15123" max="15123" width="11.42578125" style="48" hidden="1" customWidth="1"/>
    <col min="15124" max="15362" width="11.42578125" style="48" hidden="1"/>
    <col min="15363" max="15363" width="7" style="48" hidden="1" customWidth="1"/>
    <col min="15364" max="15364" width="7.28515625" style="48" hidden="1" customWidth="1"/>
    <col min="15365" max="15365" width="19" style="48" hidden="1" customWidth="1"/>
    <col min="15366" max="15366" width="21.42578125" style="48" hidden="1" customWidth="1"/>
    <col min="15367" max="15367" width="7.5703125" style="48" hidden="1" customWidth="1"/>
    <col min="15368" max="15368" width="12.28515625" style="48" hidden="1" customWidth="1"/>
    <col min="15369" max="15369" width="35.85546875" style="48" hidden="1" customWidth="1"/>
    <col min="15370" max="15370" width="7.5703125" style="48" hidden="1" customWidth="1"/>
    <col min="15371" max="15371" width="11.42578125" style="48" hidden="1" customWidth="1"/>
    <col min="15372" max="15372" width="12.28515625" style="48" hidden="1" customWidth="1"/>
    <col min="15373" max="15373" width="35.85546875" style="48" hidden="1" customWidth="1"/>
    <col min="15374" max="15374" width="11.42578125" style="48" hidden="1" customWidth="1"/>
    <col min="15375" max="15375" width="12.28515625" style="48" hidden="1" customWidth="1"/>
    <col min="15376" max="15377" width="21.42578125" style="48" hidden="1" customWidth="1"/>
    <col min="15378" max="15378" width="4.140625" style="48" hidden="1" customWidth="1"/>
    <col min="15379" max="15379" width="11.42578125" style="48" hidden="1" customWidth="1"/>
    <col min="15380" max="15618" width="11.42578125" style="48" hidden="1"/>
    <col min="15619" max="15619" width="7" style="48" hidden="1" customWidth="1"/>
    <col min="15620" max="15620" width="7.28515625" style="48" hidden="1" customWidth="1"/>
    <col min="15621" max="15621" width="19" style="48" hidden="1" customWidth="1"/>
    <col min="15622" max="15622" width="21.42578125" style="48" hidden="1" customWidth="1"/>
    <col min="15623" max="15623" width="7.5703125" style="48" hidden="1" customWidth="1"/>
    <col min="15624" max="15624" width="12.28515625" style="48" hidden="1" customWidth="1"/>
    <col min="15625" max="15625" width="35.85546875" style="48" hidden="1" customWidth="1"/>
    <col min="15626" max="15626" width="7.5703125" style="48" hidden="1" customWidth="1"/>
    <col min="15627" max="15627" width="11.42578125" style="48" hidden="1" customWidth="1"/>
    <col min="15628" max="15628" width="12.28515625" style="48" hidden="1" customWidth="1"/>
    <col min="15629" max="15629" width="35.85546875" style="48" hidden="1" customWidth="1"/>
    <col min="15630" max="15630" width="11.42578125" style="48" hidden="1" customWidth="1"/>
    <col min="15631" max="15631" width="12.28515625" style="48" hidden="1" customWidth="1"/>
    <col min="15632" max="15633" width="21.42578125" style="48" hidden="1" customWidth="1"/>
    <col min="15634" max="15634" width="4.140625" style="48" hidden="1" customWidth="1"/>
    <col min="15635" max="15635" width="11.42578125" style="48" hidden="1" customWidth="1"/>
    <col min="15636" max="15874" width="11.42578125" style="48" hidden="1"/>
    <col min="15875" max="15875" width="7" style="48" hidden="1" customWidth="1"/>
    <col min="15876" max="15876" width="7.28515625" style="48" hidden="1" customWidth="1"/>
    <col min="15877" max="15877" width="19" style="48" hidden="1" customWidth="1"/>
    <col min="15878" max="15878" width="21.42578125" style="48" hidden="1" customWidth="1"/>
    <col min="15879" max="15879" width="7.5703125" style="48" hidden="1" customWidth="1"/>
    <col min="15880" max="15880" width="12.28515625" style="48" hidden="1" customWidth="1"/>
    <col min="15881" max="15881" width="35.85546875" style="48" hidden="1" customWidth="1"/>
    <col min="15882" max="15882" width="7.5703125" style="48" hidden="1" customWidth="1"/>
    <col min="15883" max="15883" width="11.42578125" style="48" hidden="1" customWidth="1"/>
    <col min="15884" max="15884" width="12.28515625" style="48" hidden="1" customWidth="1"/>
    <col min="15885" max="15885" width="35.85546875" style="48" hidden="1" customWidth="1"/>
    <col min="15886" max="15886" width="11.42578125" style="48" hidden="1" customWidth="1"/>
    <col min="15887" max="15887" width="12.28515625" style="48" hidden="1" customWidth="1"/>
    <col min="15888" max="15889" width="21.42578125" style="48" hidden="1" customWidth="1"/>
    <col min="15890" max="15890" width="4.140625" style="48" hidden="1" customWidth="1"/>
    <col min="15891" max="15891" width="11.42578125" style="48" hidden="1" customWidth="1"/>
    <col min="15892" max="16130" width="11.42578125" style="48" hidden="1"/>
    <col min="16131" max="16131" width="7" style="48" hidden="1" customWidth="1"/>
    <col min="16132" max="16132" width="7.28515625" style="48" hidden="1" customWidth="1"/>
    <col min="16133" max="16133" width="19" style="48" hidden="1" customWidth="1"/>
    <col min="16134" max="16134" width="21.42578125" style="48" hidden="1" customWidth="1"/>
    <col min="16135" max="16135" width="7.5703125" style="48" hidden="1" customWidth="1"/>
    <col min="16136" max="16136" width="12.28515625" style="48" hidden="1" customWidth="1"/>
    <col min="16137" max="16137" width="35.85546875" style="48" hidden="1" customWidth="1"/>
    <col min="16138" max="16138" width="7.5703125" style="48" hidden="1" customWidth="1"/>
    <col min="16139" max="16139" width="11.42578125" style="48" hidden="1" customWidth="1"/>
    <col min="16140" max="16140" width="12.28515625" style="48" hidden="1" customWidth="1"/>
    <col min="16141" max="16141" width="35.85546875" style="48" hidden="1" customWidth="1"/>
    <col min="16142" max="16142" width="11.42578125" style="48" hidden="1" customWidth="1"/>
    <col min="16143" max="16143" width="12.28515625" style="48" hidden="1" customWidth="1"/>
    <col min="16144" max="16145" width="21.42578125" style="48" hidden="1" customWidth="1"/>
    <col min="16146" max="16146" width="4.140625" style="48" hidden="1" customWidth="1"/>
    <col min="16147" max="16147" width="11.42578125" style="48" hidden="1" customWidth="1"/>
    <col min="16148" max="16384" width="11.42578125" style="48" hidden="1"/>
  </cols>
  <sheetData>
    <row r="1" spans="1:20" x14ac:dyDescent="0.25">
      <c r="A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x14ac:dyDescent="0.2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x14ac:dyDescent="0.25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x14ac:dyDescent="0.25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5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46.5" customHeight="1" x14ac:dyDescent="0.25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31.5" customHeight="1" x14ac:dyDescent="0.25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x14ac:dyDescent="0.25"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x14ac:dyDescent="0.25"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31.5" customHeight="1" x14ac:dyDescent="0.25">
      <c r="C11" s="307" t="s">
        <v>1</v>
      </c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47"/>
      <c r="T11" s="47"/>
    </row>
    <row r="12" spans="1:20" x14ac:dyDescent="0.25"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1:20" ht="20.25" customHeight="1" x14ac:dyDescent="0.3">
      <c r="C13" s="47"/>
      <c r="D13" s="47"/>
      <c r="E13" s="308" t="s">
        <v>2</v>
      </c>
      <c r="F13" s="308"/>
      <c r="G13" s="47"/>
      <c r="H13" s="308" t="s">
        <v>3</v>
      </c>
      <c r="I13" s="308"/>
      <c r="J13" s="47"/>
      <c r="K13" s="47"/>
      <c r="L13" s="308" t="s">
        <v>4</v>
      </c>
      <c r="M13" s="308"/>
      <c r="N13" s="308"/>
      <c r="O13" s="308"/>
      <c r="P13" s="308"/>
      <c r="Q13" s="47"/>
      <c r="R13" s="47"/>
      <c r="S13" s="47"/>
      <c r="T13" s="47"/>
    </row>
    <row r="14" spans="1:20" ht="5.25" customHeight="1" x14ac:dyDescent="0.2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0" x14ac:dyDescent="0.25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67.5" customHeight="1" x14ac:dyDescent="0.25">
      <c r="C16" s="47"/>
      <c r="D16" s="47"/>
      <c r="E16" s="306"/>
      <c r="F16" s="30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0" ht="74.25" customHeight="1" x14ac:dyDescent="0.25">
      <c r="C17" s="47"/>
      <c r="D17" s="47"/>
      <c r="E17" s="306"/>
      <c r="F17" s="30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67.5" customHeight="1" x14ac:dyDescent="0.25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ht="67.5" customHeight="1" x14ac:dyDescent="0.25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67.5" customHeight="1" x14ac:dyDescent="0.25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67.5" customHeight="1" x14ac:dyDescent="0.25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ht="67.5" customHeight="1" x14ac:dyDescent="0.25">
      <c r="A22" s="49"/>
      <c r="B22" s="4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9.25" customHeight="1" x14ac:dyDescent="0.25">
      <c r="A23" s="49"/>
      <c r="B23" s="49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1:20" ht="68.25" customHeight="1" x14ac:dyDescent="0.25">
      <c r="A24" s="49"/>
      <c r="B24" s="49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1:20" ht="23.25" hidden="1" customHeight="1" x14ac:dyDescent="0.25">
      <c r="I25" s="48" t="s">
        <v>5</v>
      </c>
    </row>
    <row r="26" spans="1:20" ht="23.25" hidden="1" customHeight="1" x14ac:dyDescent="0.25"/>
    <row r="27" spans="1:20" ht="67.5" hidden="1" customHeight="1" x14ac:dyDescent="0.25"/>
    <row r="28" spans="1:20" ht="67.5" hidden="1" customHeight="1" x14ac:dyDescent="0.25"/>
    <row r="29" spans="1:20" ht="67.5" hidden="1" customHeight="1" x14ac:dyDescent="0.25"/>
    <row r="30" spans="1:20" ht="37.5" hidden="1" customHeight="1" x14ac:dyDescent="0.25"/>
    <row r="31" spans="1:20" ht="37.5" hidden="1" customHeight="1" x14ac:dyDescent="0.25"/>
    <row r="32" spans="1:20" ht="37.5" hidden="1" customHeight="1" x14ac:dyDescent="0.25"/>
    <row r="33" ht="37.5" hidden="1" customHeight="1" x14ac:dyDescent="0.25"/>
    <row r="34" ht="37.5" hidden="1" customHeight="1" x14ac:dyDescent="0.25"/>
    <row r="35" ht="37.5" hidden="1" customHeight="1" x14ac:dyDescent="0.25"/>
    <row r="36" ht="37.5" hidden="1" customHeight="1" x14ac:dyDescent="0.25"/>
    <row r="37" ht="37.5" hidden="1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</sheetData>
  <sheetProtection algorithmName="SHA-512" hashValue="rBz120aOa3Ksyup90jfLR7yKKZvY42vK7+CUwKDrUGRWLTEZbKF7SR3HxzY8GOYrQ8JySelOlsygsPSGStxrkA==" saltValue="7JBmeSeUp7ixFQxvOptPug==" spinCount="100000" sheet="1" objects="1" scenarios="1"/>
  <mergeCells count="5">
    <mergeCell ref="E16:F17"/>
    <mergeCell ref="C11:R11"/>
    <mergeCell ref="E13:F13"/>
    <mergeCell ref="H13:I13"/>
    <mergeCell ref="L13:P13"/>
  </mergeCells>
  <pageMargins left="0.7" right="0.7" top="0.75" bottom="0.75" header="0.3" footer="0.3"/>
  <pageSetup scale="3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334D-13B7-4077-BC42-9472237379E9}">
  <sheetPr codeName="Hoja8">
    <tabColor rgb="FF002060"/>
  </sheetPr>
  <dimension ref="A1:AC45"/>
  <sheetViews>
    <sheetView showGridLines="0" zoomScale="90" zoomScaleNormal="90" workbookViewId="0">
      <selection activeCell="F5" sqref="F5:K5"/>
    </sheetView>
  </sheetViews>
  <sheetFormatPr baseColWidth="10" defaultColWidth="0" defaultRowHeight="11.25" zeroHeight="1" x14ac:dyDescent="0.2"/>
  <cols>
    <col min="1" max="1" width="1.42578125" style="9" customWidth="1"/>
    <col min="2" max="2" width="2.42578125" style="9" customWidth="1"/>
    <col min="3" max="3" width="2.28515625" style="9" customWidth="1"/>
    <col min="4" max="4" width="3.42578125" style="9" customWidth="1"/>
    <col min="5" max="5" width="61.42578125" style="9" customWidth="1"/>
    <col min="6" max="7" width="25.7109375" style="9" customWidth="1"/>
    <col min="8" max="8" width="25.7109375" style="43" customWidth="1"/>
    <col min="9" max="13" width="25.7109375" style="9" customWidth="1"/>
    <col min="14" max="14" width="25.7109375" style="43" customWidth="1"/>
    <col min="15" max="24" width="25.7109375" style="9" customWidth="1"/>
    <col min="25" max="26" width="15" style="9" customWidth="1"/>
    <col min="27" max="29" width="15" style="9" hidden="1" customWidth="1"/>
    <col min="30" max="16384" width="9.140625" style="9" hidden="1"/>
  </cols>
  <sheetData>
    <row r="1" spans="2:26" x14ac:dyDescent="0.2"/>
    <row r="2" spans="2:26" x14ac:dyDescent="0.2"/>
    <row r="3" spans="2:26" ht="18" x14ac:dyDescent="0.2">
      <c r="F3" s="360" t="s">
        <v>2234</v>
      </c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2"/>
    </row>
    <row r="4" spans="2:26" x14ac:dyDescent="0.2">
      <c r="F4" s="363" t="s">
        <v>2235</v>
      </c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20"/>
      <c r="S4" s="363" t="s">
        <v>2236</v>
      </c>
      <c r="T4" s="364"/>
      <c r="U4" s="364"/>
      <c r="V4" s="364"/>
      <c r="W4" s="364"/>
      <c r="X4" s="320"/>
    </row>
    <row r="5" spans="2:26" ht="15" customHeight="1" x14ac:dyDescent="0.2">
      <c r="F5" s="365" t="s">
        <v>2237</v>
      </c>
      <c r="G5" s="365"/>
      <c r="H5" s="365"/>
      <c r="I5" s="365"/>
      <c r="J5" s="366"/>
      <c r="K5" s="366"/>
      <c r="L5" s="365" t="s">
        <v>2238</v>
      </c>
      <c r="M5" s="365"/>
      <c r="N5" s="365"/>
      <c r="O5" s="365"/>
      <c r="P5" s="365"/>
      <c r="Q5" s="365"/>
      <c r="R5" s="322" t="s">
        <v>2239</v>
      </c>
      <c r="S5" s="368" t="s">
        <v>2240</v>
      </c>
      <c r="T5" s="368" t="s">
        <v>2241</v>
      </c>
      <c r="U5" s="368" t="s">
        <v>2242</v>
      </c>
      <c r="V5" s="368" t="s">
        <v>2243</v>
      </c>
      <c r="W5" s="368" t="s">
        <v>2244</v>
      </c>
      <c r="X5" s="322" t="s">
        <v>2245</v>
      </c>
    </row>
    <row r="6" spans="2:26" x14ac:dyDescent="0.2">
      <c r="B6" s="145"/>
      <c r="C6" s="145"/>
      <c r="D6" s="145"/>
      <c r="E6" s="145"/>
      <c r="F6" s="282" t="s">
        <v>2246</v>
      </c>
      <c r="G6" s="282" t="s">
        <v>2247</v>
      </c>
      <c r="H6" s="282" t="s">
        <v>2125</v>
      </c>
      <c r="I6" s="282" t="s">
        <v>2248</v>
      </c>
      <c r="J6" s="282" t="s">
        <v>2133</v>
      </c>
      <c r="K6" s="282" t="s">
        <v>2249</v>
      </c>
      <c r="L6" s="282" t="s">
        <v>2250</v>
      </c>
      <c r="M6" s="282" t="s">
        <v>2247</v>
      </c>
      <c r="N6" s="282" t="s">
        <v>2125</v>
      </c>
      <c r="O6" s="282" t="s">
        <v>2248</v>
      </c>
      <c r="P6" s="282" t="s">
        <v>2133</v>
      </c>
      <c r="Q6" s="282" t="s">
        <v>2249</v>
      </c>
      <c r="R6" s="367"/>
      <c r="S6" s="369"/>
      <c r="T6" s="369"/>
      <c r="U6" s="369"/>
      <c r="V6" s="369"/>
      <c r="W6" s="369"/>
      <c r="X6" s="367"/>
    </row>
    <row r="7" spans="2:26" ht="11.25" customHeight="1" x14ac:dyDescent="0.2">
      <c r="B7" s="20"/>
      <c r="C7" s="372" t="s">
        <v>2251</v>
      </c>
      <c r="D7" s="372"/>
      <c r="E7" s="373"/>
      <c r="F7" s="22"/>
      <c r="G7" s="11"/>
      <c r="H7" s="40"/>
      <c r="I7" s="11"/>
      <c r="J7" s="11"/>
      <c r="K7" s="11"/>
      <c r="L7" s="11"/>
      <c r="M7" s="11"/>
      <c r="N7" s="40"/>
      <c r="O7" s="11"/>
      <c r="P7" s="11"/>
      <c r="Q7" s="11"/>
      <c r="R7" s="11"/>
      <c r="S7" s="11"/>
      <c r="T7" s="11"/>
      <c r="U7" s="11"/>
      <c r="V7" s="11"/>
      <c r="W7" s="11"/>
      <c r="X7" s="11"/>
      <c r="Y7" s="370" t="s">
        <v>9</v>
      </c>
      <c r="Z7" s="371"/>
    </row>
    <row r="8" spans="2:26" ht="11.25" customHeight="1" x14ac:dyDescent="0.2">
      <c r="B8" s="21"/>
      <c r="C8" s="289"/>
      <c r="D8" s="344" t="s">
        <v>2252</v>
      </c>
      <c r="E8" s="374"/>
      <c r="F8" s="22"/>
      <c r="G8" s="11"/>
      <c r="H8" s="40"/>
      <c r="I8" s="11"/>
      <c r="J8" s="11"/>
      <c r="K8" s="11"/>
      <c r="L8" s="11"/>
      <c r="M8" s="11"/>
      <c r="N8" s="40"/>
      <c r="O8" s="11"/>
      <c r="P8" s="11"/>
      <c r="Q8" s="11"/>
      <c r="R8" s="11"/>
      <c r="S8" s="11"/>
      <c r="T8" s="11"/>
      <c r="U8" s="11"/>
      <c r="V8" s="11"/>
      <c r="W8" s="11"/>
      <c r="X8" s="11"/>
      <c r="Y8" s="370"/>
      <c r="Z8" s="371"/>
    </row>
    <row r="9" spans="2:26" x14ac:dyDescent="0.2">
      <c r="B9" s="21"/>
      <c r="C9" s="28"/>
      <c r="D9" s="23"/>
      <c r="E9" s="292" t="s">
        <v>2253</v>
      </c>
      <c r="F9" s="126"/>
      <c r="G9" s="104"/>
      <c r="H9" s="127"/>
      <c r="I9" s="104"/>
      <c r="J9" s="104"/>
      <c r="K9" s="104"/>
      <c r="L9" s="104"/>
      <c r="M9" s="104"/>
      <c r="N9" s="127"/>
      <c r="O9" s="104"/>
      <c r="P9" s="104"/>
      <c r="Q9" s="104"/>
      <c r="R9" s="19">
        <f>SUM(F9:Q9)</f>
        <v>0</v>
      </c>
      <c r="S9" s="104"/>
      <c r="T9" s="272"/>
      <c r="U9" s="272"/>
      <c r="V9" s="272"/>
      <c r="W9" s="272"/>
      <c r="X9" s="272"/>
    </row>
    <row r="10" spans="2:26" x14ac:dyDescent="0.2">
      <c r="B10" s="21"/>
      <c r="C10" s="28"/>
      <c r="D10" s="23"/>
      <c r="E10" s="292" t="s">
        <v>2254</v>
      </c>
      <c r="F10" s="126"/>
      <c r="G10" s="104"/>
      <c r="H10" s="127"/>
      <c r="I10" s="104"/>
      <c r="J10" s="104"/>
      <c r="K10" s="104"/>
      <c r="L10" s="104"/>
      <c r="M10" s="104"/>
      <c r="N10" s="127"/>
      <c r="O10" s="104"/>
      <c r="P10" s="104"/>
      <c r="Q10" s="104"/>
      <c r="R10" s="19">
        <f t="shared" ref="R10:R12" si="0">SUM(F10:Q10)</f>
        <v>0</v>
      </c>
      <c r="S10" s="272"/>
      <c r="T10" s="104"/>
      <c r="U10" s="104"/>
      <c r="V10" s="104"/>
      <c r="W10" s="104"/>
      <c r="X10" s="19">
        <f>+SUM(T10:W10)</f>
        <v>0</v>
      </c>
    </row>
    <row r="11" spans="2:26" x14ac:dyDescent="0.2">
      <c r="B11" s="21"/>
      <c r="C11" s="28"/>
      <c r="D11" s="23"/>
      <c r="E11" s="292" t="s">
        <v>2255</v>
      </c>
      <c r="F11" s="126"/>
      <c r="G11" s="104"/>
      <c r="H11" s="127"/>
      <c r="I11" s="104"/>
      <c r="J11" s="104"/>
      <c r="K11" s="104"/>
      <c r="L11" s="104"/>
      <c r="M11" s="104"/>
      <c r="N11" s="127"/>
      <c r="O11" s="104"/>
      <c r="P11" s="104"/>
      <c r="Q11" s="104"/>
      <c r="R11" s="19">
        <f t="shared" si="0"/>
        <v>0</v>
      </c>
      <c r="S11" s="272"/>
      <c r="T11" s="104"/>
      <c r="U11" s="104"/>
      <c r="V11" s="104"/>
      <c r="W11" s="104"/>
      <c r="X11" s="19">
        <f t="shared" ref="X11:X12" si="1">+SUM(T11:W11)</f>
        <v>0</v>
      </c>
    </row>
    <row r="12" spans="2:26" x14ac:dyDescent="0.2">
      <c r="B12" s="21"/>
      <c r="C12" s="28"/>
      <c r="D12" s="23"/>
      <c r="E12" s="292" t="s">
        <v>2256</v>
      </c>
      <c r="F12" s="126"/>
      <c r="G12" s="104"/>
      <c r="H12" s="127"/>
      <c r="I12" s="104"/>
      <c r="J12" s="104"/>
      <c r="K12" s="104"/>
      <c r="L12" s="104"/>
      <c r="M12" s="104"/>
      <c r="N12" s="127"/>
      <c r="O12" s="104"/>
      <c r="P12" s="104"/>
      <c r="Q12" s="104"/>
      <c r="R12" s="19">
        <f t="shared" si="0"/>
        <v>0</v>
      </c>
      <c r="S12" s="272"/>
      <c r="T12" s="104"/>
      <c r="U12" s="104"/>
      <c r="V12" s="104"/>
      <c r="W12" s="104"/>
      <c r="X12" s="19">
        <f t="shared" si="1"/>
        <v>0</v>
      </c>
    </row>
    <row r="13" spans="2:26" s="29" customFormat="1" x14ac:dyDescent="0.2">
      <c r="B13" s="13"/>
      <c r="C13" s="33"/>
      <c r="D13" s="17"/>
      <c r="E13" s="294" t="s">
        <v>2257</v>
      </c>
      <c r="F13" s="31">
        <f>SUM(F9:F11)-F12</f>
        <v>0</v>
      </c>
      <c r="G13" s="18">
        <f t="shared" ref="G13:Q13" si="2">SUM(G9:G11)-G12</f>
        <v>0</v>
      </c>
      <c r="H13" s="41">
        <f t="shared" si="2"/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0</v>
      </c>
      <c r="M13" s="18">
        <f t="shared" si="2"/>
        <v>0</v>
      </c>
      <c r="N13" s="41">
        <f>SUM(N9:N11)-N12</f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8">
        <f>SUM(R9:R11)-R12</f>
        <v>0</v>
      </c>
      <c r="S13" s="18">
        <f>S9</f>
        <v>0</v>
      </c>
      <c r="T13" s="18">
        <f>T10+T11-T12</f>
        <v>0</v>
      </c>
      <c r="U13" s="18">
        <f>U10+U11-U12</f>
        <v>0</v>
      </c>
      <c r="V13" s="18">
        <f>V10+V11-V12</f>
        <v>0</v>
      </c>
      <c r="W13" s="18">
        <f>W10+W11-W12</f>
        <v>0</v>
      </c>
      <c r="X13" s="18">
        <f>X10+X11-X12</f>
        <v>0</v>
      </c>
    </row>
    <row r="14" spans="2:26" s="29" customFormat="1" x14ac:dyDescent="0.2">
      <c r="B14" s="13"/>
      <c r="C14" s="33"/>
      <c r="D14" s="375" t="s">
        <v>2258</v>
      </c>
      <c r="E14" s="343"/>
      <c r="F14" s="269"/>
      <c r="G14" s="270"/>
      <c r="H14" s="271"/>
      <c r="I14" s="270"/>
      <c r="J14" s="270"/>
      <c r="K14" s="270"/>
      <c r="L14" s="270"/>
      <c r="M14" s="270"/>
      <c r="N14" s="271"/>
      <c r="O14" s="270"/>
      <c r="P14" s="270"/>
      <c r="Q14" s="270"/>
      <c r="R14" s="270"/>
      <c r="S14" s="270"/>
      <c r="T14" s="270"/>
      <c r="U14" s="270"/>
      <c r="V14" s="270"/>
      <c r="W14" s="270"/>
      <c r="X14" s="270"/>
    </row>
    <row r="15" spans="2:26" x14ac:dyDescent="0.2">
      <c r="B15" s="21"/>
      <c r="C15" s="28"/>
      <c r="D15" s="23"/>
      <c r="E15" s="292" t="s">
        <v>2259</v>
      </c>
      <c r="F15" s="126"/>
      <c r="G15" s="104"/>
      <c r="H15" s="127"/>
      <c r="I15" s="104"/>
      <c r="J15" s="104"/>
      <c r="K15" s="104"/>
      <c r="L15" s="104"/>
      <c r="M15" s="104"/>
      <c r="N15" s="127"/>
      <c r="O15" s="104"/>
      <c r="P15" s="104"/>
      <c r="Q15" s="104"/>
      <c r="R15" s="19">
        <f t="shared" ref="R15:R18" si="3">SUM(F15:Q15)</f>
        <v>0</v>
      </c>
      <c r="S15" s="104"/>
      <c r="T15" s="272"/>
      <c r="U15" s="272"/>
      <c r="V15" s="272"/>
      <c r="W15" s="272"/>
      <c r="X15" s="270"/>
    </row>
    <row r="16" spans="2:26" x14ac:dyDescent="0.2">
      <c r="B16" s="21"/>
      <c r="C16" s="28"/>
      <c r="D16" s="23"/>
      <c r="E16" s="292" t="s">
        <v>2260</v>
      </c>
      <c r="F16" s="126"/>
      <c r="G16" s="104"/>
      <c r="H16" s="127"/>
      <c r="I16" s="104"/>
      <c r="J16" s="104"/>
      <c r="K16" s="104"/>
      <c r="L16" s="104"/>
      <c r="M16" s="104"/>
      <c r="N16" s="127"/>
      <c r="O16" s="104"/>
      <c r="P16" s="104"/>
      <c r="Q16" s="104"/>
      <c r="R16" s="19">
        <f t="shared" si="3"/>
        <v>0</v>
      </c>
      <c r="S16" s="272"/>
      <c r="T16" s="104"/>
      <c r="U16" s="104"/>
      <c r="V16" s="104"/>
      <c r="W16" s="104"/>
      <c r="X16" s="19">
        <f t="shared" ref="X16:X18" si="4">+SUM(T16:W16)</f>
        <v>0</v>
      </c>
    </row>
    <row r="17" spans="2:24" x14ac:dyDescent="0.2">
      <c r="B17" s="21"/>
      <c r="C17" s="28"/>
      <c r="D17" s="23"/>
      <c r="E17" s="292" t="s">
        <v>2261</v>
      </c>
      <c r="F17" s="126"/>
      <c r="G17" s="104"/>
      <c r="H17" s="127"/>
      <c r="I17" s="104"/>
      <c r="J17" s="104"/>
      <c r="K17" s="104"/>
      <c r="L17" s="104"/>
      <c r="M17" s="104"/>
      <c r="N17" s="127"/>
      <c r="O17" s="104"/>
      <c r="P17" s="104"/>
      <c r="Q17" s="104"/>
      <c r="R17" s="19">
        <f t="shared" si="3"/>
        <v>0</v>
      </c>
      <c r="S17" s="272"/>
      <c r="T17" s="104"/>
      <c r="U17" s="104"/>
      <c r="V17" s="104"/>
      <c r="W17" s="104"/>
      <c r="X17" s="19">
        <f t="shared" si="4"/>
        <v>0</v>
      </c>
    </row>
    <row r="18" spans="2:24" x14ac:dyDescent="0.2">
      <c r="B18" s="21"/>
      <c r="C18" s="28"/>
      <c r="D18" s="23"/>
      <c r="E18" s="292" t="s">
        <v>2256</v>
      </c>
      <c r="F18" s="126"/>
      <c r="G18" s="104"/>
      <c r="H18" s="127"/>
      <c r="I18" s="104"/>
      <c r="J18" s="104"/>
      <c r="K18" s="104"/>
      <c r="L18" s="104"/>
      <c r="M18" s="104"/>
      <c r="N18" s="127"/>
      <c r="O18" s="104"/>
      <c r="P18" s="104"/>
      <c r="Q18" s="104"/>
      <c r="R18" s="19">
        <f t="shared" si="3"/>
        <v>0</v>
      </c>
      <c r="S18" s="272"/>
      <c r="T18" s="104"/>
      <c r="U18" s="104"/>
      <c r="V18" s="104"/>
      <c r="W18" s="104"/>
      <c r="X18" s="19">
        <f t="shared" si="4"/>
        <v>0</v>
      </c>
    </row>
    <row r="19" spans="2:24" s="29" customFormat="1" x14ac:dyDescent="0.2">
      <c r="B19" s="13"/>
      <c r="C19" s="33"/>
      <c r="D19" s="17"/>
      <c r="E19" s="294" t="s">
        <v>2262</v>
      </c>
      <c r="F19" s="31">
        <f>SUM(F15:F17)-F18</f>
        <v>0</v>
      </c>
      <c r="G19" s="18">
        <f t="shared" ref="G19:Q19" si="5">SUM(G15:G17)-G18</f>
        <v>0</v>
      </c>
      <c r="H19" s="41">
        <f t="shared" si="5"/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41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>SUM(R15:R17)-R18</f>
        <v>0</v>
      </c>
      <c r="S19" s="18">
        <f>S15</f>
        <v>0</v>
      </c>
      <c r="T19" s="18">
        <f>T16+T17-T18</f>
        <v>0</v>
      </c>
      <c r="U19" s="18">
        <f>U16+U17-U18</f>
        <v>0</v>
      </c>
      <c r="V19" s="18">
        <f>V16+V17-V18</f>
        <v>0</v>
      </c>
      <c r="W19" s="18">
        <f>W16+W17-W18</f>
        <v>0</v>
      </c>
      <c r="X19" s="18">
        <f>X16+X17-X18</f>
        <v>0</v>
      </c>
    </row>
    <row r="20" spans="2:24" s="29" customFormat="1" x14ac:dyDescent="0.2">
      <c r="B20" s="13"/>
      <c r="C20" s="33"/>
      <c r="D20" s="375" t="s">
        <v>2263</v>
      </c>
      <c r="E20" s="343"/>
      <c r="F20" s="32">
        <f>F19+F13</f>
        <v>0</v>
      </c>
      <c r="G20" s="30">
        <f t="shared" ref="G20:Q20" si="6">G19+G13</f>
        <v>0</v>
      </c>
      <c r="H20" s="42">
        <f t="shared" si="6"/>
        <v>0</v>
      </c>
      <c r="I20" s="30">
        <f t="shared" si="6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  <c r="M20" s="30">
        <f t="shared" si="6"/>
        <v>0</v>
      </c>
      <c r="N20" s="42">
        <f t="shared" si="6"/>
        <v>0</v>
      </c>
      <c r="O20" s="30">
        <f t="shared" si="6"/>
        <v>0</v>
      </c>
      <c r="P20" s="30">
        <f t="shared" si="6"/>
        <v>0</v>
      </c>
      <c r="Q20" s="30">
        <f t="shared" si="6"/>
        <v>0</v>
      </c>
      <c r="R20" s="30">
        <f>R19+R13</f>
        <v>0</v>
      </c>
      <c r="S20" s="270"/>
      <c r="T20" s="30">
        <f>T19+T13</f>
        <v>0</v>
      </c>
      <c r="U20" s="30">
        <f>U19+U13</f>
        <v>0</v>
      </c>
      <c r="V20" s="30">
        <f>V19+V13</f>
        <v>0</v>
      </c>
      <c r="W20" s="30">
        <f>W19+W13</f>
        <v>0</v>
      </c>
      <c r="X20" s="30">
        <f>X19+X13</f>
        <v>0</v>
      </c>
    </row>
    <row r="21" spans="2:24" s="29" customFormat="1" x14ac:dyDescent="0.2">
      <c r="B21" s="13"/>
      <c r="C21" s="376" t="s">
        <v>2096</v>
      </c>
      <c r="D21" s="372"/>
      <c r="E21" s="373"/>
      <c r="F21" s="269"/>
      <c r="G21" s="270"/>
      <c r="H21" s="271"/>
      <c r="I21" s="270"/>
      <c r="J21" s="270"/>
      <c r="K21" s="270"/>
      <c r="L21" s="270"/>
      <c r="M21" s="270"/>
      <c r="N21" s="271"/>
      <c r="O21" s="270"/>
      <c r="P21" s="270"/>
      <c r="Q21" s="270"/>
      <c r="R21" s="270"/>
      <c r="S21" s="270"/>
      <c r="T21" s="270"/>
      <c r="U21" s="270"/>
      <c r="V21" s="270"/>
      <c r="W21" s="270"/>
      <c r="X21" s="270"/>
    </row>
    <row r="22" spans="2:24" s="29" customFormat="1" x14ac:dyDescent="0.2">
      <c r="B22" s="13"/>
      <c r="C22" s="289"/>
      <c r="D22" s="344" t="s">
        <v>2264</v>
      </c>
      <c r="E22" s="374"/>
      <c r="F22" s="269"/>
      <c r="G22" s="270"/>
      <c r="H22" s="271"/>
      <c r="I22" s="270"/>
      <c r="J22" s="270"/>
      <c r="K22" s="270"/>
      <c r="L22" s="270"/>
      <c r="M22" s="270"/>
      <c r="N22" s="271"/>
      <c r="O22" s="270"/>
      <c r="P22" s="270"/>
      <c r="Q22" s="270"/>
      <c r="R22" s="270"/>
      <c r="S22" s="270"/>
      <c r="T22" s="270"/>
      <c r="U22" s="270"/>
      <c r="V22" s="270"/>
      <c r="W22" s="270"/>
      <c r="X22" s="270"/>
    </row>
    <row r="23" spans="2:24" x14ac:dyDescent="0.2">
      <c r="B23" s="21"/>
      <c r="C23" s="28"/>
      <c r="D23" s="23"/>
      <c r="E23" s="292" t="s">
        <v>2253</v>
      </c>
      <c r="F23" s="126"/>
      <c r="G23" s="104"/>
      <c r="H23" s="127"/>
      <c r="I23" s="104"/>
      <c r="J23" s="104"/>
      <c r="K23" s="104"/>
      <c r="L23" s="104"/>
      <c r="M23" s="104"/>
      <c r="N23" s="127"/>
      <c r="O23" s="104"/>
      <c r="P23" s="104"/>
      <c r="Q23" s="104"/>
      <c r="R23" s="19">
        <f t="shared" ref="R23:R26" si="7">SUM(F23:Q23)</f>
        <v>0</v>
      </c>
      <c r="S23" s="104">
        <v>20000</v>
      </c>
      <c r="T23" s="272"/>
      <c r="U23" s="272"/>
      <c r="V23" s="272"/>
      <c r="W23" s="272"/>
      <c r="X23" s="270"/>
    </row>
    <row r="24" spans="2:24" x14ac:dyDescent="0.2">
      <c r="B24" s="21"/>
      <c r="C24" s="28"/>
      <c r="D24" s="23"/>
      <c r="E24" s="292" t="s">
        <v>2254</v>
      </c>
      <c r="F24" s="126"/>
      <c r="G24" s="104"/>
      <c r="H24" s="127"/>
      <c r="I24" s="104"/>
      <c r="J24" s="104"/>
      <c r="K24" s="104"/>
      <c r="L24" s="104"/>
      <c r="M24" s="104"/>
      <c r="N24" s="127"/>
      <c r="O24" s="104"/>
      <c r="P24" s="104"/>
      <c r="Q24" s="104"/>
      <c r="R24" s="19">
        <f t="shared" si="7"/>
        <v>0</v>
      </c>
      <c r="S24" s="272"/>
      <c r="T24" s="104"/>
      <c r="U24" s="104"/>
      <c r="V24" s="104"/>
      <c r="W24" s="104"/>
      <c r="X24" s="19">
        <f t="shared" ref="X24:X26" si="8">+SUM(T24:W24)</f>
        <v>0</v>
      </c>
    </row>
    <row r="25" spans="2:24" x14ac:dyDescent="0.2">
      <c r="B25" s="21"/>
      <c r="C25" s="28"/>
      <c r="D25" s="23"/>
      <c r="E25" s="292" t="s">
        <v>2255</v>
      </c>
      <c r="F25" s="126"/>
      <c r="G25" s="104"/>
      <c r="H25" s="127"/>
      <c r="I25" s="104"/>
      <c r="J25" s="104"/>
      <c r="K25" s="104"/>
      <c r="L25" s="104"/>
      <c r="M25" s="104"/>
      <c r="N25" s="127"/>
      <c r="O25" s="104"/>
      <c r="P25" s="104"/>
      <c r="Q25" s="104"/>
      <c r="R25" s="19">
        <f t="shared" si="7"/>
        <v>0</v>
      </c>
      <c r="S25" s="272"/>
      <c r="T25" s="104"/>
      <c r="U25" s="104"/>
      <c r="V25" s="104"/>
      <c r="W25" s="104"/>
      <c r="X25" s="19">
        <f t="shared" si="8"/>
        <v>0</v>
      </c>
    </row>
    <row r="26" spans="2:24" x14ac:dyDescent="0.2">
      <c r="B26" s="21"/>
      <c r="C26" s="28"/>
      <c r="D26" s="23"/>
      <c r="E26" s="292" t="s">
        <v>2256</v>
      </c>
      <c r="F26" s="126"/>
      <c r="G26" s="104"/>
      <c r="H26" s="127"/>
      <c r="I26" s="104"/>
      <c r="J26" s="104"/>
      <c r="K26" s="104"/>
      <c r="L26" s="104"/>
      <c r="M26" s="104"/>
      <c r="N26" s="127"/>
      <c r="O26" s="104"/>
      <c r="P26" s="104"/>
      <c r="Q26" s="104"/>
      <c r="R26" s="19">
        <f t="shared" si="7"/>
        <v>0</v>
      </c>
      <c r="S26" s="272"/>
      <c r="T26" s="104"/>
      <c r="U26" s="104"/>
      <c r="V26" s="104"/>
      <c r="W26" s="104"/>
      <c r="X26" s="19">
        <f t="shared" si="8"/>
        <v>0</v>
      </c>
    </row>
    <row r="27" spans="2:24" s="29" customFormat="1" x14ac:dyDescent="0.2">
      <c r="B27" s="13"/>
      <c r="C27" s="33"/>
      <c r="D27" s="17"/>
      <c r="E27" s="294" t="s">
        <v>2265</v>
      </c>
      <c r="F27" s="31">
        <f>SUM(F23:F25)-F26</f>
        <v>0</v>
      </c>
      <c r="G27" s="18">
        <f t="shared" ref="G27:Q27" si="9">SUM(G23:G25)-G26</f>
        <v>0</v>
      </c>
      <c r="H27" s="41">
        <f t="shared" si="9"/>
        <v>0</v>
      </c>
      <c r="I27" s="18">
        <f t="shared" si="9"/>
        <v>0</v>
      </c>
      <c r="J27" s="18">
        <f t="shared" si="9"/>
        <v>0</v>
      </c>
      <c r="K27" s="18">
        <f t="shared" si="9"/>
        <v>0</v>
      </c>
      <c r="L27" s="18">
        <f t="shared" si="9"/>
        <v>0</v>
      </c>
      <c r="M27" s="18">
        <f t="shared" si="9"/>
        <v>0</v>
      </c>
      <c r="N27" s="41">
        <f t="shared" si="9"/>
        <v>0</v>
      </c>
      <c r="O27" s="18">
        <f t="shared" si="9"/>
        <v>0</v>
      </c>
      <c r="P27" s="18">
        <f t="shared" si="9"/>
        <v>0</v>
      </c>
      <c r="Q27" s="18">
        <f t="shared" si="9"/>
        <v>0</v>
      </c>
      <c r="R27" s="18">
        <f>SUM(R23:R25)-R26</f>
        <v>0</v>
      </c>
      <c r="S27" s="18">
        <f>S23</f>
        <v>20000</v>
      </c>
      <c r="T27" s="18">
        <f>T24+T25-T26</f>
        <v>0</v>
      </c>
      <c r="U27" s="18">
        <f>U24+U25-U26</f>
        <v>0</v>
      </c>
      <c r="V27" s="18">
        <f>V24+V25-V26</f>
        <v>0</v>
      </c>
      <c r="W27" s="18">
        <f>W24+W25-W26</f>
        <v>0</v>
      </c>
      <c r="X27" s="18">
        <f>X24+X25-X26</f>
        <v>0</v>
      </c>
    </row>
    <row r="28" spans="2:24" s="29" customFormat="1" x14ac:dyDescent="0.2">
      <c r="B28" s="13"/>
      <c r="C28" s="33"/>
      <c r="D28" s="375" t="s">
        <v>2258</v>
      </c>
      <c r="E28" s="343"/>
      <c r="F28" s="269"/>
      <c r="G28" s="270"/>
      <c r="H28" s="271"/>
      <c r="I28" s="270"/>
      <c r="J28" s="270"/>
      <c r="K28" s="270"/>
      <c r="L28" s="270"/>
      <c r="M28" s="270"/>
      <c r="N28" s="271"/>
      <c r="O28" s="270"/>
      <c r="P28" s="270"/>
      <c r="Q28" s="270"/>
      <c r="R28" s="270"/>
      <c r="S28" s="270"/>
      <c r="T28" s="270"/>
      <c r="U28" s="270"/>
      <c r="V28" s="270"/>
      <c r="W28" s="270"/>
      <c r="X28" s="270"/>
    </row>
    <row r="29" spans="2:24" x14ac:dyDescent="0.2">
      <c r="B29" s="21"/>
      <c r="C29" s="28"/>
      <c r="D29" s="23"/>
      <c r="E29" s="292" t="s">
        <v>2259</v>
      </c>
      <c r="F29" s="126"/>
      <c r="G29" s="104"/>
      <c r="H29" s="127"/>
      <c r="I29" s="104"/>
      <c r="J29" s="104"/>
      <c r="K29" s="104"/>
      <c r="L29" s="104"/>
      <c r="M29" s="104"/>
      <c r="N29" s="127"/>
      <c r="O29" s="104"/>
      <c r="P29" s="104"/>
      <c r="Q29" s="104"/>
      <c r="R29" s="19">
        <f t="shared" ref="R29:R32" si="10">SUM(F29:Q29)</f>
        <v>0</v>
      </c>
      <c r="S29" s="104"/>
      <c r="T29" s="272"/>
      <c r="U29" s="272"/>
      <c r="V29" s="272"/>
      <c r="W29" s="272"/>
      <c r="X29" s="270"/>
    </row>
    <row r="30" spans="2:24" x14ac:dyDescent="0.2">
      <c r="B30" s="21"/>
      <c r="C30" s="28"/>
      <c r="D30" s="23"/>
      <c r="E30" s="292" t="s">
        <v>2260</v>
      </c>
      <c r="F30" s="126"/>
      <c r="G30" s="104"/>
      <c r="H30" s="127"/>
      <c r="I30" s="104"/>
      <c r="J30" s="104"/>
      <c r="K30" s="104"/>
      <c r="L30" s="104"/>
      <c r="M30" s="104"/>
      <c r="N30" s="127"/>
      <c r="O30" s="104"/>
      <c r="P30" s="104"/>
      <c r="Q30" s="104"/>
      <c r="R30" s="19">
        <f t="shared" si="10"/>
        <v>0</v>
      </c>
      <c r="S30" s="272"/>
      <c r="T30" s="104"/>
      <c r="U30" s="104"/>
      <c r="V30" s="104"/>
      <c r="W30" s="104"/>
      <c r="X30" s="19">
        <f t="shared" ref="X30:X32" si="11">+SUM(T30:W30)</f>
        <v>0</v>
      </c>
    </row>
    <row r="31" spans="2:24" x14ac:dyDescent="0.2">
      <c r="B31" s="21"/>
      <c r="C31" s="28"/>
      <c r="D31" s="23"/>
      <c r="E31" s="292" t="s">
        <v>2261</v>
      </c>
      <c r="F31" s="126"/>
      <c r="G31" s="104"/>
      <c r="H31" s="127"/>
      <c r="I31" s="104"/>
      <c r="J31" s="104"/>
      <c r="K31" s="104"/>
      <c r="L31" s="104"/>
      <c r="M31" s="104"/>
      <c r="N31" s="127"/>
      <c r="O31" s="104"/>
      <c r="P31" s="104"/>
      <c r="Q31" s="104"/>
      <c r="R31" s="19">
        <f t="shared" si="10"/>
        <v>0</v>
      </c>
      <c r="S31" s="272"/>
      <c r="T31" s="104"/>
      <c r="U31" s="104"/>
      <c r="V31" s="104"/>
      <c r="W31" s="104"/>
      <c r="X31" s="19">
        <f t="shared" si="11"/>
        <v>0</v>
      </c>
    </row>
    <row r="32" spans="2:24" x14ac:dyDescent="0.2">
      <c r="B32" s="21"/>
      <c r="C32" s="28"/>
      <c r="D32" s="23"/>
      <c r="E32" s="292" t="s">
        <v>2256</v>
      </c>
      <c r="F32" s="128"/>
      <c r="G32" s="103"/>
      <c r="H32" s="129"/>
      <c r="I32" s="103"/>
      <c r="J32" s="103"/>
      <c r="K32" s="103"/>
      <c r="L32" s="103"/>
      <c r="M32" s="103"/>
      <c r="N32" s="129"/>
      <c r="O32" s="103"/>
      <c r="P32" s="103"/>
      <c r="Q32" s="103"/>
      <c r="R32" s="19">
        <f t="shared" si="10"/>
        <v>0</v>
      </c>
      <c r="S32" s="272"/>
      <c r="T32" s="104"/>
      <c r="U32" s="104"/>
      <c r="V32" s="104"/>
      <c r="W32" s="104"/>
      <c r="X32" s="19">
        <f t="shared" si="11"/>
        <v>0</v>
      </c>
    </row>
    <row r="33" spans="2:24" s="29" customFormat="1" x14ac:dyDescent="0.2">
      <c r="B33" s="13"/>
      <c r="C33" s="33"/>
      <c r="D33" s="17"/>
      <c r="E33" s="294" t="s">
        <v>2266</v>
      </c>
      <c r="F33" s="31">
        <f>SUM(F29:F31)-F32</f>
        <v>0</v>
      </c>
      <c r="G33" s="18">
        <f t="shared" ref="G33:Q33" si="12">SUM(G29:G31)-G32</f>
        <v>0</v>
      </c>
      <c r="H33" s="41">
        <f t="shared" si="12"/>
        <v>0</v>
      </c>
      <c r="I33" s="18">
        <f t="shared" si="12"/>
        <v>0</v>
      </c>
      <c r="J33" s="18">
        <f t="shared" si="12"/>
        <v>0</v>
      </c>
      <c r="K33" s="18">
        <f t="shared" si="12"/>
        <v>0</v>
      </c>
      <c r="L33" s="18">
        <f t="shared" si="12"/>
        <v>0</v>
      </c>
      <c r="M33" s="18">
        <f t="shared" si="12"/>
        <v>0</v>
      </c>
      <c r="N33" s="41">
        <f t="shared" si="12"/>
        <v>0</v>
      </c>
      <c r="O33" s="18">
        <f t="shared" si="12"/>
        <v>0</v>
      </c>
      <c r="P33" s="18">
        <f t="shared" si="12"/>
        <v>0</v>
      </c>
      <c r="Q33" s="18">
        <f t="shared" si="12"/>
        <v>0</v>
      </c>
      <c r="R33" s="18">
        <f>SUM(R29:R31)-R32</f>
        <v>0</v>
      </c>
      <c r="S33" s="18">
        <f>S29</f>
        <v>0</v>
      </c>
      <c r="T33" s="18">
        <f>T30+T31-T32</f>
        <v>0</v>
      </c>
      <c r="U33" s="18">
        <f>U30+U31-U32</f>
        <v>0</v>
      </c>
      <c r="V33" s="18">
        <f>V30+V31-V32</f>
        <v>0</v>
      </c>
      <c r="W33" s="18">
        <f>W30+W31-W32</f>
        <v>0</v>
      </c>
      <c r="X33" s="18">
        <f>X30+X31-X32</f>
        <v>0</v>
      </c>
    </row>
    <row r="34" spans="2:24" s="29" customFormat="1" x14ac:dyDescent="0.2">
      <c r="B34" s="24"/>
      <c r="C34" s="34"/>
      <c r="D34" s="359" t="s">
        <v>2267</v>
      </c>
      <c r="E34" s="377"/>
      <c r="F34" s="32">
        <f>F33+F27</f>
        <v>0</v>
      </c>
      <c r="G34" s="30">
        <f t="shared" ref="G34:Q34" si="13">G33+G27</f>
        <v>0</v>
      </c>
      <c r="H34" s="42">
        <f t="shared" si="13"/>
        <v>0</v>
      </c>
      <c r="I34" s="30">
        <f t="shared" si="13"/>
        <v>0</v>
      </c>
      <c r="J34" s="30">
        <f t="shared" si="13"/>
        <v>0</v>
      </c>
      <c r="K34" s="30">
        <f t="shared" si="13"/>
        <v>0</v>
      </c>
      <c r="L34" s="30">
        <f t="shared" si="13"/>
        <v>0</v>
      </c>
      <c r="M34" s="30">
        <f t="shared" si="13"/>
        <v>0</v>
      </c>
      <c r="N34" s="42">
        <f t="shared" si="13"/>
        <v>0</v>
      </c>
      <c r="O34" s="30">
        <f t="shared" si="13"/>
        <v>0</v>
      </c>
      <c r="P34" s="30">
        <f t="shared" si="13"/>
        <v>0</v>
      </c>
      <c r="Q34" s="30">
        <f t="shared" si="13"/>
        <v>0</v>
      </c>
      <c r="R34" s="30">
        <f>R33+R27</f>
        <v>0</v>
      </c>
      <c r="S34" s="270"/>
      <c r="T34" s="30">
        <f>T33+T27</f>
        <v>0</v>
      </c>
      <c r="U34" s="30">
        <f>U33+U27</f>
        <v>0</v>
      </c>
      <c r="V34" s="30">
        <f>V33+V27</f>
        <v>0</v>
      </c>
      <c r="W34" s="30">
        <f>W33+W27</f>
        <v>0</v>
      </c>
      <c r="X34" s="30">
        <f>X33+X27</f>
        <v>0</v>
      </c>
    </row>
    <row r="35" spans="2:24" x14ac:dyDescent="0.2"/>
    <row r="36" spans="2:24" x14ac:dyDescent="0.2"/>
    <row r="37" spans="2:24" x14ac:dyDescent="0.2"/>
    <row r="38" spans="2:24" ht="20.25" x14ac:dyDescent="0.3">
      <c r="F38" s="354" t="s">
        <v>2268</v>
      </c>
      <c r="G38" s="354"/>
      <c r="H38" s="354"/>
      <c r="I38" s="354"/>
      <c r="J38" s="354"/>
      <c r="K38" s="354"/>
      <c r="L38" s="16" t="str">
        <f>+IF(R20+R34=(ESF!E8+ESF!E17),"OK","ERROR")</f>
        <v>OK</v>
      </c>
    </row>
    <row r="39" spans="2:24" x14ac:dyDescent="0.2"/>
    <row r="40" spans="2:24" x14ac:dyDescent="0.2"/>
    <row r="41" spans="2:24" ht="11.25" customHeight="1" x14ac:dyDescent="0.2">
      <c r="F41" s="314" t="s">
        <v>2174</v>
      </c>
      <c r="G41" s="314"/>
      <c r="H41" s="314"/>
      <c r="I41" s="314"/>
      <c r="J41" s="314"/>
      <c r="K41" s="314"/>
      <c r="L41" s="314"/>
    </row>
    <row r="42" spans="2:24" ht="11.25" customHeight="1" x14ac:dyDescent="0.2">
      <c r="F42" s="314"/>
      <c r="G42" s="314"/>
      <c r="H42" s="314"/>
      <c r="I42" s="314"/>
      <c r="J42" s="314"/>
      <c r="K42" s="314"/>
      <c r="L42" s="314"/>
    </row>
    <row r="43" spans="2:24" ht="11.25" customHeight="1" x14ac:dyDescent="0.2">
      <c r="F43" s="314"/>
      <c r="G43" s="314"/>
      <c r="H43" s="314"/>
      <c r="I43" s="314"/>
      <c r="J43" s="314"/>
      <c r="K43" s="314"/>
      <c r="L43" s="314"/>
    </row>
    <row r="44" spans="2:24" x14ac:dyDescent="0.2"/>
    <row r="45" spans="2:24" x14ac:dyDescent="0.2"/>
  </sheetData>
  <sheetProtection algorithmName="SHA-512" hashValue="hZkaqGRGZA+288918SaaXPu7wxrfKxmgpWo7u0bEsJTDMvmAqJoPpipdFjOQD0Hw/f7BAyg9SR3cXCHBGjBAUA==" saltValue="8ShKMyN6+zYuvGQsi4uIQA==" spinCount="100000" sheet="1" objects="1" scenarios="1"/>
  <mergeCells count="23">
    <mergeCell ref="F41:L43"/>
    <mergeCell ref="D20:E20"/>
    <mergeCell ref="C21:E21"/>
    <mergeCell ref="D22:E22"/>
    <mergeCell ref="D28:E28"/>
    <mergeCell ref="D34:E34"/>
    <mergeCell ref="Y7:Z8"/>
    <mergeCell ref="C7:E7"/>
    <mergeCell ref="D8:E8"/>
    <mergeCell ref="D14:E14"/>
    <mergeCell ref="F38:K38"/>
    <mergeCell ref="F3:X3"/>
    <mergeCell ref="F4:R4"/>
    <mergeCell ref="S4:X4"/>
    <mergeCell ref="F5:K5"/>
    <mergeCell ref="L5:Q5"/>
    <mergeCell ref="R5:R6"/>
    <mergeCell ref="S5:S6"/>
    <mergeCell ref="T5:T6"/>
    <mergeCell ref="U5:U6"/>
    <mergeCell ref="V5:V6"/>
    <mergeCell ref="W5:W6"/>
    <mergeCell ref="X5:X6"/>
  </mergeCells>
  <hyperlinks>
    <hyperlink ref="Y7" location="'ESF'!A1" display="VOLVER" xr:uid="{9391C13F-9849-4326-A6FE-3561BDB95597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8C42-9941-4FD0-874E-88C61609F79A}">
  <sheetPr codeName="Hoja13">
    <tabColor rgb="FF002060"/>
  </sheetPr>
  <dimension ref="A1:V37"/>
  <sheetViews>
    <sheetView showGridLines="0" topLeftCell="K1" zoomScaleNormal="100" zoomScaleSheetLayoutView="98" workbookViewId="0">
      <selection activeCell="L3" sqref="L3:L4"/>
    </sheetView>
  </sheetViews>
  <sheetFormatPr baseColWidth="10" defaultColWidth="0" defaultRowHeight="11.25" zeroHeight="1" x14ac:dyDescent="0.2"/>
  <cols>
    <col min="1" max="1" width="1.5703125" style="9" customWidth="1"/>
    <col min="2" max="2" width="2.7109375" style="9" customWidth="1"/>
    <col min="3" max="3" width="2.85546875" style="9" customWidth="1"/>
    <col min="4" max="5" width="3" style="9" customWidth="1"/>
    <col min="6" max="6" width="3.28515625" style="9" customWidth="1"/>
    <col min="7" max="7" width="87.42578125" style="9" bestFit="1" customWidth="1"/>
    <col min="8" max="18" width="25.7109375" style="9" customWidth="1"/>
    <col min="19" max="19" width="25.7109375" style="123" customWidth="1"/>
    <col min="20" max="22" width="9.140625" style="9" customWidth="1"/>
    <col min="23" max="16384" width="9.140625" style="9" hidden="1"/>
  </cols>
  <sheetData>
    <row r="1" spans="2:21" x14ac:dyDescent="0.2"/>
    <row r="2" spans="2:21" ht="18" x14ac:dyDescent="0.2">
      <c r="H2" s="380" t="s">
        <v>2094</v>
      </c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2"/>
    </row>
    <row r="3" spans="2:21" ht="15" customHeight="1" x14ac:dyDescent="0.2">
      <c r="H3" s="383" t="s">
        <v>2269</v>
      </c>
      <c r="I3" s="367"/>
      <c r="J3" s="338" t="s">
        <v>2270</v>
      </c>
      <c r="K3" s="338" t="s">
        <v>2271</v>
      </c>
      <c r="L3" s="338" t="s">
        <v>2272</v>
      </c>
      <c r="M3" s="338" t="s">
        <v>2273</v>
      </c>
      <c r="N3" s="338" t="s">
        <v>2274</v>
      </c>
      <c r="O3" s="338" t="s">
        <v>2275</v>
      </c>
      <c r="P3" s="338" t="s">
        <v>2276</v>
      </c>
      <c r="Q3" s="338" t="s">
        <v>2277</v>
      </c>
      <c r="R3" s="338" t="s">
        <v>2249</v>
      </c>
      <c r="S3" s="384" t="s">
        <v>2278</v>
      </c>
    </row>
    <row r="4" spans="2:21" ht="38.25" customHeight="1" x14ac:dyDescent="0.2">
      <c r="H4" s="130" t="s">
        <v>2279</v>
      </c>
      <c r="I4" s="130" t="s">
        <v>2280</v>
      </c>
      <c r="J4" s="339"/>
      <c r="K4" s="339"/>
      <c r="L4" s="339"/>
      <c r="M4" s="339"/>
      <c r="N4" s="339"/>
      <c r="O4" s="339"/>
      <c r="P4" s="339"/>
      <c r="Q4" s="339"/>
      <c r="R4" s="386"/>
      <c r="S4" s="385"/>
    </row>
    <row r="5" spans="2:21" ht="21" x14ac:dyDescent="0.35">
      <c r="B5" s="355" t="s">
        <v>2281</v>
      </c>
      <c r="C5" s="344"/>
      <c r="D5" s="344"/>
      <c r="E5" s="344"/>
      <c r="F5" s="344"/>
      <c r="G5" s="374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1"/>
      <c r="U5" s="132" t="s">
        <v>9</v>
      </c>
    </row>
    <row r="6" spans="2:21" x14ac:dyDescent="0.2">
      <c r="B6" s="133"/>
      <c r="C6" s="376" t="s">
        <v>2282</v>
      </c>
      <c r="D6" s="372"/>
      <c r="E6" s="372"/>
      <c r="F6" s="372"/>
      <c r="G6" s="37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1"/>
    </row>
    <row r="7" spans="2:21" x14ac:dyDescent="0.2">
      <c r="B7" s="133"/>
      <c r="C7" s="27"/>
      <c r="D7" s="378" t="s">
        <v>2283</v>
      </c>
      <c r="E7" s="378"/>
      <c r="F7" s="378"/>
      <c r="G7" s="37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131"/>
    </row>
    <row r="8" spans="2:21" x14ac:dyDescent="0.2">
      <c r="B8" s="133"/>
      <c r="C8" s="28"/>
      <c r="D8" s="387" t="s">
        <v>2284</v>
      </c>
      <c r="E8" s="387"/>
      <c r="F8" s="387"/>
      <c r="G8" s="38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131"/>
    </row>
    <row r="9" spans="2:21" x14ac:dyDescent="0.2">
      <c r="B9" s="133"/>
      <c r="C9" s="28"/>
      <c r="D9" s="387" t="s">
        <v>2285</v>
      </c>
      <c r="E9" s="387"/>
      <c r="F9" s="387"/>
      <c r="G9" s="388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5"/>
    </row>
    <row r="10" spans="2:21" s="29" customFormat="1" x14ac:dyDescent="0.2">
      <c r="B10" s="284"/>
      <c r="C10" s="33"/>
      <c r="D10" s="389" t="s">
        <v>2286</v>
      </c>
      <c r="E10" s="389"/>
      <c r="F10" s="389"/>
      <c r="G10" s="390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</row>
    <row r="11" spans="2:21" x14ac:dyDescent="0.2">
      <c r="B11" s="133"/>
      <c r="C11" s="28"/>
      <c r="D11" s="23"/>
      <c r="E11" s="387" t="s">
        <v>2287</v>
      </c>
      <c r="F11" s="387"/>
      <c r="G11" s="388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300">
        <f>SUM(H11:R11)</f>
        <v>0</v>
      </c>
    </row>
    <row r="12" spans="2:21" s="29" customFormat="1" x14ac:dyDescent="0.2">
      <c r="B12" s="284"/>
      <c r="C12" s="33"/>
      <c r="D12" s="17"/>
      <c r="E12" s="389" t="s">
        <v>2288</v>
      </c>
      <c r="F12" s="389"/>
      <c r="G12" s="390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3"/>
    </row>
    <row r="13" spans="2:21" x14ac:dyDescent="0.2">
      <c r="B13" s="133"/>
      <c r="C13" s="28"/>
      <c r="D13" s="23"/>
      <c r="E13" s="291"/>
      <c r="F13" s="387" t="s">
        <v>2289</v>
      </c>
      <c r="G13" s="388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300">
        <f t="shared" ref="S13:S15" si="0">SUM(H13:R13)</f>
        <v>0</v>
      </c>
    </row>
    <row r="14" spans="2:21" x14ac:dyDescent="0.2">
      <c r="B14" s="133"/>
      <c r="C14" s="28"/>
      <c r="D14" s="23"/>
      <c r="E14" s="291"/>
      <c r="F14" s="387" t="s">
        <v>2290</v>
      </c>
      <c r="G14" s="388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300">
        <f t="shared" si="0"/>
        <v>0</v>
      </c>
    </row>
    <row r="15" spans="2:21" x14ac:dyDescent="0.2">
      <c r="B15" s="133"/>
      <c r="C15" s="28"/>
      <c r="D15" s="23"/>
      <c r="E15" s="291"/>
      <c r="F15" s="387" t="s">
        <v>2291</v>
      </c>
      <c r="G15" s="388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300">
        <f t="shared" si="0"/>
        <v>0</v>
      </c>
    </row>
    <row r="16" spans="2:21" x14ac:dyDescent="0.2">
      <c r="B16" s="133"/>
      <c r="C16" s="28"/>
      <c r="D16" s="23"/>
      <c r="E16" s="291"/>
      <c r="F16" s="389" t="s">
        <v>2292</v>
      </c>
      <c r="G16" s="390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3"/>
    </row>
    <row r="17" spans="2:19" x14ac:dyDescent="0.2">
      <c r="B17" s="133"/>
      <c r="C17" s="28"/>
      <c r="D17" s="23"/>
      <c r="E17" s="291"/>
      <c r="F17" s="23"/>
      <c r="G17" s="292" t="s">
        <v>2293</v>
      </c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300">
        <f t="shared" ref="S17:S20" si="1">SUM(H17:R17)</f>
        <v>0</v>
      </c>
    </row>
    <row r="18" spans="2:19" x14ac:dyDescent="0.2">
      <c r="B18" s="133"/>
      <c r="C18" s="28"/>
      <c r="D18" s="23"/>
      <c r="E18" s="291"/>
      <c r="F18" s="23"/>
      <c r="G18" s="292" t="s">
        <v>2294</v>
      </c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>
        <f t="shared" si="1"/>
        <v>0</v>
      </c>
    </row>
    <row r="19" spans="2:19" x14ac:dyDescent="0.2">
      <c r="B19" s="133"/>
      <c r="C19" s="28"/>
      <c r="D19" s="23"/>
      <c r="E19" s="291"/>
      <c r="F19" s="23"/>
      <c r="G19" s="292" t="s">
        <v>2295</v>
      </c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300">
        <f t="shared" si="1"/>
        <v>0</v>
      </c>
    </row>
    <row r="20" spans="2:19" x14ac:dyDescent="0.2">
      <c r="B20" s="133"/>
      <c r="C20" s="28"/>
      <c r="D20" s="23"/>
      <c r="E20" s="291"/>
      <c r="F20" s="23"/>
      <c r="G20" s="292" t="s">
        <v>2296</v>
      </c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300">
        <f t="shared" si="1"/>
        <v>0</v>
      </c>
    </row>
    <row r="21" spans="2:19" s="29" customFormat="1" x14ac:dyDescent="0.2">
      <c r="B21" s="284"/>
      <c r="C21" s="33"/>
      <c r="D21" s="17"/>
      <c r="E21" s="293"/>
      <c r="F21" s="17"/>
      <c r="G21" s="294" t="s">
        <v>2297</v>
      </c>
      <c r="H21" s="301">
        <f t="shared" ref="H21:S21" si="2">SUM(H17:H20)</f>
        <v>0</v>
      </c>
      <c r="I21" s="301">
        <f t="shared" ref="I21" si="3">SUM(I17:I20)</f>
        <v>0</v>
      </c>
      <c r="J21" s="301">
        <f t="shared" si="2"/>
        <v>0</v>
      </c>
      <c r="K21" s="301">
        <f t="shared" si="2"/>
        <v>0</v>
      </c>
      <c r="L21" s="301">
        <f t="shared" si="2"/>
        <v>0</v>
      </c>
      <c r="M21" s="301">
        <f t="shared" si="2"/>
        <v>0</v>
      </c>
      <c r="N21" s="301">
        <f t="shared" si="2"/>
        <v>0</v>
      </c>
      <c r="O21" s="301">
        <f t="shared" si="2"/>
        <v>0</v>
      </c>
      <c r="P21" s="301">
        <f t="shared" si="2"/>
        <v>0</v>
      </c>
      <c r="Q21" s="301">
        <f t="shared" si="2"/>
        <v>0</v>
      </c>
      <c r="R21" s="301">
        <f t="shared" si="2"/>
        <v>0</v>
      </c>
      <c r="S21" s="301">
        <f t="shared" si="2"/>
        <v>0</v>
      </c>
    </row>
    <row r="22" spans="2:19" s="29" customFormat="1" x14ac:dyDescent="0.2">
      <c r="B22" s="284"/>
      <c r="C22" s="33"/>
      <c r="D22" s="17"/>
      <c r="E22" s="293"/>
      <c r="F22" s="375" t="s">
        <v>2298</v>
      </c>
      <c r="G22" s="343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3"/>
    </row>
    <row r="23" spans="2:19" x14ac:dyDescent="0.2">
      <c r="B23" s="133"/>
      <c r="C23" s="28"/>
      <c r="D23" s="23"/>
      <c r="E23" s="291"/>
      <c r="F23" s="291"/>
      <c r="G23" s="292" t="s">
        <v>2299</v>
      </c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300">
        <f t="shared" ref="S23:S26" si="4">SUM(H23:R23)</f>
        <v>0</v>
      </c>
    </row>
    <row r="24" spans="2:19" x14ac:dyDescent="0.2">
      <c r="B24" s="133"/>
      <c r="C24" s="28"/>
      <c r="D24" s="23"/>
      <c r="E24" s="291"/>
      <c r="F24" s="291"/>
      <c r="G24" s="292" t="s">
        <v>2300</v>
      </c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>
        <f t="shared" si="4"/>
        <v>0</v>
      </c>
    </row>
    <row r="25" spans="2:19" s="29" customFormat="1" x14ac:dyDescent="0.2">
      <c r="B25" s="284"/>
      <c r="C25" s="33"/>
      <c r="D25" s="17"/>
      <c r="E25" s="293"/>
      <c r="F25" s="293"/>
      <c r="G25" s="294" t="s">
        <v>2301</v>
      </c>
      <c r="H25" s="301">
        <f t="shared" ref="H25:S25" si="5">H23+H24</f>
        <v>0</v>
      </c>
      <c r="I25" s="301">
        <f t="shared" ref="I25" si="6">I23+I24</f>
        <v>0</v>
      </c>
      <c r="J25" s="301">
        <f t="shared" si="5"/>
        <v>0</v>
      </c>
      <c r="K25" s="301">
        <f t="shared" si="5"/>
        <v>0</v>
      </c>
      <c r="L25" s="301">
        <f t="shared" si="5"/>
        <v>0</v>
      </c>
      <c r="M25" s="301">
        <f t="shared" si="5"/>
        <v>0</v>
      </c>
      <c r="N25" s="301">
        <f t="shared" si="5"/>
        <v>0</v>
      </c>
      <c r="O25" s="301">
        <f t="shared" si="5"/>
        <v>0</v>
      </c>
      <c r="P25" s="301">
        <f t="shared" si="5"/>
        <v>0</v>
      </c>
      <c r="Q25" s="301">
        <f t="shared" si="5"/>
        <v>0</v>
      </c>
      <c r="R25" s="301">
        <f t="shared" si="5"/>
        <v>0</v>
      </c>
      <c r="S25" s="300">
        <f t="shared" si="5"/>
        <v>0</v>
      </c>
    </row>
    <row r="26" spans="2:19" x14ac:dyDescent="0.2">
      <c r="B26" s="133"/>
      <c r="C26" s="28"/>
      <c r="D26" s="23"/>
      <c r="E26" s="291"/>
      <c r="F26" s="387" t="s">
        <v>2302</v>
      </c>
      <c r="G26" s="388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300">
        <f t="shared" si="4"/>
        <v>0</v>
      </c>
    </row>
    <row r="27" spans="2:19" s="136" customFormat="1" x14ac:dyDescent="0.2">
      <c r="B27" s="133"/>
      <c r="C27" s="134"/>
      <c r="D27" s="135"/>
      <c r="E27" s="375" t="s">
        <v>2303</v>
      </c>
      <c r="F27" s="375"/>
      <c r="G27" s="343"/>
      <c r="H27" s="305">
        <f>+H11+-H13-H14+H15+H21-H25-H26</f>
        <v>0</v>
      </c>
      <c r="I27" s="305">
        <f t="shared" ref="I27:S27" si="7">+I11+-I13-I14+I15+I21-I25-I26</f>
        <v>0</v>
      </c>
      <c r="J27" s="305">
        <f t="shared" si="7"/>
        <v>0</v>
      </c>
      <c r="K27" s="305">
        <f t="shared" si="7"/>
        <v>0</v>
      </c>
      <c r="L27" s="305">
        <f t="shared" si="7"/>
        <v>0</v>
      </c>
      <c r="M27" s="305">
        <f t="shared" si="7"/>
        <v>0</v>
      </c>
      <c r="N27" s="305">
        <f t="shared" si="7"/>
        <v>0</v>
      </c>
      <c r="O27" s="305">
        <f t="shared" si="7"/>
        <v>0</v>
      </c>
      <c r="P27" s="305">
        <f t="shared" si="7"/>
        <v>0</v>
      </c>
      <c r="Q27" s="305">
        <f t="shared" si="7"/>
        <v>0</v>
      </c>
      <c r="R27" s="305">
        <f t="shared" si="7"/>
        <v>0</v>
      </c>
      <c r="S27" s="305">
        <f t="shared" si="7"/>
        <v>0</v>
      </c>
    </row>
    <row r="28" spans="2:19" x14ac:dyDescent="0.2">
      <c r="E28" s="29"/>
    </row>
    <row r="29" spans="2:19" x14ac:dyDescent="0.2"/>
    <row r="30" spans="2:19" x14ac:dyDescent="0.2"/>
    <row r="31" spans="2:19" ht="20.25" x14ac:dyDescent="0.3">
      <c r="G31" s="286" t="s">
        <v>2094</v>
      </c>
      <c r="H31" s="16" t="str">
        <f>+IF(S27=(ESF!E16),"OK","ERROR")</f>
        <v>OK</v>
      </c>
      <c r="I31" s="137"/>
      <c r="J31" s="137"/>
      <c r="K31" s="137"/>
    </row>
    <row r="32" spans="2:19" x14ac:dyDescent="0.2">
      <c r="I32" s="35"/>
    </row>
    <row r="33" spans="7:12" x14ac:dyDescent="0.2">
      <c r="I33" s="35"/>
    </row>
    <row r="34" spans="7:12" ht="11.25" customHeight="1" x14ac:dyDescent="0.2">
      <c r="G34" s="314" t="s">
        <v>2174</v>
      </c>
      <c r="H34" s="138"/>
      <c r="I34" s="138"/>
      <c r="J34" s="138"/>
      <c r="K34" s="138"/>
      <c r="L34" s="138"/>
    </row>
    <row r="35" spans="7:12" ht="11.25" customHeight="1" x14ac:dyDescent="0.2">
      <c r="G35" s="314"/>
      <c r="H35" s="138"/>
      <c r="I35" s="138"/>
      <c r="J35" s="138"/>
      <c r="K35" s="138"/>
      <c r="L35" s="138"/>
    </row>
    <row r="36" spans="7:12" ht="11.25" customHeight="1" x14ac:dyDescent="0.2">
      <c r="G36" s="314"/>
      <c r="H36" s="138"/>
      <c r="I36" s="138"/>
      <c r="J36" s="138"/>
      <c r="K36" s="138"/>
      <c r="L36" s="138"/>
    </row>
    <row r="37" spans="7:12" x14ac:dyDescent="0.2"/>
  </sheetData>
  <sheetProtection algorithmName="SHA-512" hashValue="a1RuFXEZEtC5Dg7MoOYs4qwUCjOBpF/7+Cjft3SACnJGhj3Qa+TBKp2R9+OXPeXHZyeexQy5KlCeSg4MRFWRIQ==" saltValue="T3sEr5SNL1IHa2Kd9aBlvg==" spinCount="100000" sheet="1" objects="1" scenarios="1"/>
  <mergeCells count="28">
    <mergeCell ref="D8:G8"/>
    <mergeCell ref="D9:G9"/>
    <mergeCell ref="G34:G36"/>
    <mergeCell ref="E27:G27"/>
    <mergeCell ref="F26:G26"/>
    <mergeCell ref="D10:G10"/>
    <mergeCell ref="E11:G11"/>
    <mergeCell ref="F16:G16"/>
    <mergeCell ref="F22:G22"/>
    <mergeCell ref="E12:G12"/>
    <mergeCell ref="F13:G13"/>
    <mergeCell ref="F14:G14"/>
    <mergeCell ref="F15:G15"/>
    <mergeCell ref="B5:G5"/>
    <mergeCell ref="C6:G6"/>
    <mergeCell ref="D7:G7"/>
    <mergeCell ref="H2:S2"/>
    <mergeCell ref="H3:I3"/>
    <mergeCell ref="J3:J4"/>
    <mergeCell ref="K3:K4"/>
    <mergeCell ref="L3:L4"/>
    <mergeCell ref="M3:M4"/>
    <mergeCell ref="N3:N4"/>
    <mergeCell ref="O3:O4"/>
    <mergeCell ref="P3:P4"/>
    <mergeCell ref="Q3:Q4"/>
    <mergeCell ref="S3:S4"/>
    <mergeCell ref="R3:R4"/>
  </mergeCells>
  <hyperlinks>
    <hyperlink ref="U5" location="'ESF'!A1" display="VOLVER" xr:uid="{BACE9F8B-482F-4A91-94FB-7AC508753627}"/>
  </hyperlinks>
  <pageMargins left="0.7" right="0.7" top="0.75" bottom="0.75" header="0.3" footer="0.3"/>
  <pageSetup paperSize="9" orientation="portrait" r:id="rId1"/>
  <ignoredErrors>
    <ignoredError sqref="I2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57B89D-8B6B-47A9-A179-06E8081DD9F6}">
          <x14:formula1>
            <xm:f>Lists!$C$3:$C$4</xm:f>
          </x14:formula1>
          <xm:sqref>H7:R7</xm:sqref>
        </x14:dataValidation>
        <x14:dataValidation type="list" allowBlank="1" showInputMessage="1" showErrorMessage="1" xr:uid="{C8C006FA-430B-4444-A981-70FB2D3133D7}">
          <x14:formula1>
            <xm:f>Lists!$A$3:$A$4</xm:f>
          </x14:formula1>
          <xm:sqref>H8:R8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1BFB-CAE8-493B-AA0C-DA6BE90EA821}">
  <sheetPr codeName="Hoja9">
    <tabColor rgb="FF002060"/>
  </sheetPr>
  <dimension ref="A1:T30"/>
  <sheetViews>
    <sheetView showGridLines="0" workbookViewId="0">
      <selection activeCell="D10" sqref="D10"/>
    </sheetView>
  </sheetViews>
  <sheetFormatPr baseColWidth="10" defaultColWidth="0" defaultRowHeight="11.25" zeroHeight="1" x14ac:dyDescent="0.2"/>
  <cols>
    <col min="1" max="1" width="1.42578125" style="9" customWidth="1"/>
    <col min="2" max="2" width="2.85546875" style="9" customWidth="1"/>
    <col min="3" max="3" width="3.42578125" style="9" customWidth="1"/>
    <col min="4" max="4" width="66.5703125" style="9" customWidth="1"/>
    <col min="5" max="17" width="25.7109375" style="9" customWidth="1"/>
    <col min="18" max="20" width="9.140625" style="9" customWidth="1"/>
    <col min="21" max="16384" width="9.140625" style="9" hidden="1"/>
  </cols>
  <sheetData>
    <row r="1" spans="2:19" x14ac:dyDescent="0.2"/>
    <row r="3" spans="2:19" ht="18" x14ac:dyDescent="0.2">
      <c r="E3" s="360" t="s">
        <v>2304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</row>
    <row r="4" spans="2:19" x14ac:dyDescent="0.2">
      <c r="E4" s="363" t="s">
        <v>2235</v>
      </c>
      <c r="F4" s="363"/>
      <c r="G4" s="363"/>
      <c r="H4" s="363"/>
      <c r="I4" s="363"/>
      <c r="J4" s="363"/>
      <c r="K4" s="363"/>
      <c r="L4" s="363" t="s">
        <v>2236</v>
      </c>
      <c r="M4" s="363"/>
      <c r="N4" s="363"/>
      <c r="O4" s="363"/>
      <c r="P4" s="363"/>
      <c r="Q4" s="363"/>
    </row>
    <row r="5" spans="2:19" x14ac:dyDescent="0.2">
      <c r="E5" s="368" t="s">
        <v>2305</v>
      </c>
      <c r="F5" s="368"/>
      <c r="G5" s="368"/>
      <c r="H5" s="391" t="s">
        <v>2238</v>
      </c>
      <c r="I5" s="391"/>
      <c r="J5" s="391"/>
      <c r="K5" s="365" t="s">
        <v>2239</v>
      </c>
      <c r="L5" s="368" t="s">
        <v>2306</v>
      </c>
      <c r="M5" s="368" t="s">
        <v>2307</v>
      </c>
      <c r="N5" s="368" t="s">
        <v>2308</v>
      </c>
      <c r="O5" s="368" t="s">
        <v>2309</v>
      </c>
      <c r="P5" s="368" t="s">
        <v>2310</v>
      </c>
      <c r="Q5" s="365" t="s">
        <v>2311</v>
      </c>
    </row>
    <row r="6" spans="2:19" ht="35.25" customHeight="1" x14ac:dyDescent="0.2">
      <c r="E6" s="139" t="s">
        <v>2246</v>
      </c>
      <c r="F6" s="139" t="s">
        <v>2247</v>
      </c>
      <c r="G6" s="139" t="s">
        <v>2249</v>
      </c>
      <c r="H6" s="130" t="s">
        <v>2250</v>
      </c>
      <c r="I6" s="280" t="s">
        <v>2312</v>
      </c>
      <c r="J6" s="280" t="s">
        <v>2249</v>
      </c>
      <c r="K6" s="365"/>
      <c r="L6" s="368"/>
      <c r="M6" s="368"/>
      <c r="N6" s="368"/>
      <c r="O6" s="368"/>
      <c r="P6" s="368"/>
      <c r="Q6" s="365"/>
    </row>
    <row r="7" spans="2:19" s="29" customFormat="1" ht="21" x14ac:dyDescent="0.35">
      <c r="B7" s="287"/>
      <c r="C7" s="344" t="s">
        <v>2313</v>
      </c>
      <c r="D7" s="344"/>
      <c r="E7" s="2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S7" s="132" t="s">
        <v>9</v>
      </c>
    </row>
    <row r="8" spans="2:19" x14ac:dyDescent="0.2">
      <c r="B8" s="21"/>
      <c r="C8" s="291"/>
      <c r="D8" s="291" t="s">
        <v>2382</v>
      </c>
      <c r="E8" s="104"/>
      <c r="F8" s="104"/>
      <c r="G8" s="104"/>
      <c r="H8" s="104"/>
      <c r="I8" s="104"/>
      <c r="J8" s="104"/>
      <c r="K8" s="19">
        <f>SUM(E8:J8)</f>
        <v>0</v>
      </c>
      <c r="L8" s="104"/>
      <c r="M8" s="104"/>
      <c r="N8" s="104"/>
      <c r="O8" s="104"/>
      <c r="P8" s="104"/>
      <c r="Q8" s="19">
        <f>SUM(M8:P8)</f>
        <v>0</v>
      </c>
    </row>
    <row r="9" spans="2:19" x14ac:dyDescent="0.2">
      <c r="B9" s="21"/>
      <c r="C9" s="291"/>
      <c r="D9" s="291" t="s">
        <v>2314</v>
      </c>
      <c r="E9" s="104"/>
      <c r="F9" s="104"/>
      <c r="G9" s="104"/>
      <c r="H9" s="104"/>
      <c r="I9" s="104"/>
      <c r="J9" s="104"/>
      <c r="K9" s="19">
        <f t="shared" ref="K9:K12" si="0">SUM(E9:J9)</f>
        <v>0</v>
      </c>
      <c r="L9" s="104"/>
      <c r="M9" s="104"/>
      <c r="N9" s="104"/>
      <c r="O9" s="104"/>
      <c r="P9" s="104"/>
      <c r="Q9" s="19">
        <f t="shared" ref="Q9:Q13" si="1">SUM(M9:P9)</f>
        <v>0</v>
      </c>
    </row>
    <row r="10" spans="2:19" s="29" customFormat="1" x14ac:dyDescent="0.2">
      <c r="B10" s="13"/>
      <c r="C10" s="293"/>
      <c r="D10" s="293" t="s">
        <v>2315</v>
      </c>
      <c r="E10" s="18">
        <f>SUM(E8:E9)</f>
        <v>0</v>
      </c>
      <c r="F10" s="18">
        <f>SUM(F8:F9)</f>
        <v>0</v>
      </c>
      <c r="G10" s="18">
        <f>SUM(G8:G9)</f>
        <v>0</v>
      </c>
      <c r="H10" s="18">
        <f t="shared" ref="H10:J10" si="2">SUM(H8:H9)</f>
        <v>0</v>
      </c>
      <c r="I10" s="18">
        <f t="shared" ref="I10" si="3">SUM(I8:I9)</f>
        <v>0</v>
      </c>
      <c r="J10" s="18">
        <f t="shared" si="2"/>
        <v>0</v>
      </c>
      <c r="K10" s="18">
        <f t="shared" si="0"/>
        <v>0</v>
      </c>
      <c r="L10" s="18">
        <f>L8+L9</f>
        <v>0</v>
      </c>
      <c r="M10" s="18">
        <f>M8+M9</f>
        <v>0</v>
      </c>
      <c r="N10" s="18">
        <f t="shared" ref="N10:P10" si="4">N8+N9</f>
        <v>0</v>
      </c>
      <c r="O10" s="18">
        <f t="shared" si="4"/>
        <v>0</v>
      </c>
      <c r="P10" s="18">
        <f t="shared" si="4"/>
        <v>0</v>
      </c>
      <c r="Q10" s="18">
        <f t="shared" si="1"/>
        <v>0</v>
      </c>
    </row>
    <row r="11" spans="2:19" x14ac:dyDescent="0.2">
      <c r="B11" s="21"/>
      <c r="C11" s="291"/>
      <c r="D11" s="291" t="s">
        <v>2111</v>
      </c>
      <c r="E11" s="104"/>
      <c r="F11" s="104"/>
      <c r="G11" s="104"/>
      <c r="H11" s="104"/>
      <c r="I11" s="104"/>
      <c r="J11" s="104"/>
      <c r="K11" s="19">
        <f t="shared" si="0"/>
        <v>0</v>
      </c>
      <c r="L11" s="104"/>
      <c r="M11" s="104">
        <v>0</v>
      </c>
      <c r="N11" s="104"/>
      <c r="O11" s="104"/>
      <c r="P11" s="104"/>
      <c r="Q11" s="19">
        <f t="shared" si="1"/>
        <v>0</v>
      </c>
    </row>
    <row r="12" spans="2:19" s="29" customFormat="1" x14ac:dyDescent="0.2">
      <c r="B12" s="13"/>
      <c r="C12" s="293"/>
      <c r="D12" s="293" t="s">
        <v>2316</v>
      </c>
      <c r="E12" s="18">
        <f>+E10+E11</f>
        <v>0</v>
      </c>
      <c r="F12" s="18">
        <f t="shared" ref="F12:L12" si="5">+F10+F11</f>
        <v>0</v>
      </c>
      <c r="G12" s="18">
        <f t="shared" si="5"/>
        <v>0</v>
      </c>
      <c r="H12" s="18">
        <f t="shared" si="5"/>
        <v>0</v>
      </c>
      <c r="I12" s="18">
        <f t="shared" si="5"/>
        <v>0</v>
      </c>
      <c r="J12" s="18">
        <f t="shared" si="5"/>
        <v>0</v>
      </c>
      <c r="K12" s="18">
        <f t="shared" si="0"/>
        <v>0</v>
      </c>
      <c r="L12" s="18">
        <f t="shared" si="5"/>
        <v>0</v>
      </c>
      <c r="M12" s="18">
        <f>+M10+M11</f>
        <v>0</v>
      </c>
      <c r="N12" s="18">
        <f t="shared" ref="N12:Q12" si="6">+N10+N11</f>
        <v>0</v>
      </c>
      <c r="O12" s="18">
        <f t="shared" si="6"/>
        <v>0</v>
      </c>
      <c r="P12" s="18">
        <f t="shared" si="6"/>
        <v>0</v>
      </c>
      <c r="Q12" s="18">
        <f t="shared" si="6"/>
        <v>0</v>
      </c>
    </row>
    <row r="13" spans="2:19" x14ac:dyDescent="0.2">
      <c r="B13" s="21"/>
      <c r="C13" s="291"/>
      <c r="D13" s="291" t="s">
        <v>2317</v>
      </c>
      <c r="E13" s="272"/>
      <c r="F13" s="272"/>
      <c r="G13" s="272"/>
      <c r="H13" s="272"/>
      <c r="I13" s="272"/>
      <c r="J13" s="272"/>
      <c r="K13" s="272"/>
      <c r="L13" s="272"/>
      <c r="M13" s="19"/>
      <c r="N13" s="19"/>
      <c r="O13" s="19"/>
      <c r="P13" s="19"/>
      <c r="Q13" s="18">
        <f t="shared" si="1"/>
        <v>0</v>
      </c>
    </row>
    <row r="14" spans="2:19" s="29" customFormat="1" x14ac:dyDescent="0.2">
      <c r="B14" s="284"/>
      <c r="C14" s="375" t="s">
        <v>2318</v>
      </c>
      <c r="D14" s="375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9" x14ac:dyDescent="0.2">
      <c r="B15" s="21"/>
      <c r="C15" s="291"/>
      <c r="D15" s="291" t="s">
        <v>2319</v>
      </c>
      <c r="E15" s="104"/>
      <c r="F15" s="104"/>
      <c r="G15" s="104"/>
      <c r="H15" s="104"/>
      <c r="I15" s="104"/>
      <c r="J15" s="104"/>
      <c r="K15" s="19">
        <f>SUM(E15:J15)</f>
        <v>0</v>
      </c>
      <c r="L15" s="104"/>
      <c r="M15" s="104"/>
      <c r="N15" s="104"/>
      <c r="O15" s="104"/>
      <c r="P15" s="104"/>
      <c r="Q15" s="19">
        <f t="shared" ref="Q15:Q17" si="7">SUM(M15:P15)</f>
        <v>0</v>
      </c>
    </row>
    <row r="16" spans="2:19" x14ac:dyDescent="0.2">
      <c r="B16" s="21"/>
      <c r="C16" s="291"/>
      <c r="D16" s="291" t="s">
        <v>2320</v>
      </c>
      <c r="E16" s="104"/>
      <c r="F16" s="104"/>
      <c r="G16" s="104"/>
      <c r="H16" s="104"/>
      <c r="I16" s="104"/>
      <c r="J16" s="104"/>
      <c r="K16" s="19">
        <f t="shared" ref="K16:K19" si="8">SUM(E16:J16)</f>
        <v>0</v>
      </c>
      <c r="L16" s="104"/>
      <c r="M16" s="104"/>
      <c r="N16" s="104"/>
      <c r="O16" s="104"/>
      <c r="P16" s="104"/>
      <c r="Q16" s="19">
        <f t="shared" si="7"/>
        <v>0</v>
      </c>
    </row>
    <row r="17" spans="2:17" s="29" customFormat="1" x14ac:dyDescent="0.2">
      <c r="B17" s="13"/>
      <c r="C17" s="293"/>
      <c r="D17" s="293" t="s">
        <v>2321</v>
      </c>
      <c r="E17" s="18">
        <f>E15+E16</f>
        <v>0</v>
      </c>
      <c r="F17" s="18">
        <f t="shared" ref="F17" si="9">F15+F16</f>
        <v>0</v>
      </c>
      <c r="G17" s="18">
        <f t="shared" ref="G17:J17" si="10">G15+G16</f>
        <v>0</v>
      </c>
      <c r="H17" s="18">
        <f t="shared" si="10"/>
        <v>0</v>
      </c>
      <c r="I17" s="18">
        <f t="shared" ref="I17" si="11">I15+I16</f>
        <v>0</v>
      </c>
      <c r="J17" s="18">
        <f t="shared" si="10"/>
        <v>0</v>
      </c>
      <c r="K17" s="18">
        <f t="shared" si="8"/>
        <v>0</v>
      </c>
      <c r="L17" s="18">
        <f>L15+L16</f>
        <v>0</v>
      </c>
      <c r="M17" s="18">
        <f t="shared" ref="M17:O17" si="12">M15+M16</f>
        <v>0</v>
      </c>
      <c r="N17" s="18">
        <f t="shared" si="12"/>
        <v>0</v>
      </c>
      <c r="O17" s="18">
        <f t="shared" si="12"/>
        <v>0</v>
      </c>
      <c r="P17" s="18">
        <f>P15+P16</f>
        <v>0</v>
      </c>
      <c r="Q17" s="18">
        <f t="shared" si="7"/>
        <v>0</v>
      </c>
    </row>
    <row r="18" spans="2:17" x14ac:dyDescent="0.2">
      <c r="B18" s="21"/>
      <c r="C18" s="291"/>
      <c r="D18" s="291" t="s">
        <v>2117</v>
      </c>
      <c r="E18" s="104"/>
      <c r="F18" s="104"/>
      <c r="G18" s="104"/>
      <c r="H18" s="104"/>
      <c r="I18" s="104"/>
      <c r="J18" s="104"/>
      <c r="K18" s="19">
        <f t="shared" si="8"/>
        <v>0</v>
      </c>
      <c r="L18" s="104"/>
      <c r="M18" s="104"/>
      <c r="N18" s="104"/>
      <c r="O18" s="104"/>
      <c r="P18" s="104"/>
      <c r="Q18" s="19">
        <f>SUM(M18:P18)</f>
        <v>0</v>
      </c>
    </row>
    <row r="19" spans="2:17" s="29" customFormat="1" x14ac:dyDescent="0.2">
      <c r="B19" s="13"/>
      <c r="C19" s="293"/>
      <c r="D19" s="293" t="s">
        <v>2322</v>
      </c>
      <c r="E19" s="18">
        <f t="shared" ref="E19:L19" si="13">E17+E18</f>
        <v>0</v>
      </c>
      <c r="F19" s="18">
        <f t="shared" si="13"/>
        <v>0</v>
      </c>
      <c r="G19" s="18">
        <f t="shared" si="13"/>
        <v>0</v>
      </c>
      <c r="H19" s="18">
        <f t="shared" si="13"/>
        <v>0</v>
      </c>
      <c r="I19" s="18">
        <f t="shared" si="13"/>
        <v>0</v>
      </c>
      <c r="J19" s="18">
        <f t="shared" si="13"/>
        <v>0</v>
      </c>
      <c r="K19" s="18">
        <f t="shared" si="8"/>
        <v>0</v>
      </c>
      <c r="L19" s="18">
        <f t="shared" si="13"/>
        <v>0</v>
      </c>
      <c r="M19" s="18">
        <f>M17+M18</f>
        <v>0</v>
      </c>
      <c r="N19" s="18">
        <f>N17+N18</f>
        <v>0</v>
      </c>
      <c r="O19" s="18">
        <f>O17+O18</f>
        <v>0</v>
      </c>
      <c r="P19" s="18">
        <f>P17+P18</f>
        <v>0</v>
      </c>
      <c r="Q19" s="18">
        <f>SUM(M19:P19)</f>
        <v>0</v>
      </c>
    </row>
    <row r="20" spans="2:17" x14ac:dyDescent="0.2">
      <c r="B20" s="140"/>
      <c r="C20" s="141"/>
      <c r="D20" s="141" t="s">
        <v>2323</v>
      </c>
      <c r="E20" s="272"/>
      <c r="F20" s="272"/>
      <c r="G20" s="272"/>
      <c r="H20" s="272"/>
      <c r="I20" s="272"/>
      <c r="J20" s="272"/>
      <c r="K20" s="272"/>
      <c r="L20" s="272"/>
      <c r="M20" s="19"/>
      <c r="N20" s="19"/>
      <c r="O20" s="19"/>
      <c r="P20" s="19"/>
      <c r="Q20" s="19"/>
    </row>
    <row r="21" spans="2:17" x14ac:dyDescent="0.2"/>
    <row r="22" spans="2:17" x14ac:dyDescent="0.2"/>
    <row r="23" spans="2:17" x14ac:dyDescent="0.2"/>
    <row r="24" spans="2:17" ht="20.25" x14ac:dyDescent="0.3">
      <c r="D24" s="286" t="s">
        <v>2304</v>
      </c>
      <c r="E24" s="16" t="str">
        <f>+IF(K12+K19=(ESF!E32+ESF!E42+ESF!E34+ESF!E45),"OK","ERROR")</f>
        <v>OK</v>
      </c>
    </row>
    <row r="25" spans="2:17" x14ac:dyDescent="0.2"/>
    <row r="26" spans="2:17" x14ac:dyDescent="0.2"/>
    <row r="27" spans="2:17" ht="14.25" x14ac:dyDescent="0.2">
      <c r="D27" s="314" t="s">
        <v>2174</v>
      </c>
      <c r="E27" s="138"/>
    </row>
    <row r="28" spans="2:17" ht="14.25" x14ac:dyDescent="0.2">
      <c r="D28" s="314"/>
      <c r="E28" s="138"/>
    </row>
    <row r="29" spans="2:17" ht="14.25" x14ac:dyDescent="0.2">
      <c r="D29" s="314"/>
      <c r="E29" s="138"/>
    </row>
    <row r="30" spans="2:17" x14ac:dyDescent="0.2"/>
  </sheetData>
  <sheetProtection algorithmName="SHA-512" hashValue="7ydNFU+CNwwI38Uu6FmT1bp7RnPhV+HgDSWIpqATJoEN7nV/+0gmelrpBJNx6HLmkiK5CdtwLs1y9VkRO+1KJg==" saltValue="U1hSl0Mpym5OS0LtAX51Mg==" spinCount="100000" sheet="1" objects="1" scenarios="1"/>
  <mergeCells count="15">
    <mergeCell ref="C7:D7"/>
    <mergeCell ref="C14:D14"/>
    <mergeCell ref="D27:D29"/>
    <mergeCell ref="E3:Q3"/>
    <mergeCell ref="E4:K4"/>
    <mergeCell ref="L4:Q4"/>
    <mergeCell ref="E5:G5"/>
    <mergeCell ref="H5:J5"/>
    <mergeCell ref="K5:K6"/>
    <mergeCell ref="L5:L6"/>
    <mergeCell ref="M5:M6"/>
    <mergeCell ref="N5:N6"/>
    <mergeCell ref="O5:O6"/>
    <mergeCell ref="P5:P6"/>
    <mergeCell ref="Q5:Q6"/>
  </mergeCells>
  <hyperlinks>
    <hyperlink ref="S7" location="'ESF'!A1" display="VOLVER" xr:uid="{9C9DB5BE-BB3A-4C5C-A26A-6D08A213175C}"/>
  </hyperlinks>
  <pageMargins left="0.7" right="0.7" top="0.75" bottom="0.75" header="0.3" footer="0.3"/>
  <ignoredErrors>
    <ignoredError sqref="K12 K17:K19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DCB3-57D1-4AD3-B685-264A1E1CB7E1}">
  <sheetPr codeName="Hoja17">
    <tabColor theme="0" tint="-0.34998626667073579"/>
  </sheetPr>
  <dimension ref="A1:J27"/>
  <sheetViews>
    <sheetView showGridLines="0" workbookViewId="0">
      <selection activeCell="D4" sqref="D4"/>
    </sheetView>
  </sheetViews>
  <sheetFormatPr baseColWidth="10" defaultColWidth="0" defaultRowHeight="11.25" zeroHeight="1" x14ac:dyDescent="0.2"/>
  <cols>
    <col min="1" max="1" width="4.140625" style="9" customWidth="1"/>
    <col min="2" max="2" width="2.7109375" style="9" customWidth="1"/>
    <col min="3" max="3" width="31.5703125" style="9" customWidth="1"/>
    <col min="4" max="7" width="30.7109375" style="9" customWidth="1"/>
    <col min="8" max="10" width="9.140625" style="9" customWidth="1"/>
    <col min="11" max="16384" width="9.140625" style="9" hidden="1"/>
  </cols>
  <sheetData>
    <row r="1" spans="2:9" x14ac:dyDescent="0.2"/>
    <row r="2" spans="2:9" x14ac:dyDescent="0.2"/>
    <row r="3" spans="2:9" ht="15" customHeight="1" x14ac:dyDescent="0.2">
      <c r="D3" s="365" t="s">
        <v>2324</v>
      </c>
      <c r="E3" s="365"/>
      <c r="F3" s="365"/>
      <c r="G3" s="365"/>
    </row>
    <row r="4" spans="2:9" x14ac:dyDescent="0.2">
      <c r="D4" s="139" t="s">
        <v>2325</v>
      </c>
      <c r="E4" s="139" t="s">
        <v>2326</v>
      </c>
      <c r="F4" s="139" t="s">
        <v>2327</v>
      </c>
      <c r="G4" s="139" t="s">
        <v>2328</v>
      </c>
    </row>
    <row r="5" spans="2:9" s="29" customFormat="1" x14ac:dyDescent="0.2">
      <c r="B5" s="142"/>
      <c r="C5" s="143" t="s">
        <v>2329</v>
      </c>
      <c r="D5" s="144"/>
      <c r="E5" s="144"/>
      <c r="F5" s="144"/>
      <c r="G5" s="144"/>
    </row>
    <row r="6" spans="2:9" x14ac:dyDescent="0.2">
      <c r="B6" s="145"/>
      <c r="C6" s="27" t="s">
        <v>2330</v>
      </c>
      <c r="D6" s="104"/>
      <c r="E6" s="104"/>
      <c r="F6" s="104"/>
      <c r="G6" s="19">
        <f>SUM(D6:F6)</f>
        <v>0</v>
      </c>
    </row>
    <row r="7" spans="2:9" x14ac:dyDescent="0.2">
      <c r="B7" s="145"/>
      <c r="C7" s="28" t="s">
        <v>2331</v>
      </c>
      <c r="D7" s="104"/>
      <c r="E7" s="104"/>
      <c r="F7" s="104"/>
      <c r="G7" s="19">
        <f t="shared" ref="G7" si="0">SUM(D7:F7)</f>
        <v>0</v>
      </c>
    </row>
    <row r="8" spans="2:9" s="29" customFormat="1" ht="21" x14ac:dyDescent="0.35">
      <c r="B8" s="142"/>
      <c r="C8" s="33" t="s">
        <v>2332</v>
      </c>
      <c r="D8" s="18">
        <f>SUM(D6:D7)</f>
        <v>0</v>
      </c>
      <c r="E8" s="18">
        <f t="shared" ref="E8:F8" si="1">SUM(E6:E7)</f>
        <v>0</v>
      </c>
      <c r="F8" s="18">
        <f t="shared" si="1"/>
        <v>0</v>
      </c>
      <c r="G8" s="18">
        <f>SUM(D8:F8)</f>
        <v>0</v>
      </c>
      <c r="I8" s="132" t="s">
        <v>9</v>
      </c>
    </row>
    <row r="9" spans="2:9" s="29" customFormat="1" x14ac:dyDescent="0.2">
      <c r="B9" s="142"/>
      <c r="C9" s="284" t="s">
        <v>2134</v>
      </c>
      <c r="D9" s="146"/>
      <c r="E9" s="146"/>
      <c r="F9" s="146"/>
      <c r="G9" s="146"/>
    </row>
    <row r="10" spans="2:9" x14ac:dyDescent="0.2">
      <c r="B10" s="145"/>
      <c r="C10" s="28" t="s">
        <v>2333</v>
      </c>
      <c r="D10" s="104"/>
      <c r="E10" s="104"/>
      <c r="F10" s="104"/>
      <c r="G10" s="19">
        <f>SUM(D10:F10)</f>
        <v>0</v>
      </c>
    </row>
    <row r="11" spans="2:9" x14ac:dyDescent="0.2">
      <c r="B11" s="145"/>
      <c r="C11" s="28" t="s">
        <v>2334</v>
      </c>
      <c r="D11" s="104"/>
      <c r="E11" s="104"/>
      <c r="F11" s="104"/>
      <c r="G11" s="19">
        <f>SUM(D11:F11)</f>
        <v>0</v>
      </c>
    </row>
    <row r="12" spans="2:9" s="29" customFormat="1" x14ac:dyDescent="0.2">
      <c r="B12" s="142"/>
      <c r="C12" s="33" t="s">
        <v>2335</v>
      </c>
      <c r="D12" s="18">
        <f>SUM(D10:D11)</f>
        <v>0</v>
      </c>
      <c r="E12" s="18">
        <f t="shared" ref="E12" si="2">SUM(E10:E11)</f>
        <v>0</v>
      </c>
      <c r="F12" s="18">
        <f t="shared" ref="F12" si="3">SUM(F10:F11)</f>
        <v>0</v>
      </c>
      <c r="G12" s="18">
        <f>SUM(D12:F12)</f>
        <v>0</v>
      </c>
    </row>
    <row r="13" spans="2:9" x14ac:dyDescent="0.2">
      <c r="B13" s="145"/>
      <c r="C13" s="28" t="s">
        <v>2135</v>
      </c>
      <c r="D13" s="104"/>
      <c r="E13" s="104"/>
      <c r="F13" s="104"/>
      <c r="G13" s="19">
        <f t="shared" ref="G13:G16" si="4">SUM(D13:F13)</f>
        <v>0</v>
      </c>
    </row>
    <row r="14" spans="2:9" x14ac:dyDescent="0.2">
      <c r="B14" s="145"/>
      <c r="C14" s="28" t="s">
        <v>2136</v>
      </c>
      <c r="D14" s="104"/>
      <c r="E14" s="104"/>
      <c r="F14" s="104"/>
      <c r="G14" s="19">
        <f t="shared" si="4"/>
        <v>0</v>
      </c>
    </row>
    <row r="15" spans="2:9" x14ac:dyDescent="0.2">
      <c r="B15" s="145"/>
      <c r="C15" s="28" t="s">
        <v>2137</v>
      </c>
      <c r="D15" s="104"/>
      <c r="E15" s="104"/>
      <c r="F15" s="104"/>
      <c r="G15" s="19">
        <f t="shared" si="4"/>
        <v>0</v>
      </c>
    </row>
    <row r="16" spans="2:9" x14ac:dyDescent="0.2">
      <c r="B16" s="145"/>
      <c r="C16" s="288" t="s">
        <v>2138</v>
      </c>
      <c r="D16" s="104"/>
      <c r="E16" s="104"/>
      <c r="F16" s="104"/>
      <c r="G16" s="19">
        <f t="shared" si="4"/>
        <v>0</v>
      </c>
    </row>
    <row r="17" spans="2:7" s="29" customFormat="1" x14ac:dyDescent="0.2">
      <c r="B17" s="142"/>
      <c r="C17" s="284" t="s">
        <v>2336</v>
      </c>
      <c r="D17" s="146">
        <f>+D8+D12+D13+D14+D15+D16</f>
        <v>0</v>
      </c>
      <c r="E17" s="146">
        <f t="shared" ref="E17:F17" si="5">+E8+E12+E13+E14+E15+E16</f>
        <v>0</v>
      </c>
      <c r="F17" s="146">
        <f t="shared" si="5"/>
        <v>0</v>
      </c>
      <c r="G17" s="146">
        <f>+G8+G12+G13+G14+G15+G16</f>
        <v>0</v>
      </c>
    </row>
    <row r="18" spans="2:7" x14ac:dyDescent="0.2"/>
    <row r="19" spans="2:7" x14ac:dyDescent="0.2"/>
    <row r="20" spans="2:7" ht="20.25" x14ac:dyDescent="0.3">
      <c r="C20" s="286" t="s">
        <v>2132</v>
      </c>
      <c r="D20" s="16" t="str">
        <f>+IF(G17=(EA!E11),"OK","ERROR")</f>
        <v>OK</v>
      </c>
    </row>
    <row r="21" spans="2:7" x14ac:dyDescent="0.2"/>
    <row r="22" spans="2:7" x14ac:dyDescent="0.2"/>
    <row r="23" spans="2:7" ht="14.25" customHeight="1" x14ac:dyDescent="0.2">
      <c r="C23" s="314" t="s">
        <v>2337</v>
      </c>
      <c r="D23" s="314"/>
    </row>
    <row r="24" spans="2:7" ht="30.75" customHeight="1" x14ac:dyDescent="0.2">
      <c r="C24" s="314"/>
      <c r="D24" s="314"/>
    </row>
    <row r="25" spans="2:7" ht="14.25" customHeight="1" x14ac:dyDescent="0.2">
      <c r="C25" s="314"/>
      <c r="D25" s="314"/>
    </row>
    <row r="26" spans="2:7" x14ac:dyDescent="0.2"/>
    <row r="27" spans="2:7" ht="51.75" hidden="1" customHeight="1" x14ac:dyDescent="0.2"/>
  </sheetData>
  <sheetProtection algorithmName="SHA-512" hashValue="EJxDPdouZ5spMSFmIRverFarnoIcM8H4GdOnwQujbcSzRlruWMZVh0ra6ocTgNqjQfrvPoQDsHQsF0PwsC0OpQ==" saltValue="Tv93jlVqVvWTkFfSFovh8Q==" spinCount="100000" sheet="1" objects="1" scenarios="1"/>
  <mergeCells count="2">
    <mergeCell ref="D3:G3"/>
    <mergeCell ref="C23:D25"/>
  </mergeCells>
  <hyperlinks>
    <hyperlink ref="I8" location="'EA'!A1" display="VOLVER" xr:uid="{79188977-77FA-4BA1-A79A-8CB830788105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489-AFB3-4C06-AC72-43FC6017EEFC}">
  <sheetPr codeName="Hoja18">
    <tabColor theme="0" tint="-0.34998626667073579"/>
  </sheetPr>
  <dimension ref="A1:H36"/>
  <sheetViews>
    <sheetView showGridLines="0" workbookViewId="0">
      <selection activeCell="D5" sqref="D5"/>
    </sheetView>
  </sheetViews>
  <sheetFormatPr baseColWidth="10" defaultColWidth="0" defaultRowHeight="15" zeroHeight="1" x14ac:dyDescent="0.25"/>
  <cols>
    <col min="1" max="1" width="3.42578125" style="2" customWidth="1"/>
    <col min="2" max="2" width="2.85546875" style="2" customWidth="1"/>
    <col min="3" max="3" width="3.140625" style="2" customWidth="1"/>
    <col min="4" max="4" width="56.28515625" style="2" customWidth="1"/>
    <col min="5" max="5" width="30.7109375" style="2" customWidth="1"/>
    <col min="6" max="8" width="9.140625" style="2" customWidth="1"/>
    <col min="9" max="16384" width="9.140625" style="2" hidden="1"/>
  </cols>
  <sheetData>
    <row r="1" spans="2:7" x14ac:dyDescent="0.25"/>
    <row r="2" spans="2:7" x14ac:dyDescent="0.25">
      <c r="E2" s="147" t="s">
        <v>2338</v>
      </c>
    </row>
    <row r="3" spans="2:7" x14ac:dyDescent="0.25">
      <c r="B3" s="392" t="s">
        <v>2339</v>
      </c>
      <c r="C3" s="393"/>
      <c r="D3" s="394"/>
      <c r="E3" s="148"/>
    </row>
    <row r="4" spans="2:7" x14ac:dyDescent="0.25">
      <c r="B4" s="149"/>
      <c r="C4" s="395" t="s">
        <v>2340</v>
      </c>
      <c r="D4" s="396"/>
      <c r="E4" s="148"/>
    </row>
    <row r="5" spans="2:7" x14ac:dyDescent="0.25">
      <c r="B5" s="149"/>
      <c r="C5" s="150"/>
      <c r="D5" s="151" t="s">
        <v>2341</v>
      </c>
      <c r="E5" s="162"/>
    </row>
    <row r="6" spans="2:7" ht="21" x14ac:dyDescent="0.35">
      <c r="B6" s="149"/>
      <c r="C6" s="150"/>
      <c r="D6" s="151" t="s">
        <v>2342</v>
      </c>
      <c r="E6" s="162"/>
      <c r="G6" s="132" t="s">
        <v>9</v>
      </c>
    </row>
    <row r="7" spans="2:7" x14ac:dyDescent="0.25">
      <c r="B7" s="149"/>
      <c r="C7" s="150"/>
      <c r="D7" s="151" t="s">
        <v>2343</v>
      </c>
      <c r="E7" s="162"/>
    </row>
    <row r="8" spans="2:7" x14ac:dyDescent="0.25">
      <c r="B8" s="149"/>
      <c r="C8" s="150"/>
      <c r="D8" s="151" t="s">
        <v>2344</v>
      </c>
      <c r="E8" s="162"/>
    </row>
    <row r="9" spans="2:7" x14ac:dyDescent="0.25">
      <c r="B9" s="149"/>
      <c r="C9" s="150"/>
      <c r="D9" s="151" t="s">
        <v>2345</v>
      </c>
      <c r="E9" s="162"/>
    </row>
    <row r="10" spans="2:7" x14ac:dyDescent="0.25">
      <c r="B10" s="149"/>
      <c r="C10" s="150"/>
      <c r="D10" s="151" t="s">
        <v>2346</v>
      </c>
      <c r="E10" s="162"/>
    </row>
    <row r="11" spans="2:7" x14ac:dyDescent="0.25">
      <c r="B11" s="149"/>
      <c r="C11" s="150"/>
      <c r="D11" s="151" t="s">
        <v>2347</v>
      </c>
      <c r="E11" s="162"/>
    </row>
    <row r="12" spans="2:7" x14ac:dyDescent="0.25">
      <c r="B12" s="149"/>
      <c r="C12" s="150"/>
      <c r="D12" s="151" t="s">
        <v>2348</v>
      </c>
      <c r="E12" s="162"/>
    </row>
    <row r="13" spans="2:7" s="109" customFormat="1" x14ac:dyDescent="0.25">
      <c r="B13" s="152"/>
      <c r="C13" s="153"/>
      <c r="D13" s="154" t="s">
        <v>2349</v>
      </c>
      <c r="E13" s="155">
        <f>SUM(E5:E12)</f>
        <v>0</v>
      </c>
    </row>
    <row r="14" spans="2:7" x14ac:dyDescent="0.25">
      <c r="B14" s="149"/>
      <c r="C14" s="395" t="s">
        <v>2143</v>
      </c>
      <c r="D14" s="396"/>
      <c r="E14" s="148"/>
    </row>
    <row r="15" spans="2:7" x14ac:dyDescent="0.25">
      <c r="B15" s="149"/>
      <c r="C15" s="156"/>
      <c r="D15" s="157" t="s">
        <v>2350</v>
      </c>
      <c r="E15" s="162"/>
    </row>
    <row r="16" spans="2:7" x14ac:dyDescent="0.25">
      <c r="B16" s="149"/>
      <c r="C16" s="156"/>
      <c r="D16" s="157" t="s">
        <v>2351</v>
      </c>
      <c r="E16" s="162"/>
    </row>
    <row r="17" spans="2:5" x14ac:dyDescent="0.25">
      <c r="B17" s="149"/>
      <c r="C17" s="156"/>
      <c r="D17" s="158" t="s">
        <v>2352</v>
      </c>
      <c r="E17" s="162"/>
    </row>
    <row r="18" spans="2:5" s="109" customFormat="1" x14ac:dyDescent="0.25">
      <c r="B18" s="152"/>
      <c r="C18" s="153"/>
      <c r="D18" s="154" t="s">
        <v>2353</v>
      </c>
      <c r="E18" s="155">
        <f>SUM(E15:E17)</f>
        <v>0</v>
      </c>
    </row>
    <row r="19" spans="2:5" x14ac:dyDescent="0.25">
      <c r="B19" s="149"/>
      <c r="C19" s="395" t="s">
        <v>2354</v>
      </c>
      <c r="D19" s="396"/>
      <c r="E19" s="148"/>
    </row>
    <row r="20" spans="2:5" x14ac:dyDescent="0.25">
      <c r="B20" s="149"/>
      <c r="C20" s="150"/>
      <c r="D20" s="151" t="s">
        <v>2355</v>
      </c>
      <c r="E20" s="162"/>
    </row>
    <row r="21" spans="2:5" x14ac:dyDescent="0.25">
      <c r="B21" s="149"/>
      <c r="C21" s="150"/>
      <c r="D21" s="151" t="s">
        <v>2356</v>
      </c>
      <c r="E21" s="162"/>
    </row>
    <row r="22" spans="2:5" x14ac:dyDescent="0.25">
      <c r="B22" s="149"/>
      <c r="C22" s="150"/>
      <c r="D22" s="151" t="s">
        <v>2357</v>
      </c>
      <c r="E22" s="162"/>
    </row>
    <row r="23" spans="2:5" x14ac:dyDescent="0.25">
      <c r="B23" s="149"/>
      <c r="C23" s="150"/>
      <c r="D23" s="151" t="s">
        <v>2358</v>
      </c>
      <c r="E23" s="162"/>
    </row>
    <row r="24" spans="2:5" x14ac:dyDescent="0.25">
      <c r="B24" s="149"/>
      <c r="C24" s="150"/>
      <c r="D24" s="151" t="s">
        <v>2359</v>
      </c>
      <c r="E24" s="162"/>
    </row>
    <row r="25" spans="2:5" x14ac:dyDescent="0.25">
      <c r="B25" s="149"/>
      <c r="C25" s="150"/>
      <c r="D25" s="151" t="s">
        <v>2360</v>
      </c>
      <c r="E25" s="162"/>
    </row>
    <row r="26" spans="2:5" x14ac:dyDescent="0.25">
      <c r="B26" s="149"/>
      <c r="C26" s="150"/>
      <c r="D26" s="151" t="s">
        <v>2361</v>
      </c>
      <c r="E26" s="162"/>
    </row>
    <row r="27" spans="2:5" x14ac:dyDescent="0.25">
      <c r="B27" s="149"/>
      <c r="C27" s="150"/>
      <c r="D27" s="151" t="s">
        <v>2362</v>
      </c>
      <c r="E27" s="162"/>
    </row>
    <row r="28" spans="2:5" x14ac:dyDescent="0.25">
      <c r="B28" s="159"/>
      <c r="C28" s="160"/>
      <c r="D28" s="151" t="s">
        <v>2144</v>
      </c>
      <c r="E28" s="162"/>
    </row>
    <row r="29" spans="2:5" s="109" customFormat="1" x14ac:dyDescent="0.25">
      <c r="B29" s="152"/>
      <c r="C29" s="161"/>
      <c r="D29" s="154" t="s">
        <v>2363</v>
      </c>
      <c r="E29" s="155">
        <f>SUM(E20:E28)</f>
        <v>0</v>
      </c>
    </row>
    <row r="30" spans="2:5" x14ac:dyDescent="0.25"/>
    <row r="31" spans="2:5" ht="20.25" x14ac:dyDescent="0.3">
      <c r="D31" s="286" t="s">
        <v>2141</v>
      </c>
      <c r="E31" s="16" t="str">
        <f>+IF(E13+E18+E29=(EA!E16),"OK","ERROR")</f>
        <v>OK</v>
      </c>
    </row>
    <row r="32" spans="2:5" x14ac:dyDescent="0.25">
      <c r="D32" s="9"/>
      <c r="E32" s="9"/>
    </row>
    <row r="33" spans="4:5" x14ac:dyDescent="0.25">
      <c r="D33" s="314" t="s">
        <v>2337</v>
      </c>
      <c r="E33" s="314"/>
    </row>
    <row r="34" spans="4:5" x14ac:dyDescent="0.25">
      <c r="D34" s="314"/>
      <c r="E34" s="314"/>
    </row>
    <row r="35" spans="4:5" x14ac:dyDescent="0.25">
      <c r="D35" s="314"/>
      <c r="E35" s="314"/>
    </row>
    <row r="36" spans="4:5" x14ac:dyDescent="0.25"/>
  </sheetData>
  <sheetProtection algorithmName="SHA-512" hashValue="m/vXsJy+XTRtBAG2jXXbhvD6hEceSsaxkyewAe9mjqTQZKRc0gWL8OBCPo1Uq88zOYRAPqy4LS0dFl7ivnefRA==" saltValue="Rol2JRTtTBad8OyHCZdJBw==" spinCount="100000" sheet="1" objects="1" scenarios="1"/>
  <mergeCells count="5">
    <mergeCell ref="B3:D3"/>
    <mergeCell ref="C4:D4"/>
    <mergeCell ref="C14:D14"/>
    <mergeCell ref="C19:D19"/>
    <mergeCell ref="D33:E35"/>
  </mergeCells>
  <hyperlinks>
    <hyperlink ref="G6" location="'EA'!A1" display="VOLVER" xr:uid="{78CEEAF5-5107-4982-8B8B-05A12B62ADDC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3BC1-3A21-4B2B-B0B4-EA1E9FA95B70}">
  <sheetPr codeName="Hoja16">
    <tabColor theme="0" tint="-0.34998626667073579"/>
  </sheetPr>
  <dimension ref="A1:K21"/>
  <sheetViews>
    <sheetView showGridLines="0" zoomScaleNormal="100" workbookViewId="0">
      <selection activeCell="D5" sqref="D5:G5"/>
    </sheetView>
  </sheetViews>
  <sheetFormatPr baseColWidth="10" defaultColWidth="0" defaultRowHeight="15" zeroHeight="1" x14ac:dyDescent="0.25"/>
  <cols>
    <col min="1" max="1" width="4.28515625" style="2" customWidth="1"/>
    <col min="2" max="6" width="2.7109375" style="2" customWidth="1"/>
    <col min="7" max="7" width="90.85546875" style="2" customWidth="1"/>
    <col min="8" max="8" width="30.7109375" style="2" customWidth="1"/>
    <col min="9" max="11" width="9.140625" style="2" customWidth="1"/>
    <col min="12" max="16384" width="9.140625" style="2" hidden="1"/>
  </cols>
  <sheetData>
    <row r="1" spans="2:10" x14ac:dyDescent="0.25"/>
    <row r="2" spans="2:10" ht="25.5" x14ac:dyDescent="0.25">
      <c r="B2" s="399"/>
      <c r="C2" s="399"/>
      <c r="D2" s="399"/>
      <c r="E2" s="399"/>
      <c r="F2" s="399"/>
      <c r="G2" s="399"/>
      <c r="H2" s="163" t="s">
        <v>2364</v>
      </c>
    </row>
    <row r="3" spans="2:10" x14ac:dyDescent="0.25">
      <c r="B3" s="400" t="s">
        <v>2365</v>
      </c>
      <c r="C3" s="401"/>
      <c r="D3" s="401"/>
      <c r="E3" s="401"/>
      <c r="F3" s="401"/>
      <c r="G3" s="402"/>
      <c r="H3" s="164"/>
    </row>
    <row r="4" spans="2:10" x14ac:dyDescent="0.25">
      <c r="B4" s="165"/>
      <c r="C4" s="401" t="s">
        <v>2366</v>
      </c>
      <c r="D4" s="401"/>
      <c r="E4" s="401"/>
      <c r="F4" s="401"/>
      <c r="G4" s="401"/>
      <c r="H4" s="166"/>
    </row>
    <row r="5" spans="2:10" x14ac:dyDescent="0.25">
      <c r="B5" s="165"/>
      <c r="C5" s="167"/>
      <c r="D5" s="400" t="s">
        <v>2367</v>
      </c>
      <c r="E5" s="403"/>
      <c r="F5" s="403"/>
      <c r="G5" s="404"/>
      <c r="H5" s="168"/>
    </row>
    <row r="6" spans="2:10" x14ac:dyDescent="0.25">
      <c r="B6" s="165"/>
      <c r="C6" s="169"/>
      <c r="D6" s="165"/>
      <c r="E6" s="405" t="s">
        <v>2368</v>
      </c>
      <c r="F6" s="405"/>
      <c r="G6" s="405"/>
      <c r="H6" s="188"/>
    </row>
    <row r="7" spans="2:10" ht="21" x14ac:dyDescent="0.35">
      <c r="B7" s="165"/>
      <c r="C7" s="167"/>
      <c r="D7" s="170"/>
      <c r="E7" s="400" t="s">
        <v>2369</v>
      </c>
      <c r="F7" s="403"/>
      <c r="G7" s="403"/>
      <c r="H7" s="276"/>
      <c r="J7" s="81" t="s">
        <v>9</v>
      </c>
    </row>
    <row r="8" spans="2:10" x14ac:dyDescent="0.25">
      <c r="B8" s="165"/>
      <c r="C8" s="167"/>
      <c r="D8" s="171"/>
      <c r="E8" s="172"/>
      <c r="F8" s="406" t="s">
        <v>2370</v>
      </c>
      <c r="G8" s="407"/>
      <c r="H8" s="277"/>
    </row>
    <row r="9" spans="2:10" x14ac:dyDescent="0.25">
      <c r="B9" s="165"/>
      <c r="C9" s="167"/>
      <c r="D9" s="170"/>
      <c r="E9" s="173"/>
      <c r="F9" s="165"/>
      <c r="G9" s="174" t="s">
        <v>2371</v>
      </c>
      <c r="H9" s="188"/>
    </row>
    <row r="10" spans="2:10" x14ac:dyDescent="0.25">
      <c r="B10" s="165"/>
      <c r="C10" s="167"/>
      <c r="D10" s="170"/>
      <c r="E10" s="175"/>
      <c r="F10" s="170"/>
      <c r="G10" s="174" t="s">
        <v>2372</v>
      </c>
      <c r="H10" s="188"/>
    </row>
    <row r="11" spans="2:10" s="109" customFormat="1" x14ac:dyDescent="0.25">
      <c r="B11" s="176"/>
      <c r="C11" s="177"/>
      <c r="D11" s="178"/>
      <c r="E11" s="179"/>
      <c r="F11" s="180"/>
      <c r="G11" s="181" t="s">
        <v>2373</v>
      </c>
      <c r="H11" s="182">
        <f>SUM(H9:H10)</f>
        <v>0</v>
      </c>
    </row>
    <row r="12" spans="2:10" s="109" customFormat="1" x14ac:dyDescent="0.25">
      <c r="B12" s="176"/>
      <c r="C12" s="177"/>
      <c r="D12" s="178"/>
      <c r="E12" s="183"/>
      <c r="F12" s="406" t="s">
        <v>2374</v>
      </c>
      <c r="G12" s="407"/>
      <c r="H12" s="276"/>
      <c r="I12" s="184"/>
    </row>
    <row r="13" spans="2:10" x14ac:dyDescent="0.25">
      <c r="B13" s="165"/>
      <c r="C13" s="167"/>
      <c r="D13" s="170"/>
      <c r="E13" s="175"/>
      <c r="F13" s="397" t="s">
        <v>2375</v>
      </c>
      <c r="G13" s="398"/>
      <c r="H13" s="188"/>
    </row>
    <row r="14" spans="2:10" x14ac:dyDescent="0.25">
      <c r="B14" s="165"/>
      <c r="C14" s="167"/>
      <c r="D14" s="170"/>
      <c r="E14" s="175"/>
      <c r="F14" s="397" t="s">
        <v>2376</v>
      </c>
      <c r="G14" s="398"/>
      <c r="H14" s="188"/>
    </row>
    <row r="15" spans="2:10" x14ac:dyDescent="0.25">
      <c r="B15" s="165"/>
      <c r="C15" s="167"/>
      <c r="D15" s="170"/>
      <c r="E15" s="175"/>
      <c r="F15" s="397" t="s">
        <v>2377</v>
      </c>
      <c r="G15" s="398"/>
      <c r="H15" s="188"/>
    </row>
    <row r="16" spans="2:10" x14ac:dyDescent="0.25">
      <c r="B16" s="165"/>
      <c r="C16" s="167"/>
      <c r="D16" s="170"/>
      <c r="E16" s="175"/>
      <c r="F16" s="397" t="s">
        <v>2378</v>
      </c>
      <c r="G16" s="398"/>
      <c r="H16" s="188"/>
    </row>
    <row r="17" spans="2:8" s="109" customFormat="1" x14ac:dyDescent="0.25">
      <c r="B17" s="176"/>
      <c r="C17" s="177"/>
      <c r="D17" s="178"/>
      <c r="E17" s="185"/>
      <c r="F17" s="408" t="s">
        <v>2379</v>
      </c>
      <c r="G17" s="409"/>
      <c r="H17" s="182">
        <f>-H13+H14+H15-H16</f>
        <v>0</v>
      </c>
    </row>
    <row r="18" spans="2:8" s="109" customFormat="1" x14ac:dyDescent="0.25">
      <c r="B18" s="176"/>
      <c r="C18" s="177"/>
      <c r="D18" s="180"/>
      <c r="E18" s="408" t="s">
        <v>2380</v>
      </c>
      <c r="F18" s="409"/>
      <c r="G18" s="409"/>
      <c r="H18" s="182">
        <f>+H17+H11+H6</f>
        <v>0</v>
      </c>
    </row>
    <row r="19" spans="2:8" s="109" customFormat="1" ht="15" customHeight="1" x14ac:dyDescent="0.25">
      <c r="B19" s="186"/>
      <c r="C19" s="187"/>
      <c r="D19" s="410" t="s">
        <v>2381</v>
      </c>
      <c r="E19" s="411"/>
      <c r="F19" s="411"/>
      <c r="G19" s="411"/>
      <c r="H19" s="189"/>
    </row>
    <row r="20" spans="2:8" x14ac:dyDescent="0.25"/>
    <row r="21" spans="2:8" x14ac:dyDescent="0.25"/>
  </sheetData>
  <sheetProtection algorithmName="SHA-512" hashValue="rKaUJtXwKadkxI7pf6MOBtAE1+spRicoh92q4zOYo+9N1iIcdp+D6rFBeQPyEHwPyv3S9DduzJDI+RStq79TSw==" saltValue="ECPCWJIiuUf5ShUs8aUhNQ==" spinCount="100000" sheet="1" objects="1" scenarios="1"/>
  <mergeCells count="16">
    <mergeCell ref="F15:G15"/>
    <mergeCell ref="F16:G16"/>
    <mergeCell ref="F17:G17"/>
    <mergeCell ref="E18:G18"/>
    <mergeCell ref="D19:G19"/>
    <mergeCell ref="F14:G14"/>
    <mergeCell ref="B2:D2"/>
    <mergeCell ref="E2:G2"/>
    <mergeCell ref="B3:G3"/>
    <mergeCell ref="C4:G4"/>
    <mergeCell ref="D5:G5"/>
    <mergeCell ref="E6:G6"/>
    <mergeCell ref="E7:G7"/>
    <mergeCell ref="F8:G8"/>
    <mergeCell ref="F13:G13"/>
    <mergeCell ref="F12:G12"/>
  </mergeCells>
  <hyperlinks>
    <hyperlink ref="J7" location="INDICE!A1" display="VOLVER" xr:uid="{A497B0C7-BC32-4B8E-BC05-C6A3CCA684E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06CA-FE09-4A09-A6BB-B34E6A2BE772}">
  <sheetPr codeName="Hoja1">
    <tabColor theme="0" tint="-0.34998626667073579"/>
  </sheetPr>
  <dimension ref="A1:K54"/>
  <sheetViews>
    <sheetView showGridLines="0" zoomScaleNormal="100" workbookViewId="0">
      <selection activeCell="C16" sqref="C16"/>
    </sheetView>
  </sheetViews>
  <sheetFormatPr baseColWidth="10" defaultColWidth="0" defaultRowHeight="15" zeroHeight="1" x14ac:dyDescent="0.25"/>
  <cols>
    <col min="1" max="1" width="4.85546875" customWidth="1"/>
    <col min="2" max="2" width="3.85546875" customWidth="1"/>
    <col min="3" max="3" width="69.7109375" customWidth="1"/>
    <col min="4" max="4" width="61.140625" style="65" customWidth="1"/>
    <col min="5" max="5" width="39.28515625" customWidth="1"/>
    <col min="6" max="6" width="40" hidden="1" customWidth="1"/>
    <col min="7" max="11" width="0" hidden="1" customWidth="1"/>
    <col min="12" max="16384" width="11.42578125" hidden="1"/>
  </cols>
  <sheetData>
    <row r="1" spans="2:11" ht="18" x14ac:dyDescent="0.25">
      <c r="B1" s="309" t="s">
        <v>6</v>
      </c>
      <c r="C1" s="309"/>
      <c r="D1" s="309"/>
    </row>
    <row r="2" spans="2:11" x14ac:dyDescent="0.25">
      <c r="B2" s="310"/>
      <c r="C2" s="310"/>
      <c r="D2" s="310"/>
    </row>
    <row r="3" spans="2:11" x14ac:dyDescent="0.25">
      <c r="B3" s="46"/>
    </row>
    <row r="4" spans="2:11" x14ac:dyDescent="0.25">
      <c r="B4" s="46"/>
      <c r="C4" s="66" t="s">
        <v>7</v>
      </c>
    </row>
    <row r="5" spans="2:11" ht="21" x14ac:dyDescent="0.35">
      <c r="B5" s="46"/>
      <c r="C5" s="1" t="s">
        <v>8</v>
      </c>
      <c r="D5" s="51"/>
      <c r="E5" s="283" t="s">
        <v>9</v>
      </c>
    </row>
    <row r="6" spans="2:11" x14ac:dyDescent="0.25">
      <c r="B6" s="46"/>
      <c r="C6" s="1" t="s">
        <v>10</v>
      </c>
      <c r="D6" s="52"/>
      <c r="E6" s="62"/>
    </row>
    <row r="7" spans="2:11" x14ac:dyDescent="0.25">
      <c r="B7" s="46"/>
      <c r="C7" s="1" t="s">
        <v>11</v>
      </c>
      <c r="D7" s="53"/>
      <c r="E7" s="62"/>
    </row>
    <row r="8" spans="2:11" x14ac:dyDescent="0.25">
      <c r="B8" s="46"/>
      <c r="C8" s="1" t="s">
        <v>12</v>
      </c>
      <c r="D8" s="53"/>
      <c r="E8" s="62"/>
    </row>
    <row r="9" spans="2:11" x14ac:dyDescent="0.25">
      <c r="B9" s="46"/>
      <c r="C9" s="295" t="s">
        <v>13</v>
      </c>
      <c r="D9" s="59"/>
    </row>
    <row r="10" spans="2:11" ht="6.75" customHeight="1" x14ac:dyDescent="0.25">
      <c r="B10" s="46"/>
      <c r="D10" s="60"/>
    </row>
    <row r="11" spans="2:11" x14ac:dyDescent="0.25">
      <c r="B11" s="46"/>
      <c r="C11" s="66" t="s">
        <v>14</v>
      </c>
      <c r="D11" s="60"/>
      <c r="K11" s="63"/>
    </row>
    <row r="12" spans="2:11" x14ac:dyDescent="0.25">
      <c r="B12" s="46"/>
      <c r="C12" s="1" t="s">
        <v>15</v>
      </c>
      <c r="D12" s="51"/>
    </row>
    <row r="13" spans="2:11" x14ac:dyDescent="0.25">
      <c r="B13" s="46"/>
      <c r="C13" s="1" t="s">
        <v>16</v>
      </c>
      <c r="D13" s="51"/>
      <c r="I13" s="64"/>
    </row>
    <row r="14" spans="2:11" x14ac:dyDescent="0.25">
      <c r="B14" s="46"/>
      <c r="C14" s="1" t="s">
        <v>17</v>
      </c>
      <c r="D14" s="51"/>
    </row>
    <row r="15" spans="2:11" x14ac:dyDescent="0.25">
      <c r="B15" s="46"/>
      <c r="C15" s="1" t="s">
        <v>18</v>
      </c>
      <c r="D15" s="51"/>
      <c r="G15" s="63"/>
    </row>
    <row r="16" spans="2:11" x14ac:dyDescent="0.25">
      <c r="B16" s="46"/>
      <c r="C16" s="1" t="s">
        <v>19</v>
      </c>
      <c r="D16" s="59"/>
    </row>
    <row r="17" spans="2:4" x14ac:dyDescent="0.25">
      <c r="B17" s="46"/>
      <c r="C17" s="1" t="s">
        <v>20</v>
      </c>
      <c r="D17" s="51"/>
    </row>
    <row r="18" spans="2:4" x14ac:dyDescent="0.25">
      <c r="B18" s="46"/>
      <c r="C18" s="1" t="s">
        <v>21</v>
      </c>
      <c r="D18" s="51"/>
    </row>
    <row r="19" spans="2:4" x14ac:dyDescent="0.25">
      <c r="B19" s="46"/>
      <c r="C19" s="1" t="s">
        <v>22</v>
      </c>
      <c r="D19" s="52"/>
    </row>
    <row r="20" spans="2:4" x14ac:dyDescent="0.25">
      <c r="B20" s="46"/>
      <c r="C20" s="1" t="s">
        <v>23</v>
      </c>
      <c r="D20" s="51"/>
    </row>
    <row r="21" spans="2:4" ht="5.25" customHeight="1" x14ac:dyDescent="0.25">
      <c r="B21" s="46"/>
      <c r="D21" s="60"/>
    </row>
    <row r="22" spans="2:4" x14ac:dyDescent="0.25">
      <c r="B22" s="46"/>
      <c r="C22" s="66" t="s">
        <v>24</v>
      </c>
      <c r="D22" s="60"/>
    </row>
    <row r="23" spans="2:4" x14ac:dyDescent="0.25">
      <c r="B23" s="46"/>
      <c r="C23" s="1" t="s">
        <v>25</v>
      </c>
      <c r="D23" s="51"/>
    </row>
    <row r="24" spans="2:4" x14ac:dyDescent="0.25">
      <c r="B24" s="46"/>
      <c r="C24" s="1" t="s">
        <v>26</v>
      </c>
      <c r="D24" s="51"/>
    </row>
    <row r="25" spans="2:4" x14ac:dyDescent="0.25">
      <c r="B25" s="46"/>
      <c r="C25" s="1" t="s">
        <v>27</v>
      </c>
      <c r="D25" s="51"/>
    </row>
    <row r="26" spans="2:4" x14ac:dyDescent="0.25">
      <c r="B26" s="46"/>
      <c r="C26" s="1" t="s">
        <v>28</v>
      </c>
      <c r="D26" s="51"/>
    </row>
    <row r="27" spans="2:4" x14ac:dyDescent="0.25">
      <c r="B27" s="46"/>
      <c r="C27" s="1" t="s">
        <v>29</v>
      </c>
      <c r="D27" s="51"/>
    </row>
    <row r="28" spans="2:4" x14ac:dyDescent="0.25">
      <c r="B28" s="46"/>
      <c r="C28" s="1" t="s">
        <v>30</v>
      </c>
      <c r="D28" s="51"/>
    </row>
    <row r="29" spans="2:4" x14ac:dyDescent="0.25">
      <c r="B29" s="46"/>
      <c r="C29" s="1" t="s">
        <v>31</v>
      </c>
      <c r="D29" s="51"/>
    </row>
    <row r="30" spans="2:4" x14ac:dyDescent="0.25">
      <c r="B30" s="46"/>
      <c r="C30" s="1" t="s">
        <v>32</v>
      </c>
      <c r="D30" s="51"/>
    </row>
    <row r="31" spans="2:4" x14ac:dyDescent="0.25">
      <c r="B31" s="46"/>
      <c r="C31" s="1" t="s">
        <v>33</v>
      </c>
      <c r="D31" s="54"/>
    </row>
    <row r="32" spans="2:4" x14ac:dyDescent="0.25">
      <c r="B32" s="46"/>
      <c r="C32" s="1" t="s">
        <v>34</v>
      </c>
      <c r="D32" s="55"/>
    </row>
    <row r="33" spans="2:4" x14ac:dyDescent="0.25">
      <c r="B33" s="46"/>
      <c r="C33" s="1" t="s">
        <v>35</v>
      </c>
      <c r="D33" s="51"/>
    </row>
    <row r="34" spans="2:4" ht="7.5" customHeight="1" x14ac:dyDescent="0.25">
      <c r="B34" s="46"/>
      <c r="D34" s="60"/>
    </row>
    <row r="35" spans="2:4" x14ac:dyDescent="0.25">
      <c r="B35" s="46"/>
      <c r="C35" s="66" t="s">
        <v>36</v>
      </c>
      <c r="D35" s="60"/>
    </row>
    <row r="36" spans="2:4" x14ac:dyDescent="0.25">
      <c r="B36" s="46"/>
      <c r="C36" s="1" t="s">
        <v>37</v>
      </c>
      <c r="D36" s="53"/>
    </row>
    <row r="37" spans="2:4" x14ac:dyDescent="0.25">
      <c r="B37" s="46"/>
      <c r="C37" s="1" t="s">
        <v>38</v>
      </c>
      <c r="D37" s="51"/>
    </row>
    <row r="38" spans="2:4" x14ac:dyDescent="0.25">
      <c r="B38" s="46"/>
      <c r="C38" s="1" t="s">
        <v>39</v>
      </c>
      <c r="D38" s="51"/>
    </row>
    <row r="39" spans="2:4" x14ac:dyDescent="0.25">
      <c r="B39" s="46"/>
      <c r="C39" s="67" t="s">
        <v>40</v>
      </c>
      <c r="D39" s="61"/>
    </row>
    <row r="40" spans="2:4" x14ac:dyDescent="0.25">
      <c r="B40" s="46"/>
      <c r="C40" s="1" t="s">
        <v>41</v>
      </c>
      <c r="D40" s="53"/>
    </row>
    <row r="41" spans="2:4" x14ac:dyDescent="0.25">
      <c r="B41" s="46"/>
      <c r="C41" s="1" t="s">
        <v>42</v>
      </c>
      <c r="D41" s="59"/>
    </row>
    <row r="42" spans="2:4" x14ac:dyDescent="0.25">
      <c r="B42" s="46"/>
      <c r="C42" s="67" t="s">
        <v>43</v>
      </c>
      <c r="D42" s="53"/>
    </row>
    <row r="43" spans="2:4" x14ac:dyDescent="0.25">
      <c r="B43" s="46"/>
      <c r="C43" s="1" t="s">
        <v>44</v>
      </c>
      <c r="D43" s="59"/>
    </row>
    <row r="44" spans="2:4" x14ac:dyDescent="0.25">
      <c r="B44" s="46"/>
      <c r="C44" s="1" t="s">
        <v>45</v>
      </c>
      <c r="D44" s="59"/>
    </row>
    <row r="45" spans="2:4" x14ac:dyDescent="0.25">
      <c r="B45" s="46"/>
      <c r="C45" s="66" t="s">
        <v>46</v>
      </c>
      <c r="D45" s="60"/>
    </row>
    <row r="46" spans="2:4" x14ac:dyDescent="0.25">
      <c r="B46" s="46"/>
      <c r="C46" s="1" t="s">
        <v>47</v>
      </c>
      <c r="D46" s="53"/>
    </row>
    <row r="47" spans="2:4" x14ac:dyDescent="0.25">
      <c r="B47" s="46"/>
      <c r="C47" s="1" t="s">
        <v>48</v>
      </c>
      <c r="D47" s="53"/>
    </row>
    <row r="48" spans="2:4" x14ac:dyDescent="0.25">
      <c r="B48" s="46"/>
      <c r="C48" s="66" t="s">
        <v>49</v>
      </c>
      <c r="D48" s="60"/>
    </row>
    <row r="49" spans="2:4" ht="36" customHeight="1" x14ac:dyDescent="0.25">
      <c r="B49" s="46"/>
      <c r="C49" s="68" t="s">
        <v>50</v>
      </c>
      <c r="D49" s="53"/>
    </row>
    <row r="50" spans="2:4" x14ac:dyDescent="0.25">
      <c r="B50" s="46"/>
      <c r="C50" s="1" t="s">
        <v>51</v>
      </c>
      <c r="D50" s="51"/>
    </row>
    <row r="51" spans="2:4" x14ac:dyDescent="0.25">
      <c r="B51" s="46"/>
      <c r="C51" s="1" t="s">
        <v>52</v>
      </c>
      <c r="D51" s="51"/>
    </row>
    <row r="52" spans="2:4" x14ac:dyDescent="0.25">
      <c r="B52" s="46"/>
      <c r="C52" s="1" t="s">
        <v>53</v>
      </c>
      <c r="D52" s="51"/>
    </row>
    <row r="53" spans="2:4" x14ac:dyDescent="0.25">
      <c r="B53" s="46"/>
      <c r="C53" s="1" t="s">
        <v>54</v>
      </c>
      <c r="D53" s="51"/>
    </row>
    <row r="54" spans="2:4" x14ac:dyDescent="0.25"/>
  </sheetData>
  <sheetProtection algorithmName="SHA-512" hashValue="Kt1ppIXJbj+3iuHDLfekhu39y7C9RlHd0bhEBzzUkSR7l1HzjChPQQkCOx8FIanTMMFBGIQOIAVguLNhSRPs+w==" saltValue="NXi5QcfVUFYZQGpe2B216A==" spinCount="100000" sheet="1" objects="1" scenarios="1"/>
  <mergeCells count="2">
    <mergeCell ref="B1:D1"/>
    <mergeCell ref="B2:D2"/>
  </mergeCells>
  <conditionalFormatting sqref="D8">
    <cfRule type="expression" dxfId="14" priority="4">
      <formula>$D$7="02. No"</formula>
    </cfRule>
  </conditionalFormatting>
  <conditionalFormatting sqref="D9">
    <cfRule type="expression" dxfId="13" priority="3">
      <formula>$D$8="02. NO"</formula>
    </cfRule>
    <cfRule type="expression" dxfId="12" priority="18">
      <formula>$D$7="02. NO"</formula>
    </cfRule>
  </conditionalFormatting>
  <conditionalFormatting sqref="D16">
    <cfRule type="expression" dxfId="11" priority="1">
      <formula>$D$15&lt;&gt;"08. Otro"</formula>
    </cfRule>
  </conditionalFormatting>
  <conditionalFormatting sqref="D37:D38">
    <cfRule type="expression" dxfId="10" priority="11">
      <formula>$D$36="02. No"</formula>
    </cfRule>
  </conditionalFormatting>
  <conditionalFormatting sqref="D38">
    <cfRule type="expression" dxfId="9" priority="12">
      <formula>$D$37="02. No"</formula>
    </cfRule>
  </conditionalFormatting>
  <conditionalFormatting sqref="D41">
    <cfRule type="expression" dxfId="8" priority="7">
      <formula>$D$40="02. NO"</formula>
    </cfRule>
  </conditionalFormatting>
  <conditionalFormatting sqref="D43:D44">
    <cfRule type="expression" dxfId="7" priority="8">
      <formula>$D$42="02. NO"</formula>
    </cfRule>
  </conditionalFormatting>
  <conditionalFormatting sqref="D44">
    <cfRule type="expression" dxfId="6" priority="10">
      <formula>$D$43="1. Modificación información corte anterior"</formula>
    </cfRule>
  </conditionalFormatting>
  <conditionalFormatting sqref="D50">
    <cfRule type="expression" dxfId="5" priority="19">
      <formula>$D$49="02. No"</formula>
    </cfRule>
  </conditionalFormatting>
  <conditionalFormatting sqref="D51:D53">
    <cfRule type="expression" dxfId="4" priority="15">
      <formula>$D$49="01. SI"</formula>
    </cfRule>
  </conditionalFormatting>
  <dataValidations xWindow="671" yWindow="523" count="29">
    <dataValidation type="list" allowBlank="1" showInputMessage="1" showErrorMessage="1" sqref="D44" xr:uid="{55D1F776-E8D9-4037-93D3-0CD2E38DD8E8}">
      <formula1>sdstipos2018_NIC1PAR10LITF</formula1>
    </dataValidation>
    <dataValidation type="list" allowBlank="1" showInputMessage="1" showErrorMessage="1" promptTitle="Depto Notificacion judicial" prompt="Seleccione la opcion de la lista" sqref="D24" xr:uid="{C43951EB-C542-4CDC-B81B-AEBA1741BD31}">
      <formula1>sdstipos2018_TipoDepartamentos</formula1>
    </dataValidation>
    <dataValidation allowBlank="1" showInputMessage="1" showErrorMessage="1" promptTitle="Objeto principal de la ESAL" prompt="Diligencie el objeto social principal de la ESAL." sqref="D13" xr:uid="{022AC802-E0D9-4B44-8847-28BB971FC818}"/>
    <dataValidation allowBlank="1" showInputMessage="1" showErrorMessage="1" promptTitle="Direccion de domicilio" prompt="Ingrese la dirección de la ESAL._x000a__x000a_La dirección debe ser la misma registrada en Cámara de Comercio." sqref="D26" xr:uid="{A90CA839-74DB-4934-B60B-FE20C9196B69}"/>
    <dataValidation allowBlank="1" showInputMessage="1" showErrorMessage="1" promptTitle="Dirección de notificación judic." prompt="Ingrese la dirección de notificación judicial de la ESAL._x000a__x000a_La dirección debe ser la misma registrada en Cámara de Comercio." sqref="D23" xr:uid="{ADECE9A1-70E8-4D44-9F0A-252827729EE0}"/>
    <dataValidation allowBlank="1" showInputMessage="1" showErrorMessage="1" promptTitle="Razón Social" prompt="Ingrese la Razón social de la ESAL." sqref="D12" xr:uid="{30390B46-8E38-4746-A0EF-F707F397E744}"/>
    <dataValidation type="whole" allowBlank="1" showInputMessage="1" showErrorMessage="1" promptTitle="NIT" prompt="Ingrese el NIT sin el digito de verficación, sin puntos ni guiones" sqref="D5" xr:uid="{B5D4ED07-455C-4C4D-B0C2-60DF1740F268}">
      <formula1>100000000</formula1>
      <formula2>999999999</formula2>
    </dataValidation>
    <dataValidation type="list" allowBlank="1" showInputMessage="1" showErrorMessage="1" promptTitle="Código CIIU " prompt="Seleccione alguna de las opciones" sqref="D14" xr:uid="{439DAB43-35EC-43CF-B3B3-F6B59B23A30E}">
      <formula1>sdstipos2022_TipoCIIUVer4AC2021</formula1>
    </dataValidation>
    <dataValidation type="date" operator="equal" allowBlank="1" showDropDown="1" showInputMessage="1" showErrorMessage="1" promptTitle="Fecha de corte" prompt="Este archivo corresponde únicamente a la información a reportar con corte a 31 de diciembre de 2025" sqref="D6" xr:uid="{7BC2B713-EFDC-4EED-A228-1C2F85F64039}">
      <formula1>46022</formula1>
    </dataValidation>
    <dataValidation type="list" allowBlank="1" showInputMessage="1" showErrorMessage="1" promptTitle="Ciudad notificacion judicial" prompt=" Seleccione la opción de la lista" sqref="D25" xr:uid="{36AE27E8-AD1A-4EC4-86BD-5FC2BB428BB5}">
      <formula1>sdstipos2018_TipoCiudadesYDepartamentos</formula1>
    </dataValidation>
    <dataValidation type="list" allowBlank="1" showInputMessage="1" showErrorMessage="1" promptTitle="País del domicilio casa matriz" prompt="Seleccione una opción de la lista" sqref="D33" xr:uid="{68995617-5FFA-459B-80B2-50620D9F1F59}">
      <formula1>sdstipos_TipoPaises</formula1>
    </dataValidation>
    <dataValidation type="list" allowBlank="1" showInputMessage="1" showErrorMessage="1" promptTitle="Concepto Revisor fiscal" prompt="Seleccione alguna de las opciones" sqref="D41" xr:uid="{79EB8BAF-FF3A-425A-AC2B-28A87DFD7B54}">
      <formula1>sdstipos_TipoOpinionRevisorFiscal</formula1>
    </dataValidation>
    <dataValidation type="list" allowBlank="1" showInputMessage="1" showErrorMessage="1" prompt="Seleccione alguna de las opciones" sqref="D43" xr:uid="{90F1EB6A-499E-49AB-A53A-C579ACB64E48}">
      <formula1>sdstipos2018_AlcanceReexpresion</formula1>
    </dataValidation>
    <dataValidation allowBlank="1" showInputMessage="1" showErrorMessage="1" promptTitle="E-mail de la ESAL" prompt="Ingrese el E-mail de la ESAL" sqref="D31" xr:uid="{EE3E0164-10B4-449D-86A3-33BD87D488AD}"/>
    <dataValidation type="list" allowBlank="1" showInputMessage="1" showErrorMessage="1" promptTitle="Ciudad domicilio" prompt="Seleccione la opcion de la lista" sqref="D28" xr:uid="{276544DC-F4D2-4A8E-9061-4F0A7D1349AC}">
      <formula1>sdstipos2018_TipoCiudadesYDepartamentos</formula1>
    </dataValidation>
    <dataValidation type="list" allowBlank="1" showInputMessage="1" showErrorMessage="1" promptTitle="Depto domicilio" prompt="Seleccione la opcion de la lista" sqref="D27" xr:uid="{ECF9A302-6850-42B1-BE6C-644449D85571}">
      <formula1>sdstipos2018_TipoDepartamentos</formula1>
    </dataValidation>
    <dataValidation allowBlank="1" showInputMessage="1" showErrorMessage="1" promptTitle="Celular" prompt="Ingrése el número de celular de la ESAL" sqref="D30" xr:uid="{603B7AD7-628A-4387-AC1A-4ECEDCE47D12}"/>
    <dataValidation allowBlank="1" showDropDown="1" showInputMessage="1" showErrorMessage="1" promptTitle="Ciudad casa matriz" prompt="Ingrese la ciudad de la casa matriz de la ESAL" sqref="D32" xr:uid="{58A42E1E-6089-48FD-9D1D-EECB3F7DAAE8}"/>
    <dataValidation type="whole" allowBlank="1" showInputMessage="1" showErrorMessage="1" prompt="Ingrese el año de la última renovación" sqref="D20" xr:uid="{F909C035-B847-4338-BF69-89C629187991}">
      <formula1>1990</formula1>
      <formula2>2026</formula2>
    </dataValidation>
    <dataValidation type="whole" allowBlank="1" showInputMessage="1" showErrorMessage="1" prompt="Ingrese el número de inscripción de la ESAL" sqref="D18" xr:uid="{03C53E6C-EC17-4506-846E-A7939F31FBCE}">
      <formula1>1</formula1>
      <formula2>999999999999</formula2>
    </dataValidation>
    <dataValidation allowBlank="1" showInputMessage="1" showErrorMessage="1" promptTitle="E-mail de la ESAL" prompt="Ingrese el E-mail de notificación de la ESAL" sqref="D50" xr:uid="{FD74F64B-A783-40BB-B2B4-50DC5F188637}"/>
    <dataValidation allowBlank="1" showInputMessage="1" showErrorMessage="1" promptTitle="Direccion de notificación" prompt="Ingrese la dirección de la ESAL._x000a__x000a_La dirección debe ser la misma registrada en Cámara de Comercio." sqref="D51" xr:uid="{01D99127-0C9B-4A84-8975-59BF37B0857C}"/>
    <dataValidation type="list" allowBlank="1" showInputMessage="1" showErrorMessage="1" promptTitle="Depto Notificacion" prompt="Seleccione la opcion de la lista" sqref="D52" xr:uid="{493D6BCF-428B-444F-9347-CB92EFC06B3A}">
      <formula1>sdstipos2018_TipoDepartamentos</formula1>
    </dataValidation>
    <dataValidation type="list" allowBlank="1" showInputMessage="1" showErrorMessage="1" promptTitle="Ciudad notificación" prompt=" Seleccione la opción de la lista" sqref="D53" xr:uid="{89E15B19-D6CF-4957-91DF-321B56998B1F}">
      <formula1>sdstipos2018_TipoCiudadesYDepartamentos</formula1>
    </dataValidation>
    <dataValidation type="date" operator="lessThan" showDropDown="1" showInputMessage="1" showErrorMessage="1" promptTitle="Fecha de Inscripción" prompt="Fecha de inscripción en la cámara de comercio" sqref="D19" xr:uid="{DE694A56-0DF2-487C-A875-202261D479C6}">
      <formula1>46022</formula1>
    </dataValidation>
    <dataValidation allowBlank="1" showInputMessage="1" showErrorMessage="1" sqref="D9" xr:uid="{6C6FCA0F-7836-4364-846A-D361A4A6F329}"/>
    <dataValidation allowBlank="1" showInputMessage="1" showErrorMessage="1" promptTitle="Teléfono del domicilio" prompt="Ingrése el numero de teléfono del domicilio de la ESAL" sqref="D29" xr:uid="{9238C308-7181-4B9F-8B27-2B1B6881899F}"/>
    <dataValidation allowBlank="1" showInputMessage="1" showErrorMessage="1" prompt="Ingrése el numero de teléfono del domicilio de la ESAL" sqref="F20" xr:uid="{FCD9F883-77DC-40F1-A448-FA1A3288B7B1}"/>
    <dataValidation showDropDown="1" showInputMessage="1" showErrorMessage="1" sqref="D45" xr:uid="{9E7B05C4-9B76-466E-BE18-FADD5EE2F9B8}"/>
  </dataValidations>
  <hyperlinks>
    <hyperlink ref="E5" location="INDICE!A1" display="VOLVER" xr:uid="{C9D2742F-219D-4399-AB14-D5A8655963D7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671" yWindow="523" count="4">
        <x14:dataValidation type="list" allowBlank="1" showInputMessage="1" showErrorMessage="1" prompt="Seleccione alguna de las opciones" xr:uid="{52F4B79E-2E55-4B36-B5F7-D808A69F3108}">
          <x14:formula1>
            <xm:f>Lists!$B$3:$B$4</xm:f>
          </x14:formula1>
          <xm:sqref>D40 D49 D37 D7:D8 D42 D46:D47</xm:sqref>
        </x14:dataValidation>
        <x14:dataValidation type="list" allowBlank="1" showInputMessage="1" showErrorMessage="1" promptTitle="Actividad principal" prompt="Seleccione una opción de la lista" xr:uid="{DAF432A7-D7A1-4396-BF9A-AA839209620F}">
          <x14:formula1>
            <xm:f>Lists!$AO$2:$AO$9</xm:f>
          </x14:formula1>
          <xm:sqref>D15</xm:sqref>
        </x14:dataValidation>
        <x14:dataValidation type="list" allowBlank="1" showInputMessage="1" showErrorMessage="1" promptTitle="Cámara de Comercio" prompt="Seleccione alguna de las opciones" xr:uid="{EAC940DC-5C7A-4B86-A292-7A6B8A5FD987}">
          <x14:formula1>
            <xm:f>Lists!$AN$3:$AN$29</xm:f>
          </x14:formula1>
          <xm:sqref>D17</xm:sqref>
        </x14:dataValidation>
        <x14:dataValidation type="list" allowBlank="1" showInputMessage="1" showErrorMessage="1" promptTitle="Tiene revisor fiscal" prompt="Seleccione una de las opciones" xr:uid="{5DF7494C-3051-4B34-A7FD-53FF7425EFC6}">
          <x14:formula1>
            <xm:f>Lists!$B$3:$B$4</xm:f>
          </x14:formula1>
          <xm:sqref>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092F-67E7-488A-8A2B-2A5EB2958EA6}">
  <sheetPr codeName="Hoja3"/>
  <dimension ref="A2:AV1128"/>
  <sheetViews>
    <sheetView workbookViewId="0">
      <selection activeCell="AU17" sqref="AU17"/>
    </sheetView>
  </sheetViews>
  <sheetFormatPr baseColWidth="10" defaultColWidth="9.140625" defaultRowHeight="15" x14ac:dyDescent="0.25"/>
  <cols>
    <col min="1" max="1" width="15.28515625" style="2" bestFit="1" customWidth="1"/>
    <col min="2" max="2" width="9.140625" style="2"/>
    <col min="3" max="3" width="16.5703125" style="2" bestFit="1" customWidth="1"/>
    <col min="4" max="4" width="97.140625" style="2" customWidth="1"/>
    <col min="5" max="5" width="9.140625" style="2"/>
    <col min="6" max="6" width="22.5703125" style="2" bestFit="1" customWidth="1"/>
    <col min="7" max="7" width="9.140625" style="2"/>
    <col min="8" max="8" width="30.85546875" style="2" bestFit="1" customWidth="1"/>
    <col min="9" max="9" width="9.140625" style="2"/>
    <col min="10" max="10" width="43.140625" style="2" bestFit="1" customWidth="1"/>
    <col min="11" max="11" width="9.140625" style="2"/>
    <col min="12" max="12" width="72.140625" style="2" bestFit="1" customWidth="1"/>
    <col min="13" max="13" width="9.140625" style="2"/>
    <col min="14" max="14" width="26.140625" style="2" bestFit="1" customWidth="1"/>
    <col min="15" max="15" width="9.140625" style="2"/>
    <col min="16" max="16" width="46.5703125" style="2" bestFit="1" customWidth="1"/>
    <col min="17" max="17" width="9.140625" style="2"/>
    <col min="18" max="18" width="55.7109375" style="2" bestFit="1" customWidth="1"/>
    <col min="19" max="19" width="9.140625" style="2"/>
    <col min="20" max="20" width="26.85546875" style="2" bestFit="1" customWidth="1"/>
    <col min="21" max="21" width="9.140625" style="2"/>
    <col min="22" max="22" width="79.5703125" style="2" bestFit="1" customWidth="1"/>
    <col min="23" max="23" width="9.140625" style="2"/>
    <col min="24" max="24" width="98.42578125" style="2" bestFit="1" customWidth="1"/>
    <col min="25" max="25" width="9.140625" style="2"/>
    <col min="26" max="26" width="22.5703125" style="2" bestFit="1" customWidth="1"/>
    <col min="27" max="27" width="9.140625" style="2"/>
    <col min="28" max="28" width="15" style="2" bestFit="1" customWidth="1"/>
    <col min="29" max="29" width="9.140625" style="2"/>
    <col min="30" max="30" width="22.140625" style="2" bestFit="1" customWidth="1"/>
    <col min="31" max="31" width="9.140625" style="2"/>
    <col min="32" max="32" width="43.28515625" style="2" bestFit="1" customWidth="1"/>
    <col min="33" max="33" width="9.140625" style="2"/>
    <col min="34" max="34" width="57.85546875" style="2" bestFit="1" customWidth="1"/>
    <col min="35" max="35" width="9.140625" style="2"/>
    <col min="36" max="36" width="18.85546875" style="2" bestFit="1" customWidth="1"/>
    <col min="37" max="37" width="9.140625" style="2"/>
    <col min="38" max="38" width="38.5703125" style="2" bestFit="1" customWidth="1"/>
    <col min="39" max="39" width="9.140625" style="2"/>
    <col min="40" max="40" width="82.85546875" style="2" customWidth="1"/>
    <col min="41" max="43" width="9.140625" style="2"/>
    <col min="44" max="44" width="15" style="2" bestFit="1" customWidth="1"/>
    <col min="45" max="46" width="9.140625" style="2"/>
    <col min="47" max="47" width="43.28515625" style="2" bestFit="1" customWidth="1"/>
    <col min="48" max="48" width="14.140625" style="2" customWidth="1"/>
    <col min="49" max="16384" width="9.140625" style="2"/>
  </cols>
  <sheetData>
    <row r="2" spans="1:48" x14ac:dyDescent="0.25">
      <c r="AO2" s="2" t="s">
        <v>55</v>
      </c>
    </row>
    <row r="3" spans="1:48" x14ac:dyDescent="0.25">
      <c r="A3" s="2" t="s">
        <v>56</v>
      </c>
      <c r="B3" s="2" t="s">
        <v>57</v>
      </c>
      <c r="C3" s="2" t="s">
        <v>58</v>
      </c>
      <c r="D3" s="2" t="s">
        <v>59</v>
      </c>
      <c r="F3" s="2" t="s">
        <v>60</v>
      </c>
      <c r="H3" s="2" t="s">
        <v>61</v>
      </c>
      <c r="J3" s="2" t="s">
        <v>62</v>
      </c>
      <c r="L3" s="2" t="s">
        <v>63</v>
      </c>
      <c r="N3" s="2" t="s">
        <v>64</v>
      </c>
      <c r="P3" s="2" t="s">
        <v>65</v>
      </c>
      <c r="R3" s="2" t="s">
        <v>66</v>
      </c>
      <c r="T3" s="2" t="s">
        <v>67</v>
      </c>
      <c r="V3" s="2" t="s">
        <v>68</v>
      </c>
      <c r="X3" s="2" t="s">
        <v>69</v>
      </c>
      <c r="Z3" s="3" t="s">
        <v>70</v>
      </c>
      <c r="AB3" s="2" t="s">
        <v>71</v>
      </c>
      <c r="AD3" s="2" t="s">
        <v>72</v>
      </c>
      <c r="AF3" s="2" t="s">
        <v>73</v>
      </c>
      <c r="AH3" s="2" t="s">
        <v>74</v>
      </c>
      <c r="AJ3" s="2" t="s">
        <v>75</v>
      </c>
      <c r="AL3" s="2" t="s">
        <v>70</v>
      </c>
      <c r="AN3" s="2" t="s">
        <v>76</v>
      </c>
      <c r="AO3" s="2" t="s">
        <v>77</v>
      </c>
      <c r="AR3" s="2" t="s">
        <v>71</v>
      </c>
      <c r="AU3" s="2" t="s">
        <v>73</v>
      </c>
      <c r="AV3" s="2" t="s">
        <v>78</v>
      </c>
    </row>
    <row r="4" spans="1:48" x14ac:dyDescent="0.25">
      <c r="A4" s="2" t="s">
        <v>79</v>
      </c>
      <c r="B4" s="2" t="s">
        <v>80</v>
      </c>
      <c r="C4" s="2" t="s">
        <v>81</v>
      </c>
      <c r="D4" s="2" t="s">
        <v>82</v>
      </c>
      <c r="F4" s="2" t="s">
        <v>83</v>
      </c>
      <c r="H4" s="2" t="s">
        <v>84</v>
      </c>
      <c r="J4" s="2" t="s">
        <v>85</v>
      </c>
      <c r="L4" s="2" t="s">
        <v>86</v>
      </c>
      <c r="N4" s="2" t="s">
        <v>87</v>
      </c>
      <c r="P4" s="2" t="s">
        <v>88</v>
      </c>
      <c r="R4" s="2" t="s">
        <v>89</v>
      </c>
      <c r="T4" s="2" t="s">
        <v>90</v>
      </c>
      <c r="V4" s="2" t="s">
        <v>91</v>
      </c>
      <c r="Z4" s="3" t="s">
        <v>92</v>
      </c>
      <c r="AB4" s="2" t="s">
        <v>93</v>
      </c>
      <c r="AD4" s="2" t="s">
        <v>94</v>
      </c>
      <c r="AF4" s="2" t="s">
        <v>95</v>
      </c>
      <c r="AH4" s="2" t="s">
        <v>96</v>
      </c>
      <c r="AJ4" s="2" t="s">
        <v>97</v>
      </c>
      <c r="AL4" s="2" t="s">
        <v>92</v>
      </c>
      <c r="AN4" s="2" t="s">
        <v>98</v>
      </c>
      <c r="AO4" s="2" t="s">
        <v>99</v>
      </c>
      <c r="AR4" s="2" t="s">
        <v>93</v>
      </c>
      <c r="AU4" s="2" t="s">
        <v>95</v>
      </c>
      <c r="AV4" s="2" t="s">
        <v>100</v>
      </c>
    </row>
    <row r="5" spans="1:48" x14ac:dyDescent="0.25">
      <c r="D5" s="2" t="s">
        <v>101</v>
      </c>
      <c r="F5" s="2" t="s">
        <v>102</v>
      </c>
      <c r="H5" s="2" t="s">
        <v>103</v>
      </c>
      <c r="J5" s="2" t="s">
        <v>104</v>
      </c>
      <c r="L5" s="2" t="s">
        <v>105</v>
      </c>
      <c r="N5" s="2" t="s">
        <v>106</v>
      </c>
      <c r="P5" s="2" t="s">
        <v>107</v>
      </c>
      <c r="R5" s="2" t="s">
        <v>108</v>
      </c>
      <c r="T5" s="2" t="s">
        <v>109</v>
      </c>
      <c r="Z5" s="3" t="s">
        <v>110</v>
      </c>
      <c r="AB5" s="2" t="s">
        <v>111</v>
      </c>
      <c r="AD5" s="2" t="s">
        <v>112</v>
      </c>
      <c r="AF5" s="2" t="s">
        <v>113</v>
      </c>
      <c r="AH5" s="2" t="s">
        <v>114</v>
      </c>
      <c r="AL5" s="2" t="s">
        <v>115</v>
      </c>
      <c r="AN5" s="2" t="s">
        <v>116</v>
      </c>
      <c r="AO5" s="2" t="s">
        <v>117</v>
      </c>
      <c r="AR5" s="2" t="s">
        <v>111</v>
      </c>
      <c r="AU5" s="2" t="s">
        <v>113</v>
      </c>
    </row>
    <row r="6" spans="1:48" x14ac:dyDescent="0.25">
      <c r="D6" s="2" t="s">
        <v>118</v>
      </c>
      <c r="F6" s="2" t="s">
        <v>119</v>
      </c>
      <c r="H6" s="2" t="s">
        <v>120</v>
      </c>
      <c r="J6" s="2" t="s">
        <v>121</v>
      </c>
      <c r="L6" s="2" t="s">
        <v>122</v>
      </c>
      <c r="N6" s="2" t="s">
        <v>123</v>
      </c>
      <c r="P6" s="2" t="s">
        <v>124</v>
      </c>
      <c r="R6" s="2" t="s">
        <v>125</v>
      </c>
      <c r="T6" s="2" t="s">
        <v>126</v>
      </c>
      <c r="AD6" s="2" t="s">
        <v>127</v>
      </c>
      <c r="AF6" s="2" t="s">
        <v>128</v>
      </c>
      <c r="AH6" s="2" t="s">
        <v>129</v>
      </c>
      <c r="AL6" s="2" t="s">
        <v>130</v>
      </c>
      <c r="AN6" s="2" t="s">
        <v>131</v>
      </c>
      <c r="AO6" s="2" t="s">
        <v>132</v>
      </c>
      <c r="AU6" s="2" t="s">
        <v>128</v>
      </c>
    </row>
    <row r="7" spans="1:48" x14ac:dyDescent="0.25">
      <c r="D7" s="2" t="s">
        <v>133</v>
      </c>
      <c r="F7" s="2" t="s">
        <v>134</v>
      </c>
      <c r="H7" s="2" t="s">
        <v>135</v>
      </c>
      <c r="J7" s="2" t="s">
        <v>136</v>
      </c>
      <c r="L7" s="2" t="s">
        <v>137</v>
      </c>
      <c r="N7" s="2" t="s">
        <v>138</v>
      </c>
      <c r="P7" s="2" t="s">
        <v>139</v>
      </c>
      <c r="R7" s="2" t="s">
        <v>140</v>
      </c>
      <c r="AH7" s="2" t="s">
        <v>141</v>
      </c>
      <c r="AL7" s="2" t="s">
        <v>110</v>
      </c>
      <c r="AN7" s="2" t="s">
        <v>142</v>
      </c>
      <c r="AO7" s="2" t="s">
        <v>143</v>
      </c>
    </row>
    <row r="8" spans="1:48" x14ac:dyDescent="0.25">
      <c r="D8" s="2" t="s">
        <v>144</v>
      </c>
      <c r="F8" s="2" t="s">
        <v>145</v>
      </c>
      <c r="H8" s="2" t="s">
        <v>146</v>
      </c>
      <c r="J8" s="2" t="s">
        <v>147</v>
      </c>
      <c r="L8" s="2" t="s">
        <v>148</v>
      </c>
      <c r="N8" s="2" t="s">
        <v>149</v>
      </c>
      <c r="P8" s="2" t="s">
        <v>150</v>
      </c>
      <c r="R8" s="2" t="s">
        <v>151</v>
      </c>
      <c r="AH8" s="2" t="s">
        <v>152</v>
      </c>
      <c r="AL8" s="2" t="s">
        <v>153</v>
      </c>
      <c r="AN8" s="2" t="s">
        <v>154</v>
      </c>
      <c r="AO8" s="2" t="s">
        <v>155</v>
      </c>
    </row>
    <row r="9" spans="1:48" x14ac:dyDescent="0.25">
      <c r="D9" s="2" t="s">
        <v>156</v>
      </c>
      <c r="F9" s="2" t="s">
        <v>157</v>
      </c>
      <c r="J9" s="2" t="s">
        <v>158</v>
      </c>
      <c r="L9" s="2" t="s">
        <v>159</v>
      </c>
      <c r="N9" s="2" t="s">
        <v>160</v>
      </c>
      <c r="P9" s="2" t="s">
        <v>161</v>
      </c>
      <c r="R9" s="2" t="s">
        <v>162</v>
      </c>
      <c r="AH9" s="2" t="s">
        <v>163</v>
      </c>
      <c r="AN9" s="2" t="s">
        <v>164</v>
      </c>
      <c r="AO9" s="2" t="s">
        <v>165</v>
      </c>
    </row>
    <row r="10" spans="1:48" x14ac:dyDescent="0.25">
      <c r="D10" s="2" t="s">
        <v>166</v>
      </c>
      <c r="J10" s="2" t="s">
        <v>167</v>
      </c>
      <c r="N10" s="2" t="s">
        <v>168</v>
      </c>
      <c r="P10" s="2" t="s">
        <v>169</v>
      </c>
      <c r="R10" s="2" t="s">
        <v>170</v>
      </c>
      <c r="AH10" s="2" t="s">
        <v>171</v>
      </c>
      <c r="AN10" s="2" t="s">
        <v>172</v>
      </c>
    </row>
    <row r="11" spans="1:48" x14ac:dyDescent="0.25">
      <c r="D11" s="2" t="s">
        <v>173</v>
      </c>
      <c r="N11" s="2" t="s">
        <v>174</v>
      </c>
      <c r="P11" s="2" t="s">
        <v>175</v>
      </c>
      <c r="R11" s="2" t="s">
        <v>176</v>
      </c>
      <c r="AN11" s="2" t="s">
        <v>177</v>
      </c>
    </row>
    <row r="12" spans="1:48" x14ac:dyDescent="0.25">
      <c r="D12" s="2" t="s">
        <v>178</v>
      </c>
      <c r="N12" s="2" t="s">
        <v>179</v>
      </c>
      <c r="P12" s="2" t="s">
        <v>180</v>
      </c>
      <c r="R12" s="2" t="s">
        <v>181</v>
      </c>
      <c r="AN12" s="2" t="s">
        <v>182</v>
      </c>
    </row>
    <row r="13" spans="1:48" x14ac:dyDescent="0.25">
      <c r="D13" s="2" t="s">
        <v>183</v>
      </c>
      <c r="N13" s="2" t="s">
        <v>184</v>
      </c>
      <c r="P13" s="2" t="s">
        <v>185</v>
      </c>
      <c r="R13" s="2" t="s">
        <v>186</v>
      </c>
      <c r="AN13" s="2" t="s">
        <v>187</v>
      </c>
    </row>
    <row r="14" spans="1:48" x14ac:dyDescent="0.25">
      <c r="D14" s="2" t="s">
        <v>188</v>
      </c>
      <c r="N14" s="2" t="s">
        <v>189</v>
      </c>
      <c r="P14" s="2" t="s">
        <v>190</v>
      </c>
      <c r="R14" s="2" t="s">
        <v>191</v>
      </c>
      <c r="AN14" s="2" t="s">
        <v>192</v>
      </c>
    </row>
    <row r="15" spans="1:48" x14ac:dyDescent="0.25">
      <c r="D15" s="2" t="s">
        <v>193</v>
      </c>
      <c r="N15" s="2" t="s">
        <v>194</v>
      </c>
      <c r="P15" s="2" t="s">
        <v>195</v>
      </c>
      <c r="R15" s="2" t="s">
        <v>196</v>
      </c>
      <c r="AN15" s="2" t="s">
        <v>197</v>
      </c>
    </row>
    <row r="16" spans="1:48" x14ac:dyDescent="0.25">
      <c r="D16" s="2" t="s">
        <v>198</v>
      </c>
      <c r="N16" s="2" t="s">
        <v>199</v>
      </c>
      <c r="P16" s="2" t="s">
        <v>200</v>
      </c>
      <c r="R16" s="2" t="s">
        <v>201</v>
      </c>
      <c r="AN16" s="2" t="s">
        <v>202</v>
      </c>
    </row>
    <row r="17" spans="4:40" x14ac:dyDescent="0.25">
      <c r="D17" s="2" t="s">
        <v>203</v>
      </c>
      <c r="N17" s="2" t="s">
        <v>204</v>
      </c>
      <c r="P17" s="2" t="s">
        <v>205</v>
      </c>
      <c r="R17" s="2" t="s">
        <v>206</v>
      </c>
      <c r="AN17" s="2" t="s">
        <v>207</v>
      </c>
    </row>
    <row r="18" spans="4:40" x14ac:dyDescent="0.25">
      <c r="D18" s="2" t="s">
        <v>208</v>
      </c>
      <c r="N18" s="2" t="s">
        <v>209</v>
      </c>
      <c r="P18" s="2" t="s">
        <v>210</v>
      </c>
      <c r="R18" s="2" t="s">
        <v>211</v>
      </c>
      <c r="AN18" s="2" t="s">
        <v>212</v>
      </c>
    </row>
    <row r="19" spans="4:40" x14ac:dyDescent="0.25">
      <c r="D19" s="2" t="s">
        <v>213</v>
      </c>
      <c r="N19" s="2" t="s">
        <v>214</v>
      </c>
      <c r="P19" s="2" t="s">
        <v>215</v>
      </c>
      <c r="R19" s="2" t="s">
        <v>216</v>
      </c>
      <c r="AN19" s="2" t="s">
        <v>217</v>
      </c>
    </row>
    <row r="20" spans="4:40" x14ac:dyDescent="0.25">
      <c r="D20" s="2" t="s">
        <v>218</v>
      </c>
      <c r="N20" s="2" t="s">
        <v>219</v>
      </c>
      <c r="P20" s="2" t="s">
        <v>220</v>
      </c>
      <c r="R20" s="2" t="s">
        <v>221</v>
      </c>
      <c r="AN20" s="2" t="s">
        <v>222</v>
      </c>
    </row>
    <row r="21" spans="4:40" x14ac:dyDescent="0.25">
      <c r="D21" s="2" t="s">
        <v>223</v>
      </c>
      <c r="N21" s="2" t="s">
        <v>224</v>
      </c>
      <c r="P21" s="2" t="s">
        <v>225</v>
      </c>
      <c r="R21" s="2" t="s">
        <v>226</v>
      </c>
      <c r="AN21" s="2" t="s">
        <v>227</v>
      </c>
    </row>
    <row r="22" spans="4:40" x14ac:dyDescent="0.25">
      <c r="D22" s="2" t="s">
        <v>228</v>
      </c>
      <c r="N22" s="2" t="s">
        <v>229</v>
      </c>
      <c r="P22" s="2" t="s">
        <v>230</v>
      </c>
      <c r="R22" s="2" t="s">
        <v>231</v>
      </c>
      <c r="AN22" s="2" t="s">
        <v>232</v>
      </c>
    </row>
    <row r="23" spans="4:40" x14ac:dyDescent="0.25">
      <c r="D23" s="2" t="s">
        <v>233</v>
      </c>
      <c r="N23" s="2" t="s">
        <v>234</v>
      </c>
      <c r="P23" s="2" t="s">
        <v>235</v>
      </c>
      <c r="R23" s="2" t="s">
        <v>236</v>
      </c>
      <c r="AN23" s="2" t="s">
        <v>237</v>
      </c>
    </row>
    <row r="24" spans="4:40" x14ac:dyDescent="0.25">
      <c r="D24" s="2" t="s">
        <v>238</v>
      </c>
      <c r="N24" s="2" t="s">
        <v>239</v>
      </c>
      <c r="P24" s="2" t="s">
        <v>240</v>
      </c>
      <c r="R24" s="2" t="s">
        <v>241</v>
      </c>
      <c r="AN24" s="2" t="s">
        <v>242</v>
      </c>
    </row>
    <row r="25" spans="4:40" x14ac:dyDescent="0.25">
      <c r="D25" s="2" t="s">
        <v>243</v>
      </c>
      <c r="N25" s="2" t="s">
        <v>244</v>
      </c>
      <c r="P25" s="2" t="s">
        <v>245</v>
      </c>
      <c r="R25" s="2" t="s">
        <v>246</v>
      </c>
      <c r="AN25" s="2" t="s">
        <v>247</v>
      </c>
    </row>
    <row r="26" spans="4:40" x14ac:dyDescent="0.25">
      <c r="D26" s="2" t="s">
        <v>248</v>
      </c>
      <c r="N26" s="2" t="s">
        <v>249</v>
      </c>
      <c r="P26" s="2" t="s">
        <v>250</v>
      </c>
      <c r="R26" s="2" t="s">
        <v>251</v>
      </c>
      <c r="AN26" s="2" t="s">
        <v>252</v>
      </c>
    </row>
    <row r="27" spans="4:40" x14ac:dyDescent="0.25">
      <c r="D27" s="2" t="s">
        <v>253</v>
      </c>
      <c r="N27" s="2" t="s">
        <v>254</v>
      </c>
      <c r="P27" s="2" t="s">
        <v>255</v>
      </c>
      <c r="R27" s="2" t="s">
        <v>256</v>
      </c>
      <c r="AN27" s="2" t="s">
        <v>257</v>
      </c>
    </row>
    <row r="28" spans="4:40" x14ac:dyDescent="0.25">
      <c r="D28" s="2" t="s">
        <v>258</v>
      </c>
      <c r="N28" s="2" t="s">
        <v>259</v>
      </c>
      <c r="P28" s="2" t="s">
        <v>260</v>
      </c>
      <c r="R28" s="2" t="s">
        <v>261</v>
      </c>
      <c r="AN28" s="2" t="s">
        <v>262</v>
      </c>
    </row>
    <row r="29" spans="4:40" x14ac:dyDescent="0.25">
      <c r="D29" s="2" t="s">
        <v>263</v>
      </c>
      <c r="N29" s="2" t="s">
        <v>264</v>
      </c>
      <c r="P29" s="2" t="s">
        <v>265</v>
      </c>
      <c r="R29" s="2" t="s">
        <v>266</v>
      </c>
      <c r="AN29" s="2" t="s">
        <v>267</v>
      </c>
    </row>
    <row r="30" spans="4:40" x14ac:dyDescent="0.25">
      <c r="D30" s="2" t="s">
        <v>268</v>
      </c>
      <c r="N30" s="2" t="s">
        <v>269</v>
      </c>
      <c r="P30" s="2" t="s">
        <v>270</v>
      </c>
      <c r="R30" s="2" t="s">
        <v>271</v>
      </c>
    </row>
    <row r="31" spans="4:40" x14ac:dyDescent="0.25">
      <c r="D31" s="2" t="s">
        <v>272</v>
      </c>
      <c r="N31" s="2" t="s">
        <v>273</v>
      </c>
      <c r="P31" s="2" t="s">
        <v>274</v>
      </c>
      <c r="R31" s="2" t="s">
        <v>275</v>
      </c>
    </row>
    <row r="32" spans="4:40" x14ac:dyDescent="0.25">
      <c r="D32" s="2" t="s">
        <v>276</v>
      </c>
      <c r="N32" s="2" t="s">
        <v>277</v>
      </c>
      <c r="P32" s="2" t="s">
        <v>278</v>
      </c>
      <c r="R32" s="2" t="s">
        <v>279</v>
      </c>
    </row>
    <row r="33" spans="4:18" x14ac:dyDescent="0.25">
      <c r="D33" s="2" t="s">
        <v>280</v>
      </c>
      <c r="N33" s="2" t="s">
        <v>281</v>
      </c>
      <c r="P33" s="2" t="s">
        <v>282</v>
      </c>
      <c r="R33" s="2" t="s">
        <v>283</v>
      </c>
    </row>
    <row r="34" spans="4:18" x14ac:dyDescent="0.25">
      <c r="D34" s="2" t="s">
        <v>284</v>
      </c>
      <c r="N34" s="2" t="s">
        <v>285</v>
      </c>
      <c r="P34" s="2" t="s">
        <v>286</v>
      </c>
      <c r="R34" s="2" t="s">
        <v>287</v>
      </c>
    </row>
    <row r="35" spans="4:18" x14ac:dyDescent="0.25">
      <c r="D35" s="2" t="s">
        <v>288</v>
      </c>
      <c r="N35" s="2" t="s">
        <v>289</v>
      </c>
      <c r="P35" s="2" t="s">
        <v>290</v>
      </c>
      <c r="R35" s="2" t="s">
        <v>291</v>
      </c>
    </row>
    <row r="36" spans="4:18" x14ac:dyDescent="0.25">
      <c r="D36" s="2" t="s">
        <v>292</v>
      </c>
      <c r="P36" s="2" t="s">
        <v>293</v>
      </c>
      <c r="R36" s="2" t="s">
        <v>294</v>
      </c>
    </row>
    <row r="37" spans="4:18" x14ac:dyDescent="0.25">
      <c r="D37" s="2" t="s">
        <v>295</v>
      </c>
      <c r="P37" s="2" t="s">
        <v>296</v>
      </c>
      <c r="R37" s="2" t="s">
        <v>297</v>
      </c>
    </row>
    <row r="38" spans="4:18" x14ac:dyDescent="0.25">
      <c r="D38" s="2" t="s">
        <v>298</v>
      </c>
      <c r="P38" s="2" t="s">
        <v>299</v>
      </c>
      <c r="R38" s="2" t="s">
        <v>300</v>
      </c>
    </row>
    <row r="39" spans="4:18" x14ac:dyDescent="0.25">
      <c r="D39" s="2" t="s">
        <v>301</v>
      </c>
      <c r="P39" s="2" t="s">
        <v>302</v>
      </c>
      <c r="R39" s="2" t="s">
        <v>303</v>
      </c>
    </row>
    <row r="40" spans="4:18" x14ac:dyDescent="0.25">
      <c r="D40" s="2" t="s">
        <v>304</v>
      </c>
      <c r="P40" s="2" t="s">
        <v>305</v>
      </c>
      <c r="R40" s="2" t="s">
        <v>306</v>
      </c>
    </row>
    <row r="41" spans="4:18" x14ac:dyDescent="0.25">
      <c r="D41" s="2" t="s">
        <v>307</v>
      </c>
      <c r="P41" s="2" t="s">
        <v>308</v>
      </c>
      <c r="R41" s="2" t="s">
        <v>309</v>
      </c>
    </row>
    <row r="42" spans="4:18" x14ac:dyDescent="0.25">
      <c r="D42" s="2" t="s">
        <v>310</v>
      </c>
      <c r="P42" s="2" t="s">
        <v>311</v>
      </c>
      <c r="R42" s="2" t="s">
        <v>312</v>
      </c>
    </row>
    <row r="43" spans="4:18" x14ac:dyDescent="0.25">
      <c r="D43" s="2" t="s">
        <v>313</v>
      </c>
      <c r="P43" s="2" t="s">
        <v>314</v>
      </c>
      <c r="R43" s="2" t="s">
        <v>315</v>
      </c>
    </row>
    <row r="44" spans="4:18" x14ac:dyDescent="0.25">
      <c r="D44" s="2" t="s">
        <v>316</v>
      </c>
      <c r="P44" s="2" t="s">
        <v>317</v>
      </c>
      <c r="R44" s="2" t="s">
        <v>318</v>
      </c>
    </row>
    <row r="45" spans="4:18" x14ac:dyDescent="0.25">
      <c r="D45" s="2" t="s">
        <v>319</v>
      </c>
      <c r="P45" s="2" t="s">
        <v>320</v>
      </c>
      <c r="R45" s="2" t="s">
        <v>321</v>
      </c>
    </row>
    <row r="46" spans="4:18" x14ac:dyDescent="0.25">
      <c r="D46" s="2" t="s">
        <v>322</v>
      </c>
      <c r="P46" s="2" t="s">
        <v>323</v>
      </c>
      <c r="R46" s="2" t="s">
        <v>324</v>
      </c>
    </row>
    <row r="47" spans="4:18" x14ac:dyDescent="0.25">
      <c r="D47" s="2" t="s">
        <v>325</v>
      </c>
      <c r="P47" s="2" t="s">
        <v>326</v>
      </c>
      <c r="R47" s="2" t="s">
        <v>327</v>
      </c>
    </row>
    <row r="48" spans="4:18" x14ac:dyDescent="0.25">
      <c r="D48" s="2" t="s">
        <v>328</v>
      </c>
      <c r="P48" s="2" t="s">
        <v>329</v>
      </c>
      <c r="R48" s="2" t="s">
        <v>330</v>
      </c>
    </row>
    <row r="49" spans="4:18" x14ac:dyDescent="0.25">
      <c r="D49" s="2" t="s">
        <v>331</v>
      </c>
      <c r="P49" s="2" t="s">
        <v>332</v>
      </c>
      <c r="R49" s="2" t="s">
        <v>333</v>
      </c>
    </row>
    <row r="50" spans="4:18" x14ac:dyDescent="0.25">
      <c r="D50" s="2" t="s">
        <v>334</v>
      </c>
      <c r="P50" s="2" t="s">
        <v>335</v>
      </c>
      <c r="R50" s="2" t="s">
        <v>336</v>
      </c>
    </row>
    <row r="51" spans="4:18" x14ac:dyDescent="0.25">
      <c r="D51" s="2" t="s">
        <v>337</v>
      </c>
      <c r="P51" s="2" t="s">
        <v>338</v>
      </c>
      <c r="R51" s="2" t="s">
        <v>339</v>
      </c>
    </row>
    <row r="52" spans="4:18" x14ac:dyDescent="0.25">
      <c r="D52" s="2" t="s">
        <v>340</v>
      </c>
      <c r="P52" s="2" t="s">
        <v>341</v>
      </c>
      <c r="R52" s="2" t="s">
        <v>342</v>
      </c>
    </row>
    <row r="53" spans="4:18" x14ac:dyDescent="0.25">
      <c r="D53" s="2" t="s">
        <v>343</v>
      </c>
      <c r="P53" s="2" t="s">
        <v>344</v>
      </c>
      <c r="R53" s="2" t="s">
        <v>345</v>
      </c>
    </row>
    <row r="54" spans="4:18" x14ac:dyDescent="0.25">
      <c r="D54" s="2" t="s">
        <v>346</v>
      </c>
      <c r="P54" s="2" t="s">
        <v>347</v>
      </c>
      <c r="R54" s="2" t="s">
        <v>348</v>
      </c>
    </row>
    <row r="55" spans="4:18" x14ac:dyDescent="0.25">
      <c r="D55" s="2" t="s">
        <v>349</v>
      </c>
      <c r="P55" s="2" t="s">
        <v>350</v>
      </c>
      <c r="R55" s="2" t="s">
        <v>351</v>
      </c>
    </row>
    <row r="56" spans="4:18" x14ac:dyDescent="0.25">
      <c r="D56" s="2" t="s">
        <v>352</v>
      </c>
      <c r="P56" s="2" t="s">
        <v>353</v>
      </c>
      <c r="R56" s="2" t="s">
        <v>354</v>
      </c>
    </row>
    <row r="57" spans="4:18" x14ac:dyDescent="0.25">
      <c r="D57" s="2" t="s">
        <v>355</v>
      </c>
      <c r="P57" s="2" t="s">
        <v>356</v>
      </c>
      <c r="R57" s="2" t="s">
        <v>357</v>
      </c>
    </row>
    <row r="58" spans="4:18" x14ac:dyDescent="0.25">
      <c r="D58" s="2" t="s">
        <v>358</v>
      </c>
      <c r="P58" s="2" t="s">
        <v>359</v>
      </c>
      <c r="R58" s="2" t="s">
        <v>360</v>
      </c>
    </row>
    <row r="59" spans="4:18" x14ac:dyDescent="0.25">
      <c r="D59" s="2" t="s">
        <v>361</v>
      </c>
      <c r="P59" s="2" t="s">
        <v>362</v>
      </c>
      <c r="R59" s="2" t="s">
        <v>363</v>
      </c>
    </row>
    <row r="60" spans="4:18" x14ac:dyDescent="0.25">
      <c r="D60" s="2" t="s">
        <v>364</v>
      </c>
      <c r="P60" s="2" t="s">
        <v>365</v>
      </c>
      <c r="R60" s="2" t="s">
        <v>366</v>
      </c>
    </row>
    <row r="61" spans="4:18" x14ac:dyDescent="0.25">
      <c r="D61" s="2" t="s">
        <v>367</v>
      </c>
      <c r="P61" s="2" t="s">
        <v>368</v>
      </c>
      <c r="R61" s="2" t="s">
        <v>369</v>
      </c>
    </row>
    <row r="62" spans="4:18" x14ac:dyDescent="0.25">
      <c r="D62" s="2" t="s">
        <v>370</v>
      </c>
      <c r="P62" s="2" t="s">
        <v>371</v>
      </c>
      <c r="R62" s="2" t="s">
        <v>372</v>
      </c>
    </row>
    <row r="63" spans="4:18" x14ac:dyDescent="0.25">
      <c r="D63" s="2" t="s">
        <v>373</v>
      </c>
      <c r="P63" s="2" t="s">
        <v>374</v>
      </c>
      <c r="R63" s="2" t="s">
        <v>375</v>
      </c>
    </row>
    <row r="64" spans="4:18" x14ac:dyDescent="0.25">
      <c r="D64" s="2" t="s">
        <v>376</v>
      </c>
      <c r="P64" s="2" t="s">
        <v>377</v>
      </c>
      <c r="R64" s="2" t="s">
        <v>378</v>
      </c>
    </row>
    <row r="65" spans="4:18" x14ac:dyDescent="0.25">
      <c r="D65" s="2" t="s">
        <v>379</v>
      </c>
      <c r="P65" s="2" t="s">
        <v>380</v>
      </c>
      <c r="R65" s="2" t="s">
        <v>381</v>
      </c>
    </row>
    <row r="66" spans="4:18" x14ac:dyDescent="0.25">
      <c r="D66" s="2" t="s">
        <v>382</v>
      </c>
      <c r="P66" s="2" t="s">
        <v>383</v>
      </c>
      <c r="R66" s="2" t="s">
        <v>384</v>
      </c>
    </row>
    <row r="67" spans="4:18" x14ac:dyDescent="0.25">
      <c r="D67" s="2" t="s">
        <v>385</v>
      </c>
      <c r="P67" s="2" t="s">
        <v>386</v>
      </c>
      <c r="R67" s="2" t="s">
        <v>387</v>
      </c>
    </row>
    <row r="68" spans="4:18" x14ac:dyDescent="0.25">
      <c r="D68" s="2" t="s">
        <v>388</v>
      </c>
      <c r="P68" s="2" t="s">
        <v>389</v>
      </c>
      <c r="R68" s="2" t="s">
        <v>390</v>
      </c>
    </row>
    <row r="69" spans="4:18" x14ac:dyDescent="0.25">
      <c r="D69" s="2" t="s">
        <v>391</v>
      </c>
      <c r="P69" s="2" t="s">
        <v>392</v>
      </c>
      <c r="R69" s="2" t="s">
        <v>393</v>
      </c>
    </row>
    <row r="70" spans="4:18" x14ac:dyDescent="0.25">
      <c r="D70" s="2" t="s">
        <v>394</v>
      </c>
      <c r="P70" s="2" t="s">
        <v>395</v>
      </c>
      <c r="R70" s="2" t="s">
        <v>396</v>
      </c>
    </row>
    <row r="71" spans="4:18" x14ac:dyDescent="0.25">
      <c r="D71" s="2" t="s">
        <v>397</v>
      </c>
      <c r="P71" s="2" t="s">
        <v>398</v>
      </c>
      <c r="R71" s="2" t="s">
        <v>399</v>
      </c>
    </row>
    <row r="72" spans="4:18" x14ac:dyDescent="0.25">
      <c r="D72" s="2" t="s">
        <v>400</v>
      </c>
      <c r="P72" s="2" t="s">
        <v>401</v>
      </c>
      <c r="R72" s="2" t="s">
        <v>402</v>
      </c>
    </row>
    <row r="73" spans="4:18" x14ac:dyDescent="0.25">
      <c r="D73" s="2" t="s">
        <v>403</v>
      </c>
      <c r="P73" s="2" t="s">
        <v>404</v>
      </c>
      <c r="R73" s="2" t="s">
        <v>405</v>
      </c>
    </row>
    <row r="74" spans="4:18" x14ac:dyDescent="0.25">
      <c r="D74" s="2" t="s">
        <v>406</v>
      </c>
      <c r="P74" s="2" t="s">
        <v>407</v>
      </c>
      <c r="R74" s="2" t="s">
        <v>408</v>
      </c>
    </row>
    <row r="75" spans="4:18" x14ac:dyDescent="0.25">
      <c r="D75" s="2" t="s">
        <v>409</v>
      </c>
      <c r="P75" s="2" t="s">
        <v>410</v>
      </c>
      <c r="R75" s="2" t="s">
        <v>411</v>
      </c>
    </row>
    <row r="76" spans="4:18" x14ac:dyDescent="0.25">
      <c r="D76" s="2" t="s">
        <v>412</v>
      </c>
      <c r="P76" s="2" t="s">
        <v>413</v>
      </c>
      <c r="R76" s="2" t="s">
        <v>414</v>
      </c>
    </row>
    <row r="77" spans="4:18" x14ac:dyDescent="0.25">
      <c r="D77" s="2" t="s">
        <v>415</v>
      </c>
      <c r="P77" s="2" t="s">
        <v>416</v>
      </c>
      <c r="R77" s="2" t="s">
        <v>417</v>
      </c>
    </row>
    <row r="78" spans="4:18" x14ac:dyDescent="0.25">
      <c r="D78" s="2" t="s">
        <v>418</v>
      </c>
      <c r="P78" s="2" t="s">
        <v>419</v>
      </c>
      <c r="R78" s="2" t="s">
        <v>420</v>
      </c>
    </row>
    <row r="79" spans="4:18" x14ac:dyDescent="0.25">
      <c r="D79" s="2" t="s">
        <v>421</v>
      </c>
      <c r="P79" s="2" t="s">
        <v>422</v>
      </c>
      <c r="R79" s="2" t="s">
        <v>423</v>
      </c>
    </row>
    <row r="80" spans="4:18" x14ac:dyDescent="0.25">
      <c r="D80" s="2" t="s">
        <v>424</v>
      </c>
      <c r="P80" s="2" t="s">
        <v>425</v>
      </c>
      <c r="R80" s="2" t="s">
        <v>426</v>
      </c>
    </row>
    <row r="81" spans="4:18" x14ac:dyDescent="0.25">
      <c r="D81" s="2" t="s">
        <v>427</v>
      </c>
      <c r="P81" s="2" t="s">
        <v>428</v>
      </c>
      <c r="R81" s="2" t="s">
        <v>429</v>
      </c>
    </row>
    <row r="82" spans="4:18" x14ac:dyDescent="0.25">
      <c r="D82" s="2" t="s">
        <v>430</v>
      </c>
      <c r="P82" s="2" t="s">
        <v>431</v>
      </c>
      <c r="R82" s="2" t="s">
        <v>432</v>
      </c>
    </row>
    <row r="83" spans="4:18" x14ac:dyDescent="0.25">
      <c r="D83" s="2" t="s">
        <v>433</v>
      </c>
      <c r="P83" s="2" t="s">
        <v>434</v>
      </c>
      <c r="R83" s="2" t="s">
        <v>435</v>
      </c>
    </row>
    <row r="84" spans="4:18" x14ac:dyDescent="0.25">
      <c r="D84" s="2" t="s">
        <v>436</v>
      </c>
      <c r="P84" s="2" t="s">
        <v>437</v>
      </c>
      <c r="R84" s="2" t="s">
        <v>438</v>
      </c>
    </row>
    <row r="85" spans="4:18" x14ac:dyDescent="0.25">
      <c r="D85" s="2" t="s">
        <v>439</v>
      </c>
      <c r="P85" s="2" t="s">
        <v>440</v>
      </c>
      <c r="R85" s="2" t="s">
        <v>441</v>
      </c>
    </row>
    <row r="86" spans="4:18" x14ac:dyDescent="0.25">
      <c r="D86" s="2" t="s">
        <v>442</v>
      </c>
      <c r="P86" s="2" t="s">
        <v>443</v>
      </c>
      <c r="R86" s="2" t="s">
        <v>444</v>
      </c>
    </row>
    <row r="87" spans="4:18" x14ac:dyDescent="0.25">
      <c r="D87" s="2" t="s">
        <v>445</v>
      </c>
      <c r="P87" s="2" t="s">
        <v>446</v>
      </c>
      <c r="R87" s="2" t="s">
        <v>447</v>
      </c>
    </row>
    <row r="88" spans="4:18" x14ac:dyDescent="0.25">
      <c r="D88" s="2" t="s">
        <v>448</v>
      </c>
      <c r="P88" s="2" t="s">
        <v>449</v>
      </c>
      <c r="R88" s="2" t="s">
        <v>450</v>
      </c>
    </row>
    <row r="89" spans="4:18" x14ac:dyDescent="0.25">
      <c r="D89" s="2" t="s">
        <v>451</v>
      </c>
      <c r="P89" s="2" t="s">
        <v>452</v>
      </c>
      <c r="R89" s="2" t="s">
        <v>453</v>
      </c>
    </row>
    <row r="90" spans="4:18" x14ac:dyDescent="0.25">
      <c r="D90" s="2" t="s">
        <v>454</v>
      </c>
      <c r="P90" s="2" t="s">
        <v>455</v>
      </c>
      <c r="R90" s="2" t="s">
        <v>456</v>
      </c>
    </row>
    <row r="91" spans="4:18" x14ac:dyDescent="0.25">
      <c r="D91" s="2" t="s">
        <v>457</v>
      </c>
      <c r="P91" s="2" t="s">
        <v>458</v>
      </c>
      <c r="R91" s="2" t="s">
        <v>459</v>
      </c>
    </row>
    <row r="92" spans="4:18" x14ac:dyDescent="0.25">
      <c r="D92" s="2" t="s">
        <v>460</v>
      </c>
      <c r="P92" s="2" t="s">
        <v>461</v>
      </c>
      <c r="R92" s="2" t="s">
        <v>462</v>
      </c>
    </row>
    <row r="93" spans="4:18" x14ac:dyDescent="0.25">
      <c r="D93" s="2" t="s">
        <v>463</v>
      </c>
      <c r="P93" s="2" t="s">
        <v>464</v>
      </c>
      <c r="R93" s="2" t="s">
        <v>465</v>
      </c>
    </row>
    <row r="94" spans="4:18" x14ac:dyDescent="0.25">
      <c r="D94" s="2" t="s">
        <v>466</v>
      </c>
      <c r="P94" s="2" t="s">
        <v>467</v>
      </c>
      <c r="R94" s="2" t="s">
        <v>468</v>
      </c>
    </row>
    <row r="95" spans="4:18" x14ac:dyDescent="0.25">
      <c r="D95" s="2" t="s">
        <v>469</v>
      </c>
      <c r="P95" s="2" t="s">
        <v>470</v>
      </c>
      <c r="R95" s="2" t="s">
        <v>471</v>
      </c>
    </row>
    <row r="96" spans="4:18" x14ac:dyDescent="0.25">
      <c r="D96" s="2" t="s">
        <v>472</v>
      </c>
      <c r="P96" s="2" t="s">
        <v>473</v>
      </c>
      <c r="R96" s="2" t="s">
        <v>474</v>
      </c>
    </row>
    <row r="97" spans="4:18" x14ac:dyDescent="0.25">
      <c r="D97" s="2" t="s">
        <v>475</v>
      </c>
      <c r="P97" s="2" t="s">
        <v>476</v>
      </c>
      <c r="R97" s="2" t="s">
        <v>477</v>
      </c>
    </row>
    <row r="98" spans="4:18" x14ac:dyDescent="0.25">
      <c r="D98" s="2" t="s">
        <v>478</v>
      </c>
      <c r="P98" s="2" t="s">
        <v>479</v>
      </c>
      <c r="R98" s="2" t="s">
        <v>480</v>
      </c>
    </row>
    <row r="99" spans="4:18" x14ac:dyDescent="0.25">
      <c r="D99" s="2" t="s">
        <v>481</v>
      </c>
      <c r="P99" s="2" t="s">
        <v>482</v>
      </c>
      <c r="R99" s="2" t="s">
        <v>483</v>
      </c>
    </row>
    <row r="100" spans="4:18" x14ac:dyDescent="0.25">
      <c r="D100" s="2" t="s">
        <v>484</v>
      </c>
      <c r="P100" s="2" t="s">
        <v>485</v>
      </c>
      <c r="R100" s="2" t="s">
        <v>486</v>
      </c>
    </row>
    <row r="101" spans="4:18" x14ac:dyDescent="0.25">
      <c r="D101" s="2" t="s">
        <v>487</v>
      </c>
      <c r="P101" s="2" t="s">
        <v>488</v>
      </c>
      <c r="R101" s="2" t="s">
        <v>489</v>
      </c>
    </row>
    <row r="102" spans="4:18" x14ac:dyDescent="0.25">
      <c r="D102" s="2" t="s">
        <v>490</v>
      </c>
      <c r="P102" s="2" t="s">
        <v>491</v>
      </c>
      <c r="R102" s="2" t="s">
        <v>492</v>
      </c>
    </row>
    <row r="103" spans="4:18" x14ac:dyDescent="0.25">
      <c r="D103" s="2" t="s">
        <v>493</v>
      </c>
      <c r="P103" s="2" t="s">
        <v>494</v>
      </c>
      <c r="R103" s="2" t="s">
        <v>495</v>
      </c>
    </row>
    <row r="104" spans="4:18" x14ac:dyDescent="0.25">
      <c r="D104" s="2" t="s">
        <v>496</v>
      </c>
      <c r="P104" s="2" t="s">
        <v>497</v>
      </c>
      <c r="R104" s="2" t="s">
        <v>498</v>
      </c>
    </row>
    <row r="105" spans="4:18" x14ac:dyDescent="0.25">
      <c r="D105" s="2" t="s">
        <v>499</v>
      </c>
      <c r="P105" s="2" t="s">
        <v>500</v>
      </c>
      <c r="R105" s="2" t="s">
        <v>501</v>
      </c>
    </row>
    <row r="106" spans="4:18" x14ac:dyDescent="0.25">
      <c r="D106" s="2" t="s">
        <v>502</v>
      </c>
      <c r="P106" s="2" t="s">
        <v>503</v>
      </c>
      <c r="R106" s="2" t="s">
        <v>504</v>
      </c>
    </row>
    <row r="107" spans="4:18" x14ac:dyDescent="0.25">
      <c r="D107" s="2" t="s">
        <v>505</v>
      </c>
      <c r="P107" s="2" t="s">
        <v>506</v>
      </c>
      <c r="R107" s="2" t="s">
        <v>507</v>
      </c>
    </row>
    <row r="108" spans="4:18" x14ac:dyDescent="0.25">
      <c r="D108" s="2" t="s">
        <v>508</v>
      </c>
      <c r="P108" s="2" t="s">
        <v>509</v>
      </c>
      <c r="R108" s="2" t="s">
        <v>510</v>
      </c>
    </row>
    <row r="109" spans="4:18" x14ac:dyDescent="0.25">
      <c r="D109" s="2" t="s">
        <v>511</v>
      </c>
      <c r="P109" s="2" t="s">
        <v>512</v>
      </c>
      <c r="R109" s="2" t="s">
        <v>513</v>
      </c>
    </row>
    <row r="110" spans="4:18" x14ac:dyDescent="0.25">
      <c r="D110" s="2" t="s">
        <v>514</v>
      </c>
      <c r="P110" s="2" t="s">
        <v>515</v>
      </c>
      <c r="R110" s="2" t="s">
        <v>516</v>
      </c>
    </row>
    <row r="111" spans="4:18" x14ac:dyDescent="0.25">
      <c r="D111" s="2" t="s">
        <v>517</v>
      </c>
      <c r="P111" s="2" t="s">
        <v>518</v>
      </c>
      <c r="R111" s="2" t="s">
        <v>519</v>
      </c>
    </row>
    <row r="112" spans="4:18" x14ac:dyDescent="0.25">
      <c r="D112" s="2" t="s">
        <v>520</v>
      </c>
      <c r="P112" s="2" t="s">
        <v>521</v>
      </c>
      <c r="R112" s="2" t="s">
        <v>522</v>
      </c>
    </row>
    <row r="113" spans="4:18" x14ac:dyDescent="0.25">
      <c r="D113" s="2" t="s">
        <v>523</v>
      </c>
      <c r="P113" s="2" t="s">
        <v>138</v>
      </c>
      <c r="R113" s="2" t="s">
        <v>524</v>
      </c>
    </row>
    <row r="114" spans="4:18" x14ac:dyDescent="0.25">
      <c r="D114" s="2" t="s">
        <v>525</v>
      </c>
      <c r="P114" s="2" t="s">
        <v>526</v>
      </c>
      <c r="R114" s="2" t="s">
        <v>527</v>
      </c>
    </row>
    <row r="115" spans="4:18" x14ac:dyDescent="0.25">
      <c r="D115" s="2" t="s">
        <v>528</v>
      </c>
      <c r="P115" s="2" t="s">
        <v>529</v>
      </c>
      <c r="R115" s="2" t="s">
        <v>530</v>
      </c>
    </row>
    <row r="116" spans="4:18" x14ac:dyDescent="0.25">
      <c r="D116" s="2" t="s">
        <v>531</v>
      </c>
      <c r="P116" s="2" t="s">
        <v>532</v>
      </c>
      <c r="R116" s="2" t="s">
        <v>533</v>
      </c>
    </row>
    <row r="117" spans="4:18" x14ac:dyDescent="0.25">
      <c r="D117" s="2" t="s">
        <v>534</v>
      </c>
      <c r="P117" s="2" t="s">
        <v>535</v>
      </c>
      <c r="R117" s="2" t="s">
        <v>536</v>
      </c>
    </row>
    <row r="118" spans="4:18" x14ac:dyDescent="0.25">
      <c r="D118" s="2" t="s">
        <v>537</v>
      </c>
      <c r="P118" s="2" t="s">
        <v>538</v>
      </c>
      <c r="R118" s="2" t="s">
        <v>539</v>
      </c>
    </row>
    <row r="119" spans="4:18" x14ac:dyDescent="0.25">
      <c r="D119" s="2" t="s">
        <v>540</v>
      </c>
      <c r="P119" s="2" t="s">
        <v>541</v>
      </c>
      <c r="R119" s="2" t="s">
        <v>542</v>
      </c>
    </row>
    <row r="120" spans="4:18" x14ac:dyDescent="0.25">
      <c r="D120" s="2" t="s">
        <v>543</v>
      </c>
      <c r="P120" s="2" t="s">
        <v>544</v>
      </c>
      <c r="R120" s="2" t="s">
        <v>545</v>
      </c>
    </row>
    <row r="121" spans="4:18" x14ac:dyDescent="0.25">
      <c r="D121" s="2" t="s">
        <v>546</v>
      </c>
      <c r="P121" s="2" t="s">
        <v>547</v>
      </c>
      <c r="R121" s="2" t="s">
        <v>548</v>
      </c>
    </row>
    <row r="122" spans="4:18" x14ac:dyDescent="0.25">
      <c r="D122" s="2" t="s">
        <v>549</v>
      </c>
      <c r="P122" s="2" t="s">
        <v>550</v>
      </c>
      <c r="R122" s="2" t="s">
        <v>551</v>
      </c>
    </row>
    <row r="123" spans="4:18" x14ac:dyDescent="0.25">
      <c r="D123" s="2" t="s">
        <v>552</v>
      </c>
      <c r="P123" s="2" t="s">
        <v>553</v>
      </c>
      <c r="R123" s="2" t="s">
        <v>554</v>
      </c>
    </row>
    <row r="124" spans="4:18" x14ac:dyDescent="0.25">
      <c r="D124" s="2" t="s">
        <v>555</v>
      </c>
      <c r="P124" s="2" t="s">
        <v>556</v>
      </c>
      <c r="R124" s="2" t="s">
        <v>557</v>
      </c>
    </row>
    <row r="125" spans="4:18" x14ac:dyDescent="0.25">
      <c r="D125" s="2" t="s">
        <v>558</v>
      </c>
      <c r="P125" s="2" t="s">
        <v>559</v>
      </c>
      <c r="R125" s="2" t="s">
        <v>560</v>
      </c>
    </row>
    <row r="126" spans="4:18" x14ac:dyDescent="0.25">
      <c r="D126" s="2" t="s">
        <v>561</v>
      </c>
      <c r="P126" s="2" t="s">
        <v>562</v>
      </c>
      <c r="R126" s="2" t="s">
        <v>563</v>
      </c>
    </row>
    <row r="127" spans="4:18" x14ac:dyDescent="0.25">
      <c r="D127" s="2" t="s">
        <v>564</v>
      </c>
      <c r="P127" s="2" t="s">
        <v>565</v>
      </c>
      <c r="R127" s="2" t="s">
        <v>566</v>
      </c>
    </row>
    <row r="128" spans="4:18" x14ac:dyDescent="0.25">
      <c r="D128" s="2" t="s">
        <v>567</v>
      </c>
      <c r="P128" s="2" t="s">
        <v>568</v>
      </c>
      <c r="R128" s="2" t="s">
        <v>569</v>
      </c>
    </row>
    <row r="129" spans="4:18" x14ac:dyDescent="0.25">
      <c r="D129" s="2" t="s">
        <v>570</v>
      </c>
      <c r="P129" s="2" t="s">
        <v>571</v>
      </c>
      <c r="R129" s="2" t="s">
        <v>572</v>
      </c>
    </row>
    <row r="130" spans="4:18" x14ac:dyDescent="0.25">
      <c r="D130" s="2" t="s">
        <v>573</v>
      </c>
      <c r="P130" s="2" t="s">
        <v>574</v>
      </c>
      <c r="R130" s="2" t="s">
        <v>575</v>
      </c>
    </row>
    <row r="131" spans="4:18" x14ac:dyDescent="0.25">
      <c r="D131" s="2" t="s">
        <v>576</v>
      </c>
      <c r="P131" s="2" t="s">
        <v>577</v>
      </c>
      <c r="R131" s="2" t="s">
        <v>578</v>
      </c>
    </row>
    <row r="132" spans="4:18" x14ac:dyDescent="0.25">
      <c r="D132" s="2" t="s">
        <v>579</v>
      </c>
      <c r="P132" s="2" t="s">
        <v>580</v>
      </c>
      <c r="R132" s="2" t="s">
        <v>581</v>
      </c>
    </row>
    <row r="133" spans="4:18" x14ac:dyDescent="0.25">
      <c r="D133" s="2" t="s">
        <v>582</v>
      </c>
      <c r="P133" s="2" t="s">
        <v>583</v>
      </c>
      <c r="R133" s="2" t="s">
        <v>584</v>
      </c>
    </row>
    <row r="134" spans="4:18" x14ac:dyDescent="0.25">
      <c r="D134" s="2" t="s">
        <v>585</v>
      </c>
      <c r="P134" s="2" t="s">
        <v>586</v>
      </c>
      <c r="R134" s="2" t="s">
        <v>587</v>
      </c>
    </row>
    <row r="135" spans="4:18" x14ac:dyDescent="0.25">
      <c r="D135" s="2" t="s">
        <v>588</v>
      </c>
      <c r="P135" s="2" t="s">
        <v>589</v>
      </c>
      <c r="R135" s="2" t="s">
        <v>590</v>
      </c>
    </row>
    <row r="136" spans="4:18" x14ac:dyDescent="0.25">
      <c r="D136" s="2" t="s">
        <v>591</v>
      </c>
      <c r="P136" s="2" t="s">
        <v>592</v>
      </c>
      <c r="R136" s="2" t="s">
        <v>593</v>
      </c>
    </row>
    <row r="137" spans="4:18" x14ac:dyDescent="0.25">
      <c r="D137" s="2" t="s">
        <v>594</v>
      </c>
      <c r="P137" s="2" t="s">
        <v>595</v>
      </c>
      <c r="R137" s="2" t="s">
        <v>596</v>
      </c>
    </row>
    <row r="138" spans="4:18" x14ac:dyDescent="0.25">
      <c r="D138" s="2" t="s">
        <v>597</v>
      </c>
      <c r="P138" s="2" t="s">
        <v>598</v>
      </c>
      <c r="R138" s="2" t="s">
        <v>599</v>
      </c>
    </row>
    <row r="139" spans="4:18" x14ac:dyDescent="0.25">
      <c r="D139" s="2" t="s">
        <v>600</v>
      </c>
      <c r="P139" s="2" t="s">
        <v>601</v>
      </c>
      <c r="R139" s="2" t="s">
        <v>602</v>
      </c>
    </row>
    <row r="140" spans="4:18" x14ac:dyDescent="0.25">
      <c r="D140" s="2" t="s">
        <v>603</v>
      </c>
      <c r="P140" s="2" t="s">
        <v>604</v>
      </c>
      <c r="R140" s="2" t="s">
        <v>605</v>
      </c>
    </row>
    <row r="141" spans="4:18" x14ac:dyDescent="0.25">
      <c r="D141" s="2" t="s">
        <v>606</v>
      </c>
      <c r="P141" s="2" t="s">
        <v>607</v>
      </c>
      <c r="R141" s="2" t="s">
        <v>608</v>
      </c>
    </row>
    <row r="142" spans="4:18" x14ac:dyDescent="0.25">
      <c r="D142" s="2" t="s">
        <v>609</v>
      </c>
      <c r="P142" s="2" t="s">
        <v>610</v>
      </c>
      <c r="R142" s="2" t="s">
        <v>611</v>
      </c>
    </row>
    <row r="143" spans="4:18" x14ac:dyDescent="0.25">
      <c r="D143" s="2" t="s">
        <v>612</v>
      </c>
      <c r="P143" s="2" t="s">
        <v>613</v>
      </c>
      <c r="R143" s="2" t="s">
        <v>614</v>
      </c>
    </row>
    <row r="144" spans="4:18" x14ac:dyDescent="0.25">
      <c r="D144" s="2" t="s">
        <v>615</v>
      </c>
      <c r="P144" s="2" t="s">
        <v>616</v>
      </c>
      <c r="R144" s="2" t="s">
        <v>617</v>
      </c>
    </row>
    <row r="145" spans="4:18" x14ac:dyDescent="0.25">
      <c r="D145" s="2" t="s">
        <v>618</v>
      </c>
      <c r="P145" s="2" t="s">
        <v>619</v>
      </c>
      <c r="R145" s="2" t="s">
        <v>620</v>
      </c>
    </row>
    <row r="146" spans="4:18" x14ac:dyDescent="0.25">
      <c r="D146" s="2" t="s">
        <v>621</v>
      </c>
      <c r="P146" s="2" t="s">
        <v>622</v>
      </c>
      <c r="R146" s="2" t="s">
        <v>623</v>
      </c>
    </row>
    <row r="147" spans="4:18" x14ac:dyDescent="0.25">
      <c r="D147" s="2" t="s">
        <v>624</v>
      </c>
      <c r="P147" s="2" t="s">
        <v>625</v>
      </c>
      <c r="R147" s="2" t="s">
        <v>626</v>
      </c>
    </row>
    <row r="148" spans="4:18" x14ac:dyDescent="0.25">
      <c r="D148" s="2" t="s">
        <v>627</v>
      </c>
      <c r="P148" s="2" t="s">
        <v>628</v>
      </c>
      <c r="R148" s="2" t="s">
        <v>629</v>
      </c>
    </row>
    <row r="149" spans="4:18" x14ac:dyDescent="0.25">
      <c r="D149" s="2" t="s">
        <v>630</v>
      </c>
      <c r="P149" s="2" t="s">
        <v>631</v>
      </c>
      <c r="R149" s="2" t="s">
        <v>632</v>
      </c>
    </row>
    <row r="150" spans="4:18" x14ac:dyDescent="0.25">
      <c r="D150" s="2" t="s">
        <v>633</v>
      </c>
      <c r="P150" s="2" t="s">
        <v>634</v>
      </c>
      <c r="R150" s="2" t="s">
        <v>635</v>
      </c>
    </row>
    <row r="151" spans="4:18" x14ac:dyDescent="0.25">
      <c r="D151" s="2" t="s">
        <v>636</v>
      </c>
      <c r="P151" s="2" t="s">
        <v>637</v>
      </c>
      <c r="R151" s="2" t="s">
        <v>638</v>
      </c>
    </row>
    <row r="152" spans="4:18" x14ac:dyDescent="0.25">
      <c r="D152" s="2" t="s">
        <v>639</v>
      </c>
      <c r="P152" s="2" t="s">
        <v>640</v>
      </c>
      <c r="R152" s="2" t="s">
        <v>641</v>
      </c>
    </row>
    <row r="153" spans="4:18" x14ac:dyDescent="0.25">
      <c r="D153" s="2" t="s">
        <v>642</v>
      </c>
      <c r="P153" s="2" t="s">
        <v>643</v>
      </c>
      <c r="R153" s="2" t="s">
        <v>644</v>
      </c>
    </row>
    <row r="154" spans="4:18" x14ac:dyDescent="0.25">
      <c r="D154" s="2" t="s">
        <v>645</v>
      </c>
      <c r="P154" s="2" t="s">
        <v>646</v>
      </c>
      <c r="R154" s="2" t="s">
        <v>647</v>
      </c>
    </row>
    <row r="155" spans="4:18" x14ac:dyDescent="0.25">
      <c r="D155" s="2" t="s">
        <v>648</v>
      </c>
      <c r="P155" s="2" t="s">
        <v>649</v>
      </c>
      <c r="R155" s="2" t="s">
        <v>650</v>
      </c>
    </row>
    <row r="156" spans="4:18" x14ac:dyDescent="0.25">
      <c r="D156" s="2" t="s">
        <v>651</v>
      </c>
      <c r="P156" s="2" t="s">
        <v>652</v>
      </c>
      <c r="R156" s="2" t="s">
        <v>653</v>
      </c>
    </row>
    <row r="157" spans="4:18" x14ac:dyDescent="0.25">
      <c r="D157" s="2" t="s">
        <v>654</v>
      </c>
      <c r="P157" s="2" t="s">
        <v>655</v>
      </c>
      <c r="R157" s="2" t="s">
        <v>656</v>
      </c>
    </row>
    <row r="158" spans="4:18" x14ac:dyDescent="0.25">
      <c r="D158" s="2" t="s">
        <v>657</v>
      </c>
      <c r="P158" s="2" t="s">
        <v>658</v>
      </c>
      <c r="R158" s="2" t="s">
        <v>659</v>
      </c>
    </row>
    <row r="159" spans="4:18" x14ac:dyDescent="0.25">
      <c r="D159" s="2" t="s">
        <v>660</v>
      </c>
      <c r="P159" s="2" t="s">
        <v>661</v>
      </c>
      <c r="R159" s="2" t="s">
        <v>662</v>
      </c>
    </row>
    <row r="160" spans="4:18" x14ac:dyDescent="0.25">
      <c r="D160" s="2" t="s">
        <v>663</v>
      </c>
      <c r="P160" s="2" t="s">
        <v>664</v>
      </c>
      <c r="R160" s="2" t="s">
        <v>665</v>
      </c>
    </row>
    <row r="161" spans="4:18" x14ac:dyDescent="0.25">
      <c r="D161" s="2" t="s">
        <v>666</v>
      </c>
      <c r="P161" s="2" t="s">
        <v>667</v>
      </c>
      <c r="R161" s="2" t="s">
        <v>668</v>
      </c>
    </row>
    <row r="162" spans="4:18" x14ac:dyDescent="0.25">
      <c r="D162" s="2" t="s">
        <v>669</v>
      </c>
      <c r="P162" s="2" t="s">
        <v>670</v>
      </c>
      <c r="R162" s="2" t="s">
        <v>671</v>
      </c>
    </row>
    <row r="163" spans="4:18" x14ac:dyDescent="0.25">
      <c r="D163" s="2" t="s">
        <v>672</v>
      </c>
      <c r="P163" s="2" t="s">
        <v>673</v>
      </c>
      <c r="R163" s="2" t="s">
        <v>674</v>
      </c>
    </row>
    <row r="164" spans="4:18" x14ac:dyDescent="0.25">
      <c r="D164" s="2" t="s">
        <v>675</v>
      </c>
      <c r="P164" s="2" t="s">
        <v>676</v>
      </c>
      <c r="R164" s="2" t="s">
        <v>677</v>
      </c>
    </row>
    <row r="165" spans="4:18" x14ac:dyDescent="0.25">
      <c r="D165" s="2" t="s">
        <v>678</v>
      </c>
      <c r="P165" s="2" t="s">
        <v>679</v>
      </c>
      <c r="R165" s="2" t="s">
        <v>680</v>
      </c>
    </row>
    <row r="166" spans="4:18" x14ac:dyDescent="0.25">
      <c r="D166" s="2" t="s">
        <v>681</v>
      </c>
      <c r="P166" s="2" t="s">
        <v>682</v>
      </c>
      <c r="R166" s="2" t="s">
        <v>683</v>
      </c>
    </row>
    <row r="167" spans="4:18" x14ac:dyDescent="0.25">
      <c r="D167" s="2" t="s">
        <v>684</v>
      </c>
      <c r="P167" s="2" t="s">
        <v>685</v>
      </c>
      <c r="R167" s="2" t="s">
        <v>686</v>
      </c>
    </row>
    <row r="168" spans="4:18" x14ac:dyDescent="0.25">
      <c r="D168" s="2" t="s">
        <v>687</v>
      </c>
      <c r="P168" s="2" t="s">
        <v>688</v>
      </c>
      <c r="R168" s="2" t="s">
        <v>689</v>
      </c>
    </row>
    <row r="169" spans="4:18" x14ac:dyDescent="0.25">
      <c r="D169" s="2" t="s">
        <v>690</v>
      </c>
      <c r="P169" s="2" t="s">
        <v>691</v>
      </c>
      <c r="R169" s="2" t="s">
        <v>692</v>
      </c>
    </row>
    <row r="170" spans="4:18" x14ac:dyDescent="0.25">
      <c r="D170" s="2" t="s">
        <v>693</v>
      </c>
      <c r="P170" s="2" t="s">
        <v>694</v>
      </c>
      <c r="R170" s="2" t="s">
        <v>695</v>
      </c>
    </row>
    <row r="171" spans="4:18" x14ac:dyDescent="0.25">
      <c r="D171" s="2" t="s">
        <v>696</v>
      </c>
      <c r="P171" s="2" t="s">
        <v>697</v>
      </c>
      <c r="R171" s="2" t="s">
        <v>698</v>
      </c>
    </row>
    <row r="172" spans="4:18" x14ac:dyDescent="0.25">
      <c r="D172" s="2" t="s">
        <v>699</v>
      </c>
      <c r="P172" s="2" t="s">
        <v>700</v>
      </c>
      <c r="R172" s="2" t="s">
        <v>701</v>
      </c>
    </row>
    <row r="173" spans="4:18" x14ac:dyDescent="0.25">
      <c r="D173" s="2" t="s">
        <v>702</v>
      </c>
      <c r="P173" s="2" t="s">
        <v>703</v>
      </c>
      <c r="R173" s="2" t="s">
        <v>704</v>
      </c>
    </row>
    <row r="174" spans="4:18" x14ac:dyDescent="0.25">
      <c r="D174" s="2" t="s">
        <v>705</v>
      </c>
      <c r="P174" s="2" t="s">
        <v>706</v>
      </c>
      <c r="R174" s="2" t="s">
        <v>707</v>
      </c>
    </row>
    <row r="175" spans="4:18" x14ac:dyDescent="0.25">
      <c r="D175" s="2" t="s">
        <v>708</v>
      </c>
      <c r="P175" s="2" t="s">
        <v>709</v>
      </c>
      <c r="R175" s="2" t="s">
        <v>710</v>
      </c>
    </row>
    <row r="176" spans="4:18" x14ac:dyDescent="0.25">
      <c r="D176" s="2" t="s">
        <v>711</v>
      </c>
      <c r="P176" s="2" t="s">
        <v>712</v>
      </c>
      <c r="R176" s="2" t="s">
        <v>713</v>
      </c>
    </row>
    <row r="177" spans="4:18" x14ac:dyDescent="0.25">
      <c r="D177" s="2" t="s">
        <v>714</v>
      </c>
      <c r="P177" s="2" t="s">
        <v>715</v>
      </c>
      <c r="R177" s="2" t="s">
        <v>716</v>
      </c>
    </row>
    <row r="178" spans="4:18" x14ac:dyDescent="0.25">
      <c r="D178" s="2" t="s">
        <v>717</v>
      </c>
      <c r="P178" s="2" t="s">
        <v>718</v>
      </c>
      <c r="R178" s="2" t="s">
        <v>719</v>
      </c>
    </row>
    <row r="179" spans="4:18" x14ac:dyDescent="0.25">
      <c r="D179" s="2" t="s">
        <v>720</v>
      </c>
      <c r="P179" s="2" t="s">
        <v>721</v>
      </c>
      <c r="R179" s="2" t="s">
        <v>722</v>
      </c>
    </row>
    <row r="180" spans="4:18" x14ac:dyDescent="0.25">
      <c r="D180" s="2" t="s">
        <v>723</v>
      </c>
      <c r="P180" s="2" t="s">
        <v>724</v>
      </c>
      <c r="R180" s="2" t="s">
        <v>725</v>
      </c>
    </row>
    <row r="181" spans="4:18" x14ac:dyDescent="0.25">
      <c r="D181" s="2" t="s">
        <v>726</v>
      </c>
      <c r="P181" s="2" t="s">
        <v>727</v>
      </c>
      <c r="R181" s="2" t="s">
        <v>728</v>
      </c>
    </row>
    <row r="182" spans="4:18" x14ac:dyDescent="0.25">
      <c r="D182" s="2" t="s">
        <v>729</v>
      </c>
      <c r="P182" s="2" t="s">
        <v>730</v>
      </c>
      <c r="R182" s="2" t="s">
        <v>731</v>
      </c>
    </row>
    <row r="183" spans="4:18" x14ac:dyDescent="0.25">
      <c r="D183" s="2" t="s">
        <v>732</v>
      </c>
      <c r="P183" s="2" t="s">
        <v>733</v>
      </c>
      <c r="R183" s="2" t="s">
        <v>734</v>
      </c>
    </row>
    <row r="184" spans="4:18" x14ac:dyDescent="0.25">
      <c r="D184" s="2" t="s">
        <v>735</v>
      </c>
      <c r="P184" s="2" t="s">
        <v>736</v>
      </c>
      <c r="R184" s="2" t="s">
        <v>737</v>
      </c>
    </row>
    <row r="185" spans="4:18" x14ac:dyDescent="0.25">
      <c r="D185" s="2" t="s">
        <v>738</v>
      </c>
      <c r="P185" s="2" t="s">
        <v>739</v>
      </c>
      <c r="R185" s="2" t="s">
        <v>740</v>
      </c>
    </row>
    <row r="186" spans="4:18" x14ac:dyDescent="0.25">
      <c r="D186" s="2" t="s">
        <v>741</v>
      </c>
      <c r="P186" s="2" t="s">
        <v>742</v>
      </c>
      <c r="R186" s="2" t="s">
        <v>743</v>
      </c>
    </row>
    <row r="187" spans="4:18" x14ac:dyDescent="0.25">
      <c r="D187" s="2" t="s">
        <v>744</v>
      </c>
      <c r="P187" s="2" t="s">
        <v>745</v>
      </c>
      <c r="R187" s="2" t="s">
        <v>746</v>
      </c>
    </row>
    <row r="188" spans="4:18" x14ac:dyDescent="0.25">
      <c r="D188" s="2" t="s">
        <v>747</v>
      </c>
      <c r="P188" s="2" t="s">
        <v>748</v>
      </c>
      <c r="R188" s="2" t="s">
        <v>749</v>
      </c>
    </row>
    <row r="189" spans="4:18" x14ac:dyDescent="0.25">
      <c r="D189" s="2" t="s">
        <v>750</v>
      </c>
      <c r="P189" s="2" t="s">
        <v>751</v>
      </c>
      <c r="R189" s="2" t="s">
        <v>752</v>
      </c>
    </row>
    <row r="190" spans="4:18" x14ac:dyDescent="0.25">
      <c r="D190" s="2" t="s">
        <v>753</v>
      </c>
      <c r="P190" s="2" t="s">
        <v>754</v>
      </c>
      <c r="R190" s="2" t="s">
        <v>755</v>
      </c>
    </row>
    <row r="191" spans="4:18" x14ac:dyDescent="0.25">
      <c r="D191" s="2" t="s">
        <v>756</v>
      </c>
      <c r="P191" s="2" t="s">
        <v>757</v>
      </c>
      <c r="R191" s="2" t="s">
        <v>758</v>
      </c>
    </row>
    <row r="192" spans="4:18" x14ac:dyDescent="0.25">
      <c r="D192" s="2" t="s">
        <v>759</v>
      </c>
      <c r="P192" s="2" t="s">
        <v>760</v>
      </c>
      <c r="R192" s="2" t="s">
        <v>761</v>
      </c>
    </row>
    <row r="193" spans="4:18" x14ac:dyDescent="0.25">
      <c r="D193" s="2" t="s">
        <v>762</v>
      </c>
      <c r="P193" s="2" t="s">
        <v>763</v>
      </c>
      <c r="R193" s="2" t="s">
        <v>764</v>
      </c>
    </row>
    <row r="194" spans="4:18" x14ac:dyDescent="0.25">
      <c r="D194" s="2" t="s">
        <v>765</v>
      </c>
      <c r="P194" s="2" t="s">
        <v>766</v>
      </c>
      <c r="R194" s="2" t="s">
        <v>767</v>
      </c>
    </row>
    <row r="195" spans="4:18" x14ac:dyDescent="0.25">
      <c r="D195" s="2" t="s">
        <v>768</v>
      </c>
      <c r="P195" s="2" t="s">
        <v>769</v>
      </c>
      <c r="R195" s="2" t="s">
        <v>770</v>
      </c>
    </row>
    <row r="196" spans="4:18" x14ac:dyDescent="0.25">
      <c r="D196" s="2" t="s">
        <v>771</v>
      </c>
      <c r="P196" s="2" t="s">
        <v>772</v>
      </c>
      <c r="R196" s="2" t="s">
        <v>773</v>
      </c>
    </row>
    <row r="197" spans="4:18" x14ac:dyDescent="0.25">
      <c r="D197" s="2" t="s">
        <v>774</v>
      </c>
      <c r="P197" s="2" t="s">
        <v>775</v>
      </c>
      <c r="R197" s="2" t="s">
        <v>776</v>
      </c>
    </row>
    <row r="198" spans="4:18" x14ac:dyDescent="0.25">
      <c r="D198" s="2" t="s">
        <v>777</v>
      </c>
      <c r="P198" s="2" t="s">
        <v>778</v>
      </c>
      <c r="R198" s="2" t="s">
        <v>779</v>
      </c>
    </row>
    <row r="199" spans="4:18" x14ac:dyDescent="0.25">
      <c r="D199" s="2" t="s">
        <v>780</v>
      </c>
      <c r="P199" s="2" t="s">
        <v>781</v>
      </c>
      <c r="R199" s="2" t="s">
        <v>782</v>
      </c>
    </row>
    <row r="200" spans="4:18" x14ac:dyDescent="0.25">
      <c r="D200" s="2" t="s">
        <v>783</v>
      </c>
      <c r="P200" s="2" t="s">
        <v>784</v>
      </c>
      <c r="R200" s="2" t="s">
        <v>785</v>
      </c>
    </row>
    <row r="201" spans="4:18" x14ac:dyDescent="0.25">
      <c r="D201" s="2" t="s">
        <v>786</v>
      </c>
      <c r="P201" s="2" t="s">
        <v>787</v>
      </c>
      <c r="R201" s="2" t="s">
        <v>788</v>
      </c>
    </row>
    <row r="202" spans="4:18" x14ac:dyDescent="0.25">
      <c r="D202" s="2" t="s">
        <v>789</v>
      </c>
      <c r="P202" s="2" t="s">
        <v>790</v>
      </c>
      <c r="R202" s="2" t="s">
        <v>791</v>
      </c>
    </row>
    <row r="203" spans="4:18" x14ac:dyDescent="0.25">
      <c r="D203" s="2" t="s">
        <v>792</v>
      </c>
      <c r="P203" s="2" t="s">
        <v>793</v>
      </c>
      <c r="R203" s="2" t="s">
        <v>794</v>
      </c>
    </row>
    <row r="204" spans="4:18" x14ac:dyDescent="0.25">
      <c r="D204" s="2" t="s">
        <v>795</v>
      </c>
      <c r="P204" s="2" t="s">
        <v>796</v>
      </c>
      <c r="R204" s="2" t="s">
        <v>797</v>
      </c>
    </row>
    <row r="205" spans="4:18" x14ac:dyDescent="0.25">
      <c r="D205" s="2" t="s">
        <v>798</v>
      </c>
      <c r="P205" s="2" t="s">
        <v>799</v>
      </c>
      <c r="R205" s="2" t="s">
        <v>800</v>
      </c>
    </row>
    <row r="206" spans="4:18" x14ac:dyDescent="0.25">
      <c r="D206" s="2" t="s">
        <v>801</v>
      </c>
      <c r="P206" s="2" t="s">
        <v>802</v>
      </c>
      <c r="R206" s="2" t="s">
        <v>803</v>
      </c>
    </row>
    <row r="207" spans="4:18" x14ac:dyDescent="0.25">
      <c r="D207" s="2" t="s">
        <v>804</v>
      </c>
      <c r="P207" s="2" t="s">
        <v>805</v>
      </c>
      <c r="R207" s="2" t="s">
        <v>806</v>
      </c>
    </row>
    <row r="208" spans="4:18" x14ac:dyDescent="0.25">
      <c r="D208" s="2" t="s">
        <v>807</v>
      </c>
      <c r="P208" s="2" t="s">
        <v>808</v>
      </c>
      <c r="R208" s="2" t="s">
        <v>809</v>
      </c>
    </row>
    <row r="209" spans="4:18" x14ac:dyDescent="0.25">
      <c r="D209" s="2" t="s">
        <v>810</v>
      </c>
      <c r="P209" s="2" t="s">
        <v>811</v>
      </c>
      <c r="R209" s="2" t="s">
        <v>812</v>
      </c>
    </row>
    <row r="210" spans="4:18" x14ac:dyDescent="0.25">
      <c r="D210" s="2" t="s">
        <v>813</v>
      </c>
      <c r="P210" s="2" t="s">
        <v>814</v>
      </c>
      <c r="R210" s="2" t="s">
        <v>815</v>
      </c>
    </row>
    <row r="211" spans="4:18" x14ac:dyDescent="0.25">
      <c r="D211" s="2" t="s">
        <v>816</v>
      </c>
      <c r="P211" s="2" t="s">
        <v>817</v>
      </c>
      <c r="R211" s="2" t="s">
        <v>818</v>
      </c>
    </row>
    <row r="212" spans="4:18" x14ac:dyDescent="0.25">
      <c r="D212" s="2" t="s">
        <v>819</v>
      </c>
      <c r="P212" s="2" t="s">
        <v>820</v>
      </c>
      <c r="R212" s="2" t="s">
        <v>821</v>
      </c>
    </row>
    <row r="213" spans="4:18" x14ac:dyDescent="0.25">
      <c r="D213" s="2" t="s">
        <v>822</v>
      </c>
      <c r="P213" s="2" t="s">
        <v>823</v>
      </c>
      <c r="R213" s="2" t="s">
        <v>824</v>
      </c>
    </row>
    <row r="214" spans="4:18" x14ac:dyDescent="0.25">
      <c r="D214" s="2" t="s">
        <v>825</v>
      </c>
      <c r="P214" s="2" t="s">
        <v>826</v>
      </c>
      <c r="R214" s="2" t="s">
        <v>827</v>
      </c>
    </row>
    <row r="215" spans="4:18" x14ac:dyDescent="0.25">
      <c r="D215" s="2" t="s">
        <v>828</v>
      </c>
      <c r="P215" s="2" t="s">
        <v>829</v>
      </c>
      <c r="R215" s="2" t="s">
        <v>830</v>
      </c>
    </row>
    <row r="216" spans="4:18" x14ac:dyDescent="0.25">
      <c r="D216" s="2" t="s">
        <v>831</v>
      </c>
      <c r="P216" s="2" t="s">
        <v>832</v>
      </c>
      <c r="R216" s="2" t="s">
        <v>833</v>
      </c>
    </row>
    <row r="217" spans="4:18" x14ac:dyDescent="0.25">
      <c r="D217" s="2" t="s">
        <v>834</v>
      </c>
      <c r="P217" s="2" t="s">
        <v>835</v>
      </c>
      <c r="R217" s="2" t="s">
        <v>836</v>
      </c>
    </row>
    <row r="218" spans="4:18" x14ac:dyDescent="0.25">
      <c r="D218" s="2" t="s">
        <v>837</v>
      </c>
      <c r="P218" s="2" t="s">
        <v>838</v>
      </c>
      <c r="R218" s="2" t="s">
        <v>839</v>
      </c>
    </row>
    <row r="219" spans="4:18" x14ac:dyDescent="0.25">
      <c r="D219" s="2" t="s">
        <v>840</v>
      </c>
      <c r="P219" s="2" t="s">
        <v>841</v>
      </c>
      <c r="R219" s="2" t="s">
        <v>842</v>
      </c>
    </row>
    <row r="220" spans="4:18" x14ac:dyDescent="0.25">
      <c r="D220" s="2" t="s">
        <v>843</v>
      </c>
      <c r="P220" s="2" t="s">
        <v>844</v>
      </c>
      <c r="R220" s="2" t="s">
        <v>845</v>
      </c>
    </row>
    <row r="221" spans="4:18" x14ac:dyDescent="0.25">
      <c r="D221" s="2" t="s">
        <v>846</v>
      </c>
      <c r="P221" s="2" t="s">
        <v>847</v>
      </c>
      <c r="R221" s="2" t="s">
        <v>848</v>
      </c>
    </row>
    <row r="222" spans="4:18" x14ac:dyDescent="0.25">
      <c r="D222" s="2" t="s">
        <v>849</v>
      </c>
      <c r="P222" s="2" t="s">
        <v>850</v>
      </c>
      <c r="R222" s="2" t="s">
        <v>851</v>
      </c>
    </row>
    <row r="223" spans="4:18" x14ac:dyDescent="0.25">
      <c r="D223" s="2" t="s">
        <v>852</v>
      </c>
      <c r="P223" s="2" t="s">
        <v>853</v>
      </c>
      <c r="R223" s="2" t="s">
        <v>854</v>
      </c>
    </row>
    <row r="224" spans="4:18" x14ac:dyDescent="0.25">
      <c r="D224" s="2" t="s">
        <v>855</v>
      </c>
      <c r="P224" s="2" t="s">
        <v>856</v>
      </c>
      <c r="R224" s="2" t="s">
        <v>857</v>
      </c>
    </row>
    <row r="225" spans="4:18" x14ac:dyDescent="0.25">
      <c r="D225" s="2" t="s">
        <v>858</v>
      </c>
      <c r="P225" s="2" t="s">
        <v>859</v>
      </c>
      <c r="R225" s="2" t="s">
        <v>860</v>
      </c>
    </row>
    <row r="226" spans="4:18" x14ac:dyDescent="0.25">
      <c r="D226" s="2" t="s">
        <v>861</v>
      </c>
      <c r="P226" s="2" t="s">
        <v>862</v>
      </c>
      <c r="R226" s="2" t="s">
        <v>863</v>
      </c>
    </row>
    <row r="227" spans="4:18" x14ac:dyDescent="0.25">
      <c r="D227" s="2" t="s">
        <v>864</v>
      </c>
      <c r="P227" s="2" t="s">
        <v>865</v>
      </c>
      <c r="R227" s="2" t="s">
        <v>866</v>
      </c>
    </row>
    <row r="228" spans="4:18" x14ac:dyDescent="0.25">
      <c r="D228" s="2" t="s">
        <v>867</v>
      </c>
      <c r="P228" s="2" t="s">
        <v>868</v>
      </c>
      <c r="R228" s="2" t="s">
        <v>869</v>
      </c>
    </row>
    <row r="229" spans="4:18" x14ac:dyDescent="0.25">
      <c r="D229" s="2" t="s">
        <v>870</v>
      </c>
      <c r="P229" s="2" t="s">
        <v>871</v>
      </c>
      <c r="R229" s="2" t="s">
        <v>872</v>
      </c>
    </row>
    <row r="230" spans="4:18" x14ac:dyDescent="0.25">
      <c r="D230" s="2" t="s">
        <v>873</v>
      </c>
      <c r="P230" s="2" t="s">
        <v>874</v>
      </c>
      <c r="R230" s="2" t="s">
        <v>875</v>
      </c>
    </row>
    <row r="231" spans="4:18" x14ac:dyDescent="0.25">
      <c r="D231" s="2" t="s">
        <v>876</v>
      </c>
      <c r="P231" s="2" t="s">
        <v>877</v>
      </c>
      <c r="R231" s="2" t="s">
        <v>878</v>
      </c>
    </row>
    <row r="232" spans="4:18" x14ac:dyDescent="0.25">
      <c r="D232" s="2" t="s">
        <v>879</v>
      </c>
      <c r="P232" s="2" t="s">
        <v>880</v>
      </c>
      <c r="R232" s="2" t="s">
        <v>881</v>
      </c>
    </row>
    <row r="233" spans="4:18" x14ac:dyDescent="0.25">
      <c r="D233" s="2" t="s">
        <v>882</v>
      </c>
      <c r="P233" s="2" t="s">
        <v>883</v>
      </c>
      <c r="R233" s="2" t="s">
        <v>884</v>
      </c>
    </row>
    <row r="234" spans="4:18" x14ac:dyDescent="0.25">
      <c r="D234" s="2" t="s">
        <v>885</v>
      </c>
      <c r="P234" s="2" t="s">
        <v>886</v>
      </c>
    </row>
    <row r="235" spans="4:18" x14ac:dyDescent="0.25">
      <c r="D235" s="2" t="s">
        <v>887</v>
      </c>
      <c r="P235" s="2" t="s">
        <v>888</v>
      </c>
    </row>
    <row r="236" spans="4:18" x14ac:dyDescent="0.25">
      <c r="D236" s="2" t="s">
        <v>889</v>
      </c>
      <c r="P236" s="2" t="s">
        <v>890</v>
      </c>
    </row>
    <row r="237" spans="4:18" x14ac:dyDescent="0.25">
      <c r="D237" s="2" t="s">
        <v>891</v>
      </c>
      <c r="P237" s="2" t="s">
        <v>892</v>
      </c>
    </row>
    <row r="238" spans="4:18" x14ac:dyDescent="0.25">
      <c r="D238" s="2" t="s">
        <v>893</v>
      </c>
      <c r="P238" s="2" t="s">
        <v>894</v>
      </c>
    </row>
    <row r="239" spans="4:18" x14ac:dyDescent="0.25">
      <c r="D239" s="2" t="s">
        <v>895</v>
      </c>
      <c r="P239" s="2" t="s">
        <v>896</v>
      </c>
    </row>
    <row r="240" spans="4:18" x14ac:dyDescent="0.25">
      <c r="D240" s="2" t="s">
        <v>897</v>
      </c>
      <c r="P240" s="2" t="s">
        <v>898</v>
      </c>
    </row>
    <row r="241" spans="4:16" x14ac:dyDescent="0.25">
      <c r="D241" s="2" t="s">
        <v>899</v>
      </c>
      <c r="P241" s="2" t="s">
        <v>900</v>
      </c>
    </row>
    <row r="242" spans="4:16" x14ac:dyDescent="0.25">
      <c r="D242" s="2" t="s">
        <v>901</v>
      </c>
      <c r="P242" s="2" t="s">
        <v>902</v>
      </c>
    </row>
    <row r="243" spans="4:16" x14ac:dyDescent="0.25">
      <c r="D243" s="2" t="s">
        <v>903</v>
      </c>
      <c r="P243" s="2" t="s">
        <v>904</v>
      </c>
    </row>
    <row r="244" spans="4:16" x14ac:dyDescent="0.25">
      <c r="D244" s="2" t="s">
        <v>905</v>
      </c>
      <c r="P244" s="2" t="s">
        <v>906</v>
      </c>
    </row>
    <row r="245" spans="4:16" x14ac:dyDescent="0.25">
      <c r="D245" s="2" t="s">
        <v>907</v>
      </c>
      <c r="P245" s="2" t="s">
        <v>908</v>
      </c>
    </row>
    <row r="246" spans="4:16" x14ac:dyDescent="0.25">
      <c r="D246" s="2" t="s">
        <v>909</v>
      </c>
      <c r="P246" s="2" t="s">
        <v>910</v>
      </c>
    </row>
    <row r="247" spans="4:16" x14ac:dyDescent="0.25">
      <c r="D247" s="2" t="s">
        <v>911</v>
      </c>
      <c r="P247" s="2" t="s">
        <v>912</v>
      </c>
    </row>
    <row r="248" spans="4:16" x14ac:dyDescent="0.25">
      <c r="D248" s="2" t="s">
        <v>913</v>
      </c>
      <c r="P248" s="2" t="s">
        <v>914</v>
      </c>
    </row>
    <row r="249" spans="4:16" x14ac:dyDescent="0.25">
      <c r="D249" s="2" t="s">
        <v>915</v>
      </c>
      <c r="P249" s="2" t="s">
        <v>916</v>
      </c>
    </row>
    <row r="250" spans="4:16" x14ac:dyDescent="0.25">
      <c r="D250" s="2" t="s">
        <v>917</v>
      </c>
      <c r="P250" s="2" t="s">
        <v>918</v>
      </c>
    </row>
    <row r="251" spans="4:16" x14ac:dyDescent="0.25">
      <c r="D251" s="2" t="s">
        <v>919</v>
      </c>
      <c r="P251" s="2" t="s">
        <v>920</v>
      </c>
    </row>
    <row r="252" spans="4:16" x14ac:dyDescent="0.25">
      <c r="D252" s="2" t="s">
        <v>921</v>
      </c>
      <c r="P252" s="2" t="s">
        <v>922</v>
      </c>
    </row>
    <row r="253" spans="4:16" x14ac:dyDescent="0.25">
      <c r="D253" s="2" t="s">
        <v>923</v>
      </c>
      <c r="P253" s="2" t="s">
        <v>924</v>
      </c>
    </row>
    <row r="254" spans="4:16" x14ac:dyDescent="0.25">
      <c r="D254" s="2" t="s">
        <v>925</v>
      </c>
      <c r="P254" s="2" t="s">
        <v>926</v>
      </c>
    </row>
    <row r="255" spans="4:16" x14ac:dyDescent="0.25">
      <c r="D255" s="2" t="s">
        <v>927</v>
      </c>
      <c r="P255" s="2" t="s">
        <v>928</v>
      </c>
    </row>
    <row r="256" spans="4:16" x14ac:dyDescent="0.25">
      <c r="D256" s="2" t="s">
        <v>929</v>
      </c>
      <c r="P256" s="2" t="s">
        <v>930</v>
      </c>
    </row>
    <row r="257" spans="4:16" x14ac:dyDescent="0.25">
      <c r="D257" s="2" t="s">
        <v>931</v>
      </c>
      <c r="P257" s="2" t="s">
        <v>932</v>
      </c>
    </row>
    <row r="258" spans="4:16" x14ac:dyDescent="0.25">
      <c r="D258" s="2" t="s">
        <v>933</v>
      </c>
      <c r="P258" s="2" t="s">
        <v>934</v>
      </c>
    </row>
    <row r="259" spans="4:16" x14ac:dyDescent="0.25">
      <c r="D259" s="2" t="s">
        <v>935</v>
      </c>
      <c r="P259" s="2" t="s">
        <v>936</v>
      </c>
    </row>
    <row r="260" spans="4:16" x14ac:dyDescent="0.25">
      <c r="D260" s="2" t="s">
        <v>937</v>
      </c>
      <c r="P260" s="2" t="s">
        <v>938</v>
      </c>
    </row>
    <row r="261" spans="4:16" x14ac:dyDescent="0.25">
      <c r="D261" s="2" t="s">
        <v>939</v>
      </c>
      <c r="P261" s="2" t="s">
        <v>940</v>
      </c>
    </row>
    <row r="262" spans="4:16" x14ac:dyDescent="0.25">
      <c r="D262" s="2" t="s">
        <v>941</v>
      </c>
      <c r="P262" s="2" t="s">
        <v>942</v>
      </c>
    </row>
    <row r="263" spans="4:16" x14ac:dyDescent="0.25">
      <c r="D263" s="2" t="s">
        <v>943</v>
      </c>
      <c r="P263" s="2" t="s">
        <v>944</v>
      </c>
    </row>
    <row r="264" spans="4:16" x14ac:dyDescent="0.25">
      <c r="D264" s="2" t="s">
        <v>945</v>
      </c>
      <c r="P264" s="2" t="s">
        <v>946</v>
      </c>
    </row>
    <row r="265" spans="4:16" x14ac:dyDescent="0.25">
      <c r="D265" s="2" t="s">
        <v>947</v>
      </c>
      <c r="P265" s="2" t="s">
        <v>948</v>
      </c>
    </row>
    <row r="266" spans="4:16" x14ac:dyDescent="0.25">
      <c r="D266" s="2" t="s">
        <v>949</v>
      </c>
      <c r="P266" s="2" t="s">
        <v>950</v>
      </c>
    </row>
    <row r="267" spans="4:16" x14ac:dyDescent="0.25">
      <c r="D267" s="2" t="s">
        <v>951</v>
      </c>
      <c r="P267" s="2" t="s">
        <v>952</v>
      </c>
    </row>
    <row r="268" spans="4:16" x14ac:dyDescent="0.25">
      <c r="D268" s="2" t="s">
        <v>953</v>
      </c>
      <c r="P268" s="2" t="s">
        <v>954</v>
      </c>
    </row>
    <row r="269" spans="4:16" x14ac:dyDescent="0.25">
      <c r="D269" s="2" t="s">
        <v>955</v>
      </c>
      <c r="P269" s="2" t="s">
        <v>956</v>
      </c>
    </row>
    <row r="270" spans="4:16" x14ac:dyDescent="0.25">
      <c r="D270" s="2" t="s">
        <v>957</v>
      </c>
      <c r="P270" s="2" t="s">
        <v>958</v>
      </c>
    </row>
    <row r="271" spans="4:16" x14ac:dyDescent="0.25">
      <c r="D271" s="2" t="s">
        <v>959</v>
      </c>
      <c r="P271" s="2" t="s">
        <v>960</v>
      </c>
    </row>
    <row r="272" spans="4:16" x14ac:dyDescent="0.25">
      <c r="D272" s="2" t="s">
        <v>961</v>
      </c>
      <c r="P272" s="2" t="s">
        <v>962</v>
      </c>
    </row>
    <row r="273" spans="4:16" x14ac:dyDescent="0.25">
      <c r="D273" s="2" t="s">
        <v>963</v>
      </c>
      <c r="P273" s="2" t="s">
        <v>964</v>
      </c>
    </row>
    <row r="274" spans="4:16" x14ac:dyDescent="0.25">
      <c r="D274" s="2" t="s">
        <v>965</v>
      </c>
      <c r="P274" s="2" t="s">
        <v>966</v>
      </c>
    </row>
    <row r="275" spans="4:16" x14ac:dyDescent="0.25">
      <c r="D275" s="2" t="s">
        <v>967</v>
      </c>
      <c r="P275" s="2" t="s">
        <v>968</v>
      </c>
    </row>
    <row r="276" spans="4:16" x14ac:dyDescent="0.25">
      <c r="D276" s="2" t="s">
        <v>969</v>
      </c>
      <c r="P276" s="2" t="s">
        <v>970</v>
      </c>
    </row>
    <row r="277" spans="4:16" x14ac:dyDescent="0.25">
      <c r="D277" s="2" t="s">
        <v>971</v>
      </c>
      <c r="P277" s="2" t="s">
        <v>972</v>
      </c>
    </row>
    <row r="278" spans="4:16" x14ac:dyDescent="0.25">
      <c r="D278" s="2" t="s">
        <v>973</v>
      </c>
      <c r="P278" s="2" t="s">
        <v>974</v>
      </c>
    </row>
    <row r="279" spans="4:16" x14ac:dyDescent="0.25">
      <c r="D279" s="2" t="s">
        <v>975</v>
      </c>
      <c r="P279" s="2" t="s">
        <v>976</v>
      </c>
    </row>
    <row r="280" spans="4:16" x14ac:dyDescent="0.25">
      <c r="D280" s="2" t="s">
        <v>977</v>
      </c>
      <c r="P280" s="2" t="s">
        <v>978</v>
      </c>
    </row>
    <row r="281" spans="4:16" x14ac:dyDescent="0.25">
      <c r="D281" s="2" t="s">
        <v>979</v>
      </c>
      <c r="P281" s="2" t="s">
        <v>980</v>
      </c>
    </row>
    <row r="282" spans="4:16" x14ac:dyDescent="0.25">
      <c r="D282" s="2" t="s">
        <v>981</v>
      </c>
      <c r="P282" s="2" t="s">
        <v>982</v>
      </c>
    </row>
    <row r="283" spans="4:16" x14ac:dyDescent="0.25">
      <c r="D283" s="2" t="s">
        <v>983</v>
      </c>
      <c r="P283" s="2" t="s">
        <v>984</v>
      </c>
    </row>
    <row r="284" spans="4:16" x14ac:dyDescent="0.25">
      <c r="D284" s="2" t="s">
        <v>985</v>
      </c>
      <c r="P284" s="2" t="s">
        <v>986</v>
      </c>
    </row>
    <row r="285" spans="4:16" x14ac:dyDescent="0.25">
      <c r="D285" s="2" t="s">
        <v>987</v>
      </c>
      <c r="P285" s="2" t="s">
        <v>988</v>
      </c>
    </row>
    <row r="286" spans="4:16" x14ac:dyDescent="0.25">
      <c r="D286" s="2" t="s">
        <v>989</v>
      </c>
      <c r="P286" s="2" t="s">
        <v>990</v>
      </c>
    </row>
    <row r="287" spans="4:16" x14ac:dyDescent="0.25">
      <c r="D287" s="2" t="s">
        <v>991</v>
      </c>
      <c r="P287" s="2" t="s">
        <v>992</v>
      </c>
    </row>
    <row r="288" spans="4:16" x14ac:dyDescent="0.25">
      <c r="D288" s="2" t="s">
        <v>993</v>
      </c>
      <c r="P288" s="2" t="s">
        <v>994</v>
      </c>
    </row>
    <row r="289" spans="4:16" x14ac:dyDescent="0.25">
      <c r="D289" s="2" t="s">
        <v>995</v>
      </c>
      <c r="P289" s="2" t="s">
        <v>996</v>
      </c>
    </row>
    <row r="290" spans="4:16" x14ac:dyDescent="0.25">
      <c r="D290" s="2" t="s">
        <v>997</v>
      </c>
      <c r="P290" s="2" t="s">
        <v>998</v>
      </c>
    </row>
    <row r="291" spans="4:16" x14ac:dyDescent="0.25">
      <c r="D291" s="2" t="s">
        <v>999</v>
      </c>
      <c r="P291" s="2" t="s">
        <v>1000</v>
      </c>
    </row>
    <row r="292" spans="4:16" x14ac:dyDescent="0.25">
      <c r="D292" s="2" t="s">
        <v>1001</v>
      </c>
      <c r="P292" s="2" t="s">
        <v>1002</v>
      </c>
    </row>
    <row r="293" spans="4:16" x14ac:dyDescent="0.25">
      <c r="D293" s="2" t="s">
        <v>1003</v>
      </c>
      <c r="P293" s="2" t="s">
        <v>1004</v>
      </c>
    </row>
    <row r="294" spans="4:16" x14ac:dyDescent="0.25">
      <c r="D294" s="2" t="s">
        <v>1005</v>
      </c>
      <c r="P294" s="2" t="s">
        <v>1006</v>
      </c>
    </row>
    <row r="295" spans="4:16" x14ac:dyDescent="0.25">
      <c r="D295" s="2" t="s">
        <v>1007</v>
      </c>
      <c r="P295" s="2" t="s">
        <v>1008</v>
      </c>
    </row>
    <row r="296" spans="4:16" x14ac:dyDescent="0.25">
      <c r="D296" s="2" t="s">
        <v>1009</v>
      </c>
      <c r="P296" s="2" t="s">
        <v>1010</v>
      </c>
    </row>
    <row r="297" spans="4:16" x14ac:dyDescent="0.25">
      <c r="D297" s="2" t="s">
        <v>1011</v>
      </c>
      <c r="P297" s="2" t="s">
        <v>1012</v>
      </c>
    </row>
    <row r="298" spans="4:16" x14ac:dyDescent="0.25">
      <c r="D298" s="2" t="s">
        <v>1013</v>
      </c>
      <c r="P298" s="2" t="s">
        <v>1014</v>
      </c>
    </row>
    <row r="299" spans="4:16" x14ac:dyDescent="0.25">
      <c r="D299" s="2" t="s">
        <v>1015</v>
      </c>
      <c r="P299" s="2" t="s">
        <v>1016</v>
      </c>
    </row>
    <row r="300" spans="4:16" x14ac:dyDescent="0.25">
      <c r="D300" s="2" t="s">
        <v>1017</v>
      </c>
      <c r="P300" s="2" t="s">
        <v>1018</v>
      </c>
    </row>
    <row r="301" spans="4:16" x14ac:dyDescent="0.25">
      <c r="D301" s="2" t="s">
        <v>1019</v>
      </c>
      <c r="P301" s="2" t="s">
        <v>1020</v>
      </c>
    </row>
    <row r="302" spans="4:16" x14ac:dyDescent="0.25">
      <c r="D302" s="2" t="s">
        <v>1021</v>
      </c>
      <c r="P302" s="2" t="s">
        <v>1022</v>
      </c>
    </row>
    <row r="303" spans="4:16" x14ac:dyDescent="0.25">
      <c r="D303" s="2" t="s">
        <v>1023</v>
      </c>
      <c r="P303" s="2" t="s">
        <v>1024</v>
      </c>
    </row>
    <row r="304" spans="4:16" x14ac:dyDescent="0.25">
      <c r="D304" s="2" t="s">
        <v>1025</v>
      </c>
      <c r="P304" s="2" t="s">
        <v>1026</v>
      </c>
    </row>
    <row r="305" spans="4:16" x14ac:dyDescent="0.25">
      <c r="D305" s="2" t="s">
        <v>1027</v>
      </c>
      <c r="P305" s="2" t="s">
        <v>1028</v>
      </c>
    </row>
    <row r="306" spans="4:16" x14ac:dyDescent="0.25">
      <c r="D306" s="2" t="s">
        <v>1029</v>
      </c>
      <c r="P306" s="2" t="s">
        <v>1030</v>
      </c>
    </row>
    <row r="307" spans="4:16" x14ac:dyDescent="0.25">
      <c r="D307" s="2" t="s">
        <v>1031</v>
      </c>
      <c r="P307" s="2" t="s">
        <v>1032</v>
      </c>
    </row>
    <row r="308" spans="4:16" x14ac:dyDescent="0.25">
      <c r="D308" s="2" t="s">
        <v>1033</v>
      </c>
      <c r="P308" s="2" t="s">
        <v>1034</v>
      </c>
    </row>
    <row r="309" spans="4:16" x14ac:dyDescent="0.25">
      <c r="D309" s="2" t="s">
        <v>1035</v>
      </c>
      <c r="P309" s="2" t="s">
        <v>1036</v>
      </c>
    </row>
    <row r="310" spans="4:16" x14ac:dyDescent="0.25">
      <c r="D310" s="2" t="s">
        <v>1037</v>
      </c>
      <c r="P310" s="2" t="s">
        <v>1038</v>
      </c>
    </row>
    <row r="311" spans="4:16" x14ac:dyDescent="0.25">
      <c r="D311" s="2" t="s">
        <v>1039</v>
      </c>
      <c r="P311" s="2" t="s">
        <v>1040</v>
      </c>
    </row>
    <row r="312" spans="4:16" x14ac:dyDescent="0.25">
      <c r="D312" s="2" t="s">
        <v>1041</v>
      </c>
      <c r="P312" s="2" t="s">
        <v>1042</v>
      </c>
    </row>
    <row r="313" spans="4:16" x14ac:dyDescent="0.25">
      <c r="D313" s="2" t="s">
        <v>1043</v>
      </c>
      <c r="P313" s="2" t="s">
        <v>1044</v>
      </c>
    </row>
    <row r="314" spans="4:16" x14ac:dyDescent="0.25">
      <c r="D314" s="2" t="s">
        <v>1045</v>
      </c>
      <c r="P314" s="2" t="s">
        <v>1046</v>
      </c>
    </row>
    <row r="315" spans="4:16" x14ac:dyDescent="0.25">
      <c r="D315" s="2" t="s">
        <v>1047</v>
      </c>
      <c r="P315" s="2" t="s">
        <v>1048</v>
      </c>
    </row>
    <row r="316" spans="4:16" x14ac:dyDescent="0.25">
      <c r="D316" s="2" t="s">
        <v>1049</v>
      </c>
      <c r="P316" s="2" t="s">
        <v>1050</v>
      </c>
    </row>
    <row r="317" spans="4:16" x14ac:dyDescent="0.25">
      <c r="D317" s="2" t="s">
        <v>1051</v>
      </c>
      <c r="P317" s="2" t="s">
        <v>1052</v>
      </c>
    </row>
    <row r="318" spans="4:16" x14ac:dyDescent="0.25">
      <c r="D318" s="2" t="s">
        <v>1053</v>
      </c>
      <c r="P318" s="2" t="s">
        <v>1054</v>
      </c>
    </row>
    <row r="319" spans="4:16" x14ac:dyDescent="0.25">
      <c r="D319" s="2" t="s">
        <v>1055</v>
      </c>
      <c r="P319" s="2" t="s">
        <v>1056</v>
      </c>
    </row>
    <row r="320" spans="4:16" x14ac:dyDescent="0.25">
      <c r="D320" s="2" t="s">
        <v>1057</v>
      </c>
      <c r="P320" s="2" t="s">
        <v>1058</v>
      </c>
    </row>
    <row r="321" spans="4:16" x14ac:dyDescent="0.25">
      <c r="D321" s="2" t="s">
        <v>1059</v>
      </c>
      <c r="P321" s="2" t="s">
        <v>1060</v>
      </c>
    </row>
    <row r="322" spans="4:16" x14ac:dyDescent="0.25">
      <c r="D322" s="2" t="s">
        <v>1061</v>
      </c>
      <c r="P322" s="2" t="s">
        <v>1062</v>
      </c>
    </row>
    <row r="323" spans="4:16" x14ac:dyDescent="0.25">
      <c r="D323" s="2" t="s">
        <v>1063</v>
      </c>
      <c r="P323" s="2" t="s">
        <v>1064</v>
      </c>
    </row>
    <row r="324" spans="4:16" x14ac:dyDescent="0.25">
      <c r="D324" s="2" t="s">
        <v>1065</v>
      </c>
      <c r="P324" s="2" t="s">
        <v>1066</v>
      </c>
    </row>
    <row r="325" spans="4:16" x14ac:dyDescent="0.25">
      <c r="D325" s="2" t="s">
        <v>1067</v>
      </c>
      <c r="P325" s="2" t="s">
        <v>1068</v>
      </c>
    </row>
    <row r="326" spans="4:16" x14ac:dyDescent="0.25">
      <c r="D326" s="2" t="s">
        <v>1069</v>
      </c>
      <c r="P326" s="2" t="s">
        <v>1070</v>
      </c>
    </row>
    <row r="327" spans="4:16" x14ac:dyDescent="0.25">
      <c r="D327" s="2" t="s">
        <v>1071</v>
      </c>
      <c r="P327" s="2" t="s">
        <v>1072</v>
      </c>
    </row>
    <row r="328" spans="4:16" x14ac:dyDescent="0.25">
      <c r="D328" s="2" t="s">
        <v>1073</v>
      </c>
      <c r="P328" s="2" t="s">
        <v>1074</v>
      </c>
    </row>
    <row r="329" spans="4:16" x14ac:dyDescent="0.25">
      <c r="D329" s="2" t="s">
        <v>1075</v>
      </c>
      <c r="P329" s="2" t="s">
        <v>1076</v>
      </c>
    </row>
    <row r="330" spans="4:16" x14ac:dyDescent="0.25">
      <c r="D330" s="2" t="s">
        <v>1077</v>
      </c>
      <c r="P330" s="2" t="s">
        <v>1078</v>
      </c>
    </row>
    <row r="331" spans="4:16" x14ac:dyDescent="0.25">
      <c r="D331" s="2" t="s">
        <v>1079</v>
      </c>
      <c r="P331" s="2" t="s">
        <v>1080</v>
      </c>
    </row>
    <row r="332" spans="4:16" x14ac:dyDescent="0.25">
      <c r="D332" s="2" t="s">
        <v>1081</v>
      </c>
      <c r="P332" s="2" t="s">
        <v>1082</v>
      </c>
    </row>
    <row r="333" spans="4:16" x14ac:dyDescent="0.25">
      <c r="D333" s="2" t="s">
        <v>1083</v>
      </c>
      <c r="P333" s="2" t="s">
        <v>1084</v>
      </c>
    </row>
    <row r="334" spans="4:16" x14ac:dyDescent="0.25">
      <c r="D334" s="2" t="s">
        <v>1085</v>
      </c>
      <c r="P334" s="2" t="s">
        <v>1086</v>
      </c>
    </row>
    <row r="335" spans="4:16" x14ac:dyDescent="0.25">
      <c r="D335" s="2" t="s">
        <v>1087</v>
      </c>
      <c r="P335" s="2" t="s">
        <v>1088</v>
      </c>
    </row>
    <row r="336" spans="4:16" x14ac:dyDescent="0.25">
      <c r="D336" s="2" t="s">
        <v>1089</v>
      </c>
      <c r="P336" s="2" t="s">
        <v>1090</v>
      </c>
    </row>
    <row r="337" spans="4:16" x14ac:dyDescent="0.25">
      <c r="D337" s="2" t="s">
        <v>1091</v>
      </c>
      <c r="P337" s="2" t="s">
        <v>1092</v>
      </c>
    </row>
    <row r="338" spans="4:16" x14ac:dyDescent="0.25">
      <c r="D338" s="2" t="s">
        <v>1093</v>
      </c>
      <c r="P338" s="2" t="s">
        <v>1094</v>
      </c>
    </row>
    <row r="339" spans="4:16" x14ac:dyDescent="0.25">
      <c r="D339" s="2" t="s">
        <v>1095</v>
      </c>
      <c r="P339" s="2" t="s">
        <v>1096</v>
      </c>
    </row>
    <row r="340" spans="4:16" x14ac:dyDescent="0.25">
      <c r="D340" s="2" t="s">
        <v>1097</v>
      </c>
      <c r="P340" s="2" t="s">
        <v>1098</v>
      </c>
    </row>
    <row r="341" spans="4:16" x14ac:dyDescent="0.25">
      <c r="D341" s="2" t="s">
        <v>1099</v>
      </c>
      <c r="P341" s="2" t="s">
        <v>1100</v>
      </c>
    </row>
    <row r="342" spans="4:16" x14ac:dyDescent="0.25">
      <c r="D342" s="2" t="s">
        <v>1101</v>
      </c>
      <c r="P342" s="2" t="s">
        <v>1102</v>
      </c>
    </row>
    <row r="343" spans="4:16" x14ac:dyDescent="0.25">
      <c r="D343" s="2" t="s">
        <v>1103</v>
      </c>
      <c r="P343" s="2" t="s">
        <v>1104</v>
      </c>
    </row>
    <row r="344" spans="4:16" x14ac:dyDescent="0.25">
      <c r="D344" s="2" t="s">
        <v>1105</v>
      </c>
      <c r="P344" s="2" t="s">
        <v>1106</v>
      </c>
    </row>
    <row r="345" spans="4:16" x14ac:dyDescent="0.25">
      <c r="D345" s="2" t="s">
        <v>1107</v>
      </c>
      <c r="P345" s="2" t="s">
        <v>1108</v>
      </c>
    </row>
    <row r="346" spans="4:16" x14ac:dyDescent="0.25">
      <c r="D346" s="2" t="s">
        <v>1109</v>
      </c>
      <c r="P346" s="2" t="s">
        <v>1110</v>
      </c>
    </row>
    <row r="347" spans="4:16" x14ac:dyDescent="0.25">
      <c r="D347" s="2" t="s">
        <v>1111</v>
      </c>
      <c r="P347" s="2" t="s">
        <v>1112</v>
      </c>
    </row>
    <row r="348" spans="4:16" x14ac:dyDescent="0.25">
      <c r="D348" s="2" t="s">
        <v>1113</v>
      </c>
      <c r="P348" s="2" t="s">
        <v>1114</v>
      </c>
    </row>
    <row r="349" spans="4:16" x14ac:dyDescent="0.25">
      <c r="D349" s="2" t="s">
        <v>1115</v>
      </c>
      <c r="P349" s="2" t="s">
        <v>1116</v>
      </c>
    </row>
    <row r="350" spans="4:16" x14ac:dyDescent="0.25">
      <c r="D350" s="2" t="s">
        <v>1117</v>
      </c>
      <c r="P350" s="2" t="s">
        <v>1118</v>
      </c>
    </row>
    <row r="351" spans="4:16" x14ac:dyDescent="0.25">
      <c r="D351" s="2" t="s">
        <v>1119</v>
      </c>
      <c r="P351" s="2" t="s">
        <v>1120</v>
      </c>
    </row>
    <row r="352" spans="4:16" x14ac:dyDescent="0.25">
      <c r="D352" s="2" t="s">
        <v>1121</v>
      </c>
      <c r="P352" s="2" t="s">
        <v>1122</v>
      </c>
    </row>
    <row r="353" spans="4:16" x14ac:dyDescent="0.25">
      <c r="D353" s="2" t="s">
        <v>1123</v>
      </c>
      <c r="P353" s="2" t="s">
        <v>1124</v>
      </c>
    </row>
    <row r="354" spans="4:16" x14ac:dyDescent="0.25">
      <c r="D354" s="2" t="s">
        <v>1125</v>
      </c>
      <c r="P354" s="2" t="s">
        <v>1126</v>
      </c>
    </row>
    <row r="355" spans="4:16" x14ac:dyDescent="0.25">
      <c r="D355" s="2" t="s">
        <v>1127</v>
      </c>
      <c r="P355" s="2" t="s">
        <v>1128</v>
      </c>
    </row>
    <row r="356" spans="4:16" x14ac:dyDescent="0.25">
      <c r="D356" s="2" t="s">
        <v>1129</v>
      </c>
      <c r="P356" s="2" t="s">
        <v>1130</v>
      </c>
    </row>
    <row r="357" spans="4:16" x14ac:dyDescent="0.25">
      <c r="D357" s="2" t="s">
        <v>1131</v>
      </c>
      <c r="P357" s="2" t="s">
        <v>1132</v>
      </c>
    </row>
    <row r="358" spans="4:16" x14ac:dyDescent="0.25">
      <c r="D358" s="2" t="s">
        <v>1133</v>
      </c>
      <c r="P358" s="2" t="s">
        <v>1134</v>
      </c>
    </row>
    <row r="359" spans="4:16" x14ac:dyDescent="0.25">
      <c r="D359" s="2" t="s">
        <v>1135</v>
      </c>
      <c r="P359" s="2" t="s">
        <v>1136</v>
      </c>
    </row>
    <row r="360" spans="4:16" x14ac:dyDescent="0.25">
      <c r="D360" s="2" t="s">
        <v>1137</v>
      </c>
      <c r="P360" s="2" t="s">
        <v>1138</v>
      </c>
    </row>
    <row r="361" spans="4:16" x14ac:dyDescent="0.25">
      <c r="D361" s="2" t="s">
        <v>1139</v>
      </c>
      <c r="P361" s="2" t="s">
        <v>1140</v>
      </c>
    </row>
    <row r="362" spans="4:16" x14ac:dyDescent="0.25">
      <c r="D362" s="2" t="s">
        <v>1141</v>
      </c>
      <c r="P362" s="2" t="s">
        <v>1142</v>
      </c>
    </row>
    <row r="363" spans="4:16" x14ac:dyDescent="0.25">
      <c r="D363" s="2" t="s">
        <v>1143</v>
      </c>
      <c r="P363" s="2" t="s">
        <v>1144</v>
      </c>
    </row>
    <row r="364" spans="4:16" x14ac:dyDescent="0.25">
      <c r="D364" s="2" t="s">
        <v>1145</v>
      </c>
      <c r="P364" s="2" t="s">
        <v>1146</v>
      </c>
    </row>
    <row r="365" spans="4:16" x14ac:dyDescent="0.25">
      <c r="D365" s="2" t="s">
        <v>1147</v>
      </c>
      <c r="P365" s="2" t="s">
        <v>1148</v>
      </c>
    </row>
    <row r="366" spans="4:16" x14ac:dyDescent="0.25">
      <c r="D366" s="2" t="s">
        <v>1149</v>
      </c>
      <c r="P366" s="2" t="s">
        <v>1150</v>
      </c>
    </row>
    <row r="367" spans="4:16" x14ac:dyDescent="0.25">
      <c r="D367" s="2" t="s">
        <v>1151</v>
      </c>
      <c r="P367" s="2" t="s">
        <v>1152</v>
      </c>
    </row>
    <row r="368" spans="4:16" x14ac:dyDescent="0.25">
      <c r="D368" s="2" t="s">
        <v>1153</v>
      </c>
      <c r="P368" s="2" t="s">
        <v>1154</v>
      </c>
    </row>
    <row r="369" spans="4:16" x14ac:dyDescent="0.25">
      <c r="D369" s="2" t="s">
        <v>1155</v>
      </c>
      <c r="P369" s="2" t="s">
        <v>1156</v>
      </c>
    </row>
    <row r="370" spans="4:16" x14ac:dyDescent="0.25">
      <c r="D370" s="2" t="s">
        <v>1157</v>
      </c>
      <c r="P370" s="2" t="s">
        <v>1158</v>
      </c>
    </row>
    <row r="371" spans="4:16" x14ac:dyDescent="0.25">
      <c r="D371" s="2" t="s">
        <v>1159</v>
      </c>
      <c r="P371" s="2" t="s">
        <v>1160</v>
      </c>
    </row>
    <row r="372" spans="4:16" x14ac:dyDescent="0.25">
      <c r="D372" s="2" t="s">
        <v>1161</v>
      </c>
      <c r="P372" s="2" t="s">
        <v>1162</v>
      </c>
    </row>
    <row r="373" spans="4:16" x14ac:dyDescent="0.25">
      <c r="D373" s="2" t="s">
        <v>1163</v>
      </c>
      <c r="P373" s="2" t="s">
        <v>1164</v>
      </c>
    </row>
    <row r="374" spans="4:16" x14ac:dyDescent="0.25">
      <c r="D374" s="2" t="s">
        <v>1165</v>
      </c>
      <c r="P374" s="2" t="s">
        <v>1166</v>
      </c>
    </row>
    <row r="375" spans="4:16" x14ac:dyDescent="0.25">
      <c r="D375" s="2" t="s">
        <v>1167</v>
      </c>
      <c r="P375" s="2" t="s">
        <v>1168</v>
      </c>
    </row>
    <row r="376" spans="4:16" x14ac:dyDescent="0.25">
      <c r="D376" s="2" t="s">
        <v>1169</v>
      </c>
      <c r="P376" s="2" t="s">
        <v>1170</v>
      </c>
    </row>
    <row r="377" spans="4:16" x14ac:dyDescent="0.25">
      <c r="D377" s="2" t="s">
        <v>1171</v>
      </c>
      <c r="P377" s="2" t="s">
        <v>1172</v>
      </c>
    </row>
    <row r="378" spans="4:16" x14ac:dyDescent="0.25">
      <c r="D378" s="2" t="s">
        <v>1173</v>
      </c>
      <c r="P378" s="2" t="s">
        <v>1174</v>
      </c>
    </row>
    <row r="379" spans="4:16" x14ac:dyDescent="0.25">
      <c r="D379" s="2" t="s">
        <v>1175</v>
      </c>
      <c r="P379" s="2" t="s">
        <v>1176</v>
      </c>
    </row>
    <row r="380" spans="4:16" x14ac:dyDescent="0.25">
      <c r="D380" s="2" t="s">
        <v>1177</v>
      </c>
      <c r="P380" s="2" t="s">
        <v>1178</v>
      </c>
    </row>
    <row r="381" spans="4:16" x14ac:dyDescent="0.25">
      <c r="D381" s="2" t="s">
        <v>1179</v>
      </c>
      <c r="P381" s="2" t="s">
        <v>1180</v>
      </c>
    </row>
    <row r="382" spans="4:16" x14ac:dyDescent="0.25">
      <c r="D382" s="2" t="s">
        <v>1181</v>
      </c>
      <c r="P382" s="2" t="s">
        <v>1182</v>
      </c>
    </row>
    <row r="383" spans="4:16" x14ac:dyDescent="0.25">
      <c r="D383" s="2" t="s">
        <v>1183</v>
      </c>
      <c r="P383" s="2" t="s">
        <v>1184</v>
      </c>
    </row>
    <row r="384" spans="4:16" x14ac:dyDescent="0.25">
      <c r="D384" s="2" t="s">
        <v>1185</v>
      </c>
      <c r="P384" s="2" t="s">
        <v>1186</v>
      </c>
    </row>
    <row r="385" spans="4:16" x14ac:dyDescent="0.25">
      <c r="D385" s="2" t="s">
        <v>1187</v>
      </c>
      <c r="P385" s="2" t="s">
        <v>1188</v>
      </c>
    </row>
    <row r="386" spans="4:16" x14ac:dyDescent="0.25">
      <c r="D386" s="2" t="s">
        <v>1189</v>
      </c>
      <c r="P386" s="2" t="s">
        <v>1190</v>
      </c>
    </row>
    <row r="387" spans="4:16" x14ac:dyDescent="0.25">
      <c r="D387" s="2" t="s">
        <v>1191</v>
      </c>
      <c r="P387" s="2" t="s">
        <v>1192</v>
      </c>
    </row>
    <row r="388" spans="4:16" x14ac:dyDescent="0.25">
      <c r="D388" s="2" t="s">
        <v>1193</v>
      </c>
      <c r="P388" s="2" t="s">
        <v>1194</v>
      </c>
    </row>
    <row r="389" spans="4:16" x14ac:dyDescent="0.25">
      <c r="D389" s="2" t="s">
        <v>1195</v>
      </c>
      <c r="P389" s="2" t="s">
        <v>1196</v>
      </c>
    </row>
    <row r="390" spans="4:16" x14ac:dyDescent="0.25">
      <c r="D390" s="2" t="s">
        <v>1197</v>
      </c>
      <c r="P390" s="2" t="s">
        <v>1198</v>
      </c>
    </row>
    <row r="391" spans="4:16" x14ac:dyDescent="0.25">
      <c r="D391" s="2" t="s">
        <v>1199</v>
      </c>
      <c r="P391" s="2" t="s">
        <v>1200</v>
      </c>
    </row>
    <row r="392" spans="4:16" x14ac:dyDescent="0.25">
      <c r="D392" s="2" t="s">
        <v>1201</v>
      </c>
      <c r="P392" s="2" t="s">
        <v>1202</v>
      </c>
    </row>
    <row r="393" spans="4:16" x14ac:dyDescent="0.25">
      <c r="D393" s="2" t="s">
        <v>1203</v>
      </c>
      <c r="P393" s="2" t="s">
        <v>1204</v>
      </c>
    </row>
    <row r="394" spans="4:16" x14ac:dyDescent="0.25">
      <c r="D394" s="2" t="s">
        <v>1205</v>
      </c>
      <c r="P394" s="2" t="s">
        <v>1206</v>
      </c>
    </row>
    <row r="395" spans="4:16" x14ac:dyDescent="0.25">
      <c r="D395" s="2" t="s">
        <v>1207</v>
      </c>
      <c r="P395" s="2" t="s">
        <v>1208</v>
      </c>
    </row>
    <row r="396" spans="4:16" x14ac:dyDescent="0.25">
      <c r="D396" s="2" t="s">
        <v>1209</v>
      </c>
      <c r="P396" s="2" t="s">
        <v>1210</v>
      </c>
    </row>
    <row r="397" spans="4:16" x14ac:dyDescent="0.25">
      <c r="D397" s="2" t="s">
        <v>1211</v>
      </c>
      <c r="P397" s="2" t="s">
        <v>1212</v>
      </c>
    </row>
    <row r="398" spans="4:16" x14ac:dyDescent="0.25">
      <c r="D398" s="2" t="s">
        <v>1213</v>
      </c>
      <c r="P398" s="2" t="s">
        <v>1214</v>
      </c>
    </row>
    <row r="399" spans="4:16" x14ac:dyDescent="0.25">
      <c r="D399" s="2" t="s">
        <v>1215</v>
      </c>
      <c r="P399" s="2" t="s">
        <v>1216</v>
      </c>
    </row>
    <row r="400" spans="4:16" x14ac:dyDescent="0.25">
      <c r="D400" s="2" t="s">
        <v>1217</v>
      </c>
      <c r="P400" s="2" t="s">
        <v>1218</v>
      </c>
    </row>
    <row r="401" spans="4:16" x14ac:dyDescent="0.25">
      <c r="D401" s="2" t="s">
        <v>1219</v>
      </c>
      <c r="P401" s="2" t="s">
        <v>1220</v>
      </c>
    </row>
    <row r="402" spans="4:16" x14ac:dyDescent="0.25">
      <c r="D402" s="2" t="s">
        <v>1221</v>
      </c>
      <c r="P402" s="2" t="s">
        <v>1222</v>
      </c>
    </row>
    <row r="403" spans="4:16" x14ac:dyDescent="0.25">
      <c r="D403" s="2" t="s">
        <v>1223</v>
      </c>
      <c r="P403" s="2" t="s">
        <v>1224</v>
      </c>
    </row>
    <row r="404" spans="4:16" x14ac:dyDescent="0.25">
      <c r="D404" s="2" t="s">
        <v>1225</v>
      </c>
      <c r="P404" s="2" t="s">
        <v>1226</v>
      </c>
    </row>
    <row r="405" spans="4:16" x14ac:dyDescent="0.25">
      <c r="D405" s="2" t="s">
        <v>1227</v>
      </c>
      <c r="P405" s="2" t="s">
        <v>1228</v>
      </c>
    </row>
    <row r="406" spans="4:16" x14ac:dyDescent="0.25">
      <c r="D406" s="2" t="s">
        <v>1229</v>
      </c>
      <c r="P406" s="2" t="s">
        <v>1230</v>
      </c>
    </row>
    <row r="407" spans="4:16" x14ac:dyDescent="0.25">
      <c r="D407" s="2" t="s">
        <v>1231</v>
      </c>
      <c r="P407" s="2" t="s">
        <v>1232</v>
      </c>
    </row>
    <row r="408" spans="4:16" x14ac:dyDescent="0.25">
      <c r="D408" s="2" t="s">
        <v>1233</v>
      </c>
      <c r="P408" s="2" t="s">
        <v>1234</v>
      </c>
    </row>
    <row r="409" spans="4:16" x14ac:dyDescent="0.25">
      <c r="D409" s="2" t="s">
        <v>1235</v>
      </c>
      <c r="P409" s="2" t="s">
        <v>1236</v>
      </c>
    </row>
    <row r="410" spans="4:16" x14ac:dyDescent="0.25">
      <c r="D410" s="2" t="s">
        <v>1237</v>
      </c>
      <c r="P410" s="2" t="s">
        <v>1238</v>
      </c>
    </row>
    <row r="411" spans="4:16" x14ac:dyDescent="0.25">
      <c r="D411" s="2" t="s">
        <v>1239</v>
      </c>
      <c r="P411" s="2" t="s">
        <v>1240</v>
      </c>
    </row>
    <row r="412" spans="4:16" x14ac:dyDescent="0.25">
      <c r="D412" s="2" t="s">
        <v>1241</v>
      </c>
      <c r="P412" s="2" t="s">
        <v>1242</v>
      </c>
    </row>
    <row r="413" spans="4:16" x14ac:dyDescent="0.25">
      <c r="D413" s="2" t="s">
        <v>1243</v>
      </c>
      <c r="P413" s="2" t="s">
        <v>1244</v>
      </c>
    </row>
    <row r="414" spans="4:16" x14ac:dyDescent="0.25">
      <c r="D414" s="2" t="s">
        <v>1245</v>
      </c>
      <c r="P414" s="2" t="s">
        <v>1246</v>
      </c>
    </row>
    <row r="415" spans="4:16" x14ac:dyDescent="0.25">
      <c r="D415" s="2" t="s">
        <v>1247</v>
      </c>
      <c r="P415" s="2" t="s">
        <v>1248</v>
      </c>
    </row>
    <row r="416" spans="4:16" x14ac:dyDescent="0.25">
      <c r="D416" s="2" t="s">
        <v>1249</v>
      </c>
      <c r="P416" s="2" t="s">
        <v>1250</v>
      </c>
    </row>
    <row r="417" spans="4:16" x14ac:dyDescent="0.25">
      <c r="D417" s="2" t="s">
        <v>1251</v>
      </c>
      <c r="P417" s="2" t="s">
        <v>1252</v>
      </c>
    </row>
    <row r="418" spans="4:16" x14ac:dyDescent="0.25">
      <c r="D418" s="2" t="s">
        <v>1253</v>
      </c>
      <c r="P418" s="2" t="s">
        <v>1254</v>
      </c>
    </row>
    <row r="419" spans="4:16" x14ac:dyDescent="0.25">
      <c r="D419" s="2" t="s">
        <v>1255</v>
      </c>
      <c r="P419" s="2" t="s">
        <v>1256</v>
      </c>
    </row>
    <row r="420" spans="4:16" x14ac:dyDescent="0.25">
      <c r="D420" s="2" t="s">
        <v>1257</v>
      </c>
      <c r="P420" s="2" t="s">
        <v>1258</v>
      </c>
    </row>
    <row r="421" spans="4:16" x14ac:dyDescent="0.25">
      <c r="D421" s="2" t="s">
        <v>1259</v>
      </c>
      <c r="P421" s="2" t="s">
        <v>1260</v>
      </c>
    </row>
    <row r="422" spans="4:16" x14ac:dyDescent="0.25">
      <c r="D422" s="2" t="s">
        <v>1261</v>
      </c>
      <c r="P422" s="2" t="s">
        <v>1262</v>
      </c>
    </row>
    <row r="423" spans="4:16" x14ac:dyDescent="0.25">
      <c r="D423" s="2" t="s">
        <v>1263</v>
      </c>
      <c r="P423" s="2" t="s">
        <v>1264</v>
      </c>
    </row>
    <row r="424" spans="4:16" x14ac:dyDescent="0.25">
      <c r="D424" s="2" t="s">
        <v>1265</v>
      </c>
      <c r="P424" s="2" t="s">
        <v>1266</v>
      </c>
    </row>
    <row r="425" spans="4:16" x14ac:dyDescent="0.25">
      <c r="D425" s="2" t="s">
        <v>1267</v>
      </c>
      <c r="P425" s="2" t="s">
        <v>1268</v>
      </c>
    </row>
    <row r="426" spans="4:16" x14ac:dyDescent="0.25">
      <c r="D426" s="2" t="s">
        <v>1269</v>
      </c>
      <c r="P426" s="2" t="s">
        <v>1270</v>
      </c>
    </row>
    <row r="427" spans="4:16" x14ac:dyDescent="0.25">
      <c r="D427" s="2" t="s">
        <v>1271</v>
      </c>
      <c r="P427" s="2" t="s">
        <v>1272</v>
      </c>
    </row>
    <row r="428" spans="4:16" x14ac:dyDescent="0.25">
      <c r="D428" s="2" t="s">
        <v>1273</v>
      </c>
      <c r="P428" s="2" t="s">
        <v>1274</v>
      </c>
    </row>
    <row r="429" spans="4:16" x14ac:dyDescent="0.25">
      <c r="D429" s="2" t="s">
        <v>1275</v>
      </c>
      <c r="P429" s="2" t="s">
        <v>1276</v>
      </c>
    </row>
    <row r="430" spans="4:16" x14ac:dyDescent="0.25">
      <c r="D430" s="2" t="s">
        <v>1277</v>
      </c>
      <c r="P430" s="2" t="s">
        <v>1278</v>
      </c>
    </row>
    <row r="431" spans="4:16" x14ac:dyDescent="0.25">
      <c r="D431" s="2" t="s">
        <v>1279</v>
      </c>
      <c r="P431" s="2" t="s">
        <v>1280</v>
      </c>
    </row>
    <row r="432" spans="4:16" x14ac:dyDescent="0.25">
      <c r="D432" s="2" t="s">
        <v>1281</v>
      </c>
      <c r="P432" s="2" t="s">
        <v>1282</v>
      </c>
    </row>
    <row r="433" spans="4:16" x14ac:dyDescent="0.25">
      <c r="D433" s="2" t="s">
        <v>1283</v>
      </c>
      <c r="P433" s="2" t="s">
        <v>1284</v>
      </c>
    </row>
    <row r="434" spans="4:16" x14ac:dyDescent="0.25">
      <c r="D434" s="2" t="s">
        <v>1285</v>
      </c>
      <c r="P434" s="2" t="s">
        <v>1286</v>
      </c>
    </row>
    <row r="435" spans="4:16" x14ac:dyDescent="0.25">
      <c r="D435" s="2" t="s">
        <v>1287</v>
      </c>
      <c r="P435" s="2" t="s">
        <v>1288</v>
      </c>
    </row>
    <row r="436" spans="4:16" x14ac:dyDescent="0.25">
      <c r="D436" s="2" t="s">
        <v>1289</v>
      </c>
      <c r="P436" s="2" t="s">
        <v>1290</v>
      </c>
    </row>
    <row r="437" spans="4:16" x14ac:dyDescent="0.25">
      <c r="D437" s="2" t="s">
        <v>1291</v>
      </c>
      <c r="P437" s="2" t="s">
        <v>1292</v>
      </c>
    </row>
    <row r="438" spans="4:16" x14ac:dyDescent="0.25">
      <c r="D438" s="2" t="s">
        <v>1293</v>
      </c>
      <c r="P438" s="2" t="s">
        <v>1294</v>
      </c>
    </row>
    <row r="439" spans="4:16" x14ac:dyDescent="0.25">
      <c r="D439" s="2" t="s">
        <v>1295</v>
      </c>
      <c r="P439" s="2" t="s">
        <v>1296</v>
      </c>
    </row>
    <row r="440" spans="4:16" x14ac:dyDescent="0.25">
      <c r="D440" s="2" t="s">
        <v>1297</v>
      </c>
      <c r="P440" s="2" t="s">
        <v>1298</v>
      </c>
    </row>
    <row r="441" spans="4:16" x14ac:dyDescent="0.25">
      <c r="D441" s="2" t="s">
        <v>1299</v>
      </c>
      <c r="P441" s="2" t="s">
        <v>1300</v>
      </c>
    </row>
    <row r="442" spans="4:16" x14ac:dyDescent="0.25">
      <c r="D442" s="2" t="s">
        <v>1301</v>
      </c>
      <c r="P442" s="2" t="s">
        <v>1302</v>
      </c>
    </row>
    <row r="443" spans="4:16" x14ac:dyDescent="0.25">
      <c r="D443" s="2" t="s">
        <v>1303</v>
      </c>
      <c r="P443" s="2" t="s">
        <v>1304</v>
      </c>
    </row>
    <row r="444" spans="4:16" x14ac:dyDescent="0.25">
      <c r="D444" s="2" t="s">
        <v>1305</v>
      </c>
      <c r="P444" s="2" t="s">
        <v>1306</v>
      </c>
    </row>
    <row r="445" spans="4:16" x14ac:dyDescent="0.25">
      <c r="D445" s="2" t="s">
        <v>1307</v>
      </c>
      <c r="P445" s="2" t="s">
        <v>1308</v>
      </c>
    </row>
    <row r="446" spans="4:16" x14ac:dyDescent="0.25">
      <c r="D446" s="2" t="s">
        <v>1309</v>
      </c>
      <c r="P446" s="2" t="s">
        <v>1310</v>
      </c>
    </row>
    <row r="447" spans="4:16" x14ac:dyDescent="0.25">
      <c r="D447" s="2" t="s">
        <v>1311</v>
      </c>
      <c r="P447" s="2" t="s">
        <v>1312</v>
      </c>
    </row>
    <row r="448" spans="4:16" x14ac:dyDescent="0.25">
      <c r="D448" s="2" t="s">
        <v>1313</v>
      </c>
      <c r="P448" s="2" t="s">
        <v>1314</v>
      </c>
    </row>
    <row r="449" spans="4:16" x14ac:dyDescent="0.25">
      <c r="D449" s="2" t="s">
        <v>1315</v>
      </c>
      <c r="P449" s="2" t="s">
        <v>1316</v>
      </c>
    </row>
    <row r="450" spans="4:16" x14ac:dyDescent="0.25">
      <c r="D450" s="2" t="s">
        <v>1317</v>
      </c>
      <c r="P450" s="2" t="s">
        <v>1318</v>
      </c>
    </row>
    <row r="451" spans="4:16" x14ac:dyDescent="0.25">
      <c r="D451" s="2" t="s">
        <v>1319</v>
      </c>
      <c r="P451" s="2" t="s">
        <v>1320</v>
      </c>
    </row>
    <row r="452" spans="4:16" x14ac:dyDescent="0.25">
      <c r="D452" s="2" t="s">
        <v>1321</v>
      </c>
      <c r="P452" s="2" t="s">
        <v>1322</v>
      </c>
    </row>
    <row r="453" spans="4:16" x14ac:dyDescent="0.25">
      <c r="D453" s="2" t="s">
        <v>1323</v>
      </c>
      <c r="P453" s="2" t="s">
        <v>1324</v>
      </c>
    </row>
    <row r="454" spans="4:16" x14ac:dyDescent="0.25">
      <c r="D454" s="2" t="s">
        <v>1325</v>
      </c>
      <c r="P454" s="2" t="s">
        <v>1326</v>
      </c>
    </row>
    <row r="455" spans="4:16" x14ac:dyDescent="0.25">
      <c r="D455" s="2" t="s">
        <v>1327</v>
      </c>
      <c r="P455" s="2" t="s">
        <v>1328</v>
      </c>
    </row>
    <row r="456" spans="4:16" x14ac:dyDescent="0.25">
      <c r="D456" s="2" t="s">
        <v>1329</v>
      </c>
      <c r="P456" s="2" t="s">
        <v>1330</v>
      </c>
    </row>
    <row r="457" spans="4:16" x14ac:dyDescent="0.25">
      <c r="D457" s="2" t="s">
        <v>1331</v>
      </c>
      <c r="P457" s="2" t="s">
        <v>1332</v>
      </c>
    </row>
    <row r="458" spans="4:16" x14ac:dyDescent="0.25">
      <c r="D458" s="2" t="s">
        <v>1333</v>
      </c>
      <c r="P458" s="2" t="s">
        <v>1334</v>
      </c>
    </row>
    <row r="459" spans="4:16" x14ac:dyDescent="0.25">
      <c r="D459" s="2" t="s">
        <v>1335</v>
      </c>
      <c r="P459" s="2" t="s">
        <v>1336</v>
      </c>
    </row>
    <row r="460" spans="4:16" x14ac:dyDescent="0.25">
      <c r="D460" s="2" t="s">
        <v>1337</v>
      </c>
      <c r="P460" s="2" t="s">
        <v>1338</v>
      </c>
    </row>
    <row r="461" spans="4:16" x14ac:dyDescent="0.25">
      <c r="D461" s="2" t="s">
        <v>1339</v>
      </c>
      <c r="P461" s="2" t="s">
        <v>1340</v>
      </c>
    </row>
    <row r="462" spans="4:16" x14ac:dyDescent="0.25">
      <c r="D462" s="2" t="s">
        <v>1341</v>
      </c>
      <c r="P462" s="2" t="s">
        <v>1342</v>
      </c>
    </row>
    <row r="463" spans="4:16" x14ac:dyDescent="0.25">
      <c r="D463" s="2" t="s">
        <v>1343</v>
      </c>
      <c r="P463" s="2" t="s">
        <v>1344</v>
      </c>
    </row>
    <row r="464" spans="4:16" x14ac:dyDescent="0.25">
      <c r="D464" s="2" t="s">
        <v>1345</v>
      </c>
      <c r="P464" s="2" t="s">
        <v>1346</v>
      </c>
    </row>
    <row r="465" spans="4:16" x14ac:dyDescent="0.25">
      <c r="D465" s="2" t="s">
        <v>1347</v>
      </c>
      <c r="P465" s="2" t="s">
        <v>1348</v>
      </c>
    </row>
    <row r="466" spans="4:16" x14ac:dyDescent="0.25">
      <c r="D466" s="2" t="s">
        <v>1349</v>
      </c>
      <c r="P466" s="2" t="s">
        <v>1350</v>
      </c>
    </row>
    <row r="467" spans="4:16" x14ac:dyDescent="0.25">
      <c r="D467" s="2" t="s">
        <v>1351</v>
      </c>
      <c r="P467" s="2" t="s">
        <v>1352</v>
      </c>
    </row>
    <row r="468" spans="4:16" x14ac:dyDescent="0.25">
      <c r="D468" s="2" t="s">
        <v>1353</v>
      </c>
      <c r="P468" s="2" t="s">
        <v>1354</v>
      </c>
    </row>
    <row r="469" spans="4:16" x14ac:dyDescent="0.25">
      <c r="D469" s="2" t="s">
        <v>1355</v>
      </c>
      <c r="P469" s="2" t="s">
        <v>1356</v>
      </c>
    </row>
    <row r="470" spans="4:16" x14ac:dyDescent="0.25">
      <c r="D470" s="2" t="s">
        <v>1357</v>
      </c>
      <c r="P470" s="2" t="s">
        <v>1358</v>
      </c>
    </row>
    <row r="471" spans="4:16" x14ac:dyDescent="0.25">
      <c r="D471" s="2" t="s">
        <v>1359</v>
      </c>
      <c r="P471" s="2" t="s">
        <v>1360</v>
      </c>
    </row>
    <row r="472" spans="4:16" x14ac:dyDescent="0.25">
      <c r="D472" s="2" t="s">
        <v>1361</v>
      </c>
      <c r="P472" s="2" t="s">
        <v>1362</v>
      </c>
    </row>
    <row r="473" spans="4:16" x14ac:dyDescent="0.25">
      <c r="D473" s="2" t="s">
        <v>1363</v>
      </c>
      <c r="P473" s="2" t="s">
        <v>1364</v>
      </c>
    </row>
    <row r="474" spans="4:16" x14ac:dyDescent="0.25">
      <c r="D474" s="2" t="s">
        <v>1365</v>
      </c>
      <c r="P474" s="2" t="s">
        <v>1366</v>
      </c>
    </row>
    <row r="475" spans="4:16" x14ac:dyDescent="0.25">
      <c r="D475" s="2" t="s">
        <v>1367</v>
      </c>
      <c r="P475" s="2" t="s">
        <v>1368</v>
      </c>
    </row>
    <row r="476" spans="4:16" x14ac:dyDescent="0.25">
      <c r="D476" s="2" t="s">
        <v>1369</v>
      </c>
      <c r="P476" s="2" t="s">
        <v>1370</v>
      </c>
    </row>
    <row r="477" spans="4:16" x14ac:dyDescent="0.25">
      <c r="D477" s="2" t="s">
        <v>1371</v>
      </c>
      <c r="P477" s="2" t="s">
        <v>1372</v>
      </c>
    </row>
    <row r="478" spans="4:16" x14ac:dyDescent="0.25">
      <c r="D478" s="2" t="s">
        <v>1373</v>
      </c>
      <c r="P478" s="2" t="s">
        <v>1374</v>
      </c>
    </row>
    <row r="479" spans="4:16" x14ac:dyDescent="0.25">
      <c r="D479" s="2" t="s">
        <v>1375</v>
      </c>
      <c r="P479" s="2" t="s">
        <v>1376</v>
      </c>
    </row>
    <row r="480" spans="4:16" x14ac:dyDescent="0.25">
      <c r="D480" s="2" t="s">
        <v>1377</v>
      </c>
      <c r="P480" s="2" t="s">
        <v>1378</v>
      </c>
    </row>
    <row r="481" spans="4:16" x14ac:dyDescent="0.25">
      <c r="D481" s="2" t="s">
        <v>1379</v>
      </c>
      <c r="P481" s="2" t="s">
        <v>1380</v>
      </c>
    </row>
    <row r="482" spans="4:16" x14ac:dyDescent="0.25">
      <c r="D482" s="2" t="s">
        <v>1381</v>
      </c>
      <c r="P482" s="2" t="s">
        <v>1382</v>
      </c>
    </row>
    <row r="483" spans="4:16" x14ac:dyDescent="0.25">
      <c r="D483" s="2" t="s">
        <v>1383</v>
      </c>
      <c r="P483" s="2" t="s">
        <v>1384</v>
      </c>
    </row>
    <row r="484" spans="4:16" x14ac:dyDescent="0.25">
      <c r="D484" s="2" t="s">
        <v>1385</v>
      </c>
      <c r="P484" s="2" t="s">
        <v>1386</v>
      </c>
    </row>
    <row r="485" spans="4:16" x14ac:dyDescent="0.25">
      <c r="D485" s="2" t="s">
        <v>1387</v>
      </c>
      <c r="P485" s="2" t="s">
        <v>1388</v>
      </c>
    </row>
    <row r="486" spans="4:16" x14ac:dyDescent="0.25">
      <c r="D486" s="2" t="s">
        <v>1389</v>
      </c>
      <c r="P486" s="2" t="s">
        <v>1390</v>
      </c>
    </row>
    <row r="487" spans="4:16" x14ac:dyDescent="0.25">
      <c r="D487" s="2" t="s">
        <v>1391</v>
      </c>
      <c r="P487" s="2" t="s">
        <v>1392</v>
      </c>
    </row>
    <row r="488" spans="4:16" x14ac:dyDescent="0.25">
      <c r="D488" s="2" t="s">
        <v>1393</v>
      </c>
      <c r="P488" s="2" t="s">
        <v>1394</v>
      </c>
    </row>
    <row r="489" spans="4:16" x14ac:dyDescent="0.25">
      <c r="D489" s="2" t="s">
        <v>1395</v>
      </c>
      <c r="P489" s="2" t="s">
        <v>1396</v>
      </c>
    </row>
    <row r="490" spans="4:16" x14ac:dyDescent="0.25">
      <c r="D490" s="2" t="s">
        <v>1397</v>
      </c>
      <c r="P490" s="2" t="s">
        <v>1398</v>
      </c>
    </row>
    <row r="491" spans="4:16" x14ac:dyDescent="0.25">
      <c r="D491" s="2" t="s">
        <v>1399</v>
      </c>
      <c r="P491" s="2" t="s">
        <v>1400</v>
      </c>
    </row>
    <row r="492" spans="4:16" x14ac:dyDescent="0.25">
      <c r="D492" s="2" t="s">
        <v>1401</v>
      </c>
      <c r="P492" s="2" t="s">
        <v>1402</v>
      </c>
    </row>
    <row r="493" spans="4:16" x14ac:dyDescent="0.25">
      <c r="D493" s="2" t="s">
        <v>1403</v>
      </c>
      <c r="P493" s="2" t="s">
        <v>1404</v>
      </c>
    </row>
    <row r="494" spans="4:16" x14ac:dyDescent="0.25">
      <c r="D494" s="2" t="s">
        <v>1405</v>
      </c>
      <c r="P494" s="2" t="s">
        <v>1406</v>
      </c>
    </row>
    <row r="495" spans="4:16" x14ac:dyDescent="0.25">
      <c r="D495" s="2" t="s">
        <v>1407</v>
      </c>
      <c r="P495" s="2" t="s">
        <v>1408</v>
      </c>
    </row>
    <row r="496" spans="4:16" x14ac:dyDescent="0.25">
      <c r="D496" s="2" t="s">
        <v>1409</v>
      </c>
      <c r="P496" s="2" t="s">
        <v>1410</v>
      </c>
    </row>
    <row r="497" spans="4:16" x14ac:dyDescent="0.25">
      <c r="D497" s="2" t="s">
        <v>1411</v>
      </c>
      <c r="P497" s="2" t="s">
        <v>1412</v>
      </c>
    </row>
    <row r="498" spans="4:16" x14ac:dyDescent="0.25">
      <c r="D498" s="2" t="s">
        <v>1413</v>
      </c>
      <c r="P498" s="2" t="s">
        <v>1414</v>
      </c>
    </row>
    <row r="499" spans="4:16" x14ac:dyDescent="0.25">
      <c r="D499" s="2" t="s">
        <v>1415</v>
      </c>
      <c r="P499" s="2" t="s">
        <v>1416</v>
      </c>
    </row>
    <row r="500" spans="4:16" x14ac:dyDescent="0.25">
      <c r="D500" s="2" t="s">
        <v>1417</v>
      </c>
      <c r="P500" s="2" t="s">
        <v>1418</v>
      </c>
    </row>
    <row r="501" spans="4:16" x14ac:dyDescent="0.25">
      <c r="D501" s="2" t="s">
        <v>1419</v>
      </c>
      <c r="P501" s="2" t="s">
        <v>1420</v>
      </c>
    </row>
    <row r="502" spans="4:16" x14ac:dyDescent="0.25">
      <c r="D502" s="2" t="s">
        <v>1421</v>
      </c>
      <c r="P502" s="2" t="s">
        <v>1422</v>
      </c>
    </row>
    <row r="503" spans="4:16" x14ac:dyDescent="0.25">
      <c r="D503" s="2" t="s">
        <v>1423</v>
      </c>
      <c r="P503" s="2" t="s">
        <v>1424</v>
      </c>
    </row>
    <row r="504" spans="4:16" x14ac:dyDescent="0.25">
      <c r="P504" s="2" t="s">
        <v>1425</v>
      </c>
    </row>
    <row r="505" spans="4:16" x14ac:dyDescent="0.25">
      <c r="P505" s="2" t="s">
        <v>1426</v>
      </c>
    </row>
    <row r="506" spans="4:16" x14ac:dyDescent="0.25">
      <c r="P506" s="2" t="s">
        <v>1427</v>
      </c>
    </row>
    <row r="507" spans="4:16" x14ac:dyDescent="0.25">
      <c r="P507" s="2" t="s">
        <v>1428</v>
      </c>
    </row>
    <row r="508" spans="4:16" x14ac:dyDescent="0.25">
      <c r="P508" s="2" t="s">
        <v>1429</v>
      </c>
    </row>
    <row r="509" spans="4:16" x14ac:dyDescent="0.25">
      <c r="P509" s="2" t="s">
        <v>1430</v>
      </c>
    </row>
    <row r="510" spans="4:16" x14ac:dyDescent="0.25">
      <c r="P510" s="2" t="s">
        <v>1431</v>
      </c>
    </row>
    <row r="511" spans="4:16" x14ac:dyDescent="0.25">
      <c r="P511" s="2" t="s">
        <v>1432</v>
      </c>
    </row>
    <row r="512" spans="4:16" x14ac:dyDescent="0.25">
      <c r="P512" s="2" t="s">
        <v>1433</v>
      </c>
    </row>
    <row r="513" spans="16:16" x14ac:dyDescent="0.25">
      <c r="P513" s="2" t="s">
        <v>1434</v>
      </c>
    </row>
    <row r="514" spans="16:16" x14ac:dyDescent="0.25">
      <c r="P514" s="2" t="s">
        <v>1435</v>
      </c>
    </row>
    <row r="515" spans="16:16" x14ac:dyDescent="0.25">
      <c r="P515" s="2" t="s">
        <v>1436</v>
      </c>
    </row>
    <row r="516" spans="16:16" x14ac:dyDescent="0.25">
      <c r="P516" s="2" t="s">
        <v>1437</v>
      </c>
    </row>
    <row r="517" spans="16:16" x14ac:dyDescent="0.25">
      <c r="P517" s="2" t="s">
        <v>1438</v>
      </c>
    </row>
    <row r="518" spans="16:16" x14ac:dyDescent="0.25">
      <c r="P518" s="2" t="s">
        <v>1439</v>
      </c>
    </row>
    <row r="519" spans="16:16" x14ac:dyDescent="0.25">
      <c r="P519" s="2" t="s">
        <v>1440</v>
      </c>
    </row>
    <row r="520" spans="16:16" x14ac:dyDescent="0.25">
      <c r="P520" s="2" t="s">
        <v>1441</v>
      </c>
    </row>
    <row r="521" spans="16:16" x14ac:dyDescent="0.25">
      <c r="P521" s="2" t="s">
        <v>1442</v>
      </c>
    </row>
    <row r="522" spans="16:16" x14ac:dyDescent="0.25">
      <c r="P522" s="2" t="s">
        <v>1443</v>
      </c>
    </row>
    <row r="523" spans="16:16" x14ac:dyDescent="0.25">
      <c r="P523" s="2" t="s">
        <v>1444</v>
      </c>
    </row>
    <row r="524" spans="16:16" x14ac:dyDescent="0.25">
      <c r="P524" s="2" t="s">
        <v>1445</v>
      </c>
    </row>
    <row r="525" spans="16:16" x14ac:dyDescent="0.25">
      <c r="P525" s="2" t="s">
        <v>1446</v>
      </c>
    </row>
    <row r="526" spans="16:16" x14ac:dyDescent="0.25">
      <c r="P526" s="2" t="s">
        <v>1447</v>
      </c>
    </row>
    <row r="527" spans="16:16" x14ac:dyDescent="0.25">
      <c r="P527" s="2" t="s">
        <v>1448</v>
      </c>
    </row>
    <row r="528" spans="16:16" x14ac:dyDescent="0.25">
      <c r="P528" s="2" t="s">
        <v>1449</v>
      </c>
    </row>
    <row r="529" spans="16:16" x14ac:dyDescent="0.25">
      <c r="P529" s="2" t="s">
        <v>1450</v>
      </c>
    </row>
    <row r="530" spans="16:16" x14ac:dyDescent="0.25">
      <c r="P530" s="2" t="s">
        <v>1451</v>
      </c>
    </row>
    <row r="531" spans="16:16" x14ac:dyDescent="0.25">
      <c r="P531" s="2" t="s">
        <v>1452</v>
      </c>
    </row>
    <row r="532" spans="16:16" x14ac:dyDescent="0.25">
      <c r="P532" s="2" t="s">
        <v>1453</v>
      </c>
    </row>
    <row r="533" spans="16:16" x14ac:dyDescent="0.25">
      <c r="P533" s="2" t="s">
        <v>1454</v>
      </c>
    </row>
    <row r="534" spans="16:16" x14ac:dyDescent="0.25">
      <c r="P534" s="2" t="s">
        <v>1455</v>
      </c>
    </row>
    <row r="535" spans="16:16" x14ac:dyDescent="0.25">
      <c r="P535" s="2" t="s">
        <v>1456</v>
      </c>
    </row>
    <row r="536" spans="16:16" x14ac:dyDescent="0.25">
      <c r="P536" s="2" t="s">
        <v>1457</v>
      </c>
    </row>
    <row r="537" spans="16:16" x14ac:dyDescent="0.25">
      <c r="P537" s="2" t="s">
        <v>1458</v>
      </c>
    </row>
    <row r="538" spans="16:16" x14ac:dyDescent="0.25">
      <c r="P538" s="2" t="s">
        <v>1459</v>
      </c>
    </row>
    <row r="539" spans="16:16" x14ac:dyDescent="0.25">
      <c r="P539" s="2" t="s">
        <v>1460</v>
      </c>
    </row>
    <row r="540" spans="16:16" x14ac:dyDescent="0.25">
      <c r="P540" s="2" t="s">
        <v>1461</v>
      </c>
    </row>
    <row r="541" spans="16:16" x14ac:dyDescent="0.25">
      <c r="P541" s="2" t="s">
        <v>1462</v>
      </c>
    </row>
    <row r="542" spans="16:16" x14ac:dyDescent="0.25">
      <c r="P542" s="2" t="s">
        <v>1463</v>
      </c>
    </row>
    <row r="543" spans="16:16" x14ac:dyDescent="0.25">
      <c r="P543" s="2" t="s">
        <v>1464</v>
      </c>
    </row>
    <row r="544" spans="16:16" x14ac:dyDescent="0.25">
      <c r="P544" s="2" t="s">
        <v>1465</v>
      </c>
    </row>
    <row r="545" spans="16:16" x14ac:dyDescent="0.25">
      <c r="P545" s="2" t="s">
        <v>1466</v>
      </c>
    </row>
    <row r="546" spans="16:16" x14ac:dyDescent="0.25">
      <c r="P546" s="2" t="s">
        <v>1467</v>
      </c>
    </row>
    <row r="547" spans="16:16" x14ac:dyDescent="0.25">
      <c r="P547" s="2" t="s">
        <v>1468</v>
      </c>
    </row>
    <row r="548" spans="16:16" x14ac:dyDescent="0.25">
      <c r="P548" s="2" t="s">
        <v>1469</v>
      </c>
    </row>
    <row r="549" spans="16:16" x14ac:dyDescent="0.25">
      <c r="P549" s="2" t="s">
        <v>1470</v>
      </c>
    </row>
    <row r="550" spans="16:16" x14ac:dyDescent="0.25">
      <c r="P550" s="2" t="s">
        <v>1471</v>
      </c>
    </row>
    <row r="551" spans="16:16" x14ac:dyDescent="0.25">
      <c r="P551" s="2" t="s">
        <v>1472</v>
      </c>
    </row>
    <row r="552" spans="16:16" x14ac:dyDescent="0.25">
      <c r="P552" s="2" t="s">
        <v>1473</v>
      </c>
    </row>
    <row r="553" spans="16:16" x14ac:dyDescent="0.25">
      <c r="P553" s="2" t="s">
        <v>1474</v>
      </c>
    </row>
    <row r="554" spans="16:16" x14ac:dyDescent="0.25">
      <c r="P554" s="2" t="s">
        <v>1475</v>
      </c>
    </row>
    <row r="555" spans="16:16" x14ac:dyDescent="0.25">
      <c r="P555" s="2" t="s">
        <v>1476</v>
      </c>
    </row>
    <row r="556" spans="16:16" x14ac:dyDescent="0.25">
      <c r="P556" s="2" t="s">
        <v>1477</v>
      </c>
    </row>
    <row r="557" spans="16:16" x14ac:dyDescent="0.25">
      <c r="P557" s="2" t="s">
        <v>1478</v>
      </c>
    </row>
    <row r="558" spans="16:16" x14ac:dyDescent="0.25">
      <c r="P558" s="2" t="s">
        <v>1479</v>
      </c>
    </row>
    <row r="559" spans="16:16" x14ac:dyDescent="0.25">
      <c r="P559" s="2" t="s">
        <v>1480</v>
      </c>
    </row>
    <row r="560" spans="16:16" x14ac:dyDescent="0.25">
      <c r="P560" s="2" t="s">
        <v>1481</v>
      </c>
    </row>
    <row r="561" spans="16:16" x14ac:dyDescent="0.25">
      <c r="P561" s="2" t="s">
        <v>1482</v>
      </c>
    </row>
    <row r="562" spans="16:16" x14ac:dyDescent="0.25">
      <c r="P562" s="2" t="s">
        <v>1483</v>
      </c>
    </row>
    <row r="563" spans="16:16" x14ac:dyDescent="0.25">
      <c r="P563" s="2" t="s">
        <v>1484</v>
      </c>
    </row>
    <row r="564" spans="16:16" x14ac:dyDescent="0.25">
      <c r="P564" s="2" t="s">
        <v>1485</v>
      </c>
    </row>
    <row r="565" spans="16:16" x14ac:dyDescent="0.25">
      <c r="P565" s="2" t="s">
        <v>1486</v>
      </c>
    </row>
    <row r="566" spans="16:16" x14ac:dyDescent="0.25">
      <c r="P566" s="2" t="s">
        <v>1487</v>
      </c>
    </row>
    <row r="567" spans="16:16" x14ac:dyDescent="0.25">
      <c r="P567" s="2" t="s">
        <v>1488</v>
      </c>
    </row>
    <row r="568" spans="16:16" x14ac:dyDescent="0.25">
      <c r="P568" s="2" t="s">
        <v>1489</v>
      </c>
    </row>
    <row r="569" spans="16:16" x14ac:dyDescent="0.25">
      <c r="P569" s="2" t="s">
        <v>1490</v>
      </c>
    </row>
    <row r="570" spans="16:16" x14ac:dyDescent="0.25">
      <c r="P570" s="2" t="s">
        <v>1491</v>
      </c>
    </row>
    <row r="571" spans="16:16" x14ac:dyDescent="0.25">
      <c r="P571" s="2" t="s">
        <v>1492</v>
      </c>
    </row>
    <row r="572" spans="16:16" x14ac:dyDescent="0.25">
      <c r="P572" s="2" t="s">
        <v>1493</v>
      </c>
    </row>
    <row r="573" spans="16:16" x14ac:dyDescent="0.25">
      <c r="P573" s="2" t="s">
        <v>1494</v>
      </c>
    </row>
    <row r="574" spans="16:16" x14ac:dyDescent="0.25">
      <c r="P574" s="2" t="s">
        <v>1495</v>
      </c>
    </row>
    <row r="575" spans="16:16" x14ac:dyDescent="0.25">
      <c r="P575" s="2" t="s">
        <v>1496</v>
      </c>
    </row>
    <row r="576" spans="16:16" x14ac:dyDescent="0.25">
      <c r="P576" s="2" t="s">
        <v>1497</v>
      </c>
    </row>
    <row r="577" spans="16:16" x14ac:dyDescent="0.25">
      <c r="P577" s="2" t="s">
        <v>1498</v>
      </c>
    </row>
    <row r="578" spans="16:16" x14ac:dyDescent="0.25">
      <c r="P578" s="2" t="s">
        <v>1499</v>
      </c>
    </row>
    <row r="579" spans="16:16" x14ac:dyDescent="0.25">
      <c r="P579" s="2" t="s">
        <v>1500</v>
      </c>
    </row>
    <row r="580" spans="16:16" x14ac:dyDescent="0.25">
      <c r="P580" s="2" t="s">
        <v>1501</v>
      </c>
    </row>
    <row r="581" spans="16:16" x14ac:dyDescent="0.25">
      <c r="P581" s="2" t="s">
        <v>1502</v>
      </c>
    </row>
    <row r="582" spans="16:16" x14ac:dyDescent="0.25">
      <c r="P582" s="2" t="s">
        <v>1503</v>
      </c>
    </row>
    <row r="583" spans="16:16" x14ac:dyDescent="0.25">
      <c r="P583" s="2" t="s">
        <v>1504</v>
      </c>
    </row>
    <row r="584" spans="16:16" x14ac:dyDescent="0.25">
      <c r="P584" s="2" t="s">
        <v>1505</v>
      </c>
    </row>
    <row r="585" spans="16:16" x14ac:dyDescent="0.25">
      <c r="P585" s="2" t="s">
        <v>1506</v>
      </c>
    </row>
    <row r="586" spans="16:16" x14ac:dyDescent="0.25">
      <c r="P586" s="2" t="s">
        <v>1507</v>
      </c>
    </row>
    <row r="587" spans="16:16" x14ac:dyDescent="0.25">
      <c r="P587" s="2" t="s">
        <v>1508</v>
      </c>
    </row>
    <row r="588" spans="16:16" x14ac:dyDescent="0.25">
      <c r="P588" s="2" t="s">
        <v>1509</v>
      </c>
    </row>
    <row r="589" spans="16:16" x14ac:dyDescent="0.25">
      <c r="P589" s="2" t="s">
        <v>1510</v>
      </c>
    </row>
    <row r="590" spans="16:16" x14ac:dyDescent="0.25">
      <c r="P590" s="2" t="s">
        <v>1511</v>
      </c>
    </row>
    <row r="591" spans="16:16" x14ac:dyDescent="0.25">
      <c r="P591" s="2" t="s">
        <v>1512</v>
      </c>
    </row>
    <row r="592" spans="16:16" x14ac:dyDescent="0.25">
      <c r="P592" s="2" t="s">
        <v>1513</v>
      </c>
    </row>
    <row r="593" spans="16:16" x14ac:dyDescent="0.25">
      <c r="P593" s="2" t="s">
        <v>1514</v>
      </c>
    </row>
    <row r="594" spans="16:16" x14ac:dyDescent="0.25">
      <c r="P594" s="2" t="s">
        <v>1515</v>
      </c>
    </row>
    <row r="595" spans="16:16" x14ac:dyDescent="0.25">
      <c r="P595" s="2" t="s">
        <v>1516</v>
      </c>
    </row>
    <row r="596" spans="16:16" x14ac:dyDescent="0.25">
      <c r="P596" s="2" t="s">
        <v>1517</v>
      </c>
    </row>
    <row r="597" spans="16:16" x14ac:dyDescent="0.25">
      <c r="P597" s="2" t="s">
        <v>1518</v>
      </c>
    </row>
    <row r="598" spans="16:16" x14ac:dyDescent="0.25">
      <c r="P598" s="2" t="s">
        <v>1519</v>
      </c>
    </row>
    <row r="599" spans="16:16" x14ac:dyDescent="0.25">
      <c r="P599" s="2" t="s">
        <v>1520</v>
      </c>
    </row>
    <row r="600" spans="16:16" x14ac:dyDescent="0.25">
      <c r="P600" s="2" t="s">
        <v>1521</v>
      </c>
    </row>
    <row r="601" spans="16:16" x14ac:dyDescent="0.25">
      <c r="P601" s="2" t="s">
        <v>1522</v>
      </c>
    </row>
    <row r="602" spans="16:16" x14ac:dyDescent="0.25">
      <c r="P602" s="2" t="s">
        <v>1523</v>
      </c>
    </row>
    <row r="603" spans="16:16" x14ac:dyDescent="0.25">
      <c r="P603" s="2" t="s">
        <v>1524</v>
      </c>
    </row>
    <row r="604" spans="16:16" x14ac:dyDescent="0.25">
      <c r="P604" s="2" t="s">
        <v>1525</v>
      </c>
    </row>
    <row r="605" spans="16:16" x14ac:dyDescent="0.25">
      <c r="P605" s="2" t="s">
        <v>1526</v>
      </c>
    </row>
    <row r="606" spans="16:16" x14ac:dyDescent="0.25">
      <c r="P606" s="2" t="s">
        <v>1527</v>
      </c>
    </row>
    <row r="607" spans="16:16" x14ac:dyDescent="0.25">
      <c r="P607" s="2" t="s">
        <v>1528</v>
      </c>
    </row>
    <row r="608" spans="16:16" x14ac:dyDescent="0.25">
      <c r="P608" s="2" t="s">
        <v>1529</v>
      </c>
    </row>
    <row r="609" spans="16:16" x14ac:dyDescent="0.25">
      <c r="P609" s="2" t="s">
        <v>1530</v>
      </c>
    </row>
    <row r="610" spans="16:16" x14ac:dyDescent="0.25">
      <c r="P610" s="2" t="s">
        <v>1531</v>
      </c>
    </row>
    <row r="611" spans="16:16" x14ac:dyDescent="0.25">
      <c r="P611" s="2" t="s">
        <v>1532</v>
      </c>
    </row>
    <row r="612" spans="16:16" x14ac:dyDescent="0.25">
      <c r="P612" s="2" t="s">
        <v>1533</v>
      </c>
    </row>
    <row r="613" spans="16:16" x14ac:dyDescent="0.25">
      <c r="P613" s="2" t="s">
        <v>1534</v>
      </c>
    </row>
    <row r="614" spans="16:16" x14ac:dyDescent="0.25">
      <c r="P614" s="2" t="s">
        <v>1535</v>
      </c>
    </row>
    <row r="615" spans="16:16" x14ac:dyDescent="0.25">
      <c r="P615" s="2" t="s">
        <v>1536</v>
      </c>
    </row>
    <row r="616" spans="16:16" x14ac:dyDescent="0.25">
      <c r="P616" s="2" t="s">
        <v>1537</v>
      </c>
    </row>
    <row r="617" spans="16:16" x14ac:dyDescent="0.25">
      <c r="P617" s="2" t="s">
        <v>1538</v>
      </c>
    </row>
    <row r="618" spans="16:16" x14ac:dyDescent="0.25">
      <c r="P618" s="2" t="s">
        <v>1539</v>
      </c>
    </row>
    <row r="619" spans="16:16" x14ac:dyDescent="0.25">
      <c r="P619" s="2" t="s">
        <v>1540</v>
      </c>
    </row>
    <row r="620" spans="16:16" x14ac:dyDescent="0.25">
      <c r="P620" s="2" t="s">
        <v>1541</v>
      </c>
    </row>
    <row r="621" spans="16:16" x14ac:dyDescent="0.25">
      <c r="P621" s="2" t="s">
        <v>1542</v>
      </c>
    </row>
    <row r="622" spans="16:16" x14ac:dyDescent="0.25">
      <c r="P622" s="2" t="s">
        <v>1543</v>
      </c>
    </row>
    <row r="623" spans="16:16" x14ac:dyDescent="0.25">
      <c r="P623" s="2" t="s">
        <v>1544</v>
      </c>
    </row>
    <row r="624" spans="16:16" x14ac:dyDescent="0.25">
      <c r="P624" s="2" t="s">
        <v>1545</v>
      </c>
    </row>
    <row r="625" spans="16:16" x14ac:dyDescent="0.25">
      <c r="P625" s="2" t="s">
        <v>1546</v>
      </c>
    </row>
    <row r="626" spans="16:16" x14ac:dyDescent="0.25">
      <c r="P626" s="2" t="s">
        <v>1547</v>
      </c>
    </row>
    <row r="627" spans="16:16" x14ac:dyDescent="0.25">
      <c r="P627" s="2" t="s">
        <v>1548</v>
      </c>
    </row>
    <row r="628" spans="16:16" x14ac:dyDescent="0.25">
      <c r="P628" s="2" t="s">
        <v>1549</v>
      </c>
    </row>
    <row r="629" spans="16:16" x14ac:dyDescent="0.25">
      <c r="P629" s="2" t="s">
        <v>1550</v>
      </c>
    </row>
    <row r="630" spans="16:16" x14ac:dyDescent="0.25">
      <c r="P630" s="2" t="s">
        <v>1551</v>
      </c>
    </row>
    <row r="631" spans="16:16" x14ac:dyDescent="0.25">
      <c r="P631" s="2" t="s">
        <v>1552</v>
      </c>
    </row>
    <row r="632" spans="16:16" x14ac:dyDescent="0.25">
      <c r="P632" s="2" t="s">
        <v>1553</v>
      </c>
    </row>
    <row r="633" spans="16:16" x14ac:dyDescent="0.25">
      <c r="P633" s="2" t="s">
        <v>1554</v>
      </c>
    </row>
    <row r="634" spans="16:16" x14ac:dyDescent="0.25">
      <c r="P634" s="2" t="s">
        <v>1555</v>
      </c>
    </row>
    <row r="635" spans="16:16" x14ac:dyDescent="0.25">
      <c r="P635" s="2" t="s">
        <v>1556</v>
      </c>
    </row>
    <row r="636" spans="16:16" x14ac:dyDescent="0.25">
      <c r="P636" s="2" t="s">
        <v>1557</v>
      </c>
    </row>
    <row r="637" spans="16:16" x14ac:dyDescent="0.25">
      <c r="P637" s="2" t="s">
        <v>1558</v>
      </c>
    </row>
    <row r="638" spans="16:16" x14ac:dyDescent="0.25">
      <c r="P638" s="2" t="s">
        <v>1559</v>
      </c>
    </row>
    <row r="639" spans="16:16" x14ac:dyDescent="0.25">
      <c r="P639" s="2" t="s">
        <v>1560</v>
      </c>
    </row>
    <row r="640" spans="16:16" x14ac:dyDescent="0.25">
      <c r="P640" s="2" t="s">
        <v>1561</v>
      </c>
    </row>
    <row r="641" spans="16:16" x14ac:dyDescent="0.25">
      <c r="P641" s="2" t="s">
        <v>1562</v>
      </c>
    </row>
    <row r="642" spans="16:16" x14ac:dyDescent="0.25">
      <c r="P642" s="2" t="s">
        <v>1563</v>
      </c>
    </row>
    <row r="643" spans="16:16" x14ac:dyDescent="0.25">
      <c r="P643" s="2" t="s">
        <v>1564</v>
      </c>
    </row>
    <row r="644" spans="16:16" x14ac:dyDescent="0.25">
      <c r="P644" s="2" t="s">
        <v>1565</v>
      </c>
    </row>
    <row r="645" spans="16:16" x14ac:dyDescent="0.25">
      <c r="P645" s="2" t="s">
        <v>1566</v>
      </c>
    </row>
    <row r="646" spans="16:16" x14ac:dyDescent="0.25">
      <c r="P646" s="2" t="s">
        <v>1567</v>
      </c>
    </row>
    <row r="647" spans="16:16" x14ac:dyDescent="0.25">
      <c r="P647" s="2" t="s">
        <v>1568</v>
      </c>
    </row>
    <row r="648" spans="16:16" x14ac:dyDescent="0.25">
      <c r="P648" s="2" t="s">
        <v>1569</v>
      </c>
    </row>
    <row r="649" spans="16:16" x14ac:dyDescent="0.25">
      <c r="P649" s="2" t="s">
        <v>1570</v>
      </c>
    </row>
    <row r="650" spans="16:16" x14ac:dyDescent="0.25">
      <c r="P650" s="2" t="s">
        <v>1571</v>
      </c>
    </row>
    <row r="651" spans="16:16" x14ac:dyDescent="0.25">
      <c r="P651" s="2" t="s">
        <v>1572</v>
      </c>
    </row>
    <row r="652" spans="16:16" x14ac:dyDescent="0.25">
      <c r="P652" s="2" t="s">
        <v>1573</v>
      </c>
    </row>
    <row r="653" spans="16:16" x14ac:dyDescent="0.25">
      <c r="P653" s="2" t="s">
        <v>1574</v>
      </c>
    </row>
    <row r="654" spans="16:16" x14ac:dyDescent="0.25">
      <c r="P654" s="2" t="s">
        <v>1575</v>
      </c>
    </row>
    <row r="655" spans="16:16" x14ac:dyDescent="0.25">
      <c r="P655" s="2" t="s">
        <v>1576</v>
      </c>
    </row>
    <row r="656" spans="16:16" x14ac:dyDescent="0.25">
      <c r="P656" s="2" t="s">
        <v>1577</v>
      </c>
    </row>
    <row r="657" spans="16:16" x14ac:dyDescent="0.25">
      <c r="P657" s="2" t="s">
        <v>1578</v>
      </c>
    </row>
    <row r="658" spans="16:16" x14ac:dyDescent="0.25">
      <c r="P658" s="2" t="s">
        <v>1579</v>
      </c>
    </row>
    <row r="659" spans="16:16" x14ac:dyDescent="0.25">
      <c r="P659" s="2" t="s">
        <v>1580</v>
      </c>
    </row>
    <row r="660" spans="16:16" x14ac:dyDescent="0.25">
      <c r="P660" s="2" t="s">
        <v>1581</v>
      </c>
    </row>
    <row r="661" spans="16:16" x14ac:dyDescent="0.25">
      <c r="P661" s="2" t="s">
        <v>1582</v>
      </c>
    </row>
    <row r="662" spans="16:16" x14ac:dyDescent="0.25">
      <c r="P662" s="2" t="s">
        <v>1583</v>
      </c>
    </row>
    <row r="663" spans="16:16" x14ac:dyDescent="0.25">
      <c r="P663" s="2" t="s">
        <v>1584</v>
      </c>
    </row>
    <row r="664" spans="16:16" x14ac:dyDescent="0.25">
      <c r="P664" s="2" t="s">
        <v>1585</v>
      </c>
    </row>
    <row r="665" spans="16:16" x14ac:dyDescent="0.25">
      <c r="P665" s="2" t="s">
        <v>1586</v>
      </c>
    </row>
    <row r="666" spans="16:16" x14ac:dyDescent="0.25">
      <c r="P666" s="2" t="s">
        <v>1587</v>
      </c>
    </row>
    <row r="667" spans="16:16" x14ac:dyDescent="0.25">
      <c r="P667" s="2" t="s">
        <v>1588</v>
      </c>
    </row>
    <row r="668" spans="16:16" x14ac:dyDescent="0.25">
      <c r="P668" s="2" t="s">
        <v>1589</v>
      </c>
    </row>
    <row r="669" spans="16:16" x14ac:dyDescent="0.25">
      <c r="P669" s="2" t="s">
        <v>1590</v>
      </c>
    </row>
    <row r="670" spans="16:16" x14ac:dyDescent="0.25">
      <c r="P670" s="2" t="s">
        <v>1591</v>
      </c>
    </row>
    <row r="671" spans="16:16" x14ac:dyDescent="0.25">
      <c r="P671" s="2" t="s">
        <v>1592</v>
      </c>
    </row>
    <row r="672" spans="16:16" x14ac:dyDescent="0.25">
      <c r="P672" s="2" t="s">
        <v>1593</v>
      </c>
    </row>
    <row r="673" spans="16:16" x14ac:dyDescent="0.25">
      <c r="P673" s="2" t="s">
        <v>1594</v>
      </c>
    </row>
    <row r="674" spans="16:16" x14ac:dyDescent="0.25">
      <c r="P674" s="2" t="s">
        <v>1595</v>
      </c>
    </row>
    <row r="675" spans="16:16" x14ac:dyDescent="0.25">
      <c r="P675" s="2" t="s">
        <v>1596</v>
      </c>
    </row>
    <row r="676" spans="16:16" x14ac:dyDescent="0.25">
      <c r="P676" s="2" t="s">
        <v>1597</v>
      </c>
    </row>
    <row r="677" spans="16:16" x14ac:dyDescent="0.25">
      <c r="P677" s="2" t="s">
        <v>1598</v>
      </c>
    </row>
    <row r="678" spans="16:16" x14ac:dyDescent="0.25">
      <c r="P678" s="2" t="s">
        <v>1599</v>
      </c>
    </row>
    <row r="679" spans="16:16" x14ac:dyDescent="0.25">
      <c r="P679" s="2" t="s">
        <v>1600</v>
      </c>
    </row>
    <row r="680" spans="16:16" x14ac:dyDescent="0.25">
      <c r="P680" s="2" t="s">
        <v>1601</v>
      </c>
    </row>
    <row r="681" spans="16:16" x14ac:dyDescent="0.25">
      <c r="P681" s="2" t="s">
        <v>1602</v>
      </c>
    </row>
    <row r="682" spans="16:16" x14ac:dyDescent="0.25">
      <c r="P682" s="2" t="s">
        <v>1603</v>
      </c>
    </row>
    <row r="683" spans="16:16" x14ac:dyDescent="0.25">
      <c r="P683" s="2" t="s">
        <v>1604</v>
      </c>
    </row>
    <row r="684" spans="16:16" x14ac:dyDescent="0.25">
      <c r="P684" s="2" t="s">
        <v>1605</v>
      </c>
    </row>
    <row r="685" spans="16:16" x14ac:dyDescent="0.25">
      <c r="P685" s="2" t="s">
        <v>1606</v>
      </c>
    </row>
    <row r="686" spans="16:16" x14ac:dyDescent="0.25">
      <c r="P686" s="2" t="s">
        <v>1607</v>
      </c>
    </row>
    <row r="687" spans="16:16" x14ac:dyDescent="0.25">
      <c r="P687" s="2" t="s">
        <v>1608</v>
      </c>
    </row>
    <row r="688" spans="16:16" x14ac:dyDescent="0.25">
      <c r="P688" s="2" t="s">
        <v>1609</v>
      </c>
    </row>
    <row r="689" spans="16:16" x14ac:dyDescent="0.25">
      <c r="P689" s="2" t="s">
        <v>1610</v>
      </c>
    </row>
    <row r="690" spans="16:16" x14ac:dyDescent="0.25">
      <c r="P690" s="2" t="s">
        <v>1611</v>
      </c>
    </row>
    <row r="691" spans="16:16" x14ac:dyDescent="0.25">
      <c r="P691" s="2" t="s">
        <v>1612</v>
      </c>
    </row>
    <row r="692" spans="16:16" x14ac:dyDescent="0.25">
      <c r="P692" s="2" t="s">
        <v>1613</v>
      </c>
    </row>
    <row r="693" spans="16:16" x14ac:dyDescent="0.25">
      <c r="P693" s="2" t="s">
        <v>1614</v>
      </c>
    </row>
    <row r="694" spans="16:16" x14ac:dyDescent="0.25">
      <c r="P694" s="2" t="s">
        <v>1615</v>
      </c>
    </row>
    <row r="695" spans="16:16" x14ac:dyDescent="0.25">
      <c r="P695" s="2" t="s">
        <v>1616</v>
      </c>
    </row>
    <row r="696" spans="16:16" x14ac:dyDescent="0.25">
      <c r="P696" s="2" t="s">
        <v>1617</v>
      </c>
    </row>
    <row r="697" spans="16:16" x14ac:dyDescent="0.25">
      <c r="P697" s="2" t="s">
        <v>1618</v>
      </c>
    </row>
    <row r="698" spans="16:16" x14ac:dyDescent="0.25">
      <c r="P698" s="2" t="s">
        <v>1619</v>
      </c>
    </row>
    <row r="699" spans="16:16" x14ac:dyDescent="0.25">
      <c r="P699" s="2" t="s">
        <v>1620</v>
      </c>
    </row>
    <row r="700" spans="16:16" x14ac:dyDescent="0.25">
      <c r="P700" s="2" t="s">
        <v>1621</v>
      </c>
    </row>
    <row r="701" spans="16:16" x14ac:dyDescent="0.25">
      <c r="P701" s="2" t="s">
        <v>1622</v>
      </c>
    </row>
    <row r="702" spans="16:16" x14ac:dyDescent="0.25">
      <c r="P702" s="2" t="s">
        <v>1623</v>
      </c>
    </row>
    <row r="703" spans="16:16" x14ac:dyDescent="0.25">
      <c r="P703" s="2" t="s">
        <v>1624</v>
      </c>
    </row>
    <row r="704" spans="16:16" x14ac:dyDescent="0.25">
      <c r="P704" s="2" t="s">
        <v>1625</v>
      </c>
    </row>
    <row r="705" spans="16:16" x14ac:dyDescent="0.25">
      <c r="P705" s="2" t="s">
        <v>1626</v>
      </c>
    </row>
    <row r="706" spans="16:16" x14ac:dyDescent="0.25">
      <c r="P706" s="2" t="s">
        <v>1627</v>
      </c>
    </row>
    <row r="707" spans="16:16" x14ac:dyDescent="0.25">
      <c r="P707" s="2" t="s">
        <v>1628</v>
      </c>
    </row>
    <row r="708" spans="16:16" x14ac:dyDescent="0.25">
      <c r="P708" s="2" t="s">
        <v>1629</v>
      </c>
    </row>
    <row r="709" spans="16:16" x14ac:dyDescent="0.25">
      <c r="P709" s="2" t="s">
        <v>1630</v>
      </c>
    </row>
    <row r="710" spans="16:16" x14ac:dyDescent="0.25">
      <c r="P710" s="2" t="s">
        <v>1631</v>
      </c>
    </row>
    <row r="711" spans="16:16" x14ac:dyDescent="0.25">
      <c r="P711" s="2" t="s">
        <v>1632</v>
      </c>
    </row>
    <row r="712" spans="16:16" x14ac:dyDescent="0.25">
      <c r="P712" s="2" t="s">
        <v>1633</v>
      </c>
    </row>
    <row r="713" spans="16:16" x14ac:dyDescent="0.25">
      <c r="P713" s="2" t="s">
        <v>1634</v>
      </c>
    </row>
    <row r="714" spans="16:16" x14ac:dyDescent="0.25">
      <c r="P714" s="2" t="s">
        <v>1635</v>
      </c>
    </row>
    <row r="715" spans="16:16" x14ac:dyDescent="0.25">
      <c r="P715" s="2" t="s">
        <v>1636</v>
      </c>
    </row>
    <row r="716" spans="16:16" x14ac:dyDescent="0.25">
      <c r="P716" s="2" t="s">
        <v>1637</v>
      </c>
    </row>
    <row r="717" spans="16:16" x14ac:dyDescent="0.25">
      <c r="P717" s="2" t="s">
        <v>1638</v>
      </c>
    </row>
    <row r="718" spans="16:16" x14ac:dyDescent="0.25">
      <c r="P718" s="2" t="s">
        <v>1639</v>
      </c>
    </row>
    <row r="719" spans="16:16" x14ac:dyDescent="0.25">
      <c r="P719" s="2" t="s">
        <v>1640</v>
      </c>
    </row>
    <row r="720" spans="16:16" x14ac:dyDescent="0.25">
      <c r="P720" s="2" t="s">
        <v>1641</v>
      </c>
    </row>
    <row r="721" spans="16:16" x14ac:dyDescent="0.25">
      <c r="P721" s="2" t="s">
        <v>1642</v>
      </c>
    </row>
    <row r="722" spans="16:16" x14ac:dyDescent="0.25">
      <c r="P722" s="2" t="s">
        <v>1643</v>
      </c>
    </row>
    <row r="723" spans="16:16" x14ac:dyDescent="0.25">
      <c r="P723" s="2" t="s">
        <v>1644</v>
      </c>
    </row>
    <row r="724" spans="16:16" x14ac:dyDescent="0.25">
      <c r="P724" s="2" t="s">
        <v>1645</v>
      </c>
    </row>
    <row r="725" spans="16:16" x14ac:dyDescent="0.25">
      <c r="P725" s="2" t="s">
        <v>1646</v>
      </c>
    </row>
    <row r="726" spans="16:16" x14ac:dyDescent="0.25">
      <c r="P726" s="2" t="s">
        <v>1647</v>
      </c>
    </row>
    <row r="727" spans="16:16" x14ac:dyDescent="0.25">
      <c r="P727" s="2" t="s">
        <v>1648</v>
      </c>
    </row>
    <row r="728" spans="16:16" x14ac:dyDescent="0.25">
      <c r="P728" s="2" t="s">
        <v>1649</v>
      </c>
    </row>
    <row r="729" spans="16:16" x14ac:dyDescent="0.25">
      <c r="P729" s="2" t="s">
        <v>1650</v>
      </c>
    </row>
    <row r="730" spans="16:16" x14ac:dyDescent="0.25">
      <c r="P730" s="2" t="s">
        <v>1651</v>
      </c>
    </row>
    <row r="731" spans="16:16" x14ac:dyDescent="0.25">
      <c r="P731" s="2" t="s">
        <v>1652</v>
      </c>
    </row>
    <row r="732" spans="16:16" x14ac:dyDescent="0.25">
      <c r="P732" s="2" t="s">
        <v>1653</v>
      </c>
    </row>
    <row r="733" spans="16:16" x14ac:dyDescent="0.25">
      <c r="P733" s="2" t="s">
        <v>1654</v>
      </c>
    </row>
    <row r="734" spans="16:16" x14ac:dyDescent="0.25">
      <c r="P734" s="2" t="s">
        <v>1655</v>
      </c>
    </row>
    <row r="735" spans="16:16" x14ac:dyDescent="0.25">
      <c r="P735" s="2" t="s">
        <v>1656</v>
      </c>
    </row>
    <row r="736" spans="16:16" x14ac:dyDescent="0.25">
      <c r="P736" s="2" t="s">
        <v>1657</v>
      </c>
    </row>
    <row r="737" spans="16:16" x14ac:dyDescent="0.25">
      <c r="P737" s="2" t="s">
        <v>1658</v>
      </c>
    </row>
    <row r="738" spans="16:16" x14ac:dyDescent="0.25">
      <c r="P738" s="2" t="s">
        <v>1659</v>
      </c>
    </row>
    <row r="739" spans="16:16" x14ac:dyDescent="0.25">
      <c r="P739" s="2" t="s">
        <v>1660</v>
      </c>
    </row>
    <row r="740" spans="16:16" x14ac:dyDescent="0.25">
      <c r="P740" s="2" t="s">
        <v>1661</v>
      </c>
    </row>
    <row r="741" spans="16:16" x14ac:dyDescent="0.25">
      <c r="P741" s="2" t="s">
        <v>1662</v>
      </c>
    </row>
    <row r="742" spans="16:16" x14ac:dyDescent="0.25">
      <c r="P742" s="2" t="s">
        <v>1663</v>
      </c>
    </row>
    <row r="743" spans="16:16" x14ac:dyDescent="0.25">
      <c r="P743" s="2" t="s">
        <v>1664</v>
      </c>
    </row>
    <row r="744" spans="16:16" x14ac:dyDescent="0.25">
      <c r="P744" s="2" t="s">
        <v>1665</v>
      </c>
    </row>
    <row r="745" spans="16:16" x14ac:dyDescent="0.25">
      <c r="P745" s="2" t="s">
        <v>1666</v>
      </c>
    </row>
    <row r="746" spans="16:16" x14ac:dyDescent="0.25">
      <c r="P746" s="2" t="s">
        <v>1667</v>
      </c>
    </row>
    <row r="747" spans="16:16" x14ac:dyDescent="0.25">
      <c r="P747" s="2" t="s">
        <v>1668</v>
      </c>
    </row>
    <row r="748" spans="16:16" x14ac:dyDescent="0.25">
      <c r="P748" s="2" t="s">
        <v>1669</v>
      </c>
    </row>
    <row r="749" spans="16:16" x14ac:dyDescent="0.25">
      <c r="P749" s="2" t="s">
        <v>1670</v>
      </c>
    </row>
    <row r="750" spans="16:16" x14ac:dyDescent="0.25">
      <c r="P750" s="2" t="s">
        <v>1671</v>
      </c>
    </row>
    <row r="751" spans="16:16" x14ac:dyDescent="0.25">
      <c r="P751" s="2" t="s">
        <v>1672</v>
      </c>
    </row>
    <row r="752" spans="16:16" x14ac:dyDescent="0.25">
      <c r="P752" s="2" t="s">
        <v>1673</v>
      </c>
    </row>
    <row r="753" spans="16:16" x14ac:dyDescent="0.25">
      <c r="P753" s="2" t="s">
        <v>1674</v>
      </c>
    </row>
    <row r="754" spans="16:16" x14ac:dyDescent="0.25">
      <c r="P754" s="2" t="s">
        <v>1675</v>
      </c>
    </row>
    <row r="755" spans="16:16" x14ac:dyDescent="0.25">
      <c r="P755" s="2" t="s">
        <v>1676</v>
      </c>
    </row>
    <row r="756" spans="16:16" x14ac:dyDescent="0.25">
      <c r="P756" s="2" t="s">
        <v>1677</v>
      </c>
    </row>
    <row r="757" spans="16:16" x14ac:dyDescent="0.25">
      <c r="P757" s="2" t="s">
        <v>1678</v>
      </c>
    </row>
    <row r="758" spans="16:16" x14ac:dyDescent="0.25">
      <c r="P758" s="2" t="s">
        <v>1679</v>
      </c>
    </row>
    <row r="759" spans="16:16" x14ac:dyDescent="0.25">
      <c r="P759" s="2" t="s">
        <v>1680</v>
      </c>
    </row>
    <row r="760" spans="16:16" x14ac:dyDescent="0.25">
      <c r="P760" s="2" t="s">
        <v>1681</v>
      </c>
    </row>
    <row r="761" spans="16:16" x14ac:dyDescent="0.25">
      <c r="P761" s="2" t="s">
        <v>1682</v>
      </c>
    </row>
    <row r="762" spans="16:16" x14ac:dyDescent="0.25">
      <c r="P762" s="2" t="s">
        <v>1683</v>
      </c>
    </row>
    <row r="763" spans="16:16" x14ac:dyDescent="0.25">
      <c r="P763" s="2" t="s">
        <v>1684</v>
      </c>
    </row>
    <row r="764" spans="16:16" x14ac:dyDescent="0.25">
      <c r="P764" s="2" t="s">
        <v>1685</v>
      </c>
    </row>
    <row r="765" spans="16:16" x14ac:dyDescent="0.25">
      <c r="P765" s="2" t="s">
        <v>1686</v>
      </c>
    </row>
    <row r="766" spans="16:16" x14ac:dyDescent="0.25">
      <c r="P766" s="2" t="s">
        <v>1687</v>
      </c>
    </row>
    <row r="767" spans="16:16" x14ac:dyDescent="0.25">
      <c r="P767" s="2" t="s">
        <v>1688</v>
      </c>
    </row>
    <row r="768" spans="16:16" x14ac:dyDescent="0.25">
      <c r="P768" s="2" t="s">
        <v>1689</v>
      </c>
    </row>
    <row r="769" spans="16:16" x14ac:dyDescent="0.25">
      <c r="P769" s="2" t="s">
        <v>1690</v>
      </c>
    </row>
    <row r="770" spans="16:16" x14ac:dyDescent="0.25">
      <c r="P770" s="2" t="s">
        <v>1691</v>
      </c>
    </row>
    <row r="771" spans="16:16" x14ac:dyDescent="0.25">
      <c r="P771" s="2" t="s">
        <v>1692</v>
      </c>
    </row>
    <row r="772" spans="16:16" x14ac:dyDescent="0.25">
      <c r="P772" s="2" t="s">
        <v>1693</v>
      </c>
    </row>
    <row r="773" spans="16:16" x14ac:dyDescent="0.25">
      <c r="P773" s="2" t="s">
        <v>1694</v>
      </c>
    </row>
    <row r="774" spans="16:16" x14ac:dyDescent="0.25">
      <c r="P774" s="2" t="s">
        <v>1695</v>
      </c>
    </row>
    <row r="775" spans="16:16" x14ac:dyDescent="0.25">
      <c r="P775" s="2" t="s">
        <v>1696</v>
      </c>
    </row>
    <row r="776" spans="16:16" x14ac:dyDescent="0.25">
      <c r="P776" s="2" t="s">
        <v>1697</v>
      </c>
    </row>
    <row r="777" spans="16:16" x14ac:dyDescent="0.25">
      <c r="P777" s="2" t="s">
        <v>1698</v>
      </c>
    </row>
    <row r="778" spans="16:16" x14ac:dyDescent="0.25">
      <c r="P778" s="2" t="s">
        <v>1699</v>
      </c>
    </row>
    <row r="779" spans="16:16" x14ac:dyDescent="0.25">
      <c r="P779" s="2" t="s">
        <v>1700</v>
      </c>
    </row>
    <row r="780" spans="16:16" x14ac:dyDescent="0.25">
      <c r="P780" s="2" t="s">
        <v>1701</v>
      </c>
    </row>
    <row r="781" spans="16:16" x14ac:dyDescent="0.25">
      <c r="P781" s="2" t="s">
        <v>1702</v>
      </c>
    </row>
    <row r="782" spans="16:16" x14ac:dyDescent="0.25">
      <c r="P782" s="2" t="s">
        <v>1703</v>
      </c>
    </row>
    <row r="783" spans="16:16" x14ac:dyDescent="0.25">
      <c r="P783" s="2" t="s">
        <v>1704</v>
      </c>
    </row>
    <row r="784" spans="16:16" x14ac:dyDescent="0.25">
      <c r="P784" s="2" t="s">
        <v>1705</v>
      </c>
    </row>
    <row r="785" spans="16:16" x14ac:dyDescent="0.25">
      <c r="P785" s="2" t="s">
        <v>1706</v>
      </c>
    </row>
    <row r="786" spans="16:16" x14ac:dyDescent="0.25">
      <c r="P786" s="2" t="s">
        <v>1707</v>
      </c>
    </row>
    <row r="787" spans="16:16" x14ac:dyDescent="0.25">
      <c r="P787" s="2" t="s">
        <v>1708</v>
      </c>
    </row>
    <row r="788" spans="16:16" x14ac:dyDescent="0.25">
      <c r="P788" s="2" t="s">
        <v>1709</v>
      </c>
    </row>
    <row r="789" spans="16:16" x14ac:dyDescent="0.25">
      <c r="P789" s="2" t="s">
        <v>1710</v>
      </c>
    </row>
    <row r="790" spans="16:16" x14ac:dyDescent="0.25">
      <c r="P790" s="2" t="s">
        <v>1711</v>
      </c>
    </row>
    <row r="791" spans="16:16" x14ac:dyDescent="0.25">
      <c r="P791" s="2" t="s">
        <v>1712</v>
      </c>
    </row>
    <row r="792" spans="16:16" x14ac:dyDescent="0.25">
      <c r="P792" s="2" t="s">
        <v>1713</v>
      </c>
    </row>
    <row r="793" spans="16:16" x14ac:dyDescent="0.25">
      <c r="P793" s="2" t="s">
        <v>1714</v>
      </c>
    </row>
    <row r="794" spans="16:16" x14ac:dyDescent="0.25">
      <c r="P794" s="2" t="s">
        <v>1715</v>
      </c>
    </row>
    <row r="795" spans="16:16" x14ac:dyDescent="0.25">
      <c r="P795" s="2" t="s">
        <v>1716</v>
      </c>
    </row>
    <row r="796" spans="16:16" x14ac:dyDescent="0.25">
      <c r="P796" s="2" t="s">
        <v>1717</v>
      </c>
    </row>
    <row r="797" spans="16:16" x14ac:dyDescent="0.25">
      <c r="P797" s="2" t="s">
        <v>1718</v>
      </c>
    </row>
    <row r="798" spans="16:16" x14ac:dyDescent="0.25">
      <c r="P798" s="2" t="s">
        <v>1719</v>
      </c>
    </row>
    <row r="799" spans="16:16" x14ac:dyDescent="0.25">
      <c r="P799" s="2" t="s">
        <v>1720</v>
      </c>
    </row>
    <row r="800" spans="16:16" x14ac:dyDescent="0.25">
      <c r="P800" s="2" t="s">
        <v>1721</v>
      </c>
    </row>
    <row r="801" spans="16:16" x14ac:dyDescent="0.25">
      <c r="P801" s="2" t="s">
        <v>1722</v>
      </c>
    </row>
    <row r="802" spans="16:16" x14ac:dyDescent="0.25">
      <c r="P802" s="2" t="s">
        <v>1723</v>
      </c>
    </row>
    <row r="803" spans="16:16" x14ac:dyDescent="0.25">
      <c r="P803" s="2" t="s">
        <v>1724</v>
      </c>
    </row>
    <row r="804" spans="16:16" x14ac:dyDescent="0.25">
      <c r="P804" s="2" t="s">
        <v>1725</v>
      </c>
    </row>
    <row r="805" spans="16:16" x14ac:dyDescent="0.25">
      <c r="P805" s="2" t="s">
        <v>1726</v>
      </c>
    </row>
    <row r="806" spans="16:16" x14ac:dyDescent="0.25">
      <c r="P806" s="2" t="s">
        <v>1727</v>
      </c>
    </row>
    <row r="807" spans="16:16" x14ac:dyDescent="0.25">
      <c r="P807" s="2" t="s">
        <v>1728</v>
      </c>
    </row>
    <row r="808" spans="16:16" x14ac:dyDescent="0.25">
      <c r="P808" s="2" t="s">
        <v>1729</v>
      </c>
    </row>
    <row r="809" spans="16:16" x14ac:dyDescent="0.25">
      <c r="P809" s="2" t="s">
        <v>1730</v>
      </c>
    </row>
    <row r="810" spans="16:16" x14ac:dyDescent="0.25">
      <c r="P810" s="2" t="s">
        <v>1731</v>
      </c>
    </row>
    <row r="811" spans="16:16" x14ac:dyDescent="0.25">
      <c r="P811" s="2" t="s">
        <v>1732</v>
      </c>
    </row>
    <row r="812" spans="16:16" x14ac:dyDescent="0.25">
      <c r="P812" s="2" t="s">
        <v>1733</v>
      </c>
    </row>
    <row r="813" spans="16:16" x14ac:dyDescent="0.25">
      <c r="P813" s="2" t="s">
        <v>1734</v>
      </c>
    </row>
    <row r="814" spans="16:16" x14ac:dyDescent="0.25">
      <c r="P814" s="2" t="s">
        <v>1735</v>
      </c>
    </row>
    <row r="815" spans="16:16" x14ac:dyDescent="0.25">
      <c r="P815" s="2" t="s">
        <v>1736</v>
      </c>
    </row>
    <row r="816" spans="16:16" x14ac:dyDescent="0.25">
      <c r="P816" s="2" t="s">
        <v>1737</v>
      </c>
    </row>
    <row r="817" spans="16:16" x14ac:dyDescent="0.25">
      <c r="P817" s="2" t="s">
        <v>1738</v>
      </c>
    </row>
    <row r="818" spans="16:16" x14ac:dyDescent="0.25">
      <c r="P818" s="2" t="s">
        <v>1739</v>
      </c>
    </row>
    <row r="819" spans="16:16" x14ac:dyDescent="0.25">
      <c r="P819" s="2" t="s">
        <v>1740</v>
      </c>
    </row>
    <row r="820" spans="16:16" x14ac:dyDescent="0.25">
      <c r="P820" s="2" t="s">
        <v>1741</v>
      </c>
    </row>
    <row r="821" spans="16:16" x14ac:dyDescent="0.25">
      <c r="P821" s="2" t="s">
        <v>1742</v>
      </c>
    </row>
    <row r="822" spans="16:16" x14ac:dyDescent="0.25">
      <c r="P822" s="2" t="s">
        <v>1743</v>
      </c>
    </row>
    <row r="823" spans="16:16" x14ac:dyDescent="0.25">
      <c r="P823" s="2" t="s">
        <v>1744</v>
      </c>
    </row>
    <row r="824" spans="16:16" x14ac:dyDescent="0.25">
      <c r="P824" s="2" t="s">
        <v>1745</v>
      </c>
    </row>
    <row r="825" spans="16:16" x14ac:dyDescent="0.25">
      <c r="P825" s="2" t="s">
        <v>1746</v>
      </c>
    </row>
    <row r="826" spans="16:16" x14ac:dyDescent="0.25">
      <c r="P826" s="2" t="s">
        <v>1747</v>
      </c>
    </row>
    <row r="827" spans="16:16" x14ac:dyDescent="0.25">
      <c r="P827" s="2" t="s">
        <v>1748</v>
      </c>
    </row>
    <row r="828" spans="16:16" x14ac:dyDescent="0.25">
      <c r="P828" s="2" t="s">
        <v>1749</v>
      </c>
    </row>
    <row r="829" spans="16:16" x14ac:dyDescent="0.25">
      <c r="P829" s="2" t="s">
        <v>1750</v>
      </c>
    </row>
    <row r="830" spans="16:16" x14ac:dyDescent="0.25">
      <c r="P830" s="2" t="s">
        <v>1751</v>
      </c>
    </row>
    <row r="831" spans="16:16" x14ac:dyDescent="0.25">
      <c r="P831" s="2" t="s">
        <v>1752</v>
      </c>
    </row>
    <row r="832" spans="16:16" x14ac:dyDescent="0.25">
      <c r="P832" s="2" t="s">
        <v>1753</v>
      </c>
    </row>
    <row r="833" spans="16:16" x14ac:dyDescent="0.25">
      <c r="P833" s="2" t="s">
        <v>1754</v>
      </c>
    </row>
    <row r="834" spans="16:16" x14ac:dyDescent="0.25">
      <c r="P834" s="2" t="s">
        <v>1755</v>
      </c>
    </row>
    <row r="835" spans="16:16" x14ac:dyDescent="0.25">
      <c r="P835" s="2" t="s">
        <v>1756</v>
      </c>
    </row>
    <row r="836" spans="16:16" x14ac:dyDescent="0.25">
      <c r="P836" s="2" t="s">
        <v>1757</v>
      </c>
    </row>
    <row r="837" spans="16:16" x14ac:dyDescent="0.25">
      <c r="P837" s="2" t="s">
        <v>1758</v>
      </c>
    </row>
    <row r="838" spans="16:16" x14ac:dyDescent="0.25">
      <c r="P838" s="2" t="s">
        <v>1759</v>
      </c>
    </row>
    <row r="839" spans="16:16" x14ac:dyDescent="0.25">
      <c r="P839" s="2" t="s">
        <v>1760</v>
      </c>
    </row>
    <row r="840" spans="16:16" x14ac:dyDescent="0.25">
      <c r="P840" s="2" t="s">
        <v>1761</v>
      </c>
    </row>
    <row r="841" spans="16:16" x14ac:dyDescent="0.25">
      <c r="P841" s="2" t="s">
        <v>1762</v>
      </c>
    </row>
    <row r="842" spans="16:16" x14ac:dyDescent="0.25">
      <c r="P842" s="2" t="s">
        <v>1763</v>
      </c>
    </row>
    <row r="843" spans="16:16" x14ac:dyDescent="0.25">
      <c r="P843" s="2" t="s">
        <v>1764</v>
      </c>
    </row>
    <row r="844" spans="16:16" x14ac:dyDescent="0.25">
      <c r="P844" s="2" t="s">
        <v>1765</v>
      </c>
    </row>
    <row r="845" spans="16:16" x14ac:dyDescent="0.25">
      <c r="P845" s="2" t="s">
        <v>1766</v>
      </c>
    </row>
    <row r="846" spans="16:16" x14ac:dyDescent="0.25">
      <c r="P846" s="2" t="s">
        <v>1767</v>
      </c>
    </row>
    <row r="847" spans="16:16" x14ac:dyDescent="0.25">
      <c r="P847" s="2" t="s">
        <v>1768</v>
      </c>
    </row>
    <row r="848" spans="16:16" x14ac:dyDescent="0.25">
      <c r="P848" s="2" t="s">
        <v>1769</v>
      </c>
    </row>
    <row r="849" spans="16:16" x14ac:dyDescent="0.25">
      <c r="P849" s="2" t="s">
        <v>1770</v>
      </c>
    </row>
    <row r="850" spans="16:16" x14ac:dyDescent="0.25">
      <c r="P850" s="2" t="s">
        <v>1771</v>
      </c>
    </row>
    <row r="851" spans="16:16" x14ac:dyDescent="0.25">
      <c r="P851" s="2" t="s">
        <v>1772</v>
      </c>
    </row>
    <row r="852" spans="16:16" x14ac:dyDescent="0.25">
      <c r="P852" s="2" t="s">
        <v>1773</v>
      </c>
    </row>
    <row r="853" spans="16:16" x14ac:dyDescent="0.25">
      <c r="P853" s="2" t="s">
        <v>1774</v>
      </c>
    </row>
    <row r="854" spans="16:16" x14ac:dyDescent="0.25">
      <c r="P854" s="2" t="s">
        <v>1775</v>
      </c>
    </row>
    <row r="855" spans="16:16" x14ac:dyDescent="0.25">
      <c r="P855" s="2" t="s">
        <v>1776</v>
      </c>
    </row>
    <row r="856" spans="16:16" x14ac:dyDescent="0.25">
      <c r="P856" s="2" t="s">
        <v>1777</v>
      </c>
    </row>
    <row r="857" spans="16:16" x14ac:dyDescent="0.25">
      <c r="P857" s="2" t="s">
        <v>1778</v>
      </c>
    </row>
    <row r="858" spans="16:16" x14ac:dyDescent="0.25">
      <c r="P858" s="2" t="s">
        <v>1779</v>
      </c>
    </row>
    <row r="859" spans="16:16" x14ac:dyDescent="0.25">
      <c r="P859" s="2" t="s">
        <v>1780</v>
      </c>
    </row>
    <row r="860" spans="16:16" x14ac:dyDescent="0.25">
      <c r="P860" s="2" t="s">
        <v>1781</v>
      </c>
    </row>
    <row r="861" spans="16:16" x14ac:dyDescent="0.25">
      <c r="P861" s="2" t="s">
        <v>1782</v>
      </c>
    </row>
    <row r="862" spans="16:16" x14ac:dyDescent="0.25">
      <c r="P862" s="2" t="s">
        <v>1783</v>
      </c>
    </row>
    <row r="863" spans="16:16" x14ac:dyDescent="0.25">
      <c r="P863" s="2" t="s">
        <v>1784</v>
      </c>
    </row>
    <row r="864" spans="16:16" x14ac:dyDescent="0.25">
      <c r="P864" s="2" t="s">
        <v>1785</v>
      </c>
    </row>
    <row r="865" spans="16:16" x14ac:dyDescent="0.25">
      <c r="P865" s="2" t="s">
        <v>1786</v>
      </c>
    </row>
    <row r="866" spans="16:16" x14ac:dyDescent="0.25">
      <c r="P866" s="2" t="s">
        <v>1787</v>
      </c>
    </row>
    <row r="867" spans="16:16" x14ac:dyDescent="0.25">
      <c r="P867" s="2" t="s">
        <v>1788</v>
      </c>
    </row>
    <row r="868" spans="16:16" x14ac:dyDescent="0.25">
      <c r="P868" s="2" t="s">
        <v>1789</v>
      </c>
    </row>
    <row r="869" spans="16:16" x14ac:dyDescent="0.25">
      <c r="P869" s="2" t="s">
        <v>1790</v>
      </c>
    </row>
    <row r="870" spans="16:16" x14ac:dyDescent="0.25">
      <c r="P870" s="2" t="s">
        <v>1791</v>
      </c>
    </row>
    <row r="871" spans="16:16" x14ac:dyDescent="0.25">
      <c r="P871" s="2" t="s">
        <v>1792</v>
      </c>
    </row>
    <row r="872" spans="16:16" x14ac:dyDescent="0.25">
      <c r="P872" s="2" t="s">
        <v>1793</v>
      </c>
    </row>
    <row r="873" spans="16:16" x14ac:dyDescent="0.25">
      <c r="P873" s="2" t="s">
        <v>1794</v>
      </c>
    </row>
    <row r="874" spans="16:16" x14ac:dyDescent="0.25">
      <c r="P874" s="2" t="s">
        <v>1795</v>
      </c>
    </row>
    <row r="875" spans="16:16" x14ac:dyDescent="0.25">
      <c r="P875" s="2" t="s">
        <v>1796</v>
      </c>
    </row>
    <row r="876" spans="16:16" x14ac:dyDescent="0.25">
      <c r="P876" s="2" t="s">
        <v>1797</v>
      </c>
    </row>
    <row r="877" spans="16:16" x14ac:dyDescent="0.25">
      <c r="P877" s="2" t="s">
        <v>1798</v>
      </c>
    </row>
    <row r="878" spans="16:16" x14ac:dyDescent="0.25">
      <c r="P878" s="2" t="s">
        <v>1799</v>
      </c>
    </row>
    <row r="879" spans="16:16" x14ac:dyDescent="0.25">
      <c r="P879" s="2" t="s">
        <v>1800</v>
      </c>
    </row>
    <row r="880" spans="16:16" x14ac:dyDescent="0.25">
      <c r="P880" s="2" t="s">
        <v>1801</v>
      </c>
    </row>
    <row r="881" spans="16:16" x14ac:dyDescent="0.25">
      <c r="P881" s="2" t="s">
        <v>1802</v>
      </c>
    </row>
    <row r="882" spans="16:16" x14ac:dyDescent="0.25">
      <c r="P882" s="2" t="s">
        <v>1803</v>
      </c>
    </row>
    <row r="883" spans="16:16" x14ac:dyDescent="0.25">
      <c r="P883" s="2" t="s">
        <v>1804</v>
      </c>
    </row>
    <row r="884" spans="16:16" x14ac:dyDescent="0.25">
      <c r="P884" s="2" t="s">
        <v>1805</v>
      </c>
    </row>
    <row r="885" spans="16:16" x14ac:dyDescent="0.25">
      <c r="P885" s="2" t="s">
        <v>1806</v>
      </c>
    </row>
    <row r="886" spans="16:16" x14ac:dyDescent="0.25">
      <c r="P886" s="2" t="s">
        <v>1807</v>
      </c>
    </row>
    <row r="887" spans="16:16" x14ac:dyDescent="0.25">
      <c r="P887" s="2" t="s">
        <v>1808</v>
      </c>
    </row>
    <row r="888" spans="16:16" x14ac:dyDescent="0.25">
      <c r="P888" s="2" t="s">
        <v>1809</v>
      </c>
    </row>
    <row r="889" spans="16:16" x14ac:dyDescent="0.25">
      <c r="P889" s="2" t="s">
        <v>1810</v>
      </c>
    </row>
    <row r="890" spans="16:16" x14ac:dyDescent="0.25">
      <c r="P890" s="2" t="s">
        <v>1811</v>
      </c>
    </row>
    <row r="891" spans="16:16" x14ac:dyDescent="0.25">
      <c r="P891" s="2" t="s">
        <v>1812</v>
      </c>
    </row>
    <row r="892" spans="16:16" x14ac:dyDescent="0.25">
      <c r="P892" s="2" t="s">
        <v>1813</v>
      </c>
    </row>
    <row r="893" spans="16:16" x14ac:dyDescent="0.25">
      <c r="P893" s="2" t="s">
        <v>1814</v>
      </c>
    </row>
    <row r="894" spans="16:16" x14ac:dyDescent="0.25">
      <c r="P894" s="2" t="s">
        <v>1815</v>
      </c>
    </row>
    <row r="895" spans="16:16" x14ac:dyDescent="0.25">
      <c r="P895" s="2" t="s">
        <v>1816</v>
      </c>
    </row>
    <row r="896" spans="16:16" x14ac:dyDescent="0.25">
      <c r="P896" s="2" t="s">
        <v>1817</v>
      </c>
    </row>
    <row r="897" spans="16:16" x14ac:dyDescent="0.25">
      <c r="P897" s="2" t="s">
        <v>1818</v>
      </c>
    </row>
    <row r="898" spans="16:16" x14ac:dyDescent="0.25">
      <c r="P898" s="2" t="s">
        <v>1819</v>
      </c>
    </row>
    <row r="899" spans="16:16" x14ac:dyDescent="0.25">
      <c r="P899" s="2" t="s">
        <v>1820</v>
      </c>
    </row>
    <row r="900" spans="16:16" x14ac:dyDescent="0.25">
      <c r="P900" s="2" t="s">
        <v>1821</v>
      </c>
    </row>
    <row r="901" spans="16:16" x14ac:dyDescent="0.25">
      <c r="P901" s="2" t="s">
        <v>1822</v>
      </c>
    </row>
    <row r="902" spans="16:16" x14ac:dyDescent="0.25">
      <c r="P902" s="2" t="s">
        <v>1823</v>
      </c>
    </row>
    <row r="903" spans="16:16" x14ac:dyDescent="0.25">
      <c r="P903" s="2" t="s">
        <v>1824</v>
      </c>
    </row>
    <row r="904" spans="16:16" x14ac:dyDescent="0.25">
      <c r="P904" s="2" t="s">
        <v>1825</v>
      </c>
    </row>
    <row r="905" spans="16:16" x14ac:dyDescent="0.25">
      <c r="P905" s="2" t="s">
        <v>1826</v>
      </c>
    </row>
    <row r="906" spans="16:16" x14ac:dyDescent="0.25">
      <c r="P906" s="2" t="s">
        <v>1827</v>
      </c>
    </row>
    <row r="907" spans="16:16" x14ac:dyDescent="0.25">
      <c r="P907" s="2" t="s">
        <v>1828</v>
      </c>
    </row>
    <row r="908" spans="16:16" x14ac:dyDescent="0.25">
      <c r="P908" s="2" t="s">
        <v>1829</v>
      </c>
    </row>
    <row r="909" spans="16:16" x14ac:dyDescent="0.25">
      <c r="P909" s="2" t="s">
        <v>1830</v>
      </c>
    </row>
    <row r="910" spans="16:16" x14ac:dyDescent="0.25">
      <c r="P910" s="2" t="s">
        <v>1831</v>
      </c>
    </row>
    <row r="911" spans="16:16" x14ac:dyDescent="0.25">
      <c r="P911" s="2" t="s">
        <v>1832</v>
      </c>
    </row>
    <row r="912" spans="16:16" x14ac:dyDescent="0.25">
      <c r="P912" s="2" t="s">
        <v>1833</v>
      </c>
    </row>
    <row r="913" spans="16:16" x14ac:dyDescent="0.25">
      <c r="P913" s="2" t="s">
        <v>1834</v>
      </c>
    </row>
    <row r="914" spans="16:16" x14ac:dyDescent="0.25">
      <c r="P914" s="2" t="s">
        <v>1835</v>
      </c>
    </row>
    <row r="915" spans="16:16" x14ac:dyDescent="0.25">
      <c r="P915" s="2" t="s">
        <v>1836</v>
      </c>
    </row>
    <row r="916" spans="16:16" x14ac:dyDescent="0.25">
      <c r="P916" s="2" t="s">
        <v>1837</v>
      </c>
    </row>
    <row r="917" spans="16:16" x14ac:dyDescent="0.25">
      <c r="P917" s="2" t="s">
        <v>1838</v>
      </c>
    </row>
    <row r="918" spans="16:16" x14ac:dyDescent="0.25">
      <c r="P918" s="2" t="s">
        <v>1839</v>
      </c>
    </row>
    <row r="919" spans="16:16" x14ac:dyDescent="0.25">
      <c r="P919" s="2" t="s">
        <v>1840</v>
      </c>
    </row>
    <row r="920" spans="16:16" x14ac:dyDescent="0.25">
      <c r="P920" s="2" t="s">
        <v>1841</v>
      </c>
    </row>
    <row r="921" spans="16:16" x14ac:dyDescent="0.25">
      <c r="P921" s="2" t="s">
        <v>1842</v>
      </c>
    </row>
    <row r="922" spans="16:16" x14ac:dyDescent="0.25">
      <c r="P922" s="2" t="s">
        <v>1843</v>
      </c>
    </row>
    <row r="923" spans="16:16" x14ac:dyDescent="0.25">
      <c r="P923" s="2" t="s">
        <v>1844</v>
      </c>
    </row>
    <row r="924" spans="16:16" x14ac:dyDescent="0.25">
      <c r="P924" s="2" t="s">
        <v>1845</v>
      </c>
    </row>
    <row r="925" spans="16:16" x14ac:dyDescent="0.25">
      <c r="P925" s="2" t="s">
        <v>1846</v>
      </c>
    </row>
    <row r="926" spans="16:16" x14ac:dyDescent="0.25">
      <c r="P926" s="2" t="s">
        <v>1847</v>
      </c>
    </row>
    <row r="927" spans="16:16" x14ac:dyDescent="0.25">
      <c r="P927" s="2" t="s">
        <v>1848</v>
      </c>
    </row>
    <row r="928" spans="16:16" x14ac:dyDescent="0.25">
      <c r="P928" s="2" t="s">
        <v>1849</v>
      </c>
    </row>
    <row r="929" spans="16:16" x14ac:dyDescent="0.25">
      <c r="P929" s="2" t="s">
        <v>1850</v>
      </c>
    </row>
    <row r="930" spans="16:16" x14ac:dyDescent="0.25">
      <c r="P930" s="2" t="s">
        <v>1851</v>
      </c>
    </row>
    <row r="931" spans="16:16" x14ac:dyDescent="0.25">
      <c r="P931" s="2" t="s">
        <v>1852</v>
      </c>
    </row>
    <row r="932" spans="16:16" x14ac:dyDescent="0.25">
      <c r="P932" s="2" t="s">
        <v>1853</v>
      </c>
    </row>
    <row r="933" spans="16:16" x14ac:dyDescent="0.25">
      <c r="P933" s="2" t="s">
        <v>1854</v>
      </c>
    </row>
    <row r="934" spans="16:16" x14ac:dyDescent="0.25">
      <c r="P934" s="2" t="s">
        <v>1855</v>
      </c>
    </row>
    <row r="935" spans="16:16" x14ac:dyDescent="0.25">
      <c r="P935" s="2" t="s">
        <v>1856</v>
      </c>
    </row>
    <row r="936" spans="16:16" x14ac:dyDescent="0.25">
      <c r="P936" s="2" t="s">
        <v>1857</v>
      </c>
    </row>
    <row r="937" spans="16:16" x14ac:dyDescent="0.25">
      <c r="P937" s="2" t="s">
        <v>1858</v>
      </c>
    </row>
    <row r="938" spans="16:16" x14ac:dyDescent="0.25">
      <c r="P938" s="2" t="s">
        <v>1859</v>
      </c>
    </row>
    <row r="939" spans="16:16" x14ac:dyDescent="0.25">
      <c r="P939" s="2" t="s">
        <v>1860</v>
      </c>
    </row>
    <row r="940" spans="16:16" x14ac:dyDescent="0.25">
      <c r="P940" s="2" t="s">
        <v>1861</v>
      </c>
    </row>
    <row r="941" spans="16:16" x14ac:dyDescent="0.25">
      <c r="P941" s="2" t="s">
        <v>1862</v>
      </c>
    </row>
    <row r="942" spans="16:16" x14ac:dyDescent="0.25">
      <c r="P942" s="2" t="s">
        <v>1863</v>
      </c>
    </row>
    <row r="943" spans="16:16" x14ac:dyDescent="0.25">
      <c r="P943" s="2" t="s">
        <v>1864</v>
      </c>
    </row>
    <row r="944" spans="16:16" x14ac:dyDescent="0.25">
      <c r="P944" s="2" t="s">
        <v>1865</v>
      </c>
    </row>
    <row r="945" spans="16:16" x14ac:dyDescent="0.25">
      <c r="P945" s="2" t="s">
        <v>1866</v>
      </c>
    </row>
    <row r="946" spans="16:16" x14ac:dyDescent="0.25">
      <c r="P946" s="2" t="s">
        <v>1867</v>
      </c>
    </row>
    <row r="947" spans="16:16" x14ac:dyDescent="0.25">
      <c r="P947" s="2" t="s">
        <v>1868</v>
      </c>
    </row>
    <row r="948" spans="16:16" x14ac:dyDescent="0.25">
      <c r="P948" s="2" t="s">
        <v>1869</v>
      </c>
    </row>
    <row r="949" spans="16:16" x14ac:dyDescent="0.25">
      <c r="P949" s="2" t="s">
        <v>1870</v>
      </c>
    </row>
    <row r="950" spans="16:16" x14ac:dyDescent="0.25">
      <c r="P950" s="2" t="s">
        <v>1871</v>
      </c>
    </row>
    <row r="951" spans="16:16" x14ac:dyDescent="0.25">
      <c r="P951" s="2" t="s">
        <v>1872</v>
      </c>
    </row>
    <row r="952" spans="16:16" x14ac:dyDescent="0.25">
      <c r="P952" s="2" t="s">
        <v>1873</v>
      </c>
    </row>
    <row r="953" spans="16:16" x14ac:dyDescent="0.25">
      <c r="P953" s="2" t="s">
        <v>1874</v>
      </c>
    </row>
    <row r="954" spans="16:16" x14ac:dyDescent="0.25">
      <c r="P954" s="2" t="s">
        <v>1875</v>
      </c>
    </row>
    <row r="955" spans="16:16" x14ac:dyDescent="0.25">
      <c r="P955" s="2" t="s">
        <v>1876</v>
      </c>
    </row>
    <row r="956" spans="16:16" x14ac:dyDescent="0.25">
      <c r="P956" s="2" t="s">
        <v>1877</v>
      </c>
    </row>
    <row r="957" spans="16:16" x14ac:dyDescent="0.25">
      <c r="P957" s="2" t="s">
        <v>1878</v>
      </c>
    </row>
    <row r="958" spans="16:16" x14ac:dyDescent="0.25">
      <c r="P958" s="2" t="s">
        <v>1879</v>
      </c>
    </row>
    <row r="959" spans="16:16" x14ac:dyDescent="0.25">
      <c r="P959" s="2" t="s">
        <v>1880</v>
      </c>
    </row>
    <row r="960" spans="16:16" x14ac:dyDescent="0.25">
      <c r="P960" s="2" t="s">
        <v>1881</v>
      </c>
    </row>
    <row r="961" spans="16:16" x14ac:dyDescent="0.25">
      <c r="P961" s="2" t="s">
        <v>1882</v>
      </c>
    </row>
    <row r="962" spans="16:16" x14ac:dyDescent="0.25">
      <c r="P962" s="2" t="s">
        <v>1883</v>
      </c>
    </row>
    <row r="963" spans="16:16" x14ac:dyDescent="0.25">
      <c r="P963" s="2" t="s">
        <v>1884</v>
      </c>
    </row>
    <row r="964" spans="16:16" x14ac:dyDescent="0.25">
      <c r="P964" s="2" t="s">
        <v>1885</v>
      </c>
    </row>
    <row r="965" spans="16:16" x14ac:dyDescent="0.25">
      <c r="P965" s="2" t="s">
        <v>1886</v>
      </c>
    </row>
    <row r="966" spans="16:16" x14ac:dyDescent="0.25">
      <c r="P966" s="2" t="s">
        <v>1887</v>
      </c>
    </row>
    <row r="967" spans="16:16" x14ac:dyDescent="0.25">
      <c r="P967" s="2" t="s">
        <v>1888</v>
      </c>
    </row>
    <row r="968" spans="16:16" x14ac:dyDescent="0.25">
      <c r="P968" s="2" t="s">
        <v>1889</v>
      </c>
    </row>
    <row r="969" spans="16:16" x14ac:dyDescent="0.25">
      <c r="P969" s="2" t="s">
        <v>1890</v>
      </c>
    </row>
    <row r="970" spans="16:16" x14ac:dyDescent="0.25">
      <c r="P970" s="2" t="s">
        <v>1891</v>
      </c>
    </row>
    <row r="971" spans="16:16" x14ac:dyDescent="0.25">
      <c r="P971" s="2" t="s">
        <v>1892</v>
      </c>
    </row>
    <row r="972" spans="16:16" x14ac:dyDescent="0.25">
      <c r="P972" s="2" t="s">
        <v>1893</v>
      </c>
    </row>
    <row r="973" spans="16:16" x14ac:dyDescent="0.25">
      <c r="P973" s="2" t="s">
        <v>1894</v>
      </c>
    </row>
    <row r="974" spans="16:16" x14ac:dyDescent="0.25">
      <c r="P974" s="2" t="s">
        <v>1895</v>
      </c>
    </row>
    <row r="975" spans="16:16" x14ac:dyDescent="0.25">
      <c r="P975" s="2" t="s">
        <v>1896</v>
      </c>
    </row>
    <row r="976" spans="16:16" x14ac:dyDescent="0.25">
      <c r="P976" s="2" t="s">
        <v>1897</v>
      </c>
    </row>
    <row r="977" spans="16:16" x14ac:dyDescent="0.25">
      <c r="P977" s="2" t="s">
        <v>1898</v>
      </c>
    </row>
    <row r="978" spans="16:16" x14ac:dyDescent="0.25">
      <c r="P978" s="2" t="s">
        <v>1899</v>
      </c>
    </row>
    <row r="979" spans="16:16" x14ac:dyDescent="0.25">
      <c r="P979" s="2" t="s">
        <v>1900</v>
      </c>
    </row>
    <row r="980" spans="16:16" x14ac:dyDescent="0.25">
      <c r="P980" s="2" t="s">
        <v>1901</v>
      </c>
    </row>
    <row r="981" spans="16:16" x14ac:dyDescent="0.25">
      <c r="P981" s="2" t="s">
        <v>1902</v>
      </c>
    </row>
    <row r="982" spans="16:16" x14ac:dyDescent="0.25">
      <c r="P982" s="2" t="s">
        <v>1903</v>
      </c>
    </row>
    <row r="983" spans="16:16" x14ac:dyDescent="0.25">
      <c r="P983" s="2" t="s">
        <v>1904</v>
      </c>
    </row>
    <row r="984" spans="16:16" x14ac:dyDescent="0.25">
      <c r="P984" s="2" t="s">
        <v>1905</v>
      </c>
    </row>
    <row r="985" spans="16:16" x14ac:dyDescent="0.25">
      <c r="P985" s="2" t="s">
        <v>1906</v>
      </c>
    </row>
    <row r="986" spans="16:16" x14ac:dyDescent="0.25">
      <c r="P986" s="2" t="s">
        <v>1907</v>
      </c>
    </row>
    <row r="987" spans="16:16" x14ac:dyDescent="0.25">
      <c r="P987" s="2" t="s">
        <v>1908</v>
      </c>
    </row>
    <row r="988" spans="16:16" x14ac:dyDescent="0.25">
      <c r="P988" s="2" t="s">
        <v>1909</v>
      </c>
    </row>
    <row r="989" spans="16:16" x14ac:dyDescent="0.25">
      <c r="P989" s="2" t="s">
        <v>1910</v>
      </c>
    </row>
    <row r="990" spans="16:16" x14ac:dyDescent="0.25">
      <c r="P990" s="2" t="s">
        <v>1911</v>
      </c>
    </row>
    <row r="991" spans="16:16" x14ac:dyDescent="0.25">
      <c r="P991" s="2" t="s">
        <v>1912</v>
      </c>
    </row>
    <row r="992" spans="16:16" x14ac:dyDescent="0.25">
      <c r="P992" s="2" t="s">
        <v>1913</v>
      </c>
    </row>
    <row r="993" spans="16:16" x14ac:dyDescent="0.25">
      <c r="P993" s="2" t="s">
        <v>1914</v>
      </c>
    </row>
    <row r="994" spans="16:16" x14ac:dyDescent="0.25">
      <c r="P994" s="2" t="s">
        <v>1915</v>
      </c>
    </row>
    <row r="995" spans="16:16" x14ac:dyDescent="0.25">
      <c r="P995" s="2" t="s">
        <v>1916</v>
      </c>
    </row>
    <row r="996" spans="16:16" x14ac:dyDescent="0.25">
      <c r="P996" s="2" t="s">
        <v>1917</v>
      </c>
    </row>
    <row r="997" spans="16:16" x14ac:dyDescent="0.25">
      <c r="P997" s="2" t="s">
        <v>1918</v>
      </c>
    </row>
    <row r="998" spans="16:16" x14ac:dyDescent="0.25">
      <c r="P998" s="2" t="s">
        <v>1919</v>
      </c>
    </row>
    <row r="999" spans="16:16" x14ac:dyDescent="0.25">
      <c r="P999" s="2" t="s">
        <v>1920</v>
      </c>
    </row>
    <row r="1000" spans="16:16" x14ac:dyDescent="0.25">
      <c r="P1000" s="2" t="s">
        <v>1921</v>
      </c>
    </row>
    <row r="1001" spans="16:16" x14ac:dyDescent="0.25">
      <c r="P1001" s="2" t="s">
        <v>1922</v>
      </c>
    </row>
    <row r="1002" spans="16:16" x14ac:dyDescent="0.25">
      <c r="P1002" s="2" t="s">
        <v>1923</v>
      </c>
    </row>
    <row r="1003" spans="16:16" x14ac:dyDescent="0.25">
      <c r="P1003" s="2" t="s">
        <v>1924</v>
      </c>
    </row>
    <row r="1004" spans="16:16" x14ac:dyDescent="0.25">
      <c r="P1004" s="2" t="s">
        <v>1925</v>
      </c>
    </row>
    <row r="1005" spans="16:16" x14ac:dyDescent="0.25">
      <c r="P1005" s="2" t="s">
        <v>1926</v>
      </c>
    </row>
    <row r="1006" spans="16:16" x14ac:dyDescent="0.25">
      <c r="P1006" s="2" t="s">
        <v>1927</v>
      </c>
    </row>
    <row r="1007" spans="16:16" x14ac:dyDescent="0.25">
      <c r="P1007" s="2" t="s">
        <v>1928</v>
      </c>
    </row>
    <row r="1008" spans="16:16" x14ac:dyDescent="0.25">
      <c r="P1008" s="2" t="s">
        <v>1929</v>
      </c>
    </row>
    <row r="1009" spans="16:16" x14ac:dyDescent="0.25">
      <c r="P1009" s="2" t="s">
        <v>1930</v>
      </c>
    </row>
    <row r="1010" spans="16:16" x14ac:dyDescent="0.25">
      <c r="P1010" s="2" t="s">
        <v>1931</v>
      </c>
    </row>
    <row r="1011" spans="16:16" x14ac:dyDescent="0.25">
      <c r="P1011" s="2" t="s">
        <v>1932</v>
      </c>
    </row>
    <row r="1012" spans="16:16" x14ac:dyDescent="0.25">
      <c r="P1012" s="2" t="s">
        <v>1933</v>
      </c>
    </row>
    <row r="1013" spans="16:16" x14ac:dyDescent="0.25">
      <c r="P1013" s="2" t="s">
        <v>1934</v>
      </c>
    </row>
    <row r="1014" spans="16:16" x14ac:dyDescent="0.25">
      <c r="P1014" s="2" t="s">
        <v>1935</v>
      </c>
    </row>
    <row r="1015" spans="16:16" x14ac:dyDescent="0.25">
      <c r="P1015" s="2" t="s">
        <v>1936</v>
      </c>
    </row>
    <row r="1016" spans="16:16" x14ac:dyDescent="0.25">
      <c r="P1016" s="2" t="s">
        <v>1937</v>
      </c>
    </row>
    <row r="1017" spans="16:16" x14ac:dyDescent="0.25">
      <c r="P1017" s="2" t="s">
        <v>1938</v>
      </c>
    </row>
    <row r="1018" spans="16:16" x14ac:dyDescent="0.25">
      <c r="P1018" s="2" t="s">
        <v>1939</v>
      </c>
    </row>
    <row r="1019" spans="16:16" x14ac:dyDescent="0.25">
      <c r="P1019" s="2" t="s">
        <v>1940</v>
      </c>
    </row>
    <row r="1020" spans="16:16" x14ac:dyDescent="0.25">
      <c r="P1020" s="2" t="s">
        <v>1941</v>
      </c>
    </row>
    <row r="1021" spans="16:16" x14ac:dyDescent="0.25">
      <c r="P1021" s="2" t="s">
        <v>1942</v>
      </c>
    </row>
    <row r="1022" spans="16:16" x14ac:dyDescent="0.25">
      <c r="P1022" s="2" t="s">
        <v>1943</v>
      </c>
    </row>
    <row r="1023" spans="16:16" x14ac:dyDescent="0.25">
      <c r="P1023" s="2" t="s">
        <v>1944</v>
      </c>
    </row>
    <row r="1024" spans="16:16" x14ac:dyDescent="0.25">
      <c r="P1024" s="2" t="s">
        <v>1945</v>
      </c>
    </row>
    <row r="1025" spans="16:16" x14ac:dyDescent="0.25">
      <c r="P1025" s="2" t="s">
        <v>1946</v>
      </c>
    </row>
    <row r="1026" spans="16:16" x14ac:dyDescent="0.25">
      <c r="P1026" s="2" t="s">
        <v>1947</v>
      </c>
    </row>
    <row r="1027" spans="16:16" x14ac:dyDescent="0.25">
      <c r="P1027" s="2" t="s">
        <v>1948</v>
      </c>
    </row>
    <row r="1028" spans="16:16" x14ac:dyDescent="0.25">
      <c r="P1028" s="2" t="s">
        <v>1949</v>
      </c>
    </row>
    <row r="1029" spans="16:16" x14ac:dyDescent="0.25">
      <c r="P1029" s="2" t="s">
        <v>1950</v>
      </c>
    </row>
    <row r="1030" spans="16:16" x14ac:dyDescent="0.25">
      <c r="P1030" s="2" t="s">
        <v>1951</v>
      </c>
    </row>
    <row r="1031" spans="16:16" x14ac:dyDescent="0.25">
      <c r="P1031" s="2" t="s">
        <v>1952</v>
      </c>
    </row>
    <row r="1032" spans="16:16" x14ac:dyDescent="0.25">
      <c r="P1032" s="2" t="s">
        <v>1953</v>
      </c>
    </row>
    <row r="1033" spans="16:16" x14ac:dyDescent="0.25">
      <c r="P1033" s="2" t="s">
        <v>1954</v>
      </c>
    </row>
    <row r="1034" spans="16:16" x14ac:dyDescent="0.25">
      <c r="P1034" s="2" t="s">
        <v>1955</v>
      </c>
    </row>
    <row r="1035" spans="16:16" x14ac:dyDescent="0.25">
      <c r="P1035" s="2" t="s">
        <v>1956</v>
      </c>
    </row>
    <row r="1036" spans="16:16" x14ac:dyDescent="0.25">
      <c r="P1036" s="2" t="s">
        <v>1957</v>
      </c>
    </row>
    <row r="1037" spans="16:16" x14ac:dyDescent="0.25">
      <c r="P1037" s="2" t="s">
        <v>1958</v>
      </c>
    </row>
    <row r="1038" spans="16:16" x14ac:dyDescent="0.25">
      <c r="P1038" s="2" t="s">
        <v>1959</v>
      </c>
    </row>
    <row r="1039" spans="16:16" x14ac:dyDescent="0.25">
      <c r="P1039" s="2" t="s">
        <v>1960</v>
      </c>
    </row>
    <row r="1040" spans="16:16" x14ac:dyDescent="0.25">
      <c r="P1040" s="2" t="s">
        <v>1961</v>
      </c>
    </row>
    <row r="1041" spans="16:16" x14ac:dyDescent="0.25">
      <c r="P1041" s="2" t="s">
        <v>1962</v>
      </c>
    </row>
    <row r="1042" spans="16:16" x14ac:dyDescent="0.25">
      <c r="P1042" s="2" t="s">
        <v>1963</v>
      </c>
    </row>
    <row r="1043" spans="16:16" x14ac:dyDescent="0.25">
      <c r="P1043" s="2" t="s">
        <v>1964</v>
      </c>
    </row>
    <row r="1044" spans="16:16" x14ac:dyDescent="0.25">
      <c r="P1044" s="2" t="s">
        <v>1965</v>
      </c>
    </row>
    <row r="1045" spans="16:16" x14ac:dyDescent="0.25">
      <c r="P1045" s="2" t="s">
        <v>1966</v>
      </c>
    </row>
    <row r="1046" spans="16:16" x14ac:dyDescent="0.25">
      <c r="P1046" s="2" t="s">
        <v>1967</v>
      </c>
    </row>
    <row r="1047" spans="16:16" x14ac:dyDescent="0.25">
      <c r="P1047" s="2" t="s">
        <v>1968</v>
      </c>
    </row>
    <row r="1048" spans="16:16" x14ac:dyDescent="0.25">
      <c r="P1048" s="2" t="s">
        <v>1969</v>
      </c>
    </row>
    <row r="1049" spans="16:16" x14ac:dyDescent="0.25">
      <c r="P1049" s="2" t="s">
        <v>1970</v>
      </c>
    </row>
    <row r="1050" spans="16:16" x14ac:dyDescent="0.25">
      <c r="P1050" s="2" t="s">
        <v>1971</v>
      </c>
    </row>
    <row r="1051" spans="16:16" x14ac:dyDescent="0.25">
      <c r="P1051" s="2" t="s">
        <v>1972</v>
      </c>
    </row>
    <row r="1052" spans="16:16" x14ac:dyDescent="0.25">
      <c r="P1052" s="2" t="s">
        <v>1973</v>
      </c>
    </row>
    <row r="1053" spans="16:16" x14ac:dyDescent="0.25">
      <c r="P1053" s="2" t="s">
        <v>1974</v>
      </c>
    </row>
    <row r="1054" spans="16:16" x14ac:dyDescent="0.25">
      <c r="P1054" s="2" t="s">
        <v>1975</v>
      </c>
    </row>
    <row r="1055" spans="16:16" x14ac:dyDescent="0.25">
      <c r="P1055" s="2" t="s">
        <v>1976</v>
      </c>
    </row>
    <row r="1056" spans="16:16" x14ac:dyDescent="0.25">
      <c r="P1056" s="2" t="s">
        <v>1977</v>
      </c>
    </row>
    <row r="1057" spans="16:16" x14ac:dyDescent="0.25">
      <c r="P1057" s="2" t="s">
        <v>1978</v>
      </c>
    </row>
    <row r="1058" spans="16:16" x14ac:dyDescent="0.25">
      <c r="P1058" s="2" t="s">
        <v>1979</v>
      </c>
    </row>
    <row r="1059" spans="16:16" x14ac:dyDescent="0.25">
      <c r="P1059" s="2" t="s">
        <v>1980</v>
      </c>
    </row>
    <row r="1060" spans="16:16" x14ac:dyDescent="0.25">
      <c r="P1060" s="2" t="s">
        <v>1981</v>
      </c>
    </row>
    <row r="1061" spans="16:16" x14ac:dyDescent="0.25">
      <c r="P1061" s="2" t="s">
        <v>1982</v>
      </c>
    </row>
    <row r="1062" spans="16:16" x14ac:dyDescent="0.25">
      <c r="P1062" s="2" t="s">
        <v>1983</v>
      </c>
    </row>
    <row r="1063" spans="16:16" x14ac:dyDescent="0.25">
      <c r="P1063" s="2" t="s">
        <v>1984</v>
      </c>
    </row>
    <row r="1064" spans="16:16" x14ac:dyDescent="0.25">
      <c r="P1064" s="2" t="s">
        <v>1985</v>
      </c>
    </row>
    <row r="1065" spans="16:16" x14ac:dyDescent="0.25">
      <c r="P1065" s="2" t="s">
        <v>1986</v>
      </c>
    </row>
    <row r="1066" spans="16:16" x14ac:dyDescent="0.25">
      <c r="P1066" s="2" t="s">
        <v>1987</v>
      </c>
    </row>
    <row r="1067" spans="16:16" x14ac:dyDescent="0.25">
      <c r="P1067" s="2" t="s">
        <v>1988</v>
      </c>
    </row>
    <row r="1068" spans="16:16" x14ac:dyDescent="0.25">
      <c r="P1068" s="2" t="s">
        <v>1989</v>
      </c>
    </row>
    <row r="1069" spans="16:16" x14ac:dyDescent="0.25">
      <c r="P1069" s="2" t="s">
        <v>1990</v>
      </c>
    </row>
    <row r="1070" spans="16:16" x14ac:dyDescent="0.25">
      <c r="P1070" s="2" t="s">
        <v>1991</v>
      </c>
    </row>
    <row r="1071" spans="16:16" x14ac:dyDescent="0.25">
      <c r="P1071" s="2" t="s">
        <v>1992</v>
      </c>
    </row>
    <row r="1072" spans="16:16" x14ac:dyDescent="0.25">
      <c r="P1072" s="2" t="s">
        <v>1993</v>
      </c>
    </row>
    <row r="1073" spans="16:16" x14ac:dyDescent="0.25">
      <c r="P1073" s="2" t="s">
        <v>1994</v>
      </c>
    </row>
    <row r="1074" spans="16:16" x14ac:dyDescent="0.25">
      <c r="P1074" s="2" t="s">
        <v>1995</v>
      </c>
    </row>
    <row r="1075" spans="16:16" x14ac:dyDescent="0.25">
      <c r="P1075" s="2" t="s">
        <v>1996</v>
      </c>
    </row>
    <row r="1076" spans="16:16" x14ac:dyDescent="0.25">
      <c r="P1076" s="2" t="s">
        <v>1997</v>
      </c>
    </row>
    <row r="1077" spans="16:16" x14ac:dyDescent="0.25">
      <c r="P1077" s="2" t="s">
        <v>1998</v>
      </c>
    </row>
    <row r="1078" spans="16:16" x14ac:dyDescent="0.25">
      <c r="P1078" s="2" t="s">
        <v>1999</v>
      </c>
    </row>
    <row r="1079" spans="16:16" x14ac:dyDescent="0.25">
      <c r="P1079" s="2" t="s">
        <v>2000</v>
      </c>
    </row>
    <row r="1080" spans="16:16" x14ac:dyDescent="0.25">
      <c r="P1080" s="2" t="s">
        <v>2001</v>
      </c>
    </row>
    <row r="1081" spans="16:16" x14ac:dyDescent="0.25">
      <c r="P1081" s="2" t="s">
        <v>2002</v>
      </c>
    </row>
    <row r="1082" spans="16:16" x14ac:dyDescent="0.25">
      <c r="P1082" s="2" t="s">
        <v>2003</v>
      </c>
    </row>
    <row r="1083" spans="16:16" x14ac:dyDescent="0.25">
      <c r="P1083" s="2" t="s">
        <v>2004</v>
      </c>
    </row>
    <row r="1084" spans="16:16" x14ac:dyDescent="0.25">
      <c r="P1084" s="2" t="s">
        <v>2005</v>
      </c>
    </row>
    <row r="1085" spans="16:16" x14ac:dyDescent="0.25">
      <c r="P1085" s="2" t="s">
        <v>2006</v>
      </c>
    </row>
    <row r="1086" spans="16:16" x14ac:dyDescent="0.25">
      <c r="P1086" s="2" t="s">
        <v>2007</v>
      </c>
    </row>
    <row r="1087" spans="16:16" x14ac:dyDescent="0.25">
      <c r="P1087" s="2" t="s">
        <v>2008</v>
      </c>
    </row>
    <row r="1088" spans="16:16" x14ac:dyDescent="0.25">
      <c r="P1088" s="2" t="s">
        <v>2009</v>
      </c>
    </row>
    <row r="1089" spans="16:16" x14ac:dyDescent="0.25">
      <c r="P1089" s="2" t="s">
        <v>2010</v>
      </c>
    </row>
    <row r="1090" spans="16:16" x14ac:dyDescent="0.25">
      <c r="P1090" s="2" t="s">
        <v>2011</v>
      </c>
    </row>
    <row r="1091" spans="16:16" x14ac:dyDescent="0.25">
      <c r="P1091" s="2" t="s">
        <v>2012</v>
      </c>
    </row>
    <row r="1092" spans="16:16" x14ac:dyDescent="0.25">
      <c r="P1092" s="2" t="s">
        <v>2013</v>
      </c>
    </row>
    <row r="1093" spans="16:16" x14ac:dyDescent="0.25">
      <c r="P1093" s="2" t="s">
        <v>2014</v>
      </c>
    </row>
    <row r="1094" spans="16:16" x14ac:dyDescent="0.25">
      <c r="P1094" s="2" t="s">
        <v>2015</v>
      </c>
    </row>
    <row r="1095" spans="16:16" x14ac:dyDescent="0.25">
      <c r="P1095" s="2" t="s">
        <v>2016</v>
      </c>
    </row>
    <row r="1096" spans="16:16" x14ac:dyDescent="0.25">
      <c r="P1096" s="2" t="s">
        <v>2017</v>
      </c>
    </row>
    <row r="1097" spans="16:16" x14ac:dyDescent="0.25">
      <c r="P1097" s="2" t="s">
        <v>2018</v>
      </c>
    </row>
    <row r="1098" spans="16:16" x14ac:dyDescent="0.25">
      <c r="P1098" s="2" t="s">
        <v>2019</v>
      </c>
    </row>
    <row r="1099" spans="16:16" x14ac:dyDescent="0.25">
      <c r="P1099" s="2" t="s">
        <v>2020</v>
      </c>
    </row>
    <row r="1100" spans="16:16" x14ac:dyDescent="0.25">
      <c r="P1100" s="2" t="s">
        <v>2021</v>
      </c>
    </row>
    <row r="1101" spans="16:16" x14ac:dyDescent="0.25">
      <c r="P1101" s="2" t="s">
        <v>2022</v>
      </c>
    </row>
    <row r="1102" spans="16:16" x14ac:dyDescent="0.25">
      <c r="P1102" s="2" t="s">
        <v>2023</v>
      </c>
    </row>
    <row r="1103" spans="16:16" x14ac:dyDescent="0.25">
      <c r="P1103" s="2" t="s">
        <v>2024</v>
      </c>
    </row>
    <row r="1104" spans="16:16" x14ac:dyDescent="0.25">
      <c r="P1104" s="2" t="s">
        <v>2025</v>
      </c>
    </row>
    <row r="1105" spans="16:16" x14ac:dyDescent="0.25">
      <c r="P1105" s="2" t="s">
        <v>2026</v>
      </c>
    </row>
    <row r="1106" spans="16:16" x14ac:dyDescent="0.25">
      <c r="P1106" s="2" t="s">
        <v>2027</v>
      </c>
    </row>
    <row r="1107" spans="16:16" x14ac:dyDescent="0.25">
      <c r="P1107" s="2" t="s">
        <v>2028</v>
      </c>
    </row>
    <row r="1108" spans="16:16" x14ac:dyDescent="0.25">
      <c r="P1108" s="2" t="s">
        <v>2029</v>
      </c>
    </row>
    <row r="1109" spans="16:16" x14ac:dyDescent="0.25">
      <c r="P1109" s="2" t="s">
        <v>2030</v>
      </c>
    </row>
    <row r="1110" spans="16:16" x14ac:dyDescent="0.25">
      <c r="P1110" s="2" t="s">
        <v>2031</v>
      </c>
    </row>
    <row r="1111" spans="16:16" x14ac:dyDescent="0.25">
      <c r="P1111" s="2" t="s">
        <v>2032</v>
      </c>
    </row>
    <row r="1112" spans="16:16" x14ac:dyDescent="0.25">
      <c r="P1112" s="2" t="s">
        <v>2033</v>
      </c>
    </row>
    <row r="1113" spans="16:16" x14ac:dyDescent="0.25">
      <c r="P1113" s="2" t="s">
        <v>2034</v>
      </c>
    </row>
    <row r="1114" spans="16:16" x14ac:dyDescent="0.25">
      <c r="P1114" s="2" t="s">
        <v>2035</v>
      </c>
    </row>
    <row r="1115" spans="16:16" x14ac:dyDescent="0.25">
      <c r="P1115" s="2" t="s">
        <v>2036</v>
      </c>
    </row>
    <row r="1116" spans="16:16" x14ac:dyDescent="0.25">
      <c r="P1116" s="2" t="s">
        <v>2037</v>
      </c>
    </row>
    <row r="1117" spans="16:16" x14ac:dyDescent="0.25">
      <c r="P1117" s="2" t="s">
        <v>2038</v>
      </c>
    </row>
    <row r="1118" spans="16:16" x14ac:dyDescent="0.25">
      <c r="P1118" s="2" t="s">
        <v>2039</v>
      </c>
    </row>
    <row r="1119" spans="16:16" x14ac:dyDescent="0.25">
      <c r="P1119" s="2" t="s">
        <v>2040</v>
      </c>
    </row>
    <row r="1120" spans="16:16" x14ac:dyDescent="0.25">
      <c r="P1120" s="2" t="s">
        <v>2041</v>
      </c>
    </row>
    <row r="1121" spans="16:16" x14ac:dyDescent="0.25">
      <c r="P1121" s="2" t="s">
        <v>2042</v>
      </c>
    </row>
    <row r="1122" spans="16:16" x14ac:dyDescent="0.25">
      <c r="P1122" s="2" t="s">
        <v>2043</v>
      </c>
    </row>
    <row r="1123" spans="16:16" x14ac:dyDescent="0.25">
      <c r="P1123" s="2" t="s">
        <v>2044</v>
      </c>
    </row>
    <row r="1124" spans="16:16" x14ac:dyDescent="0.25">
      <c r="P1124" s="2" t="s">
        <v>2045</v>
      </c>
    </row>
    <row r="1125" spans="16:16" x14ac:dyDescent="0.25">
      <c r="P1125" s="2" t="s">
        <v>2046</v>
      </c>
    </row>
    <row r="1126" spans="16:16" x14ac:dyDescent="0.25">
      <c r="P1126" s="2" t="s">
        <v>2047</v>
      </c>
    </row>
    <row r="1127" spans="16:16" x14ac:dyDescent="0.25">
      <c r="P1127" s="2" t="s">
        <v>2048</v>
      </c>
    </row>
    <row r="1128" spans="16:16" x14ac:dyDescent="0.25">
      <c r="P1128" s="2" t="s">
        <v>2049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703F-AC19-40E3-88CD-4D83780B06A1}">
  <sheetPr codeName="Hoja4">
    <tabColor theme="0" tint="-0.34998626667073579"/>
  </sheetPr>
  <dimension ref="A1:L21"/>
  <sheetViews>
    <sheetView showGridLines="0" workbookViewId="0">
      <selection activeCell="C12" sqref="C12"/>
    </sheetView>
  </sheetViews>
  <sheetFormatPr baseColWidth="10" defaultColWidth="0" defaultRowHeight="15" zeroHeight="1" x14ac:dyDescent="0.25"/>
  <cols>
    <col min="1" max="1" width="2.42578125" style="2" customWidth="1"/>
    <col min="2" max="2" width="2.140625" style="2" customWidth="1"/>
    <col min="3" max="3" width="48.7109375" style="2" customWidth="1"/>
    <col min="4" max="9" width="30.7109375" style="2" customWidth="1"/>
    <col min="10" max="12" width="9.140625" style="2" customWidth="1"/>
    <col min="13" max="16384" width="9.140625" style="2" hidden="1"/>
  </cols>
  <sheetData>
    <row r="1" spans="2:11" x14ac:dyDescent="0.25"/>
    <row r="2" spans="2:11" x14ac:dyDescent="0.25">
      <c r="D2" s="313" t="s">
        <v>2050</v>
      </c>
      <c r="E2" s="313"/>
      <c r="F2" s="313"/>
      <c r="G2" s="313"/>
      <c r="H2" s="313"/>
      <c r="I2" s="313"/>
    </row>
    <row r="3" spans="2:11" ht="4.5" customHeight="1" x14ac:dyDescent="0.25"/>
    <row r="4" spans="2:11" x14ac:dyDescent="0.25">
      <c r="D4" s="311" t="s">
        <v>2051</v>
      </c>
      <c r="E4" s="312"/>
      <c r="F4" s="312"/>
      <c r="G4" s="4"/>
      <c r="H4" s="312" t="s">
        <v>2052</v>
      </c>
      <c r="I4" s="312"/>
    </row>
    <row r="5" spans="2:11" x14ac:dyDescent="0.25">
      <c r="B5" s="45"/>
      <c r="C5" s="6" t="s">
        <v>2053</v>
      </c>
      <c r="D5" s="5" t="s">
        <v>2054</v>
      </c>
      <c r="E5" s="5" t="s">
        <v>2055</v>
      </c>
      <c r="F5" s="5" t="s">
        <v>2056</v>
      </c>
      <c r="G5" s="279" t="s">
        <v>2057</v>
      </c>
      <c r="H5" s="5" t="s">
        <v>2058</v>
      </c>
      <c r="I5" s="5" t="s">
        <v>2059</v>
      </c>
    </row>
    <row r="6" spans="2:11" x14ac:dyDescent="0.25">
      <c r="B6" s="45"/>
      <c r="C6" s="37" t="s">
        <v>2060</v>
      </c>
      <c r="D6" s="70"/>
      <c r="E6" s="70"/>
      <c r="F6" s="70"/>
      <c r="G6" s="70"/>
      <c r="H6" s="70"/>
      <c r="I6" s="70"/>
    </row>
    <row r="7" spans="2:11" ht="21" x14ac:dyDescent="0.35">
      <c r="B7" s="45"/>
      <c r="C7" s="38" t="s">
        <v>2061</v>
      </c>
      <c r="D7" s="71"/>
      <c r="E7" s="71"/>
      <c r="F7" s="71"/>
      <c r="G7" s="71"/>
      <c r="H7" s="71"/>
      <c r="I7" s="71"/>
      <c r="K7" s="50" t="s">
        <v>9</v>
      </c>
    </row>
    <row r="8" spans="2:11" x14ac:dyDescent="0.25">
      <c r="B8" s="45"/>
      <c r="C8" s="38" t="s">
        <v>2062</v>
      </c>
      <c r="D8" s="71"/>
      <c r="E8" s="71"/>
      <c r="F8" s="71"/>
      <c r="G8" s="71"/>
      <c r="H8" s="71"/>
      <c r="I8" s="71"/>
    </row>
    <row r="9" spans="2:11" x14ac:dyDescent="0.25">
      <c r="B9" s="45"/>
      <c r="C9" s="38" t="s">
        <v>2063</v>
      </c>
      <c r="D9" s="71"/>
      <c r="E9" s="71"/>
      <c r="F9" s="71"/>
      <c r="G9" s="71"/>
      <c r="H9" s="71"/>
      <c r="I9" s="71"/>
    </row>
    <row r="10" spans="2:11" x14ac:dyDescent="0.25">
      <c r="B10" s="45"/>
      <c r="C10" s="38" t="s">
        <v>2064</v>
      </c>
      <c r="D10" s="71"/>
      <c r="E10" s="71"/>
      <c r="F10" s="71"/>
      <c r="G10" s="71"/>
      <c r="H10" s="71"/>
      <c r="I10" s="71"/>
    </row>
    <row r="11" spans="2:11" x14ac:dyDescent="0.25">
      <c r="B11" s="45"/>
      <c r="C11" s="38" t="s">
        <v>2065</v>
      </c>
      <c r="D11" s="72"/>
      <c r="E11" s="72"/>
      <c r="F11" s="72"/>
      <c r="G11" s="72"/>
      <c r="H11" s="72"/>
      <c r="I11" s="72"/>
    </row>
    <row r="12" spans="2:11" x14ac:dyDescent="0.25">
      <c r="B12" s="45"/>
      <c r="C12" s="38" t="s">
        <v>2066</v>
      </c>
      <c r="D12" s="70"/>
      <c r="E12" s="70"/>
      <c r="F12" s="70"/>
      <c r="G12" s="70"/>
      <c r="H12" s="70"/>
      <c r="I12" s="70"/>
    </row>
    <row r="13" spans="2:11" x14ac:dyDescent="0.25">
      <c r="B13" s="45"/>
      <c r="C13" s="38" t="s">
        <v>2067</v>
      </c>
      <c r="D13" s="71"/>
      <c r="E13" s="71"/>
      <c r="F13" s="71"/>
      <c r="G13" s="73"/>
      <c r="H13" s="73"/>
      <c r="I13" s="73"/>
    </row>
    <row r="14" spans="2:11" x14ac:dyDescent="0.25">
      <c r="B14" s="45"/>
      <c r="C14" s="38" t="s">
        <v>2068</v>
      </c>
      <c r="D14" s="71"/>
      <c r="E14" s="71"/>
      <c r="F14" s="71"/>
      <c r="G14" s="71"/>
      <c r="H14" s="71"/>
      <c r="I14" s="71"/>
    </row>
    <row r="15" spans="2:11" s="36" customFormat="1" x14ac:dyDescent="0.25">
      <c r="B15" s="56"/>
      <c r="C15" s="44" t="s">
        <v>2069</v>
      </c>
      <c r="D15" s="74"/>
      <c r="E15" s="74"/>
      <c r="F15" s="74"/>
      <c r="G15" s="73"/>
      <c r="H15" s="73"/>
      <c r="I15" s="73"/>
    </row>
    <row r="16" spans="2:11" x14ac:dyDescent="0.25">
      <c r="B16" s="45"/>
      <c r="C16" s="44" t="s">
        <v>2070</v>
      </c>
      <c r="D16" s="71"/>
      <c r="E16" s="71"/>
      <c r="F16" s="71"/>
      <c r="G16" s="73"/>
      <c r="H16" s="73"/>
      <c r="I16" s="73"/>
    </row>
    <row r="17" spans="2:9" x14ac:dyDescent="0.25">
      <c r="B17" s="45"/>
      <c r="C17" s="38" t="s">
        <v>2071</v>
      </c>
      <c r="D17" s="74"/>
      <c r="E17" s="74"/>
      <c r="F17" s="74"/>
      <c r="G17" s="73"/>
      <c r="H17" s="73"/>
      <c r="I17" s="73"/>
    </row>
    <row r="18" spans="2:9" x14ac:dyDescent="0.25">
      <c r="B18" s="45"/>
      <c r="C18" s="38" t="s">
        <v>2072</v>
      </c>
      <c r="D18" s="71"/>
      <c r="E18" s="71"/>
      <c r="F18" s="71"/>
      <c r="G18" s="73"/>
      <c r="H18" s="73"/>
      <c r="I18" s="73"/>
    </row>
    <row r="19" spans="2:9" x14ac:dyDescent="0.25">
      <c r="B19" s="45"/>
      <c r="C19" s="38" t="s">
        <v>2073</v>
      </c>
      <c r="D19" s="75"/>
      <c r="E19" s="75"/>
      <c r="F19" s="75"/>
      <c r="G19" s="73"/>
      <c r="H19" s="73"/>
      <c r="I19" s="73"/>
    </row>
    <row r="20" spans="2:9" x14ac:dyDescent="0.25">
      <c r="B20" s="45"/>
      <c r="C20" s="39" t="s">
        <v>2074</v>
      </c>
      <c r="D20" s="74"/>
      <c r="E20" s="74"/>
      <c r="F20" s="74"/>
      <c r="G20" s="73"/>
      <c r="H20" s="73"/>
      <c r="I20" s="73"/>
    </row>
    <row r="21" spans="2:9" x14ac:dyDescent="0.25"/>
  </sheetData>
  <sheetProtection algorithmName="SHA-512" hashValue="ho4HTGCanQh1yb7QHDXSACBPjmg7bGbPwMVrrd7PNV2QISaSIcm+DykNwOnKNKOThaubZrzlFyPq2pnIl1BxAA==" saltValue="auKvLh9GgPnMMLKUf32ehQ==" spinCount="100000" sheet="1" objects="1" scenarios="1"/>
  <mergeCells count="3">
    <mergeCell ref="D4:F4"/>
    <mergeCell ref="H4:I4"/>
    <mergeCell ref="D2:I2"/>
  </mergeCells>
  <conditionalFormatting sqref="G13:I13">
    <cfRule type="expression" dxfId="3" priority="1" stopIfTrue="1">
      <formula>$H$7</formula>
    </cfRule>
  </conditionalFormatting>
  <conditionalFormatting sqref="G15:I20">
    <cfRule type="expression" dxfId="2" priority="2" stopIfTrue="1">
      <formula>$H$7</formula>
    </cfRule>
  </conditionalFormatting>
  <dataValidations xWindow="413" yWindow="383" count="2">
    <dataValidation type="whole" allowBlank="1" showInputMessage="1" showErrorMessage="1" prompt="Ingrese el número de documento sin puntos ni guiones" sqref="D7:I7" xr:uid="{AF1874E2-8C8C-4F8D-9E95-7EBB2B13D37D}">
      <formula1>0</formula1>
      <formula2>99999999999999</formula2>
    </dataValidation>
    <dataValidation type="list" allowBlank="1" showInputMessage="1" showErrorMessage="1" promptTitle="Tipo de documento" prompt="Seleccione alguna de las opciones" sqref="D6:F6" xr:uid="{76CA9016-5E88-48DB-9A45-473B7D7DC94D}">
      <formula1>sdstipos_TipoDeDocumento</formula1>
    </dataValidation>
  </dataValidations>
  <hyperlinks>
    <hyperlink ref="K7" location="INDICE!A1" display="VOLVER" xr:uid="{E80E44C4-0053-4AF7-BF6F-F2773BA60E16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413" yWindow="383" count="5">
        <x14:dataValidation type="list" allowBlank="1" showInputMessage="1" showErrorMessage="1" promptTitle="Género" prompt="Seleccione la opcion de la lista" xr:uid="{2E6B9E61-EA7F-4420-A639-D68ED0FCE2DE}">
          <x14:formula1>
            <xm:f>Lists!$AR$3:$AR$5</xm:f>
          </x14:formula1>
          <xm:sqref>D11:I11</xm:sqref>
        </x14:dataValidation>
        <x14:dataValidation type="list" allowBlank="1" showInputMessage="1" showErrorMessage="1" promptTitle="Tipo de documento" prompt="Tipo de documento" xr:uid="{B1B1908B-6683-4448-B8DB-92DAAF81D94E}">
          <x14:formula1>
            <xm:f>Lists!$Z$3</xm:f>
          </x14:formula1>
          <xm:sqref>G6:I6</xm:sqref>
        </x14:dataValidation>
        <x14:dataValidation type="list" allowBlank="1" showInputMessage="1" showErrorMessage="1" promptTitle="Grupo étnico" prompt="Seleccione la opcion de la lista" xr:uid="{B5950883-6C8A-45CA-915A-1672467A8633}">
          <x14:formula1>
            <xm:f>Lists!$AU$3:$AU$6</xm:f>
          </x14:formula1>
          <xm:sqref>D12:I12</xm:sqref>
        </x14:dataValidation>
        <x14:dataValidation type="list" allowBlank="1" showInputMessage="1" showErrorMessage="1" promptTitle="Ciudad notaria" prompt="Ingrese la ciudad de la notaria" xr:uid="{74FD075C-168F-4A4D-80ED-6D03E44D09CE}">
          <x14:formula1>
            <xm:f>Lists!$P$3:$P$1128</xm:f>
          </x14:formula1>
          <xm:sqref>D19:F19</xm:sqref>
        </x14:dataValidation>
        <x14:dataValidation type="list" allowBlank="1" showInputMessage="1" showErrorMessage="1" promptTitle="Profesión" prompt="Seleccione la opcion de la lista" xr:uid="{E48F447B-EBDB-4FF4-BABE-5AA73F053FFD}">
          <x14:formula1>
            <xm:f>Lists!$AV$3:$AV$4</xm:f>
          </x14:formula1>
          <xm:sqref>D13:F13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BD76-9090-4B40-B08A-2C998CDE0F2F}">
  <sheetPr codeName="Hoja12">
    <tabColor theme="0" tint="-0.34998626667073579"/>
  </sheetPr>
  <dimension ref="A1:I61"/>
  <sheetViews>
    <sheetView showGridLines="0" topLeftCell="B28" workbookViewId="0">
      <selection activeCell="E50" sqref="E50:F53"/>
    </sheetView>
  </sheetViews>
  <sheetFormatPr baseColWidth="10" defaultColWidth="0" defaultRowHeight="15" zeroHeight="1" x14ac:dyDescent="0.25"/>
  <cols>
    <col min="1" max="2" width="3.42578125" customWidth="1"/>
    <col min="3" max="3" width="72.42578125" bestFit="1" customWidth="1"/>
    <col min="4" max="4" width="12.42578125" style="222" customWidth="1"/>
    <col min="5" max="6" width="30.7109375" customWidth="1"/>
    <col min="7" max="7" width="7.140625" customWidth="1"/>
    <col min="8" max="8" width="8" customWidth="1"/>
    <col min="9" max="9" width="11.42578125" customWidth="1"/>
    <col min="10" max="16384" width="11.42578125" hidden="1"/>
  </cols>
  <sheetData>
    <row r="1" spans="2:8" ht="6" customHeight="1" x14ac:dyDescent="0.25"/>
    <row r="2" spans="2:8" ht="18" x14ac:dyDescent="0.25">
      <c r="B2" s="46"/>
      <c r="C2" s="309" t="s">
        <v>2075</v>
      </c>
      <c r="D2" s="309"/>
      <c r="E2" s="309"/>
      <c r="F2" s="309"/>
    </row>
    <row r="3" spans="2:8" x14ac:dyDescent="0.25">
      <c r="B3" s="46"/>
      <c r="C3" s="76"/>
      <c r="D3" s="76" t="s">
        <v>2076</v>
      </c>
      <c r="E3" s="78" t="s">
        <v>2077</v>
      </c>
      <c r="F3" s="78" t="s">
        <v>2078</v>
      </c>
    </row>
    <row r="4" spans="2:8" x14ac:dyDescent="0.25">
      <c r="B4" s="46"/>
      <c r="C4" s="79" t="s">
        <v>2079</v>
      </c>
      <c r="D4" s="258"/>
      <c r="E4" s="259"/>
      <c r="F4" s="259"/>
    </row>
    <row r="5" spans="2:8" x14ac:dyDescent="0.25">
      <c r="B5" s="46"/>
      <c r="C5" s="252" t="s">
        <v>2080</v>
      </c>
      <c r="D5" s="260"/>
      <c r="E5" s="240"/>
      <c r="F5" s="241"/>
    </row>
    <row r="6" spans="2:8" x14ac:dyDescent="0.25">
      <c r="B6" s="46"/>
      <c r="C6" s="250" t="s">
        <v>2081</v>
      </c>
      <c r="D6" s="297" t="s">
        <v>2082</v>
      </c>
      <c r="E6" s="261"/>
      <c r="F6" s="261"/>
    </row>
    <row r="7" spans="2:8" ht="21" x14ac:dyDescent="0.35">
      <c r="B7" s="46"/>
      <c r="C7" s="250" t="s">
        <v>2083</v>
      </c>
      <c r="D7" s="233"/>
      <c r="E7" s="261"/>
      <c r="F7" s="261"/>
      <c r="H7" s="81" t="s">
        <v>9</v>
      </c>
    </row>
    <row r="8" spans="2:8" x14ac:dyDescent="0.25">
      <c r="B8" s="46"/>
      <c r="C8" s="250" t="s">
        <v>2084</v>
      </c>
      <c r="D8" s="297" t="s">
        <v>2085</v>
      </c>
      <c r="E8" s="261"/>
      <c r="F8" s="261"/>
    </row>
    <row r="9" spans="2:8" x14ac:dyDescent="0.25">
      <c r="B9" s="46"/>
      <c r="C9" s="250" t="s">
        <v>2086</v>
      </c>
      <c r="D9" s="236"/>
      <c r="E9" s="261"/>
      <c r="F9" s="261"/>
    </row>
    <row r="10" spans="2:8" x14ac:dyDescent="0.25">
      <c r="B10" s="46"/>
      <c r="C10" s="250" t="s">
        <v>2087</v>
      </c>
      <c r="D10" s="236"/>
      <c r="E10" s="261"/>
      <c r="F10" s="261"/>
    </row>
    <row r="11" spans="2:8" x14ac:dyDescent="0.25">
      <c r="B11" s="46"/>
      <c r="C11" s="250" t="s">
        <v>2088</v>
      </c>
      <c r="D11" s="236" t="s">
        <v>2089</v>
      </c>
      <c r="E11" s="261"/>
      <c r="F11" s="261"/>
    </row>
    <row r="12" spans="2:8" x14ac:dyDescent="0.25">
      <c r="B12" s="46"/>
      <c r="C12" s="256" t="s">
        <v>2090</v>
      </c>
      <c r="D12" s="257"/>
      <c r="E12" s="261"/>
      <c r="F12" s="261"/>
    </row>
    <row r="13" spans="2:8" x14ac:dyDescent="0.25">
      <c r="B13" s="46"/>
      <c r="C13" s="229" t="s">
        <v>2091</v>
      </c>
      <c r="D13" s="251"/>
      <c r="E13" s="262">
        <f>SUM(E6:E12)</f>
        <v>0</v>
      </c>
      <c r="F13" s="262">
        <f>SUM(F6:F12)</f>
        <v>0</v>
      </c>
    </row>
    <row r="14" spans="2:8" x14ac:dyDescent="0.25">
      <c r="B14" s="46"/>
      <c r="C14" s="252" t="s">
        <v>2092</v>
      </c>
      <c r="D14" s="253"/>
      <c r="E14" s="254"/>
      <c r="F14" s="255"/>
    </row>
    <row r="15" spans="2:8" x14ac:dyDescent="0.25">
      <c r="B15" s="46"/>
      <c r="C15" s="250" t="s">
        <v>2093</v>
      </c>
      <c r="D15" s="233"/>
      <c r="E15" s="261"/>
      <c r="F15" s="261"/>
    </row>
    <row r="16" spans="2:8" x14ac:dyDescent="0.25">
      <c r="B16" s="46"/>
      <c r="C16" s="250" t="s">
        <v>2094</v>
      </c>
      <c r="D16" s="297" t="s">
        <v>2095</v>
      </c>
      <c r="E16" s="261"/>
      <c r="F16" s="261"/>
    </row>
    <row r="17" spans="2:6" x14ac:dyDescent="0.25">
      <c r="B17" s="46"/>
      <c r="C17" s="250" t="s">
        <v>2096</v>
      </c>
      <c r="D17" s="297" t="s">
        <v>2085</v>
      </c>
      <c r="E17" s="261"/>
      <c r="F17" s="261"/>
    </row>
    <row r="18" spans="2:6" x14ac:dyDescent="0.25">
      <c r="B18" s="46"/>
      <c r="C18" s="250" t="s">
        <v>2097</v>
      </c>
      <c r="D18" s="236"/>
      <c r="E18" s="261"/>
      <c r="F18" s="261"/>
    </row>
    <row r="19" spans="2:6" x14ac:dyDescent="0.25">
      <c r="B19" s="46"/>
      <c r="C19" s="250" t="s">
        <v>2098</v>
      </c>
      <c r="D19" s="236"/>
      <c r="E19" s="261"/>
      <c r="F19" s="261"/>
    </row>
    <row r="20" spans="2:6" x14ac:dyDescent="0.25">
      <c r="B20" s="46"/>
      <c r="C20" s="250" t="s">
        <v>2099</v>
      </c>
      <c r="D20" s="236"/>
      <c r="E20" s="261"/>
      <c r="F20" s="261"/>
    </row>
    <row r="21" spans="2:6" x14ac:dyDescent="0.25">
      <c r="B21" s="46"/>
      <c r="C21" s="250" t="s">
        <v>2088</v>
      </c>
      <c r="D21" s="236"/>
      <c r="E21" s="261"/>
      <c r="F21" s="261"/>
    </row>
    <row r="22" spans="2:6" x14ac:dyDescent="0.25">
      <c r="B22" s="46"/>
      <c r="C22" s="250" t="s">
        <v>2090</v>
      </c>
      <c r="D22" s="236"/>
      <c r="E22" s="261"/>
      <c r="F22" s="261"/>
    </row>
    <row r="23" spans="2:6" x14ac:dyDescent="0.25">
      <c r="B23" s="46"/>
      <c r="C23" s="215" t="s">
        <v>2100</v>
      </c>
      <c r="D23" s="244"/>
      <c r="E23" s="263">
        <f>SUM(E15:E22)</f>
        <v>0</v>
      </c>
      <c r="F23" s="263">
        <f>SUM(F15:F22)</f>
        <v>0</v>
      </c>
    </row>
    <row r="24" spans="2:6" ht="4.5" customHeight="1" x14ac:dyDescent="0.25">
      <c r="B24" s="46"/>
      <c r="C24" s="245"/>
      <c r="D24" s="246"/>
      <c r="E24" s="247"/>
      <c r="F24" s="247"/>
    </row>
    <row r="25" spans="2:6" x14ac:dyDescent="0.25">
      <c r="B25" s="46"/>
      <c r="C25" s="217" t="s">
        <v>2101</v>
      </c>
      <c r="D25" s="248"/>
      <c r="E25" s="263">
        <f>+E13+E23</f>
        <v>0</v>
      </c>
      <c r="F25" s="263">
        <f>+F13+F23</f>
        <v>0</v>
      </c>
    </row>
    <row r="26" spans="2:6" x14ac:dyDescent="0.25">
      <c r="B26" s="46"/>
      <c r="C26" s="230" t="s">
        <v>2102</v>
      </c>
      <c r="D26" s="249"/>
      <c r="E26" s="231"/>
      <c r="F26" s="231"/>
    </row>
    <row r="27" spans="2:6" x14ac:dyDescent="0.25">
      <c r="B27" s="46"/>
      <c r="C27" s="238" t="s">
        <v>2103</v>
      </c>
      <c r="D27" s="239"/>
      <c r="E27" s="240"/>
      <c r="F27" s="241"/>
    </row>
    <row r="28" spans="2:6" x14ac:dyDescent="0.25">
      <c r="B28" s="46"/>
      <c r="C28" s="242" t="s">
        <v>2104</v>
      </c>
      <c r="D28" s="233"/>
      <c r="E28" s="243"/>
      <c r="F28" s="243"/>
    </row>
    <row r="29" spans="2:6" x14ac:dyDescent="0.25">
      <c r="B29" s="46"/>
      <c r="C29" s="223" t="s">
        <v>2105</v>
      </c>
      <c r="D29" s="233"/>
      <c r="E29" s="261"/>
      <c r="F29" s="261"/>
    </row>
    <row r="30" spans="2:6" x14ac:dyDescent="0.25">
      <c r="B30" s="46"/>
      <c r="C30" s="223" t="s">
        <v>2106</v>
      </c>
      <c r="D30" s="236"/>
      <c r="E30" s="261"/>
      <c r="F30" s="261"/>
    </row>
    <row r="31" spans="2:6" x14ac:dyDescent="0.25">
      <c r="B31" s="46"/>
      <c r="C31" s="234" t="s">
        <v>2107</v>
      </c>
      <c r="D31" s="235"/>
      <c r="E31" s="264">
        <f>SUM(E29:E30)</f>
        <v>0</v>
      </c>
      <c r="F31" s="264">
        <f>SUM(F29:F30)</f>
        <v>0</v>
      </c>
    </row>
    <row r="32" spans="2:6" x14ac:dyDescent="0.25">
      <c r="B32" s="46"/>
      <c r="C32" s="223" t="s">
        <v>2108</v>
      </c>
      <c r="D32" s="297" t="s">
        <v>2109</v>
      </c>
      <c r="E32" s="261"/>
      <c r="F32" s="261"/>
    </row>
    <row r="33" spans="2:6" x14ac:dyDescent="0.25">
      <c r="B33" s="46"/>
      <c r="C33" s="223" t="s">
        <v>2110</v>
      </c>
      <c r="D33" s="233"/>
      <c r="E33" s="261"/>
      <c r="F33" s="261"/>
    </row>
    <row r="34" spans="2:6" x14ac:dyDescent="0.25">
      <c r="B34" s="46"/>
      <c r="C34" s="223" t="s">
        <v>2111</v>
      </c>
      <c r="D34" s="297" t="s">
        <v>2109</v>
      </c>
      <c r="E34" s="261"/>
      <c r="F34" s="261"/>
    </row>
    <row r="35" spans="2:6" x14ac:dyDescent="0.25">
      <c r="B35" s="46"/>
      <c r="C35" s="223" t="s">
        <v>2112</v>
      </c>
      <c r="D35" s="80"/>
      <c r="E35" s="261"/>
      <c r="F35" s="261"/>
    </row>
    <row r="36" spans="2:6" x14ac:dyDescent="0.25">
      <c r="B36" s="46"/>
      <c r="C36" s="227" t="s">
        <v>2113</v>
      </c>
      <c r="D36" s="237"/>
      <c r="E36" s="263">
        <f>SUM(E31:E35)</f>
        <v>0</v>
      </c>
      <c r="F36" s="263">
        <f>SUM(F31:F35)</f>
        <v>0</v>
      </c>
    </row>
    <row r="37" spans="2:6" x14ac:dyDescent="0.25">
      <c r="B37" s="46"/>
      <c r="C37" s="238" t="s">
        <v>2114</v>
      </c>
      <c r="D37" s="239"/>
      <c r="E37" s="240"/>
      <c r="F37" s="241"/>
    </row>
    <row r="38" spans="2:6" x14ac:dyDescent="0.25">
      <c r="B38" s="46"/>
      <c r="C38" s="242" t="s">
        <v>2104</v>
      </c>
      <c r="D38" s="233"/>
      <c r="E38" s="243"/>
      <c r="F38" s="243"/>
    </row>
    <row r="39" spans="2:6" x14ac:dyDescent="0.25">
      <c r="B39" s="46"/>
      <c r="C39" s="223" t="s">
        <v>2105</v>
      </c>
      <c r="D39" s="233"/>
      <c r="E39" s="261"/>
      <c r="F39" s="261"/>
    </row>
    <row r="40" spans="2:6" x14ac:dyDescent="0.25">
      <c r="B40" s="46"/>
      <c r="C40" s="223" t="s">
        <v>2106</v>
      </c>
      <c r="D40" s="236"/>
      <c r="E40" s="261"/>
      <c r="F40" s="261"/>
    </row>
    <row r="41" spans="2:6" x14ac:dyDescent="0.25">
      <c r="B41" s="46"/>
      <c r="C41" s="234" t="s">
        <v>2107</v>
      </c>
      <c r="D41" s="235"/>
      <c r="E41" s="264">
        <f>SUM(E39:E40)</f>
        <v>0</v>
      </c>
      <c r="F41" s="264">
        <f>SUM(F39:F40)</f>
        <v>0</v>
      </c>
    </row>
    <row r="42" spans="2:6" x14ac:dyDescent="0.25">
      <c r="B42" s="46"/>
      <c r="C42" s="223" t="s">
        <v>2115</v>
      </c>
      <c r="D42" s="297" t="s">
        <v>2109</v>
      </c>
      <c r="E42" s="261"/>
      <c r="F42" s="261"/>
    </row>
    <row r="43" spans="2:6" x14ac:dyDescent="0.25">
      <c r="B43" s="46"/>
      <c r="C43" s="223" t="s">
        <v>2116</v>
      </c>
      <c r="D43" s="233"/>
      <c r="E43" s="261"/>
      <c r="F43" s="261"/>
    </row>
    <row r="44" spans="2:6" x14ac:dyDescent="0.25">
      <c r="B44" s="46"/>
      <c r="C44" s="223" t="s">
        <v>2110</v>
      </c>
      <c r="D44" s="232"/>
      <c r="E44" s="261"/>
      <c r="F44" s="261"/>
    </row>
    <row r="45" spans="2:6" x14ac:dyDescent="0.25">
      <c r="B45" s="46"/>
      <c r="C45" s="223" t="s">
        <v>2117</v>
      </c>
      <c r="D45" s="298" t="s">
        <v>2109</v>
      </c>
      <c r="E45" s="261"/>
      <c r="F45" s="261"/>
    </row>
    <row r="46" spans="2:6" x14ac:dyDescent="0.25">
      <c r="B46" s="46"/>
      <c r="C46" s="223" t="s">
        <v>2118</v>
      </c>
      <c r="D46" s="296"/>
      <c r="E46" s="261"/>
      <c r="F46" s="261"/>
    </row>
    <row r="47" spans="2:6" x14ac:dyDescent="0.25">
      <c r="B47" s="46"/>
      <c r="C47" s="227" t="s">
        <v>2119</v>
      </c>
      <c r="D47" s="228"/>
      <c r="E47" s="263">
        <f>SUM(E41:E46)</f>
        <v>0</v>
      </c>
      <c r="F47" s="263">
        <f>SUM(F41:F46)</f>
        <v>0</v>
      </c>
    </row>
    <row r="48" spans="2:6" x14ac:dyDescent="0.25">
      <c r="B48" s="46"/>
      <c r="C48" s="229" t="s">
        <v>2120</v>
      </c>
      <c r="D48" s="229"/>
      <c r="E48" s="265">
        <f>+E47+E36</f>
        <v>0</v>
      </c>
      <c r="F48" s="265">
        <f>+F47+F36</f>
        <v>0</v>
      </c>
    </row>
    <row r="49" spans="2:6" x14ac:dyDescent="0.25">
      <c r="B49" s="46"/>
      <c r="C49" s="230" t="s">
        <v>2121</v>
      </c>
      <c r="D49" s="298" t="s">
        <v>2122</v>
      </c>
      <c r="E49" s="214"/>
      <c r="F49" s="214"/>
    </row>
    <row r="50" spans="2:6" x14ac:dyDescent="0.25">
      <c r="B50" s="46"/>
      <c r="C50" s="225" t="s">
        <v>2123</v>
      </c>
      <c r="D50" s="226"/>
      <c r="E50" s="261"/>
      <c r="F50" s="261"/>
    </row>
    <row r="51" spans="2:6" x14ac:dyDescent="0.25">
      <c r="B51" s="46"/>
      <c r="C51" s="223" t="s">
        <v>2124</v>
      </c>
      <c r="D51" s="224"/>
      <c r="E51" s="261"/>
      <c r="F51" s="261"/>
    </row>
    <row r="52" spans="2:6" x14ac:dyDescent="0.25">
      <c r="B52" s="46"/>
      <c r="C52" s="223" t="s">
        <v>2125</v>
      </c>
      <c r="D52" s="224"/>
      <c r="E52" s="261"/>
      <c r="F52" s="261"/>
    </row>
    <row r="53" spans="2:6" x14ac:dyDescent="0.25">
      <c r="B53" s="46"/>
      <c r="C53" s="223" t="s">
        <v>2126</v>
      </c>
      <c r="D53" s="224"/>
      <c r="E53" s="261"/>
      <c r="F53" s="261"/>
    </row>
    <row r="54" spans="2:6" x14ac:dyDescent="0.25">
      <c r="B54" s="46"/>
      <c r="C54" s="215" t="s">
        <v>2127</v>
      </c>
      <c r="D54" s="216"/>
      <c r="E54" s="263">
        <f>SUM(E50:E53)</f>
        <v>0</v>
      </c>
      <c r="F54" s="263">
        <f>SUM(F50:F53)</f>
        <v>0</v>
      </c>
    </row>
    <row r="55" spans="2:6" x14ac:dyDescent="0.25">
      <c r="B55" s="46"/>
      <c r="C55" s="217" t="s">
        <v>2128</v>
      </c>
      <c r="D55" s="217"/>
      <c r="E55" s="265">
        <f>+E54+E48</f>
        <v>0</v>
      </c>
      <c r="F55" s="265">
        <f>+F54+F48</f>
        <v>0</v>
      </c>
    </row>
    <row r="56" spans="2:6" x14ac:dyDescent="0.25">
      <c r="C56" s="1"/>
      <c r="D56" s="218"/>
      <c r="E56" s="1"/>
      <c r="F56" s="1"/>
    </row>
    <row r="57" spans="2:6" ht="26.25" x14ac:dyDescent="0.4">
      <c r="C57" s="219" t="s">
        <v>2129</v>
      </c>
      <c r="D57" s="220"/>
      <c r="E57" s="221" t="str">
        <f>IF(E25=E55,"OK","ERROR")</f>
        <v>OK</v>
      </c>
      <c r="F57" s="221" t="str">
        <f>IF(F25=F55,"OK","ERROR")</f>
        <v>OK</v>
      </c>
    </row>
    <row r="58" spans="2:6" x14ac:dyDescent="0.25"/>
    <row r="59" spans="2:6" x14ac:dyDescent="0.25"/>
    <row r="60" spans="2:6" x14ac:dyDescent="0.25"/>
    <row r="61" spans="2:6" x14ac:dyDescent="0.25"/>
  </sheetData>
  <sheetProtection algorithmName="SHA-512" hashValue="xNGc7RKV25P1ELzKvqs9UlZZ0KDdhy8MeUczJTwYYoLOCSx9NRE4UwcZTORMnRGL6MA6bjtmAs5dedtq95QJ3Q==" saltValue="lGe1qf5c0k4ZoKv9ucEWOg==" spinCount="100000" sheet="1" objects="1" scenarios="1" selectLockedCells="1"/>
  <protectedRanges>
    <protectedRange sqref="D1:H1048576" name="Rango1"/>
  </protectedRanges>
  <mergeCells count="1">
    <mergeCell ref="C2:F2"/>
  </mergeCells>
  <conditionalFormatting sqref="E28:F28">
    <cfRule type="expression" dxfId="1" priority="2" stopIfTrue="1">
      <formula>$H$7</formula>
    </cfRule>
  </conditionalFormatting>
  <conditionalFormatting sqref="E38:F38">
    <cfRule type="expression" dxfId="0" priority="1" stopIfTrue="1">
      <formula>$H$7</formula>
    </cfRule>
  </conditionalFormatting>
  <dataValidations count="2">
    <dataValidation type="whole" allowBlank="1" showInputMessage="1" showErrorMessage="1" sqref="E6:F12" xr:uid="{6A742DBF-D9F6-4610-AB56-1292DF257017}">
      <formula1>1</formula1>
      <formula2>9.99999999999999E+24</formula2>
    </dataValidation>
    <dataValidation type="whole" allowBlank="1" showInputMessage="1" showErrorMessage="1" sqref="E15:F22 E29:F30 E32:F35 E39:F40 E42:F46 E50:F52" xr:uid="{04D61029-6195-4490-AA20-FBD30700BCCC}">
      <formula1>1</formula1>
      <formula2>9.99999999999999E+21</formula2>
    </dataValidation>
  </dataValidations>
  <hyperlinks>
    <hyperlink ref="D15" location="Anexo01!A1" display="Anexo01" xr:uid="{5F87BC91-3B5C-4E7A-95CC-FAA71708EE17}"/>
    <hyperlink ref="D28" location="Anexo04!A1" display="Anexo04" xr:uid="{90AA8718-6CD5-4EAC-B554-5B243DAEBEC7}"/>
    <hyperlink ref="D33" location="Anexo04!A1" display="Anexo04" xr:uid="{A8CF73CE-A5A0-4B53-A2DB-3C78CE2DF5BB}"/>
    <hyperlink ref="D43" location="Anexo04!A1" display="Anexo04" xr:uid="{8ED39CD4-EAFB-4A81-AF41-BF4017BA759C}"/>
    <hyperlink ref="D6" location="'Anexo 1'!A1" display="Anexo 1" xr:uid="{E811ACA3-8148-4548-AA8B-3EA4F19300CF}"/>
    <hyperlink ref="D8" location="'Anexo 2'!A1" display="Anexo 2" xr:uid="{9488095E-A079-425B-8B6C-C5D4DF4F1C97}"/>
    <hyperlink ref="D17" location="'Anexo 2'!A1" display="Anexo 2" xr:uid="{46A4AD62-3892-4F9D-9DD9-3918B074C44A}"/>
    <hyperlink ref="D16" location="'Anexo 3'!A1" display="Anexo 3" xr:uid="{A32DE4AA-D0BA-41D4-8895-4AB9CFE14A1A}"/>
    <hyperlink ref="D32" location="'Anexo 4'!A1" display="Anexo 4" xr:uid="{DFFB41BB-C989-4ABD-A765-BF73228E8278}"/>
    <hyperlink ref="D42" location="'Anexo 4'!A1" display="Anexo 4" xr:uid="{8DEBF8E6-D4D8-4377-9671-ECF13D69C91D}"/>
    <hyperlink ref="H7" location="INDICE!A1" display="VOLVER" xr:uid="{B8F5096C-6F11-469C-AB8D-6AB2859CD893}"/>
    <hyperlink ref="D34" location="'Anexo 4'!A1" display="Anexo 4" xr:uid="{434B3F43-520E-40E6-8003-4D0E42CA3F99}"/>
    <hyperlink ref="D45" location="'Anexo 4'!A1" display="Anexo 4" xr:uid="{E3F9517A-C530-4201-BA28-936E2D5F4B6D}"/>
    <hyperlink ref="D49" location="ECAN!A1" display="Anexo ECAN" xr:uid="{5BC8508E-063D-4053-B4C6-D838614C6CB4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B3D8-04CA-42F8-9B4E-23E642ED92B0}">
  <sheetPr codeName="Hoja14">
    <tabColor theme="0" tint="-0.34998626667073579"/>
  </sheetPr>
  <dimension ref="A1:H23"/>
  <sheetViews>
    <sheetView showGridLines="0" workbookViewId="0">
      <selection activeCell="C6" sqref="C6"/>
    </sheetView>
  </sheetViews>
  <sheetFormatPr baseColWidth="10" defaultColWidth="0" defaultRowHeight="15" zeroHeight="1" x14ac:dyDescent="0.25"/>
  <cols>
    <col min="1" max="2" width="3.7109375" customWidth="1"/>
    <col min="3" max="3" width="42.42578125" customWidth="1"/>
    <col min="4" max="4" width="14.85546875" customWidth="1"/>
    <col min="5" max="6" width="30.7109375" customWidth="1"/>
    <col min="7" max="7" width="11.42578125" customWidth="1"/>
    <col min="8" max="8" width="15.7109375" customWidth="1"/>
    <col min="9" max="16384" width="11.42578125" hidden="1"/>
  </cols>
  <sheetData>
    <row r="1" spans="2:8" x14ac:dyDescent="0.25"/>
    <row r="2" spans="2:8" ht="18" x14ac:dyDescent="0.25">
      <c r="B2" s="46"/>
      <c r="C2" s="309" t="s">
        <v>2130</v>
      </c>
      <c r="D2" s="309"/>
      <c r="E2" s="309"/>
      <c r="F2" s="309"/>
    </row>
    <row r="3" spans="2:8" x14ac:dyDescent="0.25">
      <c r="B3" s="46"/>
      <c r="C3" s="77"/>
      <c r="D3" s="76" t="s">
        <v>2076</v>
      </c>
      <c r="E3" s="78" t="s">
        <v>2131</v>
      </c>
      <c r="F3" s="78" t="s">
        <v>2078</v>
      </c>
    </row>
    <row r="4" spans="2:8" x14ac:dyDescent="0.25">
      <c r="B4" s="46"/>
      <c r="C4" s="79" t="s">
        <v>2132</v>
      </c>
      <c r="D4" s="84"/>
      <c r="E4" s="84"/>
      <c r="F4" s="85"/>
    </row>
    <row r="5" spans="2:8" x14ac:dyDescent="0.25">
      <c r="B5" s="46"/>
      <c r="C5" s="86" t="s">
        <v>2133</v>
      </c>
      <c r="D5" s="87"/>
      <c r="E5" s="266"/>
      <c r="F5" s="266"/>
    </row>
    <row r="6" spans="2:8" ht="21" x14ac:dyDescent="0.35">
      <c r="B6" s="46"/>
      <c r="C6" s="88" t="s">
        <v>2134</v>
      </c>
      <c r="D6" s="89"/>
      <c r="E6" s="266"/>
      <c r="F6" s="266"/>
      <c r="H6" s="81" t="s">
        <v>9</v>
      </c>
    </row>
    <row r="7" spans="2:8" x14ac:dyDescent="0.25">
      <c r="B7" s="46"/>
      <c r="C7" s="88" t="s">
        <v>2135</v>
      </c>
      <c r="D7" s="90"/>
      <c r="E7" s="266"/>
      <c r="F7" s="266"/>
    </row>
    <row r="8" spans="2:8" x14ac:dyDescent="0.25">
      <c r="B8" s="46"/>
      <c r="C8" s="88" t="s">
        <v>2136</v>
      </c>
      <c r="D8" s="90"/>
      <c r="E8" s="266"/>
      <c r="F8" s="266"/>
    </row>
    <row r="9" spans="2:8" x14ac:dyDescent="0.25">
      <c r="B9" s="46"/>
      <c r="C9" s="88" t="s">
        <v>2137</v>
      </c>
      <c r="D9" s="90"/>
      <c r="E9" s="266"/>
      <c r="F9" s="266"/>
    </row>
    <row r="10" spans="2:8" x14ac:dyDescent="0.25">
      <c r="B10" s="46"/>
      <c r="C10" s="91" t="s">
        <v>2138</v>
      </c>
      <c r="D10" s="92"/>
      <c r="E10" s="266"/>
      <c r="F10" s="266"/>
    </row>
    <row r="11" spans="2:8" x14ac:dyDescent="0.25">
      <c r="B11" s="46"/>
      <c r="C11" s="93" t="s">
        <v>2139</v>
      </c>
      <c r="D11" s="94" t="s">
        <v>2140</v>
      </c>
      <c r="E11" s="267">
        <f>SUM(E5:E10)</f>
        <v>0</v>
      </c>
      <c r="F11" s="267">
        <f>SUM(F5:F10)</f>
        <v>0</v>
      </c>
    </row>
    <row r="12" spans="2:8" x14ac:dyDescent="0.25">
      <c r="B12" s="46"/>
      <c r="C12" s="79" t="s">
        <v>2141</v>
      </c>
      <c r="D12" s="84"/>
      <c r="E12" s="84"/>
      <c r="F12" s="85"/>
    </row>
    <row r="13" spans="2:8" x14ac:dyDescent="0.25">
      <c r="B13" s="46"/>
      <c r="C13" s="86" t="s">
        <v>2142</v>
      </c>
      <c r="D13" s="95"/>
      <c r="E13" s="266"/>
      <c r="F13" s="266"/>
    </row>
    <row r="14" spans="2:8" x14ac:dyDescent="0.25">
      <c r="B14" s="46"/>
      <c r="C14" s="88" t="s">
        <v>2143</v>
      </c>
      <c r="D14" s="96"/>
      <c r="E14" s="266"/>
      <c r="F14" s="266"/>
    </row>
    <row r="15" spans="2:8" x14ac:dyDescent="0.25">
      <c r="B15" s="46"/>
      <c r="C15" s="91" t="s">
        <v>2144</v>
      </c>
      <c r="D15" s="97"/>
      <c r="E15" s="266"/>
      <c r="F15" s="266"/>
    </row>
    <row r="16" spans="2:8" x14ac:dyDescent="0.25">
      <c r="B16" s="46"/>
      <c r="C16" s="93" t="s">
        <v>2145</v>
      </c>
      <c r="D16" s="94" t="s">
        <v>2146</v>
      </c>
      <c r="E16" s="267">
        <f>SUM(E13:E15)</f>
        <v>0</v>
      </c>
      <c r="F16" s="267">
        <f>SUM(F13:F15)</f>
        <v>0</v>
      </c>
    </row>
    <row r="17" spans="2:6" x14ac:dyDescent="0.25">
      <c r="B17" s="46"/>
      <c r="C17" s="98" t="s">
        <v>2147</v>
      </c>
      <c r="D17" s="99"/>
      <c r="E17" s="268">
        <f>+E11-E16</f>
        <v>0</v>
      </c>
      <c r="F17" s="268">
        <f>+F11-F16</f>
        <v>0</v>
      </c>
    </row>
    <row r="18" spans="2:6" s="83" customFormat="1" x14ac:dyDescent="0.25">
      <c r="B18" s="82"/>
      <c r="C18" s="100" t="s">
        <v>2148</v>
      </c>
      <c r="D18" s="101"/>
      <c r="E18" s="266"/>
      <c r="F18" s="266"/>
    </row>
    <row r="19" spans="2:6" x14ac:dyDescent="0.25">
      <c r="B19" s="46"/>
      <c r="C19" s="98" t="s">
        <v>2149</v>
      </c>
      <c r="D19" s="99"/>
      <c r="E19" s="268">
        <f>E17-E18</f>
        <v>0</v>
      </c>
      <c r="F19" s="268">
        <f>F17-F18</f>
        <v>0</v>
      </c>
    </row>
    <row r="20" spans="2:6" x14ac:dyDescent="0.25"/>
    <row r="23" spans="2:6" hidden="1" x14ac:dyDescent="0.25">
      <c r="C23" s="102"/>
      <c r="D23" s="102"/>
      <c r="E23" s="102"/>
      <c r="F23" s="102"/>
    </row>
  </sheetData>
  <sheetProtection algorithmName="SHA-512" hashValue="JfQj2XJPyhlbv8Ke5Tgfu1otaeDxD4R23ZTdm+HEvw71bF4z+9J5dL+hRWB0tP7y2KRC4EPV3lhlgj9G0Jr1jg==" saltValue="LEjF9XOFa6QhM7upcaNEQA==" spinCount="100000" sheet="1" objects="1" scenarios="1"/>
  <mergeCells count="1">
    <mergeCell ref="C2:F2"/>
  </mergeCells>
  <dataValidations count="1">
    <dataValidation type="whole" allowBlank="1" showInputMessage="1" showErrorMessage="1" sqref="E5:F10 E13:F15 E18:F18" xr:uid="{08F320E5-C4E5-4D8E-9571-6375FC19A621}">
      <formula1>-111111111111111000000</formula1>
      <formula2>9999999999999</formula2>
    </dataValidation>
  </dataValidations>
  <hyperlinks>
    <hyperlink ref="D11" location="'Anexo 5'!A1" display="Anexo 2" xr:uid="{D8A1B361-713C-4A37-A7CC-70F4575B6969}"/>
    <hyperlink ref="D16" location="'Anexo 6'!A1" display="Anexo 6" xr:uid="{5E70B2CF-91C9-4E6F-995E-863A246821FF}"/>
    <hyperlink ref="H6" location="INDICE!A1" display="VOLVER" xr:uid="{9E69CC9A-9ECF-436D-A97D-FB899B33BEE2}"/>
  </hyperlinks>
  <pageMargins left="0.7" right="0.7" top="0.75" bottom="0.75" header="0.3" footer="0.3"/>
  <ignoredErrors>
    <ignoredError sqref="E16:F16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F109-952B-4E9F-AA8F-765DCA738339}">
  <sheetPr codeName="Hoja2">
    <tabColor theme="0" tint="-0.34998626667073579"/>
  </sheetPr>
  <dimension ref="A1:S39"/>
  <sheetViews>
    <sheetView showGridLines="0" topLeftCell="A4" zoomScale="80" zoomScaleNormal="80" workbookViewId="0">
      <selection activeCell="D11" sqref="D11"/>
    </sheetView>
  </sheetViews>
  <sheetFormatPr baseColWidth="10" defaultColWidth="0" defaultRowHeight="15" zeroHeight="1" x14ac:dyDescent="0.25"/>
  <cols>
    <col min="1" max="1" width="3.85546875" style="2" customWidth="1"/>
    <col min="2" max="3" width="3" style="2" customWidth="1"/>
    <col min="4" max="4" width="89.85546875" style="2" customWidth="1"/>
    <col min="5" max="5" width="30.7109375" style="2" customWidth="1"/>
    <col min="6" max="6" width="30.7109375" style="36" customWidth="1"/>
    <col min="7" max="12" width="30.7109375" style="2" customWidth="1"/>
    <col min="13" max="13" width="30.7109375" style="105" customWidth="1"/>
    <col min="14" max="14" width="9.140625" style="2" customWidth="1"/>
    <col min="15" max="15" width="9.85546875" style="2" bestFit="1" customWidth="1"/>
    <col min="16" max="16" width="9.140625" style="2" customWidth="1"/>
    <col min="17" max="19" width="0" style="2" hidden="1" customWidth="1"/>
    <col min="20" max="16384" width="9.140625" style="2" hidden="1"/>
  </cols>
  <sheetData>
    <row r="1" spans="2:15" x14ac:dyDescent="0.25"/>
    <row r="2" spans="2:15" ht="15" customHeight="1" x14ac:dyDescent="0.25">
      <c r="B2" s="333" t="s">
        <v>2150</v>
      </c>
      <c r="C2" s="333"/>
      <c r="D2" s="334"/>
      <c r="E2" s="318" t="s">
        <v>2151</v>
      </c>
      <c r="F2" s="319"/>
      <c r="G2" s="319"/>
      <c r="H2" s="319"/>
      <c r="I2" s="319"/>
      <c r="J2" s="319"/>
      <c r="K2" s="319"/>
      <c r="L2" s="319"/>
      <c r="M2" s="320"/>
    </row>
    <row r="3" spans="2:15" x14ac:dyDescent="0.25">
      <c r="B3" s="333"/>
      <c r="C3" s="333"/>
      <c r="D3" s="334"/>
      <c r="E3" s="337" t="s">
        <v>2152</v>
      </c>
      <c r="F3" s="315" t="s">
        <v>2153</v>
      </c>
      <c r="G3" s="321" t="s">
        <v>2125</v>
      </c>
      <c r="H3" s="322"/>
      <c r="I3" s="323"/>
      <c r="J3" s="324" t="s">
        <v>2126</v>
      </c>
      <c r="K3" s="325"/>
      <c r="L3" s="326"/>
      <c r="M3" s="327" t="s">
        <v>2154</v>
      </c>
    </row>
    <row r="4" spans="2:15" ht="35.25" customHeight="1" x14ac:dyDescent="0.25">
      <c r="B4" s="333"/>
      <c r="C4" s="333"/>
      <c r="D4" s="334"/>
      <c r="E4" s="338"/>
      <c r="F4" s="316"/>
      <c r="G4" s="337" t="s">
        <v>2155</v>
      </c>
      <c r="H4" s="337" t="s">
        <v>2156</v>
      </c>
      <c r="I4" s="327" t="s">
        <v>2157</v>
      </c>
      <c r="J4" s="337" t="s">
        <v>2158</v>
      </c>
      <c r="K4" s="337" t="s">
        <v>2159</v>
      </c>
      <c r="L4" s="329" t="s">
        <v>2160</v>
      </c>
      <c r="M4" s="327"/>
    </row>
    <row r="5" spans="2:15" ht="44.25" customHeight="1" x14ac:dyDescent="0.25">
      <c r="B5" s="335"/>
      <c r="C5" s="335"/>
      <c r="D5" s="336"/>
      <c r="E5" s="339"/>
      <c r="F5" s="317"/>
      <c r="G5" s="339"/>
      <c r="H5" s="339"/>
      <c r="I5" s="328"/>
      <c r="J5" s="339"/>
      <c r="K5" s="339"/>
      <c r="L5" s="328"/>
      <c r="M5" s="328"/>
    </row>
    <row r="6" spans="2:15" ht="21" x14ac:dyDescent="0.35">
      <c r="B6" s="330" t="s">
        <v>2161</v>
      </c>
      <c r="C6" s="331"/>
      <c r="D6" s="332"/>
      <c r="E6" s="192"/>
      <c r="F6" s="193"/>
      <c r="G6" s="194"/>
      <c r="H6" s="194"/>
      <c r="I6" s="194"/>
      <c r="J6" s="194"/>
      <c r="K6" s="194"/>
      <c r="L6" s="194"/>
      <c r="M6" s="195"/>
      <c r="O6" s="81" t="s">
        <v>9</v>
      </c>
    </row>
    <row r="7" spans="2:15" s="109" customFormat="1" x14ac:dyDescent="0.25">
      <c r="B7" s="106"/>
      <c r="C7" s="107"/>
      <c r="D7" s="108" t="s">
        <v>2162</v>
      </c>
      <c r="E7" s="127"/>
      <c r="F7" s="190"/>
      <c r="G7" s="191"/>
      <c r="H7" s="191"/>
      <c r="I7" s="112">
        <f>SUM(G7:H7)</f>
        <v>0</v>
      </c>
      <c r="J7" s="191"/>
      <c r="K7" s="191"/>
      <c r="L7" s="112">
        <f>SUM(J7:K7)</f>
        <v>0</v>
      </c>
      <c r="M7" s="112">
        <f>+E7+F7+I7+L7</f>
        <v>0</v>
      </c>
    </row>
    <row r="8" spans="2:15" s="109" customFormat="1" x14ac:dyDescent="0.25">
      <c r="B8" s="106"/>
      <c r="C8" s="107"/>
      <c r="D8" s="111" t="s">
        <v>2163</v>
      </c>
      <c r="E8" s="127"/>
      <c r="F8" s="190"/>
      <c r="G8" s="127"/>
      <c r="H8" s="190"/>
      <c r="I8" s="112">
        <f t="shared" ref="I8:I15" si="0">SUM(G8:H8)</f>
        <v>0</v>
      </c>
      <c r="J8" s="127"/>
      <c r="K8" s="127"/>
      <c r="L8" s="112">
        <f t="shared" ref="L8:L15" si="1">SUM(J8:K8)</f>
        <v>0</v>
      </c>
      <c r="M8" s="112">
        <f t="shared" ref="M8:M15" si="2">+E8+F8+I8+L8</f>
        <v>0</v>
      </c>
    </row>
    <row r="9" spans="2:15" s="109" customFormat="1" x14ac:dyDescent="0.25">
      <c r="B9" s="106"/>
      <c r="C9" s="107"/>
      <c r="D9" s="111" t="s">
        <v>2164</v>
      </c>
      <c r="E9" s="112">
        <f>+E7+E8</f>
        <v>0</v>
      </c>
      <c r="F9" s="112">
        <f t="shared" ref="F9:H9" si="3">+F7+F8</f>
        <v>0</v>
      </c>
      <c r="G9" s="112">
        <f t="shared" si="3"/>
        <v>0</v>
      </c>
      <c r="H9" s="112">
        <f t="shared" si="3"/>
        <v>0</v>
      </c>
      <c r="I9" s="112">
        <f t="shared" si="0"/>
        <v>0</v>
      </c>
      <c r="J9" s="112">
        <f t="shared" ref="J9:K9" si="4">+J7+J8</f>
        <v>0</v>
      </c>
      <c r="K9" s="112">
        <f t="shared" si="4"/>
        <v>0</v>
      </c>
      <c r="L9" s="112">
        <f t="shared" si="1"/>
        <v>0</v>
      </c>
      <c r="M9" s="112">
        <f t="shared" si="2"/>
        <v>0</v>
      </c>
    </row>
    <row r="10" spans="2:15" s="36" customFormat="1" x14ac:dyDescent="0.25">
      <c r="B10" s="57"/>
      <c r="C10" s="110"/>
      <c r="D10" s="111" t="s">
        <v>2149</v>
      </c>
      <c r="E10" s="192"/>
      <c r="F10" s="193"/>
      <c r="G10" s="192"/>
      <c r="H10" s="193"/>
      <c r="I10" s="112">
        <f t="shared" si="0"/>
        <v>0</v>
      </c>
      <c r="J10" s="191"/>
      <c r="K10" s="194"/>
      <c r="L10" s="112">
        <f t="shared" si="1"/>
        <v>0</v>
      </c>
      <c r="M10" s="112">
        <f t="shared" si="2"/>
        <v>0</v>
      </c>
      <c r="O10" s="83"/>
    </row>
    <row r="11" spans="2:15" x14ac:dyDescent="0.25">
      <c r="B11" s="113"/>
      <c r="C11" s="114"/>
      <c r="D11" s="115" t="s">
        <v>2165</v>
      </c>
      <c r="E11" s="127"/>
      <c r="F11" s="193"/>
      <c r="G11" s="193"/>
      <c r="H11" s="194"/>
      <c r="I11" s="112">
        <f t="shared" si="0"/>
        <v>0</v>
      </c>
      <c r="J11" s="193"/>
      <c r="K11" s="194"/>
      <c r="L11" s="112">
        <f t="shared" si="1"/>
        <v>0</v>
      </c>
      <c r="M11" s="112">
        <f t="shared" si="2"/>
        <v>0</v>
      </c>
    </row>
    <row r="12" spans="2:15" x14ac:dyDescent="0.25">
      <c r="B12" s="113"/>
      <c r="C12" s="114"/>
      <c r="D12" s="115" t="s">
        <v>2166</v>
      </c>
      <c r="E12" s="193"/>
      <c r="F12" s="193"/>
      <c r="G12" s="191"/>
      <c r="H12" s="191"/>
      <c r="I12" s="112">
        <f t="shared" si="0"/>
        <v>0</v>
      </c>
      <c r="J12" s="193"/>
      <c r="K12" s="193"/>
      <c r="L12" s="112">
        <f t="shared" si="1"/>
        <v>0</v>
      </c>
      <c r="M12" s="112">
        <f t="shared" si="2"/>
        <v>0</v>
      </c>
    </row>
    <row r="13" spans="2:15" x14ac:dyDescent="0.25">
      <c r="B13" s="113"/>
      <c r="C13" s="114"/>
      <c r="D13" s="115" t="s">
        <v>2167</v>
      </c>
      <c r="E13" s="127"/>
      <c r="F13" s="190"/>
      <c r="G13" s="191"/>
      <c r="H13" s="191"/>
      <c r="I13" s="112">
        <f t="shared" si="0"/>
        <v>0</v>
      </c>
      <c r="J13" s="191"/>
      <c r="K13" s="191"/>
      <c r="L13" s="112">
        <f t="shared" si="1"/>
        <v>0</v>
      </c>
      <c r="M13" s="112">
        <f t="shared" si="2"/>
        <v>0</v>
      </c>
    </row>
    <row r="14" spans="2:15" s="109" customFormat="1" x14ac:dyDescent="0.25">
      <c r="B14" s="106"/>
      <c r="C14" s="107"/>
      <c r="D14" s="116" t="s">
        <v>2168</v>
      </c>
      <c r="E14" s="41">
        <f>E11+E13</f>
        <v>0</v>
      </c>
      <c r="F14" s="41">
        <f>F13</f>
        <v>0</v>
      </c>
      <c r="G14" s="41">
        <f>G13+G12</f>
        <v>0</v>
      </c>
      <c r="H14" s="41">
        <f>H13+H12</f>
        <v>0</v>
      </c>
      <c r="I14" s="112">
        <f t="shared" si="0"/>
        <v>0</v>
      </c>
      <c r="J14" s="41">
        <f>J13+J10</f>
        <v>0</v>
      </c>
      <c r="K14" s="41">
        <f>K13</f>
        <v>0</v>
      </c>
      <c r="L14" s="112">
        <f t="shared" si="1"/>
        <v>0</v>
      </c>
      <c r="M14" s="112">
        <f t="shared" si="2"/>
        <v>0</v>
      </c>
    </row>
    <row r="15" spans="2:15" s="109" customFormat="1" x14ac:dyDescent="0.25">
      <c r="B15" s="24"/>
      <c r="C15" s="117"/>
      <c r="D15" s="118" t="s">
        <v>2169</v>
      </c>
      <c r="E15" s="41">
        <f>+E9+E14</f>
        <v>0</v>
      </c>
      <c r="F15" s="41">
        <f t="shared" ref="F15:K15" si="5">+F9+F14</f>
        <v>0</v>
      </c>
      <c r="G15" s="41">
        <f t="shared" si="5"/>
        <v>0</v>
      </c>
      <c r="H15" s="41">
        <f t="shared" si="5"/>
        <v>0</v>
      </c>
      <c r="I15" s="112">
        <f t="shared" si="0"/>
        <v>0</v>
      </c>
      <c r="J15" s="41">
        <f t="shared" si="5"/>
        <v>0</v>
      </c>
      <c r="K15" s="41">
        <f t="shared" si="5"/>
        <v>0</v>
      </c>
      <c r="L15" s="112">
        <f t="shared" si="1"/>
        <v>0</v>
      </c>
      <c r="M15" s="112">
        <f t="shared" si="2"/>
        <v>0</v>
      </c>
    </row>
    <row r="16" spans="2:15" x14ac:dyDescent="0.25">
      <c r="B16" s="291"/>
      <c r="C16" s="291"/>
      <c r="D16" s="107"/>
      <c r="E16" s="119"/>
      <c r="F16" s="120"/>
      <c r="G16" s="121"/>
      <c r="H16" s="121"/>
      <c r="I16" s="119"/>
      <c r="J16" s="121"/>
      <c r="K16" s="121"/>
      <c r="L16" s="121"/>
      <c r="M16" s="122"/>
    </row>
    <row r="17" spans="2:13" x14ac:dyDescent="0.25">
      <c r="B17" s="291"/>
      <c r="C17" s="291"/>
      <c r="D17" s="107"/>
      <c r="E17" s="119"/>
      <c r="F17" s="120"/>
      <c r="G17" s="121"/>
      <c r="H17" s="121"/>
      <c r="I17" s="119"/>
      <c r="J17" s="121"/>
      <c r="K17" s="121"/>
      <c r="L17" s="121"/>
      <c r="M17" s="122"/>
    </row>
    <row r="18" spans="2:13" x14ac:dyDescent="0.25">
      <c r="B18" s="333" t="s">
        <v>2131</v>
      </c>
      <c r="C18" s="333"/>
      <c r="D18" s="334"/>
      <c r="E18" s="318" t="s">
        <v>2151</v>
      </c>
      <c r="F18" s="319"/>
      <c r="G18" s="319"/>
      <c r="H18" s="319"/>
      <c r="I18" s="319"/>
      <c r="J18" s="319"/>
      <c r="K18" s="319"/>
      <c r="L18" s="319"/>
      <c r="M18" s="320"/>
    </row>
    <row r="19" spans="2:13" ht="19.5" customHeight="1" x14ac:dyDescent="0.25">
      <c r="B19" s="333"/>
      <c r="C19" s="333"/>
      <c r="D19" s="334"/>
      <c r="E19" s="337" t="s">
        <v>2152</v>
      </c>
      <c r="F19" s="315" t="s">
        <v>2153</v>
      </c>
      <c r="G19" s="321" t="s">
        <v>2125</v>
      </c>
      <c r="H19" s="322"/>
      <c r="I19" s="323"/>
      <c r="J19" s="324" t="s">
        <v>2126</v>
      </c>
      <c r="K19" s="325"/>
      <c r="L19" s="326"/>
      <c r="M19" s="327" t="s">
        <v>2154</v>
      </c>
    </row>
    <row r="20" spans="2:13" ht="42.75" customHeight="1" x14ac:dyDescent="0.25">
      <c r="B20" s="333"/>
      <c r="C20" s="333"/>
      <c r="D20" s="334"/>
      <c r="E20" s="338"/>
      <c r="F20" s="316"/>
      <c r="G20" s="337" t="s">
        <v>2155</v>
      </c>
      <c r="H20" s="337" t="s">
        <v>2156</v>
      </c>
      <c r="I20" s="327" t="s">
        <v>2157</v>
      </c>
      <c r="J20" s="337" t="s">
        <v>2158</v>
      </c>
      <c r="K20" s="337" t="s">
        <v>2159</v>
      </c>
      <c r="L20" s="329" t="s">
        <v>2160</v>
      </c>
      <c r="M20" s="327"/>
    </row>
    <row r="21" spans="2:13" ht="44.25" customHeight="1" x14ac:dyDescent="0.25">
      <c r="B21" s="335"/>
      <c r="C21" s="335"/>
      <c r="D21" s="336"/>
      <c r="E21" s="339"/>
      <c r="F21" s="317"/>
      <c r="G21" s="339"/>
      <c r="H21" s="339"/>
      <c r="I21" s="328"/>
      <c r="J21" s="339"/>
      <c r="K21" s="339"/>
      <c r="L21" s="328"/>
      <c r="M21" s="328"/>
    </row>
    <row r="22" spans="2:13" x14ac:dyDescent="0.25">
      <c r="B22" s="330" t="s">
        <v>2161</v>
      </c>
      <c r="C22" s="331"/>
      <c r="D22" s="332"/>
      <c r="E22" s="192"/>
      <c r="F22" s="193"/>
      <c r="G22" s="194"/>
      <c r="H22" s="194"/>
      <c r="I22" s="194"/>
      <c r="J22" s="194"/>
      <c r="K22" s="194"/>
      <c r="L22" s="194"/>
      <c r="M22" s="195"/>
    </row>
    <row r="23" spans="2:13" x14ac:dyDescent="0.25">
      <c r="B23" s="106"/>
      <c r="C23" s="107"/>
      <c r="D23" s="108" t="s">
        <v>2170</v>
      </c>
      <c r="E23" s="127">
        <f>+E15</f>
        <v>0</v>
      </c>
      <c r="F23" s="127">
        <f t="shared" ref="E23:H23" si="6">+F15</f>
        <v>0</v>
      </c>
      <c r="G23" s="127">
        <f t="shared" si="6"/>
        <v>0</v>
      </c>
      <c r="H23" s="127">
        <f t="shared" si="6"/>
        <v>0</v>
      </c>
      <c r="I23" s="112">
        <f>SUM(G23:H23)</f>
        <v>0</v>
      </c>
      <c r="J23" s="191">
        <f>+J15</f>
        <v>0</v>
      </c>
      <c r="K23" s="191">
        <f>+K15</f>
        <v>0</v>
      </c>
      <c r="L23" s="112">
        <f>SUM(J23:K23)</f>
        <v>0</v>
      </c>
      <c r="M23" s="112">
        <f>+E23+F23+I23+L23</f>
        <v>0</v>
      </c>
    </row>
    <row r="24" spans="2:13" x14ac:dyDescent="0.25">
      <c r="B24" s="106"/>
      <c r="C24" s="107"/>
      <c r="D24" s="111" t="s">
        <v>2163</v>
      </c>
      <c r="E24" s="192"/>
      <c r="F24" s="192"/>
      <c r="G24" s="192"/>
      <c r="H24" s="192"/>
      <c r="I24" s="112">
        <f t="shared" ref="I24:I31" si="7">SUM(G24:H24)</f>
        <v>0</v>
      </c>
      <c r="J24" s="192"/>
      <c r="K24" s="192"/>
      <c r="L24" s="112">
        <f t="shared" ref="L24:L31" si="8">SUM(J24:K24)</f>
        <v>0</v>
      </c>
      <c r="M24" s="112">
        <f t="shared" ref="M24:M31" si="9">+E24+F24+I24+L24</f>
        <v>0</v>
      </c>
    </row>
    <row r="25" spans="2:13" x14ac:dyDescent="0.25">
      <c r="B25" s="106"/>
      <c r="C25" s="107"/>
      <c r="D25" s="111" t="s">
        <v>2164</v>
      </c>
      <c r="E25" s="112">
        <f>+E23+-E24</f>
        <v>0</v>
      </c>
      <c r="F25" s="112">
        <f t="shared" ref="F25" si="10">+F23+-F24</f>
        <v>0</v>
      </c>
      <c r="G25" s="112">
        <f t="shared" ref="G25" si="11">+G23+-G24</f>
        <v>0</v>
      </c>
      <c r="H25" s="112">
        <f t="shared" ref="H25" si="12">+H23+-H24</f>
        <v>0</v>
      </c>
      <c r="I25" s="112">
        <f t="shared" si="7"/>
        <v>0</v>
      </c>
      <c r="J25" s="112">
        <f t="shared" ref="J25" si="13">+J23+-J24</f>
        <v>0</v>
      </c>
      <c r="K25" s="112">
        <f t="shared" ref="K25" si="14">+K23+-K24</f>
        <v>0</v>
      </c>
      <c r="L25" s="112">
        <f t="shared" si="8"/>
        <v>0</v>
      </c>
      <c r="M25" s="112">
        <f t="shared" si="9"/>
        <v>0</v>
      </c>
    </row>
    <row r="26" spans="2:13" x14ac:dyDescent="0.25">
      <c r="B26" s="57"/>
      <c r="C26" s="110"/>
      <c r="D26" s="111" t="s">
        <v>2149</v>
      </c>
      <c r="E26" s="192"/>
      <c r="F26" s="193"/>
      <c r="G26" s="192"/>
      <c r="H26" s="193"/>
      <c r="I26" s="112">
        <f t="shared" si="7"/>
        <v>0</v>
      </c>
      <c r="J26" s="191"/>
      <c r="K26" s="194"/>
      <c r="L26" s="112">
        <f t="shared" si="8"/>
        <v>0</v>
      </c>
      <c r="M26" s="112">
        <f t="shared" si="9"/>
        <v>0</v>
      </c>
    </row>
    <row r="27" spans="2:13" x14ac:dyDescent="0.25">
      <c r="B27" s="113"/>
      <c r="C27" s="114"/>
      <c r="D27" s="115" t="s">
        <v>2165</v>
      </c>
      <c r="E27" s="127"/>
      <c r="F27" s="193"/>
      <c r="G27" s="193"/>
      <c r="H27" s="194"/>
      <c r="I27" s="112">
        <f t="shared" si="7"/>
        <v>0</v>
      </c>
      <c r="J27" s="193"/>
      <c r="K27" s="194"/>
      <c r="L27" s="112">
        <f t="shared" si="8"/>
        <v>0</v>
      </c>
      <c r="M27" s="112">
        <f t="shared" si="9"/>
        <v>0</v>
      </c>
    </row>
    <row r="28" spans="2:13" x14ac:dyDescent="0.25">
      <c r="B28" s="113"/>
      <c r="C28" s="114"/>
      <c r="D28" s="115" t="s">
        <v>2166</v>
      </c>
      <c r="E28" s="193"/>
      <c r="F28" s="193"/>
      <c r="G28" s="191"/>
      <c r="H28" s="191"/>
      <c r="I28" s="112">
        <f t="shared" si="7"/>
        <v>0</v>
      </c>
      <c r="J28" s="193"/>
      <c r="K28" s="193"/>
      <c r="L28" s="112">
        <f t="shared" si="8"/>
        <v>0</v>
      </c>
      <c r="M28" s="112">
        <f t="shared" si="9"/>
        <v>0</v>
      </c>
    </row>
    <row r="29" spans="2:13" x14ac:dyDescent="0.25">
      <c r="B29" s="113"/>
      <c r="C29" s="114"/>
      <c r="D29" s="115" t="s">
        <v>2167</v>
      </c>
      <c r="E29" s="127"/>
      <c r="F29" s="190"/>
      <c r="G29" s="191"/>
      <c r="H29" s="191"/>
      <c r="I29" s="112">
        <f t="shared" si="7"/>
        <v>0</v>
      </c>
      <c r="J29" s="191"/>
      <c r="K29" s="191"/>
      <c r="L29" s="112">
        <f t="shared" si="8"/>
        <v>0</v>
      </c>
      <c r="M29" s="112">
        <f t="shared" si="9"/>
        <v>0</v>
      </c>
    </row>
    <row r="30" spans="2:13" x14ac:dyDescent="0.25">
      <c r="B30" s="106"/>
      <c r="C30" s="107"/>
      <c r="D30" s="116" t="s">
        <v>2171</v>
      </c>
      <c r="E30" s="41">
        <f>E27+E29</f>
        <v>0</v>
      </c>
      <c r="F30" s="41">
        <f>F29</f>
        <v>0</v>
      </c>
      <c r="G30" s="41">
        <f>G29+G28</f>
        <v>0</v>
      </c>
      <c r="H30" s="41">
        <f>H29+H28</f>
        <v>0</v>
      </c>
      <c r="I30" s="112">
        <f t="shared" si="7"/>
        <v>0</v>
      </c>
      <c r="J30" s="41">
        <f>J29+J26</f>
        <v>0</v>
      </c>
      <c r="K30" s="41">
        <f>K29</f>
        <v>0</v>
      </c>
      <c r="L30" s="112">
        <f t="shared" si="8"/>
        <v>0</v>
      </c>
      <c r="M30" s="112">
        <f t="shared" si="9"/>
        <v>0</v>
      </c>
    </row>
    <row r="31" spans="2:13" x14ac:dyDescent="0.25">
      <c r="B31" s="24"/>
      <c r="C31" s="117"/>
      <c r="D31" s="118" t="s">
        <v>2172</v>
      </c>
      <c r="E31" s="41">
        <f>+E25+E30</f>
        <v>0</v>
      </c>
      <c r="F31" s="41">
        <f t="shared" ref="F31" si="15">+F25+F30</f>
        <v>0</v>
      </c>
      <c r="G31" s="41">
        <f t="shared" ref="G31" si="16">+G25+G30</f>
        <v>0</v>
      </c>
      <c r="H31" s="41">
        <f t="shared" ref="H31" si="17">+H25+H30</f>
        <v>0</v>
      </c>
      <c r="I31" s="112">
        <f t="shared" si="7"/>
        <v>0</v>
      </c>
      <c r="J31" s="41">
        <f t="shared" ref="J31" si="18">+J25+J30</f>
        <v>0</v>
      </c>
      <c r="K31" s="41">
        <f t="shared" ref="K31" si="19">+K25+K30</f>
        <v>0</v>
      </c>
      <c r="L31" s="112">
        <f t="shared" si="8"/>
        <v>0</v>
      </c>
      <c r="M31" s="112">
        <f t="shared" si="9"/>
        <v>0</v>
      </c>
    </row>
    <row r="32" spans="2:13" x14ac:dyDescent="0.25"/>
    <row r="33" spans="4:12" x14ac:dyDescent="0.25"/>
    <row r="34" spans="4:12" ht="15.75" x14ac:dyDescent="0.25">
      <c r="D34" s="196" t="s">
        <v>2173</v>
      </c>
      <c r="E34" s="197" t="str">
        <f>+IF(E31=(ESF!E50),"OK","ERROR")</f>
        <v>OK</v>
      </c>
      <c r="F34" s="197" t="str">
        <f>+IF(F31=(ESF!E51),"OK","ERROR")</f>
        <v>OK</v>
      </c>
      <c r="I34" s="197" t="str">
        <f>+IF(I31=(ESF!E52),"OK","ERROR")</f>
        <v>OK</v>
      </c>
      <c r="L34" s="197" t="str">
        <f>+IF(L31=(ESF!E53),"OK","ERROR")</f>
        <v>OK</v>
      </c>
    </row>
    <row r="35" spans="4:12" x14ac:dyDescent="0.25">
      <c r="D35" s="9"/>
      <c r="E35" s="9"/>
      <c r="F35" s="9"/>
      <c r="G35" s="9"/>
    </row>
    <row r="36" spans="4:12" ht="24.75" customHeight="1" x14ac:dyDescent="0.25">
      <c r="D36" s="314" t="s">
        <v>2174</v>
      </c>
      <c r="E36" s="314"/>
      <c r="F36" s="314"/>
      <c r="G36" s="314"/>
      <c r="H36" s="314"/>
      <c r="I36" s="314"/>
    </row>
    <row r="37" spans="4:12" x14ac:dyDescent="0.25">
      <c r="D37" s="138"/>
      <c r="E37" s="138"/>
      <c r="F37" s="138"/>
      <c r="G37" s="138"/>
    </row>
    <row r="38" spans="4:12" x14ac:dyDescent="0.25">
      <c r="D38" s="138"/>
      <c r="E38" s="138"/>
      <c r="F38" s="138"/>
      <c r="G38" s="138"/>
    </row>
    <row r="39" spans="4:12" x14ac:dyDescent="0.25"/>
  </sheetData>
  <sheetProtection algorithmName="SHA-512" hashValue="FXbdnaSnYjjneKFM52yQxiW+QTkkfZKmXr9dDztUdOqDTrh61SroM5qXlKLyNqXlXpYoebWnNkcWn/DUJ7e9AA==" saltValue="nihulsdhPySicIXvid0zSg==" spinCount="100000" sheet="1" objects="1" scenarios="1"/>
  <mergeCells count="29">
    <mergeCell ref="K20:K21"/>
    <mergeCell ref="E2:M2"/>
    <mergeCell ref="G3:I3"/>
    <mergeCell ref="B2:D5"/>
    <mergeCell ref="E3:E5"/>
    <mergeCell ref="G4:G5"/>
    <mergeCell ref="H4:H5"/>
    <mergeCell ref="I4:I5"/>
    <mergeCell ref="L4:L5"/>
    <mergeCell ref="J4:J5"/>
    <mergeCell ref="J3:L3"/>
    <mergeCell ref="M3:M5"/>
    <mergeCell ref="K4:K5"/>
    <mergeCell ref="D36:I36"/>
    <mergeCell ref="F3:F5"/>
    <mergeCell ref="E18:M18"/>
    <mergeCell ref="F19:F21"/>
    <mergeCell ref="G19:I19"/>
    <mergeCell ref="J19:L19"/>
    <mergeCell ref="M19:M21"/>
    <mergeCell ref="L20:L21"/>
    <mergeCell ref="B6:D6"/>
    <mergeCell ref="B22:D22"/>
    <mergeCell ref="B18:D21"/>
    <mergeCell ref="E19:E21"/>
    <mergeCell ref="G20:G21"/>
    <mergeCell ref="H20:H21"/>
    <mergeCell ref="I20:I21"/>
    <mergeCell ref="J20:J21"/>
  </mergeCells>
  <hyperlinks>
    <hyperlink ref="O6" location="ESF!A1" display="VOLVER" xr:uid="{A0113876-46F8-4331-8A3D-4C927665ED2D}"/>
  </hyperlinks>
  <pageMargins left="0.7" right="0.7" top="0.75" bottom="0.75" header="0.3" footer="0.3"/>
  <ignoredErrors>
    <ignoredError sqref="I9 I23:I25" formula="1"/>
    <ignoredError sqref="J23:K23 F23:H23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0739-DECF-4AD5-8FEB-8C5143468808}">
  <sheetPr codeName="Hoja7">
    <tabColor theme="0" tint="-0.34998626667073579"/>
  </sheetPr>
  <dimension ref="A1:I55"/>
  <sheetViews>
    <sheetView showGridLines="0" topLeftCell="A24" zoomScaleNormal="100" workbookViewId="0">
      <selection activeCell="E32" sqref="E32"/>
    </sheetView>
  </sheetViews>
  <sheetFormatPr baseColWidth="10" defaultColWidth="0" defaultRowHeight="15" zeroHeight="1" x14ac:dyDescent="0.25"/>
  <cols>
    <col min="1" max="1" width="2.5703125" style="2" customWidth="1"/>
    <col min="2" max="4" width="2.7109375" style="2" customWidth="1"/>
    <col min="5" max="5" width="100" style="2" customWidth="1"/>
    <col min="6" max="6" width="30.7109375" style="2" customWidth="1"/>
    <col min="7" max="7" width="9.140625" style="2" customWidth="1"/>
    <col min="8" max="8" width="9.140625" style="2" hidden="1" customWidth="1"/>
    <col min="9" max="9" width="17.42578125" style="2" customWidth="1"/>
    <col min="10" max="16384" width="9.140625" style="2" hidden="1"/>
  </cols>
  <sheetData>
    <row r="1" spans="2:9" x14ac:dyDescent="0.25"/>
    <row r="2" spans="2:9" ht="18" x14ac:dyDescent="0.25">
      <c r="B2" s="309" t="s">
        <v>2175</v>
      </c>
      <c r="C2" s="309"/>
      <c r="D2" s="309"/>
      <c r="E2" s="309"/>
      <c r="F2" s="278"/>
    </row>
    <row r="3" spans="2:9" x14ac:dyDescent="0.25">
      <c r="B3" s="9"/>
      <c r="C3" s="9"/>
      <c r="D3" s="9"/>
      <c r="E3" s="9"/>
      <c r="F3" s="281" t="s">
        <v>2131</v>
      </c>
    </row>
    <row r="4" spans="2:9" x14ac:dyDescent="0.25">
      <c r="B4" s="20"/>
      <c r="C4" s="344" t="s">
        <v>2176</v>
      </c>
      <c r="D4" s="344"/>
      <c r="E4" s="344"/>
      <c r="F4" s="11"/>
    </row>
    <row r="5" spans="2:9" x14ac:dyDescent="0.25">
      <c r="B5" s="21"/>
      <c r="C5" s="199"/>
      <c r="D5" s="345" t="s">
        <v>2149</v>
      </c>
      <c r="E5" s="346"/>
      <c r="F5" s="198">
        <f>+EA!E19</f>
        <v>0</v>
      </c>
    </row>
    <row r="6" spans="2:9" ht="18.75" customHeight="1" x14ac:dyDescent="0.35">
      <c r="B6" s="21"/>
      <c r="C6" s="199"/>
      <c r="D6" s="342" t="s">
        <v>2177</v>
      </c>
      <c r="E6" s="343"/>
      <c r="F6" s="12"/>
      <c r="G6" s="340" t="s">
        <v>9</v>
      </c>
      <c r="H6" s="341"/>
      <c r="I6" s="341"/>
    </row>
    <row r="7" spans="2:9" x14ac:dyDescent="0.25">
      <c r="B7" s="21"/>
      <c r="C7" s="199"/>
      <c r="D7" s="21"/>
      <c r="E7" s="200" t="s">
        <v>2178</v>
      </c>
      <c r="F7" s="124"/>
    </row>
    <row r="8" spans="2:9" x14ac:dyDescent="0.25">
      <c r="B8" s="21"/>
      <c r="C8" s="199"/>
      <c r="D8" s="21"/>
      <c r="E8" s="200" t="s">
        <v>2179</v>
      </c>
      <c r="F8" s="124"/>
    </row>
    <row r="9" spans="2:9" x14ac:dyDescent="0.25">
      <c r="B9" s="21"/>
      <c r="C9" s="199"/>
      <c r="D9" s="21"/>
      <c r="E9" s="200" t="s">
        <v>2180</v>
      </c>
      <c r="F9" s="124"/>
    </row>
    <row r="10" spans="2:9" x14ac:dyDescent="0.25">
      <c r="B10" s="21"/>
      <c r="C10" s="199"/>
      <c r="D10" s="21"/>
      <c r="E10" s="200" t="s">
        <v>2181</v>
      </c>
      <c r="F10" s="124"/>
    </row>
    <row r="11" spans="2:9" x14ac:dyDescent="0.25">
      <c r="B11" s="21"/>
      <c r="C11" s="199"/>
      <c r="D11" s="21"/>
      <c r="E11" s="200" t="s">
        <v>2182</v>
      </c>
      <c r="F11" s="124"/>
    </row>
    <row r="12" spans="2:9" x14ac:dyDescent="0.25">
      <c r="B12" s="21"/>
      <c r="C12" s="199"/>
      <c r="D12" s="21"/>
      <c r="E12" s="200" t="s">
        <v>2183</v>
      </c>
      <c r="F12" s="124"/>
    </row>
    <row r="13" spans="2:9" x14ac:dyDescent="0.25">
      <c r="B13" s="21"/>
      <c r="C13" s="199"/>
      <c r="D13" s="21"/>
      <c r="E13" s="200" t="s">
        <v>2184</v>
      </c>
      <c r="F13" s="124"/>
    </row>
    <row r="14" spans="2:9" x14ac:dyDescent="0.25">
      <c r="B14" s="21"/>
      <c r="C14" s="199"/>
      <c r="D14" s="21"/>
      <c r="E14" s="285" t="s">
        <v>2185</v>
      </c>
      <c r="F14" s="201">
        <f>SUM(F7:F13)</f>
        <v>0</v>
      </c>
    </row>
    <row r="15" spans="2:9" x14ac:dyDescent="0.25">
      <c r="B15" s="21"/>
      <c r="C15" s="199"/>
      <c r="D15" s="342" t="s">
        <v>2186</v>
      </c>
      <c r="E15" s="343"/>
      <c r="F15" s="12"/>
    </row>
    <row r="16" spans="2:9" x14ac:dyDescent="0.25">
      <c r="B16" s="21"/>
      <c r="C16" s="199"/>
      <c r="D16" s="21"/>
      <c r="E16" s="200" t="s">
        <v>2187</v>
      </c>
      <c r="F16" s="124"/>
    </row>
    <row r="17" spans="2:6" x14ac:dyDescent="0.25">
      <c r="B17" s="21"/>
      <c r="C17" s="199"/>
      <c r="D17" s="21"/>
      <c r="E17" s="200" t="s">
        <v>2188</v>
      </c>
      <c r="F17" s="124"/>
    </row>
    <row r="18" spans="2:6" x14ac:dyDescent="0.25">
      <c r="B18" s="21"/>
      <c r="C18" s="199"/>
      <c r="D18" s="21"/>
      <c r="E18" s="200" t="s">
        <v>2189</v>
      </c>
      <c r="F18" s="124"/>
    </row>
    <row r="19" spans="2:6" x14ac:dyDescent="0.25">
      <c r="B19" s="21"/>
      <c r="C19" s="199"/>
      <c r="D19" s="21"/>
      <c r="E19" s="200" t="s">
        <v>2190</v>
      </c>
      <c r="F19" s="124"/>
    </row>
    <row r="20" spans="2:6" x14ac:dyDescent="0.25">
      <c r="B20" s="21"/>
      <c r="C20" s="199"/>
      <c r="D20" s="21"/>
      <c r="E20" s="285" t="s">
        <v>2191</v>
      </c>
      <c r="F20" s="201">
        <f>F5+F14+SUM(F16:F19)</f>
        <v>0</v>
      </c>
    </row>
    <row r="21" spans="2:6" x14ac:dyDescent="0.25">
      <c r="B21" s="21"/>
      <c r="C21" s="199"/>
      <c r="D21" s="342" t="s">
        <v>2192</v>
      </c>
      <c r="E21" s="343"/>
      <c r="F21" s="12"/>
    </row>
    <row r="22" spans="2:6" x14ac:dyDescent="0.25">
      <c r="B22" s="21"/>
      <c r="C22" s="199"/>
      <c r="D22" s="13"/>
      <c r="E22" s="200" t="s">
        <v>2193</v>
      </c>
      <c r="F22" s="124"/>
    </row>
    <row r="23" spans="2:6" x14ac:dyDescent="0.25">
      <c r="B23" s="21"/>
      <c r="C23" s="199"/>
      <c r="D23" s="13"/>
      <c r="E23" s="200" t="s">
        <v>2194</v>
      </c>
      <c r="F23" s="124"/>
    </row>
    <row r="24" spans="2:6" x14ac:dyDescent="0.25">
      <c r="B24" s="21"/>
      <c r="C24" s="199"/>
      <c r="D24" s="21"/>
      <c r="E24" s="200" t="s">
        <v>2195</v>
      </c>
      <c r="F24" s="124"/>
    </row>
    <row r="25" spans="2:6" x14ac:dyDescent="0.25">
      <c r="B25" s="21"/>
      <c r="C25" s="199"/>
      <c r="D25" s="21"/>
      <c r="E25" s="200" t="s">
        <v>2196</v>
      </c>
      <c r="F25" s="124"/>
    </row>
    <row r="26" spans="2:6" x14ac:dyDescent="0.25">
      <c r="B26" s="21"/>
      <c r="C26" s="199"/>
      <c r="D26" s="21"/>
      <c r="E26" s="200" t="s">
        <v>2197</v>
      </c>
      <c r="F26" s="124"/>
    </row>
    <row r="27" spans="2:6" x14ac:dyDescent="0.25">
      <c r="B27" s="21"/>
      <c r="C27" s="199"/>
      <c r="D27" s="21"/>
      <c r="E27" s="200" t="s">
        <v>2198</v>
      </c>
      <c r="F27" s="124"/>
    </row>
    <row r="28" spans="2:6" x14ac:dyDescent="0.25">
      <c r="B28" s="21"/>
      <c r="C28" s="199"/>
      <c r="D28" s="21"/>
      <c r="E28" s="200" t="s">
        <v>2199</v>
      </c>
      <c r="F28" s="124"/>
    </row>
    <row r="29" spans="2:6" x14ac:dyDescent="0.25">
      <c r="B29" s="21"/>
      <c r="C29" s="199"/>
      <c r="D29" s="21"/>
      <c r="E29" s="200" t="s">
        <v>2200</v>
      </c>
      <c r="F29" s="124"/>
    </row>
    <row r="30" spans="2:6" x14ac:dyDescent="0.25">
      <c r="B30" s="21"/>
      <c r="C30" s="199"/>
      <c r="D30" s="21"/>
      <c r="E30" s="200" t="s">
        <v>2201</v>
      </c>
      <c r="F30" s="124"/>
    </row>
    <row r="31" spans="2:6" x14ac:dyDescent="0.25">
      <c r="B31" s="21"/>
      <c r="C31" s="199"/>
      <c r="D31" s="21"/>
      <c r="E31" s="200" t="s">
        <v>2202</v>
      </c>
      <c r="F31" s="124"/>
    </row>
    <row r="32" spans="2:6" x14ac:dyDescent="0.25">
      <c r="B32" s="21"/>
      <c r="C32" s="199"/>
      <c r="D32" s="21"/>
      <c r="E32" s="200" t="s">
        <v>2190</v>
      </c>
      <c r="F32" s="124"/>
    </row>
    <row r="33" spans="2:7" x14ac:dyDescent="0.25">
      <c r="B33" s="21"/>
      <c r="C33" s="199"/>
      <c r="D33" s="21"/>
      <c r="E33" s="285" t="s">
        <v>2203</v>
      </c>
      <c r="F33" s="202">
        <f>+F22-F23+F24-F25+F26-F27+F28-F29+F30+F31+F32</f>
        <v>0</v>
      </c>
      <c r="G33" s="36"/>
    </row>
    <row r="34" spans="2:7" x14ac:dyDescent="0.25">
      <c r="B34" s="21"/>
      <c r="C34" s="199"/>
      <c r="D34" s="342" t="s">
        <v>2204</v>
      </c>
      <c r="E34" s="343"/>
      <c r="F34" s="12"/>
    </row>
    <row r="35" spans="2:7" x14ac:dyDescent="0.25">
      <c r="B35" s="21"/>
      <c r="C35" s="199"/>
      <c r="D35" s="21"/>
      <c r="E35" s="200" t="s">
        <v>2205</v>
      </c>
      <c r="F35" s="124"/>
    </row>
    <row r="36" spans="2:7" x14ac:dyDescent="0.25">
      <c r="B36" s="21"/>
      <c r="C36" s="199"/>
      <c r="D36" s="21"/>
      <c r="E36" s="200" t="s">
        <v>2206</v>
      </c>
      <c r="F36" s="124"/>
    </row>
    <row r="37" spans="2:7" x14ac:dyDescent="0.25">
      <c r="B37" s="21"/>
      <c r="C37" s="199"/>
      <c r="D37" s="21"/>
      <c r="E37" s="200" t="s">
        <v>2207</v>
      </c>
      <c r="F37" s="124"/>
    </row>
    <row r="38" spans="2:7" x14ac:dyDescent="0.25">
      <c r="B38" s="21"/>
      <c r="C38" s="199"/>
      <c r="D38" s="21"/>
      <c r="E38" s="200" t="s">
        <v>2208</v>
      </c>
      <c r="F38" s="124"/>
    </row>
    <row r="39" spans="2:7" x14ac:dyDescent="0.25">
      <c r="B39" s="21"/>
      <c r="C39" s="199"/>
      <c r="D39" s="21"/>
      <c r="E39" s="200" t="s">
        <v>2209</v>
      </c>
      <c r="F39" s="124"/>
    </row>
    <row r="40" spans="2:7" x14ac:dyDescent="0.25">
      <c r="B40" s="21"/>
      <c r="C40" s="199"/>
      <c r="D40" s="21"/>
      <c r="E40" s="200" t="s">
        <v>2210</v>
      </c>
      <c r="F40" s="124"/>
    </row>
    <row r="41" spans="2:7" x14ac:dyDescent="0.25">
      <c r="B41" s="21"/>
      <c r="C41" s="199"/>
      <c r="D41" s="21"/>
      <c r="E41" s="200" t="s">
        <v>2190</v>
      </c>
      <c r="F41" s="124"/>
    </row>
    <row r="42" spans="2:7" x14ac:dyDescent="0.25">
      <c r="B42" s="21"/>
      <c r="C42" s="199"/>
      <c r="D42" s="21"/>
      <c r="E42" s="285" t="s">
        <v>2211</v>
      </c>
      <c r="F42" s="201">
        <f>+F35-F36+F37-F38-F39-F40+F41</f>
        <v>0</v>
      </c>
    </row>
    <row r="43" spans="2:7" x14ac:dyDescent="0.25">
      <c r="B43" s="21"/>
      <c r="C43" s="199"/>
      <c r="D43" s="21"/>
      <c r="E43" s="285" t="s">
        <v>2212</v>
      </c>
      <c r="F43" s="201">
        <f>+F20+F33+F42</f>
        <v>0</v>
      </c>
    </row>
    <row r="44" spans="2:7" x14ac:dyDescent="0.25">
      <c r="B44" s="21"/>
      <c r="C44" s="199"/>
      <c r="D44" s="342" t="s">
        <v>2213</v>
      </c>
      <c r="E44" s="343"/>
      <c r="F44" s="12"/>
    </row>
    <row r="45" spans="2:7" x14ac:dyDescent="0.25">
      <c r="B45" s="21"/>
      <c r="C45" s="199"/>
      <c r="D45" s="21"/>
      <c r="E45" s="200" t="s">
        <v>2214</v>
      </c>
      <c r="F45" s="104"/>
    </row>
    <row r="46" spans="2:7" x14ac:dyDescent="0.25">
      <c r="B46" s="21"/>
      <c r="C46" s="199"/>
      <c r="D46" s="347" t="s">
        <v>2215</v>
      </c>
      <c r="E46" s="348"/>
      <c r="F46" s="201">
        <f>F45+F43</f>
        <v>0</v>
      </c>
    </row>
    <row r="47" spans="2:7" s="36" customFormat="1" x14ac:dyDescent="0.25">
      <c r="B47" s="57"/>
      <c r="C47" s="203"/>
      <c r="D47" s="349" t="s">
        <v>2216</v>
      </c>
      <c r="E47" s="350"/>
      <c r="F47" s="204">
        <f>+ESF!F6</f>
        <v>0</v>
      </c>
      <c r="G47" s="2"/>
    </row>
    <row r="48" spans="2:7" s="36" customFormat="1" x14ac:dyDescent="0.25">
      <c r="B48" s="205"/>
      <c r="C48" s="206"/>
      <c r="D48" s="351" t="s">
        <v>2217</v>
      </c>
      <c r="E48" s="352"/>
      <c r="F48" s="207">
        <f>+ESF!E6</f>
        <v>0</v>
      </c>
      <c r="G48" s="2"/>
    </row>
    <row r="49" spans="2:8" s="212" customFormat="1" x14ac:dyDescent="0.25">
      <c r="B49" s="208"/>
      <c r="C49" s="208"/>
      <c r="D49" s="209"/>
      <c r="E49" s="209"/>
      <c r="F49" s="210"/>
      <c r="G49" s="211"/>
    </row>
    <row r="50" spans="2:8" s="212" customFormat="1" ht="15.75" x14ac:dyDescent="0.25">
      <c r="B50" s="208"/>
      <c r="C50" s="208"/>
      <c r="D50" s="209"/>
      <c r="E50" s="196" t="s">
        <v>2218</v>
      </c>
      <c r="F50" s="197" t="str">
        <f>+IF(F48-F47=F46,"OK","ERROR")</f>
        <v>OK</v>
      </c>
      <c r="G50" s="213"/>
      <c r="H50" s="2"/>
    </row>
    <row r="51" spans="2:8" s="212" customFormat="1" x14ac:dyDescent="0.25">
      <c r="B51" s="208"/>
      <c r="C51" s="208"/>
      <c r="D51" s="209"/>
      <c r="E51" s="9"/>
      <c r="F51" s="9"/>
      <c r="G51" s="9"/>
      <c r="H51" s="9"/>
    </row>
    <row r="52" spans="2:8" s="212" customFormat="1" x14ac:dyDescent="0.25">
      <c r="B52" s="208"/>
      <c r="C52" s="208"/>
      <c r="D52" s="209"/>
      <c r="E52" s="9"/>
      <c r="F52" s="9"/>
      <c r="G52" s="9"/>
      <c r="H52" s="9"/>
    </row>
    <row r="53" spans="2:8" s="212" customFormat="1" x14ac:dyDescent="0.25">
      <c r="B53" s="208"/>
      <c r="C53" s="208"/>
      <c r="D53" s="209"/>
      <c r="E53" s="314" t="s">
        <v>2219</v>
      </c>
      <c r="F53" s="314"/>
      <c r="G53" s="314"/>
      <c r="H53" s="314"/>
    </row>
    <row r="54" spans="2:8" s="211" customFormat="1" x14ac:dyDescent="0.25">
      <c r="E54" s="314"/>
      <c r="F54" s="314"/>
      <c r="G54" s="314"/>
      <c r="H54" s="314"/>
    </row>
    <row r="55" spans="2:8" hidden="1" x14ac:dyDescent="0.25">
      <c r="E55" s="314"/>
      <c r="F55" s="314"/>
      <c r="G55" s="314"/>
      <c r="H55" s="314"/>
    </row>
  </sheetData>
  <sheetProtection algorithmName="SHA-512" hashValue="dEcWl/F4OVNKzgys5Ry5peVo4EeLX7KlkUEzgSDqNK9FvtrN25XeSPF0xx1fpYzEz6B84aDMO01Zke1n+lJyQw==" saltValue="1JaY/DybE7Lvyo4VSsvKIg==" spinCount="100000" sheet="1" objects="1" scenarios="1"/>
  <mergeCells count="13">
    <mergeCell ref="G6:I6"/>
    <mergeCell ref="E53:H55"/>
    <mergeCell ref="D21:E21"/>
    <mergeCell ref="B2:E2"/>
    <mergeCell ref="C4:E4"/>
    <mergeCell ref="D5:E5"/>
    <mergeCell ref="D6:E6"/>
    <mergeCell ref="D15:E15"/>
    <mergeCell ref="D34:E34"/>
    <mergeCell ref="D44:E44"/>
    <mergeCell ref="D46:E46"/>
    <mergeCell ref="D47:E47"/>
    <mergeCell ref="D48:E48"/>
  </mergeCells>
  <hyperlinks>
    <hyperlink ref="G6" location="INDICE!A1" display="VOLVER" xr:uid="{CD9FCF28-1203-46D1-87F7-E4B4D079E232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A577-2536-481B-A8FC-BF30A458F984}">
  <sheetPr codeName="Hoja10">
    <tabColor rgb="FF002060"/>
  </sheetPr>
  <dimension ref="A1:H25"/>
  <sheetViews>
    <sheetView showGridLines="0" zoomScale="110" zoomScaleNormal="110" workbookViewId="0">
      <selection activeCell="C10" sqref="C10:D10"/>
    </sheetView>
  </sheetViews>
  <sheetFormatPr baseColWidth="10" defaultColWidth="0" defaultRowHeight="11.25" zeroHeight="1" x14ac:dyDescent="0.2"/>
  <cols>
    <col min="1" max="1" width="3.5703125" style="9" customWidth="1"/>
    <col min="2" max="2" width="2.42578125" style="9" customWidth="1"/>
    <col min="3" max="3" width="2" style="9" customWidth="1"/>
    <col min="4" max="4" width="56.5703125" style="9" customWidth="1"/>
    <col min="5" max="5" width="30.7109375" style="9" customWidth="1"/>
    <col min="6" max="8" width="9.140625" style="9" customWidth="1"/>
    <col min="9" max="16384" width="9.140625" style="9" hidden="1"/>
  </cols>
  <sheetData>
    <row r="1" spans="2:7" x14ac:dyDescent="0.2"/>
    <row r="2" spans="2:7" ht="18" x14ac:dyDescent="0.25">
      <c r="B2" s="353" t="s">
        <v>2081</v>
      </c>
      <c r="C2" s="353"/>
      <c r="D2" s="353"/>
      <c r="E2" s="353"/>
    </row>
    <row r="3" spans="2:7" x14ac:dyDescent="0.2">
      <c r="E3" s="7" t="s">
        <v>2131</v>
      </c>
    </row>
    <row r="4" spans="2:7" x14ac:dyDescent="0.2">
      <c r="B4" s="10"/>
      <c r="C4" s="355" t="s">
        <v>2220</v>
      </c>
      <c r="D4" s="344"/>
      <c r="E4" s="14"/>
    </row>
    <row r="5" spans="2:7" x14ac:dyDescent="0.2">
      <c r="B5" s="21"/>
      <c r="C5" s="27"/>
      <c r="D5" s="290" t="s">
        <v>2221</v>
      </c>
      <c r="E5" s="125"/>
    </row>
    <row r="6" spans="2:7" x14ac:dyDescent="0.2">
      <c r="B6" s="21"/>
      <c r="C6" s="28"/>
      <c r="D6" s="292" t="s">
        <v>2222</v>
      </c>
      <c r="E6" s="125"/>
    </row>
    <row r="7" spans="2:7" ht="21" x14ac:dyDescent="0.35">
      <c r="B7" s="21"/>
      <c r="C7" s="28"/>
      <c r="D7" s="292" t="s">
        <v>2223</v>
      </c>
      <c r="E7" s="125"/>
      <c r="G7" s="58" t="s">
        <v>9</v>
      </c>
    </row>
    <row r="8" spans="2:7" x14ac:dyDescent="0.2">
      <c r="B8" s="21"/>
      <c r="C8" s="28"/>
      <c r="D8" s="292" t="s">
        <v>2224</v>
      </c>
      <c r="E8" s="125"/>
    </row>
    <row r="9" spans="2:7" x14ac:dyDescent="0.2">
      <c r="B9" s="21"/>
      <c r="C9" s="28"/>
      <c r="D9" s="285" t="s">
        <v>2225</v>
      </c>
      <c r="E9" s="25">
        <f>SUM(E5:E8)</f>
        <v>0</v>
      </c>
    </row>
    <row r="10" spans="2:7" x14ac:dyDescent="0.2">
      <c r="B10" s="21"/>
      <c r="C10" s="342" t="s">
        <v>2226</v>
      </c>
      <c r="D10" s="343"/>
      <c r="E10" s="15"/>
    </row>
    <row r="11" spans="2:7" x14ac:dyDescent="0.2">
      <c r="B11" s="21"/>
      <c r="C11" s="28"/>
      <c r="D11" s="292" t="s">
        <v>2227</v>
      </c>
      <c r="E11" s="125"/>
    </row>
    <row r="12" spans="2:7" x14ac:dyDescent="0.2">
      <c r="B12" s="21"/>
      <c r="C12" s="28"/>
      <c r="D12" s="292" t="s">
        <v>2228</v>
      </c>
      <c r="E12" s="125"/>
    </row>
    <row r="13" spans="2:7" x14ac:dyDescent="0.2">
      <c r="B13" s="21"/>
      <c r="C13" s="28"/>
      <c r="D13" s="292" t="s">
        <v>2229</v>
      </c>
      <c r="E13" s="125"/>
      <c r="F13" s="35"/>
    </row>
    <row r="14" spans="2:7" x14ac:dyDescent="0.2">
      <c r="B14" s="21"/>
      <c r="C14" s="28"/>
      <c r="D14" s="285" t="s">
        <v>2230</v>
      </c>
      <c r="E14" s="25">
        <f>SUM(E11:E13)</f>
        <v>0</v>
      </c>
    </row>
    <row r="15" spans="2:7" x14ac:dyDescent="0.2">
      <c r="B15" s="21"/>
      <c r="C15" s="356" t="s">
        <v>2231</v>
      </c>
      <c r="D15" s="357"/>
      <c r="E15" s="125"/>
    </row>
    <row r="16" spans="2:7" x14ac:dyDescent="0.2">
      <c r="B16" s="8"/>
      <c r="C16" s="358" t="s">
        <v>2232</v>
      </c>
      <c r="D16" s="359"/>
      <c r="E16" s="26">
        <f>E9+E14+E15</f>
        <v>0</v>
      </c>
    </row>
    <row r="17" spans="2:5" x14ac:dyDescent="0.2"/>
    <row r="18" spans="2:5" x14ac:dyDescent="0.2"/>
    <row r="19" spans="2:5" ht="20.25" x14ac:dyDescent="0.3">
      <c r="B19" s="354" t="s">
        <v>2233</v>
      </c>
      <c r="C19" s="354"/>
      <c r="D19" s="354"/>
      <c r="E19" s="16" t="str">
        <f>+IF(E16=(ESF!E6),"OK","ERROR")</f>
        <v>OK</v>
      </c>
    </row>
    <row r="20" spans="2:5" x14ac:dyDescent="0.2"/>
    <row r="21" spans="2:5" x14ac:dyDescent="0.2"/>
    <row r="22" spans="2:5" ht="14.25" customHeight="1" x14ac:dyDescent="0.2">
      <c r="B22" s="314" t="s">
        <v>2174</v>
      </c>
      <c r="C22" s="314"/>
      <c r="D22" s="314"/>
      <c r="E22" s="314"/>
    </row>
    <row r="23" spans="2:5" x14ac:dyDescent="0.2">
      <c r="B23" s="314"/>
      <c r="C23" s="314"/>
      <c r="D23" s="314"/>
      <c r="E23" s="314"/>
    </row>
    <row r="24" spans="2:5" x14ac:dyDescent="0.2">
      <c r="B24" s="314"/>
      <c r="C24" s="314"/>
      <c r="D24" s="314"/>
      <c r="E24" s="314"/>
    </row>
    <row r="25" spans="2:5" x14ac:dyDescent="0.2"/>
  </sheetData>
  <sheetProtection algorithmName="SHA-512" hashValue="jifA+nIVbSbPwCUJMx4wGo0y4303CRchhnQl2jNsh7Xsch1u1cNZHI0ODtvrUSPYtN05UtL3j85lpluemxX/3A==" saltValue="5WHajP8afg0PWYrW+asVQw==" spinCount="100000" sheet="1" objects="1" scenarios="1"/>
  <mergeCells count="7">
    <mergeCell ref="B2:E2"/>
    <mergeCell ref="B19:D19"/>
    <mergeCell ref="B22:E24"/>
    <mergeCell ref="C4:D4"/>
    <mergeCell ref="C10:D10"/>
    <mergeCell ref="C15:D15"/>
    <mergeCell ref="C16:D16"/>
  </mergeCells>
  <hyperlinks>
    <hyperlink ref="G7" location="'ESF'!A1" display="VOLVER" xr:uid="{A1B63953-2C51-4EB3-A786-B89BA089EAE9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20</vt:i4>
      </vt:variant>
    </vt:vector>
  </HeadingPairs>
  <TitlesOfParts>
    <vt:vector size="35" baseType="lpstr">
      <vt:lpstr>Indice</vt:lpstr>
      <vt:lpstr>Carátula</vt:lpstr>
      <vt:lpstr>Lists</vt:lpstr>
      <vt:lpstr>Apoderado, C, RF</vt:lpstr>
      <vt:lpstr>ESF</vt:lpstr>
      <vt:lpstr>EA</vt:lpstr>
      <vt:lpstr>ECAN</vt:lpstr>
      <vt:lpstr>FE</vt:lpstr>
      <vt:lpstr>Anexo 1</vt:lpstr>
      <vt:lpstr>Anexo 2</vt:lpstr>
      <vt:lpstr>Anexo 3</vt:lpstr>
      <vt:lpstr>Anexo 4</vt:lpstr>
      <vt:lpstr>Anexo 5</vt:lpstr>
      <vt:lpstr>Anexo 6</vt:lpstr>
      <vt:lpstr>Anexo 7</vt:lpstr>
      <vt:lpstr>A</vt:lpstr>
      <vt:lpstr>SA</vt:lpstr>
      <vt:lpstr>sdstipos_TipoCorteDeCuentasSegunEstatutos</vt:lpstr>
      <vt:lpstr>sdstipos_TipoDeDocumento</vt:lpstr>
      <vt:lpstr>sdstipos_TipoEstadoActual</vt:lpstr>
      <vt:lpstr>sdstipos_TipoOpinionRevisorFiscal</vt:lpstr>
      <vt:lpstr>sdstipos_TipoPaises</vt:lpstr>
      <vt:lpstr>sdstipos_TipoSocietario</vt:lpstr>
      <vt:lpstr>sdstipos2017_TipoLaSociedad</vt:lpstr>
      <vt:lpstr>sdstipos2018_AlcanceReexpresion</vt:lpstr>
      <vt:lpstr>sdstipos2018_NIC1PAR10LITF</vt:lpstr>
      <vt:lpstr>sdstipos2018_TipoCiudadesYDepartamentos</vt:lpstr>
      <vt:lpstr>sdstipos2018_TipoDepartamentos</vt:lpstr>
      <vt:lpstr>sdstipos2022_TipoCalidadMiembroJuntaDirectiva</vt:lpstr>
      <vt:lpstr>sdstipos2022_TipoCIIUVer4AC2021</vt:lpstr>
      <vt:lpstr>sdstipos2022_TipoDeDocumentoAccionista2024</vt:lpstr>
      <vt:lpstr>sdstipos2022_TipoGenero2024</vt:lpstr>
      <vt:lpstr>sdstipos2022_TipoGrupoEtnico</vt:lpstr>
      <vt:lpstr>sdstipos2022_TipoPerfilProfesional</vt:lpstr>
      <vt:lpstr>sdstipos2022_TipoRangoDeEdad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Sanabria Castro</dc:creator>
  <cp:keywords/>
  <dc:description/>
  <cp:lastModifiedBy>Jonathan Alexander Parra Chaves</cp:lastModifiedBy>
  <cp:revision/>
  <dcterms:created xsi:type="dcterms:W3CDTF">2025-10-06T14:30:48Z</dcterms:created>
  <dcterms:modified xsi:type="dcterms:W3CDTF">2026-02-25T15:19:08Z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