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E 80\"/>
    </mc:Choice>
  </mc:AlternateContent>
  <xr:revisionPtr revIDLastSave="0" documentId="8_{525F5F72-F2D4-4B5A-ACC7-20BEDECFA64C}" xr6:coauthVersionLast="47" xr6:coauthVersionMax="47" xr10:uidLastSave="{00000000-0000-0000-0000-000000000000}"/>
  <bookViews>
    <workbookView xWindow="-120" yWindow="-120" windowWidth="29040" windowHeight="15720" activeTab="4" xr2:uid="{95325C9E-0402-443C-A24B-5FE9E8F1F369}"/>
  </bookViews>
  <sheets>
    <sheet name="15-abril-2026" sheetId="1" r:id="rId1"/>
    <sheet name="30-junio-2026" sheetId="2" r:id="rId2"/>
    <sheet name="30-junio-2026 -  2 " sheetId="5" r:id="rId3"/>
    <sheet name="31-diciembre-2026" sheetId="4" r:id="rId4"/>
    <sheet name="31-diciembre-2026 -  2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3" l="1"/>
  <c r="S30" i="3"/>
  <c r="G33" i="2"/>
  <c r="M18" i="3"/>
  <c r="G38" i="4"/>
  <c r="M17" i="5"/>
  <c r="S28" i="3" l="1"/>
  <c r="S25" i="3"/>
  <c r="S11" i="3"/>
  <c r="S8" i="3"/>
  <c r="M17" i="3"/>
  <c r="G25" i="5"/>
  <c r="F19" i="5"/>
  <c r="G14" i="5"/>
  <c r="F14" i="5"/>
  <c r="F22" i="5" s="1"/>
  <c r="F25" i="5" s="1"/>
  <c r="S11" i="5"/>
  <c r="S12" i="5" s="1"/>
  <c r="M11" i="5"/>
  <c r="S8" i="5"/>
  <c r="S14" i="5" s="1"/>
  <c r="G27" i="3"/>
  <c r="F27" i="3"/>
  <c r="F21" i="3"/>
  <c r="G14" i="3"/>
  <c r="F14" i="3"/>
  <c r="N27" i="4"/>
  <c r="N21" i="4"/>
  <c r="N19" i="2"/>
  <c r="G27" i="4"/>
  <c r="F27" i="4"/>
  <c r="M6" i="3" s="1"/>
  <c r="F21" i="4"/>
  <c r="G14" i="4"/>
  <c r="F14" i="4"/>
  <c r="O27" i="4"/>
  <c r="O14" i="4"/>
  <c r="N14" i="4"/>
  <c r="M11" i="3"/>
  <c r="O25" i="2"/>
  <c r="O14" i="2"/>
  <c r="N14" i="2"/>
  <c r="G24" i="2"/>
  <c r="F24" i="2"/>
  <c r="M6" i="5" s="1"/>
  <c r="M18" i="5" s="1"/>
  <c r="G19" i="2"/>
  <c r="F19" i="2"/>
  <c r="G14" i="2"/>
  <c r="F14" i="2"/>
  <c r="N18" i="1"/>
  <c r="M18" i="1"/>
  <c r="N23" i="1"/>
  <c r="M23" i="1"/>
  <c r="N15" i="1"/>
  <c r="M15" i="1"/>
  <c r="F22" i="1"/>
  <c r="E22" i="1"/>
  <c r="F18" i="1"/>
  <c r="E18" i="1"/>
  <c r="F15" i="1"/>
  <c r="E15" i="1"/>
  <c r="N22" i="2" l="1"/>
  <c r="N25" i="2" s="1"/>
  <c r="S29" i="3"/>
</calcChain>
</file>

<file path=xl/sharedStrings.xml><?xml version="1.0" encoding="utf-8"?>
<sst xmlns="http://schemas.openxmlformats.org/spreadsheetml/2006/main" count="310" uniqueCount="118">
  <si>
    <t>Pasivo sin calificar</t>
  </si>
  <si>
    <t>Afectados - Inversionistas reconocidos en tiempo</t>
  </si>
  <si>
    <t>Afectados - Inversionistas reconocidos extemporaneos</t>
  </si>
  <si>
    <t>Principal</t>
  </si>
  <si>
    <t>Vinculada 01</t>
  </si>
  <si>
    <t>Información detallada sobre la principal y sus vinculadas</t>
  </si>
  <si>
    <t>Información básica</t>
  </si>
  <si>
    <t>Número de identificación</t>
  </si>
  <si>
    <t>Razón social / Nombres y apellidos</t>
  </si>
  <si>
    <t>Pepito P.</t>
  </si>
  <si>
    <t>Estado de transición</t>
  </si>
  <si>
    <t>Activo</t>
  </si>
  <si>
    <t>Efectivo y equivalentes al efectivo</t>
  </si>
  <si>
    <t>Cuentas comerciales por cobrar y otras cuentas por cobrar</t>
  </si>
  <si>
    <t>Propiedades, planta y equipos</t>
  </si>
  <si>
    <t>Total activo</t>
  </si>
  <si>
    <t>Pasivo</t>
  </si>
  <si>
    <t>Cuentas por pagar comerciales y otras cuentas por pagar</t>
  </si>
  <si>
    <t>Total pasivo</t>
  </si>
  <si>
    <t>Patrimonio</t>
  </si>
  <si>
    <t>Capital emitido</t>
  </si>
  <si>
    <t>Ganancias acumuladas</t>
  </si>
  <si>
    <t>Total patrimonio</t>
  </si>
  <si>
    <t>ESTADO DE TRANSICIÓN</t>
  </si>
  <si>
    <t>Estado de intervención</t>
  </si>
  <si>
    <t>Activo en intervención</t>
  </si>
  <si>
    <t>Depósitos en entidades financieras</t>
  </si>
  <si>
    <t>Cuentas comerciales por cobrar</t>
  </si>
  <si>
    <t>Bienes muebles</t>
  </si>
  <si>
    <t>Bienes inmuebles</t>
  </si>
  <si>
    <t>Total activo en intervención</t>
  </si>
  <si>
    <t>Pasivo en intervención</t>
  </si>
  <si>
    <t>Costos y gastos estimados (PJ)</t>
  </si>
  <si>
    <t>Total pasivo en intervención</t>
  </si>
  <si>
    <t>Patrimonio neto en intervención</t>
  </si>
  <si>
    <t>Bienes y derechos neto (PN)</t>
  </si>
  <si>
    <t>Pasivo interno (PJ)</t>
  </si>
  <si>
    <t>Ajuste al patrimonio en intervención (PJ)</t>
  </si>
  <si>
    <t>Total patrimonio en intervención</t>
  </si>
  <si>
    <t>ESTADO DE INTERVENCIÓN</t>
  </si>
  <si>
    <t xml:space="preserve">Punto de entrada 10 - Inventario Inicial </t>
  </si>
  <si>
    <t xml:space="preserve">Corte: 15/abril/2026 </t>
  </si>
  <si>
    <t xml:space="preserve">Corte: 30/junio/2026 </t>
  </si>
  <si>
    <t>Punto de entrada 20 - Informe Periódico</t>
  </si>
  <si>
    <t>ESTADO DE INTERVENCIÓN - 15/abril/2026</t>
  </si>
  <si>
    <t>Estado de Activos Netos en Intervención</t>
  </si>
  <si>
    <t>Títulos de depósito judicial</t>
  </si>
  <si>
    <t>Obligación fondo cuenta</t>
  </si>
  <si>
    <t>Ajustes a bienes y derechos neto (PN)</t>
  </si>
  <si>
    <t>ESTADO DE ACTIVOS NETOS EN INTERVENCIÓN - 30/junio/2026</t>
  </si>
  <si>
    <t>Agregado del proceso</t>
  </si>
  <si>
    <t>Principal y Vinculadas</t>
  </si>
  <si>
    <t>Estado de cambios en los activos netos en intervencion (Acumulado)</t>
  </si>
  <si>
    <t>Activo neto al inicio del periodo</t>
  </si>
  <si>
    <t>Cambios en el activo en intervención</t>
  </si>
  <si>
    <t>Ajustes depósitos en entidades financieras</t>
  </si>
  <si>
    <t>Ajustes títulos de depósito judicial</t>
  </si>
  <si>
    <t>Ajustes bienes inmuebles</t>
  </si>
  <si>
    <t>Total ajustes activo en intervención</t>
  </si>
  <si>
    <t>Cambios en el pasivo en intervención</t>
  </si>
  <si>
    <t>Ajustes costos y gastos estimados (PJ)</t>
  </si>
  <si>
    <t>Ajustes afectados - inversionistas reconocidos en tiempo</t>
  </si>
  <si>
    <t>Ajustes afectados - inversionistas reconocidos extemporaneos</t>
  </si>
  <si>
    <t>Ajustes obligación fondo cuenta</t>
  </si>
  <si>
    <t>Total ajustes pasivo en intervención</t>
  </si>
  <si>
    <t>Activo neto al final del periodo</t>
  </si>
  <si>
    <t>Estado de caja (Acumulado)</t>
  </si>
  <si>
    <t>Disponible</t>
  </si>
  <si>
    <t>Cuentas de ahorro</t>
  </si>
  <si>
    <t>Disponible al inicio del periodo</t>
  </si>
  <si>
    <t>Venta de activos</t>
  </si>
  <si>
    <t>Total de ventas</t>
  </si>
  <si>
    <t>Otros Ingresos</t>
  </si>
  <si>
    <t>Total otros ingresos</t>
  </si>
  <si>
    <t>Total recursos disponibles</t>
  </si>
  <si>
    <t>Gastos de administración</t>
  </si>
  <si>
    <t>Indemnizaciones laborales</t>
  </si>
  <si>
    <t>Impuestos prediales</t>
  </si>
  <si>
    <t>Honorarios asesores (juridicos, financieros, otros)</t>
  </si>
  <si>
    <t>Honorarios por avalúos</t>
  </si>
  <si>
    <t>Honorarios interventor</t>
  </si>
  <si>
    <t>Honorarios contador</t>
  </si>
  <si>
    <t>Otros honorarios</t>
  </si>
  <si>
    <t>Servicios públicos</t>
  </si>
  <si>
    <t>Transporte, fletes y acarreos</t>
  </si>
  <si>
    <t>Mantenimiento y reparaciones</t>
  </si>
  <si>
    <t>Gastos de viaje</t>
  </si>
  <si>
    <t>Total pagos gastos de administración</t>
  </si>
  <si>
    <t>Pagos afectados y gastos del proceso</t>
  </si>
  <si>
    <t>Afectados - inversionistas reconocidos en tiempo (planes de pago)</t>
  </si>
  <si>
    <t>Total pagos afectados y gastos del proceso</t>
  </si>
  <si>
    <t>Total pagos</t>
  </si>
  <si>
    <t>Disponible al final del periodo</t>
  </si>
  <si>
    <t>FLUJO DE EFECTIVO EN INTERVENCION - 30/junio/2026</t>
  </si>
  <si>
    <t>ESTADO DE ACTIVOS NETOS EN INTERVENCIÓN - 31/diciembre/2026</t>
  </si>
  <si>
    <t>2. El agente interventor evalua la información financiera y con base en ella elabora el  Estado de Intervención y realiza los siguientes ajustes: 
a) En cuentas bancarias reportan $9.000.
b) No encuentra soporte de las cuentas por cobrar en cuantia de $2.000
c) Clasifica la propiedad planta y equipo</t>
  </si>
  <si>
    <t>3. El agente interventor construye la inforamción de la persona natural vinculada, asi: 
a) En entidades financieras exiten recursos por $1.500
b) Establece la existencia de un bien inmueble por valor de $7.000</t>
  </si>
  <si>
    <t>1. En la diligencia inicial es entregada información financiera de la sociedad intervendida, con activos por $27.000, pasivos por $20.000 y patrimonio de $7.000.   De la persona natural vinculada no se tiene información incial.</t>
  </si>
  <si>
    <t>1. Los recursos de las cuentas bancarias son convertidos a TDJ</t>
  </si>
  <si>
    <t>2. Enajena los bienes muebles por valor de $2.000 e ingresan los recursos en TDJ</t>
  </si>
  <si>
    <t>1. El inventario del proceso es aprobado en: 
Sociedad: $14.000
Vinculado: $8.000</t>
  </si>
  <si>
    <t>3. Reconoce afectados: 
a) En tiempo por $13.000
b) Extemporaneos por $1.000</t>
  </si>
  <si>
    <t>2. Se fijan honorarios por $4.000, paga el 40% $1.600 con TDJ y 60% pago a la aprobación de la rendicion final de cuentas $2.400</t>
  </si>
  <si>
    <t>3. Se realiza plan de pagos por $3.000 con TDJ</t>
  </si>
  <si>
    <t>4. Pagan gastos de adminsitración por valor total de $9.000; paga $7.900 con TDJ y se hace uso del fondo cuenta por valor de $1.100</t>
  </si>
  <si>
    <t>ESTADO DE CAMBIOS EN ACTIVOS NETOS - 31/diciembre/2026</t>
  </si>
  <si>
    <r>
      <t xml:space="preserve">Otros ingresos </t>
    </r>
    <r>
      <rPr>
        <sz val="9"/>
        <color rgb="FFFF0000"/>
        <rFont val="Microsoft Sans Serif"/>
        <family val="2"/>
      </rPr>
      <t>(Fondo cuenta)</t>
    </r>
  </si>
  <si>
    <t>FLUJO DE EFECTIVO EN INTERVENCION - 31/diciembre/2026</t>
  </si>
  <si>
    <t xml:space="preserve">Corte: 31/diciembre/2026 </t>
  </si>
  <si>
    <t xml:space="preserve">Costos y gastos estimados (PJ) </t>
  </si>
  <si>
    <t xml:space="preserve">Afectan Patrimonio </t>
  </si>
  <si>
    <t>,</t>
  </si>
  <si>
    <t xml:space="preserve">TDJ </t>
  </si>
  <si>
    <t>Activos</t>
  </si>
  <si>
    <t xml:space="preserve">Pasivos </t>
  </si>
  <si>
    <t xml:space="preserve">Pasivo </t>
  </si>
  <si>
    <t>ESTADO DE CAMBIOS EN ACTIVOS NETOS - 30/junio/2026</t>
  </si>
  <si>
    <t>Empresa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</si>
</sst>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Microsoft Sans Serif"/>
      <family val="2"/>
    </font>
    <font>
      <b/>
      <sz val="9"/>
      <name val="Microsoft Sans Serif"/>
      <family val="2"/>
    </font>
    <font>
      <b/>
      <sz val="11"/>
      <color indexed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rgb="FFFF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CCCCC"/>
      </patternFill>
    </fill>
    <fill>
      <patternFill patternType="darkDown">
        <f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2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3" fillId="4" borderId="3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4" fontId="0" fillId="0" borderId="6" xfId="0" applyNumberFormat="1" applyBorder="1" applyAlignment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4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4" fillId="4" borderId="3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0" fontId="6" fillId="6" borderId="0" xfId="0" applyFont="1" applyFill="1" applyAlignment="1">
      <alignment horizontal="center"/>
    </xf>
    <xf numFmtId="0" fontId="0" fillId="6" borderId="0" xfId="0" applyFill="1"/>
    <xf numFmtId="4" fontId="0" fillId="0" borderId="0" xfId="0" applyNumberFormat="1"/>
    <xf numFmtId="4" fontId="5" fillId="0" borderId="1" xfId="0" applyNumberFormat="1" applyFont="1" applyBorder="1" applyAlignment="1">
      <alignment vertical="center"/>
    </xf>
    <xf numFmtId="164" fontId="0" fillId="0" borderId="0" xfId="0" applyNumberFormat="1"/>
    <xf numFmtId="164" fontId="0" fillId="0" borderId="0" xfId="1" applyNumberFormat="1" applyFont="1"/>
    <xf numFmtId="0" fontId="0" fillId="7" borderId="0" xfId="0" applyFill="1"/>
    <xf numFmtId="0" fontId="2" fillId="8" borderId="0" xfId="0" applyFont="1" applyFill="1" applyAlignment="1">
      <alignment horizontal="center" vertical="center"/>
    </xf>
    <xf numFmtId="164" fontId="0" fillId="8" borderId="0" xfId="1" applyNumberFormat="1" applyFont="1" applyFill="1" applyAlignment="1">
      <alignment vertical="center"/>
    </xf>
    <xf numFmtId="164" fontId="2" fillId="8" borderId="0" xfId="1" applyNumberFormat="1" applyFont="1" applyFill="1" applyAlignment="1">
      <alignment vertical="center"/>
    </xf>
    <xf numFmtId="164" fontId="0" fillId="9" borderId="0" xfId="1" applyNumberFormat="1" applyFont="1" applyFill="1" applyAlignment="1">
      <alignment vertical="center"/>
    </xf>
    <xf numFmtId="0" fontId="0" fillId="9" borderId="0" xfId="0" applyFill="1" applyAlignment="1">
      <alignment vertical="center"/>
    </xf>
    <xf numFmtId="164" fontId="0" fillId="9" borderId="0" xfId="1" applyNumberFormat="1" applyFont="1" applyFill="1" applyAlignment="1">
      <alignment vertical="center" wrapText="1"/>
    </xf>
    <xf numFmtId="0" fontId="0" fillId="9" borderId="0" xfId="0" applyFill="1"/>
    <xf numFmtId="164" fontId="0" fillId="9" borderId="0" xfId="0" applyNumberFormat="1" applyFill="1" applyAlignment="1">
      <alignment horizontal="right"/>
    </xf>
    <xf numFmtId="164" fontId="0" fillId="8" borderId="0" xfId="0" applyNumberFormat="1" applyFill="1" applyAlignment="1">
      <alignment horizontal="right" vertical="center"/>
    </xf>
    <xf numFmtId="164" fontId="2" fillId="8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3" borderId="10" xfId="0" applyFont="1" applyFill="1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/>
    </xf>
    <xf numFmtId="0" fontId="4" fillId="3" borderId="1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9" borderId="0" xfId="0" applyFont="1" applyFill="1" applyAlignment="1">
      <alignment horizontal="center" vertical="center"/>
    </xf>
    <xf numFmtId="164" fontId="0" fillId="9" borderId="0" xfId="0" applyNumberFormat="1" applyFill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left" vertical="center" wrapText="1"/>
    </xf>
    <xf numFmtId="164" fontId="0" fillId="9" borderId="0" xfId="1" applyNumberFormat="1" applyFont="1" applyFill="1" applyAlignment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vertical="center"/>
    </xf>
    <xf numFmtId="164" fontId="0" fillId="8" borderId="0" xfId="1" applyNumberFormat="1" applyFont="1" applyFill="1" applyAlignment="1">
      <alignment horizontal="right" vertical="center"/>
    </xf>
    <xf numFmtId="164" fontId="0" fillId="9" borderId="0" xfId="1" applyNumberFormat="1" applyFont="1" applyFill="1" applyAlignment="1">
      <alignment horizontal="right" vertical="center"/>
    </xf>
    <xf numFmtId="0" fontId="0" fillId="7" borderId="0" xfId="0" applyFill="1"/>
    <xf numFmtId="4" fontId="0" fillId="0" borderId="6" xfId="0" applyNumberFormat="1" applyBorder="1" applyAlignment="1">
      <alignment horizontal="right" vertical="top"/>
    </xf>
    <xf numFmtId="4" fontId="0" fillId="0" borderId="6" xfId="0" applyNumberForma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0" fillId="9" borderId="0" xfId="1" applyNumberFormat="1" applyFont="1" applyFill="1" applyAlignment="1">
      <alignment horizontal="center" vertical="center"/>
    </xf>
    <xf numFmtId="0" fontId="0" fillId="7" borderId="0" xfId="0" applyFill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4E9A-C3AC-46CD-9C80-50E2A3607930}">
  <dimension ref="A1:N27"/>
  <sheetViews>
    <sheetView zoomScale="130" zoomScaleNormal="130" workbookViewId="0">
      <selection activeCell="L25" sqref="L25"/>
    </sheetView>
  </sheetViews>
  <sheetFormatPr baseColWidth="10" defaultRowHeight="15" x14ac:dyDescent="0.25"/>
  <cols>
    <col min="1" max="3" width="3.7109375" customWidth="1"/>
    <col min="4" max="4" width="27.5703125" customWidth="1"/>
    <col min="8" max="10" width="3.7109375" customWidth="1"/>
    <col min="12" max="12" width="21" customWidth="1"/>
  </cols>
  <sheetData>
    <row r="1" spans="1:14" ht="26.25" x14ac:dyDescent="0.4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G2" s="19" t="s">
        <v>41</v>
      </c>
    </row>
    <row r="3" spans="1:14" x14ac:dyDescent="0.25">
      <c r="G3" s="19"/>
    </row>
    <row r="4" spans="1:14" x14ac:dyDescent="0.25">
      <c r="A4" s="59" t="s">
        <v>23</v>
      </c>
      <c r="B4" s="59"/>
      <c r="C4" s="59"/>
      <c r="D4" s="60"/>
      <c r="E4" s="1" t="s">
        <v>3</v>
      </c>
      <c r="F4" s="2" t="s">
        <v>4</v>
      </c>
      <c r="H4" s="59" t="s">
        <v>39</v>
      </c>
      <c r="I4" s="59"/>
      <c r="J4" s="59"/>
      <c r="K4" s="59"/>
      <c r="L4" s="60"/>
      <c r="M4" s="1" t="s">
        <v>3</v>
      </c>
      <c r="N4" s="2" t="s">
        <v>4</v>
      </c>
    </row>
    <row r="5" spans="1:14" ht="24" customHeight="1" x14ac:dyDescent="0.25">
      <c r="A5" s="45" t="s">
        <v>5</v>
      </c>
      <c r="B5" s="47"/>
      <c r="C5" s="47"/>
      <c r="D5" s="46"/>
      <c r="E5" s="3"/>
      <c r="F5" s="3"/>
      <c r="H5" s="45" t="s">
        <v>5</v>
      </c>
      <c r="I5" s="47"/>
      <c r="J5" s="47"/>
      <c r="K5" s="47"/>
      <c r="L5" s="46"/>
      <c r="M5" s="3"/>
      <c r="N5" s="3"/>
    </row>
    <row r="6" spans="1:14" x14ac:dyDescent="0.25">
      <c r="A6" s="4"/>
      <c r="B6" s="48" t="s">
        <v>6</v>
      </c>
      <c r="C6" s="49"/>
      <c r="D6" s="50"/>
      <c r="E6" s="3"/>
      <c r="F6" s="3"/>
      <c r="H6" s="4"/>
      <c r="I6" s="48" t="s">
        <v>6</v>
      </c>
      <c r="J6" s="49"/>
      <c r="K6" s="49"/>
      <c r="L6" s="50"/>
      <c r="M6" s="3"/>
      <c r="N6" s="3"/>
    </row>
    <row r="7" spans="1:14" x14ac:dyDescent="0.25">
      <c r="A7" s="4"/>
      <c r="B7" s="5"/>
      <c r="C7" s="51" t="s">
        <v>7</v>
      </c>
      <c r="D7" s="46"/>
      <c r="E7" s="7">
        <v>800888000</v>
      </c>
      <c r="F7" s="7">
        <v>90888888</v>
      </c>
      <c r="H7" s="4"/>
      <c r="I7" s="5"/>
      <c r="J7" s="51" t="s">
        <v>7</v>
      </c>
      <c r="K7" s="47"/>
      <c r="L7" s="46"/>
      <c r="M7" s="7">
        <v>800888000</v>
      </c>
      <c r="N7" s="7">
        <v>90888888</v>
      </c>
    </row>
    <row r="8" spans="1:14" x14ac:dyDescent="0.25">
      <c r="A8" s="4"/>
      <c r="B8" s="8"/>
      <c r="C8" s="52" t="s">
        <v>8</v>
      </c>
      <c r="D8" s="50"/>
      <c r="E8" s="9" t="s">
        <v>117</v>
      </c>
      <c r="F8" s="9" t="s">
        <v>9</v>
      </c>
      <c r="H8" s="4"/>
      <c r="I8" s="8"/>
      <c r="J8" s="52" t="s">
        <v>8</v>
      </c>
      <c r="K8" s="49"/>
      <c r="L8" s="50"/>
      <c r="M8" s="9" t="s">
        <v>117</v>
      </c>
      <c r="N8" s="9" t="s">
        <v>9</v>
      </c>
    </row>
    <row r="9" spans="1:14" x14ac:dyDescent="0.25">
      <c r="A9" s="4"/>
      <c r="B9" s="45" t="s">
        <v>10</v>
      </c>
      <c r="C9" s="47"/>
      <c r="D9" s="46"/>
      <c r="E9" s="3"/>
      <c r="F9" s="3"/>
      <c r="H9" s="4"/>
      <c r="I9" s="45" t="s">
        <v>24</v>
      </c>
      <c r="J9" s="47"/>
      <c r="K9" s="47"/>
      <c r="L9" s="46"/>
      <c r="M9" s="3"/>
      <c r="N9" s="3"/>
    </row>
    <row r="10" spans="1:14" x14ac:dyDescent="0.25">
      <c r="A10" s="4"/>
      <c r="B10" s="4"/>
      <c r="C10" s="48" t="s">
        <v>11</v>
      </c>
      <c r="D10" s="50"/>
      <c r="E10" s="3"/>
      <c r="F10" s="3"/>
      <c r="H10" s="4"/>
      <c r="I10" s="4"/>
      <c r="J10" s="48" t="s">
        <v>25</v>
      </c>
      <c r="K10" s="49"/>
      <c r="L10" s="50"/>
      <c r="M10" s="3"/>
      <c r="N10" s="3"/>
    </row>
    <row r="11" spans="1:14" x14ac:dyDescent="0.25">
      <c r="A11" s="4"/>
      <c r="B11" s="4"/>
      <c r="C11" s="5"/>
      <c r="D11" s="10" t="s">
        <v>12</v>
      </c>
      <c r="E11" s="11">
        <v>10000</v>
      </c>
      <c r="F11" s="11"/>
      <c r="H11" s="4"/>
      <c r="I11" s="4"/>
      <c r="J11" s="5"/>
      <c r="K11" s="52" t="s">
        <v>26</v>
      </c>
      <c r="L11" s="50"/>
      <c r="M11" s="13">
        <v>9000</v>
      </c>
      <c r="N11" s="13">
        <v>1500</v>
      </c>
    </row>
    <row r="12" spans="1:14" x14ac:dyDescent="0.25">
      <c r="A12" s="4"/>
      <c r="B12" s="4"/>
      <c r="C12" s="5"/>
      <c r="D12" s="61" t="s">
        <v>13</v>
      </c>
      <c r="E12" s="62">
        <v>2000</v>
      </c>
      <c r="F12" s="13"/>
      <c r="H12" s="4"/>
      <c r="I12" s="4"/>
      <c r="J12" s="5"/>
      <c r="K12" s="52" t="s">
        <v>27</v>
      </c>
      <c r="L12" s="50"/>
      <c r="M12" s="13">
        <v>0</v>
      </c>
      <c r="N12" s="13"/>
    </row>
    <row r="13" spans="1:14" x14ac:dyDescent="0.25">
      <c r="A13" s="4"/>
      <c r="B13" s="4"/>
      <c r="C13" s="5"/>
      <c r="D13" s="52"/>
      <c r="E13" s="62"/>
      <c r="F13" s="13"/>
      <c r="H13" s="4"/>
      <c r="I13" s="4"/>
      <c r="J13" s="5"/>
      <c r="K13" s="52" t="s">
        <v>28</v>
      </c>
      <c r="L13" s="50"/>
      <c r="M13" s="13">
        <v>2000</v>
      </c>
      <c r="N13" s="13"/>
    </row>
    <row r="14" spans="1:14" x14ac:dyDescent="0.25">
      <c r="A14" s="4"/>
      <c r="B14" s="4"/>
      <c r="C14" s="5"/>
      <c r="D14" s="12" t="s">
        <v>14</v>
      </c>
      <c r="E14" s="13">
        <v>15000</v>
      </c>
      <c r="F14" s="13"/>
      <c r="H14" s="4"/>
      <c r="I14" s="4"/>
      <c r="J14" s="5"/>
      <c r="K14" s="51" t="s">
        <v>29</v>
      </c>
      <c r="L14" s="46"/>
      <c r="M14" s="11">
        <v>13000</v>
      </c>
      <c r="N14" s="11">
        <v>7000</v>
      </c>
    </row>
    <row r="15" spans="1:14" s="19" customFormat="1" x14ac:dyDescent="0.25">
      <c r="A15" s="17"/>
      <c r="B15" s="17"/>
      <c r="C15" s="16"/>
      <c r="D15" s="14" t="s">
        <v>15</v>
      </c>
      <c r="E15" s="18">
        <f>SUM(E11:E14)</f>
        <v>27000</v>
      </c>
      <c r="F15" s="18">
        <f>SUM(F11:F14)</f>
        <v>0</v>
      </c>
      <c r="H15" s="17"/>
      <c r="I15" s="17"/>
      <c r="J15" s="16"/>
      <c r="K15" s="53" t="s">
        <v>30</v>
      </c>
      <c r="L15" s="54"/>
      <c r="M15" s="20">
        <f>SUM(M11:M14)</f>
        <v>24000</v>
      </c>
      <c r="N15" s="20">
        <f>SUM(N11:N14)</f>
        <v>8500</v>
      </c>
    </row>
    <row r="16" spans="1:14" x14ac:dyDescent="0.25">
      <c r="A16" s="4"/>
      <c r="B16" s="4"/>
      <c r="C16" s="45" t="s">
        <v>16</v>
      </c>
      <c r="D16" s="46"/>
      <c r="E16" s="3"/>
      <c r="F16" s="3"/>
      <c r="H16" s="4"/>
      <c r="I16" s="4"/>
      <c r="J16" s="48" t="s">
        <v>31</v>
      </c>
      <c r="K16" s="49"/>
      <c r="L16" s="50"/>
      <c r="M16" s="3"/>
      <c r="N16" s="3"/>
    </row>
    <row r="17" spans="1:14" ht="25.5" x14ac:dyDescent="0.25">
      <c r="A17" s="4"/>
      <c r="B17" s="4"/>
      <c r="C17" s="4"/>
      <c r="D17" s="12" t="s">
        <v>17</v>
      </c>
      <c r="E17" s="13">
        <v>20000</v>
      </c>
      <c r="F17" s="13"/>
      <c r="H17" s="4"/>
      <c r="I17" s="4"/>
      <c r="J17" s="5"/>
      <c r="K17" s="51" t="s">
        <v>0</v>
      </c>
      <c r="L17" s="46"/>
      <c r="M17" s="11">
        <v>20000</v>
      </c>
      <c r="N17" s="11"/>
    </row>
    <row r="18" spans="1:14" s="19" customFormat="1" x14ac:dyDescent="0.25">
      <c r="A18" s="17"/>
      <c r="B18" s="17"/>
      <c r="C18" s="15"/>
      <c r="D18" s="14" t="s">
        <v>18</v>
      </c>
      <c r="E18" s="18">
        <f>SUM(E17:E17)</f>
        <v>20000</v>
      </c>
      <c r="F18" s="18">
        <f>SUM(F17:F17)</f>
        <v>0</v>
      </c>
      <c r="H18" s="17"/>
      <c r="I18" s="17"/>
      <c r="J18" s="16"/>
      <c r="K18" s="53" t="s">
        <v>33</v>
      </c>
      <c r="L18" s="54"/>
      <c r="M18" s="20">
        <f>+M17</f>
        <v>20000</v>
      </c>
      <c r="N18" s="20">
        <f>+N17</f>
        <v>0</v>
      </c>
    </row>
    <row r="19" spans="1:14" x14ac:dyDescent="0.25">
      <c r="A19" s="4"/>
      <c r="B19" s="4"/>
      <c r="C19" s="45" t="s">
        <v>19</v>
      </c>
      <c r="D19" s="46"/>
      <c r="E19" s="3"/>
      <c r="F19" s="3"/>
      <c r="H19" s="4"/>
      <c r="I19" s="4"/>
      <c r="J19" s="48" t="s">
        <v>34</v>
      </c>
      <c r="K19" s="49"/>
      <c r="L19" s="50"/>
      <c r="M19" s="3"/>
      <c r="N19" s="3"/>
    </row>
    <row r="20" spans="1:14" x14ac:dyDescent="0.25">
      <c r="A20" s="4"/>
      <c r="B20" s="4"/>
      <c r="C20" s="4"/>
      <c r="D20" s="12" t="s">
        <v>20</v>
      </c>
      <c r="E20" s="13">
        <v>6000</v>
      </c>
      <c r="F20" s="13"/>
      <c r="H20" s="4"/>
      <c r="I20" s="4"/>
      <c r="J20" s="5"/>
      <c r="K20" s="51" t="s">
        <v>35</v>
      </c>
      <c r="L20" s="46"/>
      <c r="M20" s="11"/>
      <c r="N20" s="11">
        <v>8500</v>
      </c>
    </row>
    <row r="21" spans="1:14" x14ac:dyDescent="0.25">
      <c r="A21" s="4"/>
      <c r="B21" s="4"/>
      <c r="C21" s="4"/>
      <c r="D21" s="10" t="s">
        <v>21</v>
      </c>
      <c r="E21" s="11">
        <v>1000</v>
      </c>
      <c r="F21" s="11"/>
      <c r="H21" s="4"/>
      <c r="I21" s="4"/>
      <c r="J21" s="5"/>
      <c r="K21" s="52" t="s">
        <v>36</v>
      </c>
      <c r="L21" s="50"/>
      <c r="M21" s="13">
        <v>7000</v>
      </c>
      <c r="N21" s="13"/>
    </row>
    <row r="22" spans="1:14" x14ac:dyDescent="0.25">
      <c r="A22" s="4"/>
      <c r="B22" s="4"/>
      <c r="C22" s="4"/>
      <c r="D22" s="63" t="s">
        <v>22</v>
      </c>
      <c r="E22" s="65">
        <f>SUM(E20:E21)</f>
        <v>7000</v>
      </c>
      <c r="F22" s="65">
        <f>SUM(F20:F21)</f>
        <v>0</v>
      </c>
      <c r="H22" s="4"/>
      <c r="I22" s="4"/>
      <c r="J22" s="5"/>
      <c r="K22" s="51" t="s">
        <v>37</v>
      </c>
      <c r="L22" s="46"/>
      <c r="M22" s="11">
        <v>-3000</v>
      </c>
      <c r="N22" s="11"/>
    </row>
    <row r="23" spans="1:14" x14ac:dyDescent="0.25">
      <c r="A23" s="6"/>
      <c r="B23" s="6"/>
      <c r="C23" s="6"/>
      <c r="D23" s="64"/>
      <c r="E23" s="66"/>
      <c r="F23" s="66"/>
      <c r="H23" s="6"/>
      <c r="I23" s="6"/>
      <c r="J23" s="8"/>
      <c r="K23" s="57" t="s">
        <v>38</v>
      </c>
      <c r="L23" s="58"/>
      <c r="M23" s="22">
        <f t="shared" ref="M23:N23" si="0">SUM(M20:M22)</f>
        <v>4000</v>
      </c>
      <c r="N23" s="22">
        <f t="shared" si="0"/>
        <v>8500</v>
      </c>
    </row>
    <row r="25" spans="1:14" ht="44.25" customHeight="1" x14ac:dyDescent="0.25">
      <c r="A25" s="55" t="s">
        <v>97</v>
      </c>
      <c r="B25" s="55"/>
      <c r="C25" s="55"/>
      <c r="D25" s="55"/>
      <c r="E25" s="55"/>
      <c r="F25" s="55"/>
      <c r="G25" s="55"/>
    </row>
    <row r="26" spans="1:14" ht="77.25" customHeight="1" x14ac:dyDescent="0.25">
      <c r="A26" s="55" t="s">
        <v>95</v>
      </c>
      <c r="B26" s="55"/>
      <c r="C26" s="55"/>
      <c r="D26" s="55"/>
      <c r="E26" s="55"/>
      <c r="F26" s="55"/>
      <c r="G26" s="55"/>
    </row>
    <row r="27" spans="1:14" ht="44.25" customHeight="1" x14ac:dyDescent="0.25">
      <c r="A27" s="56" t="s">
        <v>96</v>
      </c>
      <c r="B27" s="56"/>
      <c r="C27" s="56"/>
      <c r="D27" s="56"/>
      <c r="E27" s="56"/>
      <c r="F27" s="56"/>
      <c r="G27" s="56"/>
    </row>
  </sheetData>
  <mergeCells count="38">
    <mergeCell ref="A25:G25"/>
    <mergeCell ref="A26:G26"/>
    <mergeCell ref="A27:G27"/>
    <mergeCell ref="K23:L23"/>
    <mergeCell ref="H4:L4"/>
    <mergeCell ref="A4:D4"/>
    <mergeCell ref="D12:D13"/>
    <mergeCell ref="E12:E13"/>
    <mergeCell ref="D22:D23"/>
    <mergeCell ref="E22:E23"/>
    <mergeCell ref="F22:F23"/>
    <mergeCell ref="K18:L18"/>
    <mergeCell ref="J19:L19"/>
    <mergeCell ref="K20:L20"/>
    <mergeCell ref="K21:L21"/>
    <mergeCell ref="K22:L22"/>
    <mergeCell ref="C10:D10"/>
    <mergeCell ref="J16:L16"/>
    <mergeCell ref="K17:L17"/>
    <mergeCell ref="K15:L15"/>
    <mergeCell ref="K13:L13"/>
    <mergeCell ref="K14:L14"/>
    <mergeCell ref="A1:N1"/>
    <mergeCell ref="C16:D16"/>
    <mergeCell ref="C19:D19"/>
    <mergeCell ref="H5:L5"/>
    <mergeCell ref="I6:L6"/>
    <mergeCell ref="J7:L7"/>
    <mergeCell ref="J8:L8"/>
    <mergeCell ref="I9:L9"/>
    <mergeCell ref="A5:D5"/>
    <mergeCell ref="B6:D6"/>
    <mergeCell ref="C7:D7"/>
    <mergeCell ref="J10:L10"/>
    <mergeCell ref="K11:L11"/>
    <mergeCell ref="K12:L12"/>
    <mergeCell ref="C8:D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6B74-5EBB-4335-B563-EDFCADE23D2A}">
  <dimension ref="A1:P34"/>
  <sheetViews>
    <sheetView zoomScale="145" zoomScaleNormal="145" workbookViewId="0">
      <selection activeCell="A29" sqref="A29:F29"/>
    </sheetView>
  </sheetViews>
  <sheetFormatPr baseColWidth="10" defaultRowHeight="15" x14ac:dyDescent="0.25"/>
  <cols>
    <col min="1" max="3" width="3.7109375" customWidth="1"/>
    <col min="4" max="4" width="27.5703125" customWidth="1"/>
    <col min="5" max="5" width="12.7109375" customWidth="1"/>
    <col min="9" max="11" width="3.7109375" customWidth="1"/>
    <col min="13" max="13" width="19.28515625" customWidth="1"/>
    <col min="14" max="14" width="12.7109375" customWidth="1"/>
  </cols>
  <sheetData>
    <row r="1" spans="1:16" ht="26.25" x14ac:dyDescent="0.4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ht="15.75" customHeight="1" x14ac:dyDescent="0.4">
      <c r="G2" s="19" t="s">
        <v>42</v>
      </c>
      <c r="I2" s="21"/>
      <c r="J2" s="21"/>
      <c r="K2" s="21"/>
      <c r="L2" s="21"/>
      <c r="M2" s="21"/>
      <c r="N2" s="21"/>
      <c r="O2" s="21"/>
    </row>
    <row r="3" spans="1:16" x14ac:dyDescent="0.25">
      <c r="G3" s="19"/>
      <c r="I3" s="69" t="s">
        <v>49</v>
      </c>
      <c r="J3" s="69"/>
      <c r="K3" s="69"/>
      <c r="L3" s="69"/>
      <c r="M3" s="69"/>
    </row>
    <row r="4" spans="1:16" x14ac:dyDescent="0.25">
      <c r="A4" s="59" t="s">
        <v>44</v>
      </c>
      <c r="B4" s="59"/>
      <c r="C4" s="59"/>
      <c r="D4" s="59"/>
      <c r="E4" s="60"/>
      <c r="F4" s="1" t="s">
        <v>3</v>
      </c>
      <c r="G4" s="2" t="s">
        <v>4</v>
      </c>
      <c r="I4" s="70"/>
      <c r="J4" s="70"/>
      <c r="K4" s="70"/>
      <c r="L4" s="70"/>
      <c r="M4" s="70"/>
      <c r="N4" s="1" t="s">
        <v>3</v>
      </c>
      <c r="O4" s="2" t="s">
        <v>4</v>
      </c>
    </row>
    <row r="5" spans="1:16" ht="24" customHeight="1" x14ac:dyDescent="0.25">
      <c r="A5" s="45" t="s">
        <v>5</v>
      </c>
      <c r="B5" s="47"/>
      <c r="C5" s="47"/>
      <c r="D5" s="47"/>
      <c r="E5" s="46"/>
      <c r="F5" s="3"/>
      <c r="G5" s="3"/>
      <c r="I5" s="45" t="s">
        <v>5</v>
      </c>
      <c r="J5" s="47"/>
      <c r="K5" s="47"/>
      <c r="L5" s="47"/>
      <c r="M5" s="46"/>
      <c r="N5" s="3"/>
      <c r="O5" s="3"/>
    </row>
    <row r="6" spans="1:16" ht="15" customHeight="1" x14ac:dyDescent="0.25">
      <c r="A6" s="4"/>
      <c r="B6" s="48" t="s">
        <v>6</v>
      </c>
      <c r="C6" s="49"/>
      <c r="D6" s="49"/>
      <c r="E6" s="50"/>
      <c r="F6" s="3"/>
      <c r="G6" s="3"/>
      <c r="I6" s="4"/>
      <c r="J6" s="48" t="s">
        <v>6</v>
      </c>
      <c r="K6" s="49"/>
      <c r="L6" s="49"/>
      <c r="M6" s="50"/>
      <c r="N6" s="3"/>
      <c r="O6" s="3"/>
    </row>
    <row r="7" spans="1:16" ht="15" customHeight="1" x14ac:dyDescent="0.25">
      <c r="A7" s="4"/>
      <c r="B7" s="5"/>
      <c r="C7" s="51" t="s">
        <v>7</v>
      </c>
      <c r="D7" s="47"/>
      <c r="E7" s="46"/>
      <c r="F7" s="7">
        <v>800888000</v>
      </c>
      <c r="G7" s="7">
        <v>90888888</v>
      </c>
      <c r="I7" s="4"/>
      <c r="J7" s="5"/>
      <c r="K7" s="51" t="s">
        <v>7</v>
      </c>
      <c r="L7" s="47"/>
      <c r="M7" s="46"/>
      <c r="N7" s="7">
        <v>800888000</v>
      </c>
      <c r="O7" s="7">
        <v>90888888</v>
      </c>
    </row>
    <row r="8" spans="1:16" ht="15" customHeight="1" x14ac:dyDescent="0.25">
      <c r="A8" s="4"/>
      <c r="B8" s="8"/>
      <c r="C8" s="52" t="s">
        <v>8</v>
      </c>
      <c r="D8" s="49"/>
      <c r="E8" s="50"/>
      <c r="F8" s="9" t="s">
        <v>117</v>
      </c>
      <c r="G8" s="9" t="s">
        <v>9</v>
      </c>
      <c r="I8" s="4"/>
      <c r="J8" s="8"/>
      <c r="K8" s="52" t="s">
        <v>8</v>
      </c>
      <c r="L8" s="49"/>
      <c r="M8" s="50"/>
      <c r="N8" s="9" t="s">
        <v>117</v>
      </c>
      <c r="O8" s="9" t="s">
        <v>9</v>
      </c>
    </row>
    <row r="9" spans="1:16" ht="15" customHeight="1" x14ac:dyDescent="0.25">
      <c r="A9" s="4"/>
      <c r="B9" s="45" t="s">
        <v>24</v>
      </c>
      <c r="C9" s="47"/>
      <c r="D9" s="47"/>
      <c r="E9" s="46"/>
      <c r="F9" s="3"/>
      <c r="G9" s="3"/>
      <c r="I9" s="4"/>
      <c r="J9" s="45" t="s">
        <v>45</v>
      </c>
      <c r="K9" s="47"/>
      <c r="L9" s="47"/>
      <c r="M9" s="46"/>
      <c r="N9" s="3"/>
      <c r="O9" s="3"/>
    </row>
    <row r="10" spans="1:16" ht="15" customHeight="1" x14ac:dyDescent="0.25">
      <c r="A10" s="4"/>
      <c r="B10" s="4"/>
      <c r="C10" s="48" t="s">
        <v>25</v>
      </c>
      <c r="D10" s="49"/>
      <c r="E10" s="50"/>
      <c r="F10" s="3"/>
      <c r="G10" s="3"/>
      <c r="I10" s="4"/>
      <c r="J10" s="4"/>
      <c r="K10" s="48" t="s">
        <v>25</v>
      </c>
      <c r="L10" s="49"/>
      <c r="M10" s="50"/>
      <c r="N10" s="3"/>
      <c r="O10" s="3"/>
    </row>
    <row r="11" spans="1:16" x14ac:dyDescent="0.25">
      <c r="A11" s="4"/>
      <c r="B11" s="4"/>
      <c r="C11" s="5"/>
      <c r="D11" s="52" t="s">
        <v>26</v>
      </c>
      <c r="E11" s="50"/>
      <c r="F11" s="13">
        <v>9000</v>
      </c>
      <c r="G11" s="13">
        <v>1500</v>
      </c>
      <c r="I11" s="4"/>
      <c r="J11" s="4"/>
      <c r="K11" s="5"/>
      <c r="L11" s="52" t="s">
        <v>46</v>
      </c>
      <c r="M11" s="50"/>
      <c r="N11" s="13">
        <v>11000</v>
      </c>
      <c r="O11" s="13">
        <v>1500</v>
      </c>
    </row>
    <row r="12" spans="1:16" ht="15" customHeight="1" x14ac:dyDescent="0.25">
      <c r="A12" s="4"/>
      <c r="B12" s="4"/>
      <c r="C12" s="5"/>
      <c r="D12" s="52" t="s">
        <v>28</v>
      </c>
      <c r="E12" s="50"/>
      <c r="F12" s="13">
        <v>2000</v>
      </c>
      <c r="G12" s="13"/>
      <c r="I12" s="4"/>
      <c r="J12" s="4"/>
      <c r="K12" s="5"/>
      <c r="L12" s="52" t="s">
        <v>28</v>
      </c>
      <c r="M12" s="50"/>
      <c r="N12" s="13">
        <v>0</v>
      </c>
      <c r="O12" s="13"/>
    </row>
    <row r="13" spans="1:16" x14ac:dyDescent="0.25">
      <c r="A13" s="4"/>
      <c r="B13" s="4"/>
      <c r="C13" s="5"/>
      <c r="D13" s="51" t="s">
        <v>29</v>
      </c>
      <c r="E13" s="46"/>
      <c r="F13" s="11">
        <v>13000</v>
      </c>
      <c r="G13" s="11">
        <v>7000</v>
      </c>
      <c r="I13" s="4"/>
      <c r="J13" s="4"/>
      <c r="K13" s="5"/>
      <c r="L13" s="51" t="s">
        <v>29</v>
      </c>
      <c r="M13" s="46"/>
      <c r="N13" s="11">
        <v>13000</v>
      </c>
      <c r="O13" s="11">
        <v>7000</v>
      </c>
    </row>
    <row r="14" spans="1:16" x14ac:dyDescent="0.25">
      <c r="A14" s="17"/>
      <c r="B14" s="17"/>
      <c r="C14" s="16"/>
      <c r="D14" s="53" t="s">
        <v>30</v>
      </c>
      <c r="E14" s="54"/>
      <c r="F14" s="20">
        <f>SUM(F11:F13)</f>
        <v>24000</v>
      </c>
      <c r="G14" s="20">
        <f>SUM(G11:G13)</f>
        <v>8500</v>
      </c>
      <c r="H14" s="19"/>
      <c r="I14" s="4"/>
      <c r="J14" s="4"/>
      <c r="K14" s="8"/>
      <c r="L14" s="53" t="s">
        <v>30</v>
      </c>
      <c r="M14" s="54"/>
      <c r="N14" s="20">
        <f>SUM(N11:N13)</f>
        <v>24000</v>
      </c>
      <c r="O14" s="20">
        <f>SUM(O11:O13)</f>
        <v>8500</v>
      </c>
    </row>
    <row r="15" spans="1:16" s="19" customFormat="1" x14ac:dyDescent="0.25">
      <c r="A15" s="4"/>
      <c r="B15" s="4"/>
      <c r="C15" s="48" t="s">
        <v>31</v>
      </c>
      <c r="D15" s="49"/>
      <c r="E15" s="50"/>
      <c r="F15" s="3"/>
      <c r="G15" s="3"/>
      <c r="H15"/>
      <c r="I15" s="4"/>
      <c r="J15" s="4"/>
      <c r="K15" s="48" t="s">
        <v>31</v>
      </c>
      <c r="L15" s="49"/>
      <c r="M15" s="50"/>
      <c r="N15" s="3"/>
      <c r="O15" s="3"/>
      <c r="P15"/>
    </row>
    <row r="16" spans="1:16" ht="15" customHeight="1" x14ac:dyDescent="0.25">
      <c r="A16" s="4"/>
      <c r="B16" s="4"/>
      <c r="C16" s="5"/>
      <c r="D16" s="51" t="s">
        <v>0</v>
      </c>
      <c r="E16" s="46"/>
      <c r="F16" s="11">
        <v>20000</v>
      </c>
      <c r="G16" s="11"/>
      <c r="I16" s="4"/>
      <c r="J16" s="4"/>
      <c r="K16" s="5"/>
      <c r="L16" s="51" t="s">
        <v>0</v>
      </c>
      <c r="M16" s="46"/>
      <c r="N16" s="11">
        <v>20000</v>
      </c>
      <c r="O16" s="11"/>
      <c r="P16" s="19"/>
    </row>
    <row r="17" spans="1:16" ht="24" customHeight="1" x14ac:dyDescent="0.25">
      <c r="A17" s="4"/>
      <c r="B17" s="4"/>
      <c r="C17" s="5"/>
      <c r="D17" s="51"/>
      <c r="E17" s="46"/>
      <c r="F17" s="11"/>
      <c r="G17" s="11"/>
      <c r="I17" s="4"/>
      <c r="J17" s="4"/>
      <c r="K17" s="5"/>
      <c r="L17" s="51" t="s">
        <v>1</v>
      </c>
      <c r="M17" s="46"/>
      <c r="N17" s="11">
        <v>13000</v>
      </c>
      <c r="O17" s="11"/>
    </row>
    <row r="18" spans="1:16" s="19" customFormat="1" ht="24" customHeight="1" x14ac:dyDescent="0.25">
      <c r="A18" s="4"/>
      <c r="B18" s="4"/>
      <c r="C18" s="5"/>
      <c r="D18" s="51"/>
      <c r="E18" s="46"/>
      <c r="F18" s="11"/>
      <c r="G18" s="11"/>
      <c r="H18"/>
      <c r="I18" s="4"/>
      <c r="J18" s="4"/>
      <c r="K18" s="5"/>
      <c r="L18" s="52" t="s">
        <v>2</v>
      </c>
      <c r="M18" s="50"/>
      <c r="N18" s="13">
        <v>1000</v>
      </c>
      <c r="O18" s="13"/>
      <c r="P18"/>
    </row>
    <row r="19" spans="1:16" ht="15" customHeight="1" x14ac:dyDescent="0.25">
      <c r="A19" s="17"/>
      <c r="B19" s="17"/>
      <c r="C19" s="16"/>
      <c r="D19" s="53" t="s">
        <v>33</v>
      </c>
      <c r="E19" s="54"/>
      <c r="F19" s="20">
        <f>+F16</f>
        <v>20000</v>
      </c>
      <c r="G19" s="20">
        <f>+G16</f>
        <v>0</v>
      </c>
      <c r="H19" s="19"/>
      <c r="I19" s="4"/>
      <c r="J19" s="4"/>
      <c r="K19" s="8"/>
      <c r="L19" s="57" t="s">
        <v>33</v>
      </c>
      <c r="M19" s="58"/>
      <c r="N19" s="18">
        <f>SUM(N16:N18)</f>
        <v>34000</v>
      </c>
      <c r="O19" s="18"/>
      <c r="P19" s="19"/>
    </row>
    <row r="20" spans="1:16" x14ac:dyDescent="0.25">
      <c r="A20" s="4"/>
      <c r="B20" s="4"/>
      <c r="C20" s="48" t="s">
        <v>34</v>
      </c>
      <c r="D20" s="49"/>
      <c r="E20" s="50"/>
      <c r="F20" s="3"/>
      <c r="G20" s="3"/>
      <c r="I20" s="4"/>
      <c r="J20" s="4"/>
      <c r="K20" s="45" t="s">
        <v>34</v>
      </c>
      <c r="L20" s="47"/>
      <c r="M20" s="46"/>
      <c r="N20" s="3"/>
      <c r="O20" s="3"/>
    </row>
    <row r="21" spans="1:16" x14ac:dyDescent="0.25">
      <c r="A21" s="4"/>
      <c r="B21" s="4"/>
      <c r="C21" s="5"/>
      <c r="D21" s="51" t="s">
        <v>35</v>
      </c>
      <c r="E21" s="46"/>
      <c r="F21" s="11"/>
      <c r="G21" s="11">
        <v>8500</v>
      </c>
      <c r="I21" s="4"/>
      <c r="J21" s="4"/>
      <c r="K21" s="4"/>
      <c r="L21" s="52" t="s">
        <v>36</v>
      </c>
      <c r="M21" s="50"/>
      <c r="N21" s="13">
        <v>7000</v>
      </c>
      <c r="O21" s="13"/>
    </row>
    <row r="22" spans="1:16" x14ac:dyDescent="0.25">
      <c r="A22" s="4"/>
      <c r="B22" s="4"/>
      <c r="C22" s="5"/>
      <c r="D22" s="52" t="s">
        <v>36</v>
      </c>
      <c r="E22" s="50"/>
      <c r="F22" s="13">
        <v>7000</v>
      </c>
      <c r="G22" s="13"/>
      <c r="I22" s="4"/>
      <c r="J22" s="4"/>
      <c r="K22" s="4"/>
      <c r="L22" s="51" t="s">
        <v>37</v>
      </c>
      <c r="M22" s="46"/>
      <c r="N22" s="11">
        <f>+N14-N19-N21</f>
        <v>-17000</v>
      </c>
      <c r="O22" s="11"/>
    </row>
    <row r="23" spans="1:16" x14ac:dyDescent="0.25">
      <c r="A23" s="4"/>
      <c r="B23" s="4"/>
      <c r="C23" s="5"/>
      <c r="D23" s="51" t="s">
        <v>37</v>
      </c>
      <c r="E23" s="46"/>
      <c r="F23" s="11">
        <v>-3000</v>
      </c>
      <c r="G23" s="11"/>
      <c r="I23" s="4"/>
      <c r="J23" s="4"/>
      <c r="K23" s="4"/>
      <c r="L23" s="52" t="s">
        <v>35</v>
      </c>
      <c r="M23" s="50"/>
      <c r="N23" s="13"/>
      <c r="O23" s="13">
        <v>8500</v>
      </c>
    </row>
    <row r="24" spans="1:16" x14ac:dyDescent="0.25">
      <c r="A24" s="6"/>
      <c r="B24" s="6"/>
      <c r="C24" s="8"/>
      <c r="D24" s="57" t="s">
        <v>38</v>
      </c>
      <c r="E24" s="58"/>
      <c r="F24" s="22">
        <f t="shared" ref="F24:G24" si="0">SUM(F21:F23)</f>
        <v>4000</v>
      </c>
      <c r="G24" s="22">
        <f t="shared" si="0"/>
        <v>8500</v>
      </c>
      <c r="I24" s="4"/>
      <c r="J24" s="4"/>
      <c r="K24" s="4"/>
      <c r="L24" s="51" t="s">
        <v>48</v>
      </c>
      <c r="M24" s="46"/>
      <c r="N24" s="11"/>
      <c r="O24" s="11"/>
    </row>
    <row r="25" spans="1:16" x14ac:dyDescent="0.25">
      <c r="I25" s="6"/>
      <c r="J25" s="6"/>
      <c r="K25" s="6"/>
      <c r="L25" s="57" t="s">
        <v>38</v>
      </c>
      <c r="M25" s="58"/>
      <c r="N25" s="22">
        <f>SUM(N21:N24)</f>
        <v>-10000</v>
      </c>
      <c r="O25" s="22">
        <f>SUM(O21:O24)</f>
        <v>8500</v>
      </c>
    </row>
    <row r="26" spans="1:16" x14ac:dyDescent="0.25">
      <c r="O26" s="43"/>
    </row>
    <row r="27" spans="1:16" x14ac:dyDescent="0.25">
      <c r="O27" s="43"/>
    </row>
    <row r="29" spans="1:16" x14ac:dyDescent="0.25">
      <c r="A29" s="56"/>
      <c r="B29" s="56"/>
      <c r="C29" s="56"/>
      <c r="D29" s="56"/>
      <c r="E29" s="56"/>
      <c r="F29" s="56"/>
      <c r="G29" s="33" t="s">
        <v>112</v>
      </c>
      <c r="H29" s="67" t="s">
        <v>110</v>
      </c>
      <c r="I29" s="67"/>
      <c r="J29" s="67"/>
      <c r="K29" s="67"/>
      <c r="L29" s="67"/>
    </row>
    <row r="30" spans="1:16" ht="15.75" customHeight="1" x14ac:dyDescent="0.25">
      <c r="A30" s="56" t="s">
        <v>98</v>
      </c>
      <c r="B30" s="56"/>
      <c r="C30" s="56"/>
      <c r="D30" s="56"/>
      <c r="E30" s="56"/>
      <c r="F30" s="56"/>
      <c r="G30" s="41">
        <v>0</v>
      </c>
      <c r="H30" s="40"/>
      <c r="I30" s="40"/>
      <c r="J30" s="40"/>
      <c r="K30" s="40"/>
      <c r="L30" s="39"/>
    </row>
    <row r="31" spans="1:16" ht="32.25" customHeight="1" x14ac:dyDescent="0.25">
      <c r="A31" s="56" t="s">
        <v>99</v>
      </c>
      <c r="B31" s="56"/>
      <c r="C31" s="56"/>
      <c r="D31" s="56"/>
      <c r="E31" s="56"/>
      <c r="F31" s="56"/>
      <c r="G31" s="41">
        <v>0</v>
      </c>
      <c r="H31" s="40"/>
      <c r="I31" s="40"/>
      <c r="J31" s="40"/>
      <c r="K31" s="40"/>
      <c r="L31" s="39"/>
    </row>
    <row r="32" spans="1:16" ht="43.5" customHeight="1" x14ac:dyDescent="0.25">
      <c r="A32" s="56" t="s">
        <v>101</v>
      </c>
      <c r="B32" s="56"/>
      <c r="C32" s="56"/>
      <c r="D32" s="56"/>
      <c r="E32" s="56"/>
      <c r="F32" s="56"/>
      <c r="G32" s="41">
        <v>0</v>
      </c>
      <c r="H32" s="40">
        <v>14000</v>
      </c>
      <c r="I32" s="68">
        <v>14000</v>
      </c>
      <c r="J32" s="68"/>
      <c r="K32" s="68"/>
      <c r="L32" s="39" t="s">
        <v>115</v>
      </c>
    </row>
    <row r="33" spans="1:12" x14ac:dyDescent="0.25">
      <c r="A33" s="56"/>
      <c r="B33" s="56"/>
      <c r="C33" s="56"/>
      <c r="D33" s="56"/>
      <c r="E33" s="56"/>
      <c r="F33" s="56"/>
      <c r="G33" s="42">
        <f>SUM(G30:G32)</f>
        <v>0</v>
      </c>
      <c r="H33" s="40"/>
      <c r="I33" s="40"/>
      <c r="J33" s="40"/>
      <c r="K33" s="40"/>
      <c r="L33" s="39"/>
    </row>
    <row r="34" spans="1:12" x14ac:dyDescent="0.25">
      <c r="G34" s="30"/>
      <c r="H34" s="30"/>
      <c r="I34" s="30"/>
      <c r="J34" s="30"/>
    </row>
  </sheetData>
  <mergeCells count="51">
    <mergeCell ref="J9:M9"/>
    <mergeCell ref="C15:E15"/>
    <mergeCell ref="D16:E16"/>
    <mergeCell ref="D19:E19"/>
    <mergeCell ref="C20:E20"/>
    <mergeCell ref="I32:K32"/>
    <mergeCell ref="I3:M4"/>
    <mergeCell ref="D17:E17"/>
    <mergeCell ref="D18:E18"/>
    <mergeCell ref="L16:M16"/>
    <mergeCell ref="L17:M17"/>
    <mergeCell ref="L18:M18"/>
    <mergeCell ref="L14:M14"/>
    <mergeCell ref="K15:M15"/>
    <mergeCell ref="L12:M12"/>
    <mergeCell ref="L13:M13"/>
    <mergeCell ref="L11:M11"/>
    <mergeCell ref="K7:M7"/>
    <mergeCell ref="K8:M8"/>
    <mergeCell ref="B9:E9"/>
    <mergeCell ref="K10:M10"/>
    <mergeCell ref="D21:E21"/>
    <mergeCell ref="D22:E22"/>
    <mergeCell ref="A32:F32"/>
    <mergeCell ref="L19:M19"/>
    <mergeCell ref="K20:M20"/>
    <mergeCell ref="L21:M21"/>
    <mergeCell ref="L22:M22"/>
    <mergeCell ref="L23:M23"/>
    <mergeCell ref="A30:F30"/>
    <mergeCell ref="A31:F31"/>
    <mergeCell ref="L24:M24"/>
    <mergeCell ref="L25:M25"/>
    <mergeCell ref="D23:E23"/>
    <mergeCell ref="D24:E24"/>
    <mergeCell ref="A33:F33"/>
    <mergeCell ref="A1:O1"/>
    <mergeCell ref="A4:E4"/>
    <mergeCell ref="A5:E5"/>
    <mergeCell ref="B6:E6"/>
    <mergeCell ref="H29:L29"/>
    <mergeCell ref="A29:F29"/>
    <mergeCell ref="I5:M5"/>
    <mergeCell ref="J6:M6"/>
    <mergeCell ref="D12:E12"/>
    <mergeCell ref="D13:E13"/>
    <mergeCell ref="D14:E14"/>
    <mergeCell ref="C10:E10"/>
    <mergeCell ref="D11:E11"/>
    <mergeCell ref="C7:E7"/>
    <mergeCell ref="C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FC71-5B48-4E98-9037-01855714D409}">
  <dimension ref="A1:S26"/>
  <sheetViews>
    <sheetView zoomScale="136" zoomScaleNormal="136" workbookViewId="0">
      <selection activeCell="M19" sqref="M19"/>
    </sheetView>
  </sheetViews>
  <sheetFormatPr baseColWidth="10" defaultRowHeight="15" x14ac:dyDescent="0.25"/>
  <cols>
    <col min="1" max="3" width="3.7109375" customWidth="1"/>
    <col min="4" max="4" width="27.5703125" customWidth="1"/>
    <col min="5" max="5" width="12.7109375" customWidth="1"/>
    <col min="9" max="10" width="3.42578125" customWidth="1"/>
    <col min="11" max="11" width="17.7109375" customWidth="1"/>
    <col min="12" max="12" width="18.7109375" customWidth="1"/>
    <col min="13" max="13" width="12.7109375" customWidth="1"/>
    <col min="15" max="16" width="3.42578125" customWidth="1"/>
    <col min="17" max="17" width="7.5703125" customWidth="1"/>
    <col min="18" max="18" width="19.7109375" customWidth="1"/>
  </cols>
  <sheetData>
    <row r="1" spans="1:19" ht="26.25" x14ac:dyDescent="0.4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9" ht="15.75" customHeight="1" x14ac:dyDescent="0.4">
      <c r="G2" s="19" t="s">
        <v>42</v>
      </c>
      <c r="I2" s="21"/>
      <c r="J2" s="21"/>
      <c r="K2" s="21"/>
      <c r="L2" s="21"/>
      <c r="M2" s="26"/>
      <c r="N2" s="21"/>
      <c r="S2" s="27"/>
    </row>
    <row r="3" spans="1:19" ht="23.25" customHeight="1" x14ac:dyDescent="0.25">
      <c r="A3" s="69" t="s">
        <v>49</v>
      </c>
      <c r="B3" s="69"/>
      <c r="C3" s="69"/>
      <c r="D3" s="69"/>
      <c r="E3" s="69"/>
      <c r="I3" s="69" t="s">
        <v>116</v>
      </c>
      <c r="J3" s="69"/>
      <c r="K3" s="69"/>
      <c r="L3" s="73"/>
      <c r="M3" s="24" t="s">
        <v>50</v>
      </c>
      <c r="O3" s="69" t="s">
        <v>93</v>
      </c>
      <c r="P3" s="69"/>
      <c r="Q3" s="69"/>
      <c r="R3" s="73"/>
      <c r="S3" s="24" t="s">
        <v>50</v>
      </c>
    </row>
    <row r="4" spans="1:19" ht="25.5" x14ac:dyDescent="0.25">
      <c r="A4" s="70"/>
      <c r="B4" s="70"/>
      <c r="C4" s="70"/>
      <c r="D4" s="70"/>
      <c r="E4" s="70"/>
      <c r="F4" s="1" t="s">
        <v>3</v>
      </c>
      <c r="G4" s="2" t="s">
        <v>4</v>
      </c>
      <c r="I4" s="70"/>
      <c r="J4" s="70"/>
      <c r="K4" s="70"/>
      <c r="L4" s="74"/>
      <c r="M4" s="1" t="s">
        <v>51</v>
      </c>
      <c r="O4" s="70"/>
      <c r="P4" s="70"/>
      <c r="Q4" s="70"/>
      <c r="R4" s="74"/>
      <c r="S4" s="1" t="s">
        <v>51</v>
      </c>
    </row>
    <row r="5" spans="1:19" ht="24" customHeight="1" x14ac:dyDescent="0.25">
      <c r="A5" s="45" t="s">
        <v>5</v>
      </c>
      <c r="B5" s="47"/>
      <c r="C5" s="47"/>
      <c r="D5" s="47"/>
      <c r="E5" s="46"/>
      <c r="F5" s="3"/>
      <c r="G5" s="3"/>
      <c r="I5" s="45" t="s">
        <v>52</v>
      </c>
      <c r="J5" s="47"/>
      <c r="K5" s="47"/>
      <c r="L5" s="46"/>
      <c r="M5" s="3"/>
      <c r="O5" s="45" t="s">
        <v>66</v>
      </c>
      <c r="P5" s="47"/>
      <c r="Q5" s="47"/>
      <c r="R5" s="46"/>
      <c r="S5" s="3"/>
    </row>
    <row r="6" spans="1:19" ht="15" customHeight="1" x14ac:dyDescent="0.25">
      <c r="A6" s="4"/>
      <c r="B6" s="48" t="s">
        <v>6</v>
      </c>
      <c r="C6" s="49"/>
      <c r="D6" s="49"/>
      <c r="E6" s="50"/>
      <c r="F6" s="3"/>
      <c r="G6" s="3"/>
      <c r="I6" s="4"/>
      <c r="J6" s="57" t="s">
        <v>53</v>
      </c>
      <c r="K6" s="75"/>
      <c r="L6" s="58"/>
      <c r="M6" s="18">
        <f>+'30-junio-2026'!F24+'30-junio-2026'!G24</f>
        <v>12500</v>
      </c>
      <c r="O6" s="4"/>
      <c r="P6" s="48" t="s">
        <v>67</v>
      </c>
      <c r="Q6" s="49"/>
      <c r="R6" s="50"/>
      <c r="S6" s="3"/>
    </row>
    <row r="7" spans="1:19" ht="15" customHeight="1" x14ac:dyDescent="0.25">
      <c r="A7" s="4"/>
      <c r="B7" s="5"/>
      <c r="C7" s="51" t="s">
        <v>7</v>
      </c>
      <c r="D7" s="47"/>
      <c r="E7" s="46"/>
      <c r="F7" s="7">
        <v>800888000</v>
      </c>
      <c r="G7" s="7">
        <v>90888888</v>
      </c>
      <c r="I7" s="4"/>
      <c r="J7" s="45" t="s">
        <v>54</v>
      </c>
      <c r="K7" s="47"/>
      <c r="L7" s="46"/>
      <c r="M7" s="3"/>
      <c r="O7" s="4"/>
      <c r="P7" s="5"/>
      <c r="Q7" s="52" t="s">
        <v>68</v>
      </c>
      <c r="R7" s="50"/>
      <c r="S7" s="13">
        <v>10500</v>
      </c>
    </row>
    <row r="8" spans="1:19" ht="15" customHeight="1" x14ac:dyDescent="0.25">
      <c r="A8" s="4"/>
      <c r="B8" s="8"/>
      <c r="C8" s="52" t="s">
        <v>8</v>
      </c>
      <c r="D8" s="49"/>
      <c r="E8" s="50"/>
      <c r="F8" s="9" t="s">
        <v>117</v>
      </c>
      <c r="G8" s="9" t="s">
        <v>9</v>
      </c>
      <c r="I8" s="4"/>
      <c r="J8" s="4"/>
      <c r="K8" s="51" t="s">
        <v>55</v>
      </c>
      <c r="L8" s="46"/>
      <c r="M8" s="11">
        <v>0</v>
      </c>
      <c r="O8" s="4"/>
      <c r="P8" s="5"/>
      <c r="Q8" s="57" t="s">
        <v>69</v>
      </c>
      <c r="R8" s="58"/>
      <c r="S8" s="18">
        <f>SUM(S7:S7)</f>
        <v>10500</v>
      </c>
    </row>
    <row r="9" spans="1:19" ht="15" customHeight="1" x14ac:dyDescent="0.25">
      <c r="A9" s="4"/>
      <c r="B9" s="45" t="s">
        <v>45</v>
      </c>
      <c r="C9" s="47"/>
      <c r="D9" s="47"/>
      <c r="E9" s="46"/>
      <c r="F9" s="3"/>
      <c r="G9" s="3"/>
      <c r="I9" s="4"/>
      <c r="J9" s="4"/>
      <c r="K9" s="51" t="s">
        <v>56</v>
      </c>
      <c r="L9" s="46"/>
      <c r="M9" s="11">
        <v>0</v>
      </c>
      <c r="O9" s="4"/>
      <c r="P9" s="5"/>
      <c r="Q9" s="45" t="s">
        <v>70</v>
      </c>
      <c r="R9" s="46"/>
      <c r="S9" s="3"/>
    </row>
    <row r="10" spans="1:19" ht="15" customHeight="1" x14ac:dyDescent="0.25">
      <c r="A10" s="4"/>
      <c r="B10" s="4"/>
      <c r="C10" s="48" t="s">
        <v>25</v>
      </c>
      <c r="D10" s="49"/>
      <c r="E10" s="50"/>
      <c r="F10" s="3"/>
      <c r="G10" s="3"/>
      <c r="I10" s="4"/>
      <c r="J10" s="4"/>
      <c r="K10" s="52" t="s">
        <v>57</v>
      </c>
      <c r="L10" s="50"/>
      <c r="M10" s="11">
        <v>0</v>
      </c>
      <c r="O10" s="4"/>
      <c r="P10" s="5"/>
      <c r="Q10" s="4"/>
      <c r="R10" s="12" t="s">
        <v>28</v>
      </c>
      <c r="S10" s="13">
        <v>2000</v>
      </c>
    </row>
    <row r="11" spans="1:19" ht="15" customHeight="1" x14ac:dyDescent="0.25">
      <c r="A11" s="4"/>
      <c r="B11" s="4"/>
      <c r="C11" s="5"/>
      <c r="D11" s="52" t="s">
        <v>46</v>
      </c>
      <c r="E11" s="50"/>
      <c r="F11" s="13">
        <v>11000</v>
      </c>
      <c r="G11" s="13">
        <v>1500</v>
      </c>
      <c r="I11" s="4"/>
      <c r="J11" s="6"/>
      <c r="K11" s="57" t="s">
        <v>58</v>
      </c>
      <c r="L11" s="58"/>
      <c r="M11" s="18">
        <f>SUM(M8:M10)</f>
        <v>0</v>
      </c>
      <c r="O11" s="4"/>
      <c r="P11" s="5"/>
      <c r="Q11" s="6"/>
      <c r="R11" s="23" t="s">
        <v>71</v>
      </c>
      <c r="S11" s="20">
        <f>SUM(S10:S10)</f>
        <v>2000</v>
      </c>
    </row>
    <row r="12" spans="1:19" ht="15" customHeight="1" x14ac:dyDescent="0.25">
      <c r="A12" s="4"/>
      <c r="B12" s="4"/>
      <c r="C12" s="5"/>
      <c r="D12" s="52" t="s">
        <v>28</v>
      </c>
      <c r="E12" s="50"/>
      <c r="F12" s="13">
        <v>0</v>
      </c>
      <c r="G12" s="13"/>
      <c r="I12" s="4"/>
      <c r="J12" s="45" t="s">
        <v>59</v>
      </c>
      <c r="K12" s="47"/>
      <c r="L12" s="46"/>
      <c r="M12" s="3"/>
      <c r="O12" s="4"/>
      <c r="P12" s="5"/>
      <c r="Q12" s="57" t="s">
        <v>74</v>
      </c>
      <c r="R12" s="58"/>
      <c r="S12" s="18">
        <f>+S11</f>
        <v>2000</v>
      </c>
    </row>
    <row r="13" spans="1:19" ht="25.5" customHeight="1" x14ac:dyDescent="0.25">
      <c r="A13" s="4"/>
      <c r="B13" s="4"/>
      <c r="C13" s="5"/>
      <c r="D13" s="51" t="s">
        <v>29</v>
      </c>
      <c r="E13" s="46"/>
      <c r="F13" s="11">
        <v>13000</v>
      </c>
      <c r="G13" s="11">
        <v>7000</v>
      </c>
      <c r="I13" s="4"/>
      <c r="J13" s="4"/>
      <c r="K13" s="52" t="s">
        <v>61</v>
      </c>
      <c r="L13" s="50"/>
      <c r="M13" s="13">
        <v>13000</v>
      </c>
      <c r="O13" s="4"/>
      <c r="P13" s="5"/>
      <c r="Q13" s="53" t="s">
        <v>91</v>
      </c>
      <c r="R13" s="54"/>
      <c r="S13" s="11">
        <v>0</v>
      </c>
    </row>
    <row r="14" spans="1:19" ht="25.5" customHeight="1" x14ac:dyDescent="0.25">
      <c r="A14" s="4"/>
      <c r="B14" s="4"/>
      <c r="C14" s="8"/>
      <c r="D14" s="53" t="s">
        <v>30</v>
      </c>
      <c r="E14" s="54"/>
      <c r="F14" s="20">
        <f>SUM(F11:F13)</f>
        <v>24000</v>
      </c>
      <c r="G14" s="20">
        <f>SUM(G11:G13)</f>
        <v>8500</v>
      </c>
      <c r="H14" s="19"/>
      <c r="I14" s="4"/>
      <c r="J14" s="4"/>
      <c r="K14" s="51" t="s">
        <v>62</v>
      </c>
      <c r="L14" s="46"/>
      <c r="M14" s="11">
        <v>1000</v>
      </c>
      <c r="O14" s="6"/>
      <c r="P14" s="8"/>
      <c r="Q14" s="57" t="s">
        <v>92</v>
      </c>
      <c r="R14" s="58"/>
      <c r="S14" s="22">
        <f>+S8+S12-S13</f>
        <v>12500</v>
      </c>
    </row>
    <row r="15" spans="1:19" s="19" customFormat="1" ht="15" customHeight="1" x14ac:dyDescent="0.25">
      <c r="A15" s="4"/>
      <c r="B15" s="4"/>
      <c r="C15" s="48" t="s">
        <v>31</v>
      </c>
      <c r="D15" s="49"/>
      <c r="E15" s="50"/>
      <c r="F15" s="3"/>
      <c r="G15" s="3"/>
      <c r="I15" s="4"/>
      <c r="J15" s="4"/>
      <c r="K15" s="52" t="s">
        <v>60</v>
      </c>
      <c r="L15" s="50"/>
      <c r="M15" s="11">
        <v>0</v>
      </c>
      <c r="N15"/>
      <c r="O15"/>
      <c r="P15"/>
      <c r="Q15"/>
      <c r="R15"/>
      <c r="S15"/>
    </row>
    <row r="16" spans="1:19" ht="15" customHeight="1" x14ac:dyDescent="0.25">
      <c r="A16" s="4"/>
      <c r="B16" s="4"/>
      <c r="C16" s="5"/>
      <c r="D16" s="51" t="s">
        <v>0</v>
      </c>
      <c r="E16" s="46"/>
      <c r="F16" s="11">
        <v>20000</v>
      </c>
      <c r="G16" s="11"/>
      <c r="H16" s="19"/>
      <c r="I16" s="4"/>
      <c r="J16" s="4"/>
      <c r="K16" s="51" t="s">
        <v>63</v>
      </c>
      <c r="L16" s="46"/>
      <c r="M16" s="11">
        <v>0</v>
      </c>
    </row>
    <row r="17" spans="1:19" ht="24" customHeight="1" x14ac:dyDescent="0.25">
      <c r="A17" s="4"/>
      <c r="B17" s="4"/>
      <c r="C17" s="5"/>
      <c r="D17" s="51" t="s">
        <v>1</v>
      </c>
      <c r="E17" s="46"/>
      <c r="F17" s="11">
        <v>13000</v>
      </c>
      <c r="G17" s="11"/>
      <c r="I17" s="4"/>
      <c r="J17" s="6"/>
      <c r="K17" s="57" t="s">
        <v>64</v>
      </c>
      <c r="L17" s="58"/>
      <c r="M17" s="18">
        <f>SUM(M13:M16)</f>
        <v>14000</v>
      </c>
    </row>
    <row r="18" spans="1:19" s="19" customFormat="1" ht="24" customHeight="1" x14ac:dyDescent="0.25">
      <c r="A18" s="4"/>
      <c r="B18" s="4"/>
      <c r="C18" s="5"/>
      <c r="D18" s="52" t="s">
        <v>2</v>
      </c>
      <c r="E18" s="50"/>
      <c r="F18" s="13">
        <v>1000</v>
      </c>
      <c r="G18" s="13"/>
      <c r="H18"/>
      <c r="I18" s="6"/>
      <c r="J18" s="71" t="s">
        <v>65</v>
      </c>
      <c r="K18" s="72"/>
      <c r="L18" s="54"/>
      <c r="M18" s="25">
        <f>+M6+M11-M17</f>
        <v>-1500</v>
      </c>
      <c r="N18"/>
      <c r="O18"/>
      <c r="P18"/>
      <c r="Q18"/>
      <c r="R18"/>
      <c r="S18"/>
    </row>
    <row r="19" spans="1:19" ht="15" customHeight="1" x14ac:dyDescent="0.25">
      <c r="A19" s="4"/>
      <c r="B19" s="4"/>
      <c r="C19" s="8"/>
      <c r="D19" s="57" t="s">
        <v>33</v>
      </c>
      <c r="E19" s="58"/>
      <c r="F19" s="18">
        <f>SUM(F16:F18)</f>
        <v>34000</v>
      </c>
      <c r="G19" s="18"/>
      <c r="M19" s="28"/>
    </row>
    <row r="20" spans="1:19" ht="15" customHeight="1" x14ac:dyDescent="0.25">
      <c r="A20" s="4"/>
      <c r="B20" s="4"/>
      <c r="C20" s="45" t="s">
        <v>34</v>
      </c>
      <c r="D20" s="47"/>
      <c r="E20" s="46"/>
      <c r="F20" s="3"/>
      <c r="G20" s="3"/>
    </row>
    <row r="21" spans="1:19" ht="15" customHeight="1" x14ac:dyDescent="0.25">
      <c r="A21" s="4"/>
      <c r="B21" s="4"/>
      <c r="C21" s="4"/>
      <c r="D21" s="52" t="s">
        <v>36</v>
      </c>
      <c r="E21" s="50"/>
      <c r="F21" s="13">
        <v>7000</v>
      </c>
      <c r="G21" s="13"/>
      <c r="H21" s="19"/>
    </row>
    <row r="22" spans="1:19" ht="15" customHeight="1" x14ac:dyDescent="0.25">
      <c r="A22" s="4"/>
      <c r="B22" s="4"/>
      <c r="C22" s="4"/>
      <c r="D22" s="51" t="s">
        <v>37</v>
      </c>
      <c r="E22" s="46"/>
      <c r="F22" s="11">
        <f>+F14-F19-F21</f>
        <v>-17000</v>
      </c>
      <c r="G22" s="11"/>
    </row>
    <row r="23" spans="1:19" ht="15" customHeight="1" x14ac:dyDescent="0.25">
      <c r="A23" s="4"/>
      <c r="B23" s="4"/>
      <c r="C23" s="4"/>
      <c r="D23" s="52" t="s">
        <v>35</v>
      </c>
      <c r="E23" s="50"/>
      <c r="F23" s="13"/>
      <c r="G23" s="13">
        <v>8500</v>
      </c>
    </row>
    <row r="24" spans="1:19" ht="15" customHeight="1" x14ac:dyDescent="0.25">
      <c r="A24" s="4"/>
      <c r="B24" s="4"/>
      <c r="C24" s="4"/>
      <c r="D24" s="51" t="s">
        <v>48</v>
      </c>
      <c r="E24" s="46"/>
      <c r="F24" s="11"/>
      <c r="G24" s="11"/>
    </row>
    <row r="25" spans="1:19" ht="15" customHeight="1" x14ac:dyDescent="0.25">
      <c r="A25" s="6"/>
      <c r="B25" s="6"/>
      <c r="C25" s="6"/>
      <c r="D25" s="57" t="s">
        <v>38</v>
      </c>
      <c r="E25" s="58"/>
      <c r="F25" s="22">
        <f>SUM(F21:F24)</f>
        <v>-10000</v>
      </c>
      <c r="G25" s="22">
        <f>SUM(G21:G24)</f>
        <v>8500</v>
      </c>
    </row>
    <row r="26" spans="1:19" ht="15" customHeight="1" x14ac:dyDescent="0.25"/>
  </sheetData>
  <mergeCells count="47">
    <mergeCell ref="D24:E24"/>
    <mergeCell ref="D25:E25"/>
    <mergeCell ref="D18:E18"/>
    <mergeCell ref="D19:E19"/>
    <mergeCell ref="C20:E20"/>
    <mergeCell ref="D22:E22"/>
    <mergeCell ref="D21:E21"/>
    <mergeCell ref="D23:E23"/>
    <mergeCell ref="C15:E15"/>
    <mergeCell ref="K15:L15"/>
    <mergeCell ref="D16:E16"/>
    <mergeCell ref="K16:L16"/>
    <mergeCell ref="D17:E17"/>
    <mergeCell ref="K17:L17"/>
    <mergeCell ref="D13:E13"/>
    <mergeCell ref="K13:L13"/>
    <mergeCell ref="Q13:R13"/>
    <mergeCell ref="D14:E14"/>
    <mergeCell ref="K14:L14"/>
    <mergeCell ref="Q14:R14"/>
    <mergeCell ref="D11:E11"/>
    <mergeCell ref="K11:L11"/>
    <mergeCell ref="D12:E12"/>
    <mergeCell ref="J12:L12"/>
    <mergeCell ref="Q12:R12"/>
    <mergeCell ref="Q8:R8"/>
    <mergeCell ref="B9:E9"/>
    <mergeCell ref="K9:L9"/>
    <mergeCell ref="Q9:R9"/>
    <mergeCell ref="C10:E10"/>
    <mergeCell ref="K10:L10"/>
    <mergeCell ref="J18:L18"/>
    <mergeCell ref="A1:N1"/>
    <mergeCell ref="A3:E4"/>
    <mergeCell ref="I3:L4"/>
    <mergeCell ref="O3:R4"/>
    <mergeCell ref="A5:E5"/>
    <mergeCell ref="I5:L5"/>
    <mergeCell ref="O5:R5"/>
    <mergeCell ref="B6:E6"/>
    <mergeCell ref="J6:L6"/>
    <mergeCell ref="P6:R6"/>
    <mergeCell ref="C7:E7"/>
    <mergeCell ref="J7:L7"/>
    <mergeCell ref="Q7:R7"/>
    <mergeCell ref="C8:E8"/>
    <mergeCell ref="K8:L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5DCE-9EA3-4EAC-95E3-2121D2906A5A}">
  <dimension ref="A1:Q48"/>
  <sheetViews>
    <sheetView zoomScale="130" zoomScaleNormal="130" workbookViewId="0">
      <selection activeCell="F8" sqref="F8"/>
    </sheetView>
  </sheetViews>
  <sheetFormatPr baseColWidth="10" defaultRowHeight="15" x14ac:dyDescent="0.25"/>
  <cols>
    <col min="1" max="3" width="3.7109375" customWidth="1"/>
    <col min="4" max="4" width="27.5703125" customWidth="1"/>
    <col min="5" max="5" width="12.7109375" customWidth="1"/>
    <col min="9" max="10" width="4.140625" customWidth="1"/>
    <col min="11" max="11" width="3.7109375" customWidth="1"/>
    <col min="13" max="13" width="21.5703125" customWidth="1"/>
    <col min="14" max="14" width="12.7109375" customWidth="1"/>
  </cols>
  <sheetData>
    <row r="1" spans="1:16" ht="26.25" x14ac:dyDescent="0.4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ht="15.75" customHeight="1" x14ac:dyDescent="0.4">
      <c r="G2" s="19" t="s">
        <v>108</v>
      </c>
      <c r="I2" s="21"/>
      <c r="J2" s="21"/>
      <c r="K2" s="21"/>
      <c r="L2" s="21"/>
      <c r="M2" s="21"/>
      <c r="N2" s="21"/>
      <c r="O2" s="21"/>
    </row>
    <row r="3" spans="1:16" x14ac:dyDescent="0.25">
      <c r="A3" s="69" t="s">
        <v>49</v>
      </c>
      <c r="B3" s="69"/>
      <c r="C3" s="69"/>
      <c r="D3" s="69"/>
      <c r="E3" s="69"/>
      <c r="I3" s="69" t="s">
        <v>94</v>
      </c>
      <c r="J3" s="69"/>
      <c r="K3" s="69"/>
      <c r="L3" s="69"/>
      <c r="M3" s="69"/>
    </row>
    <row r="4" spans="1:16" x14ac:dyDescent="0.25">
      <c r="A4" s="70"/>
      <c r="B4" s="70"/>
      <c r="C4" s="70"/>
      <c r="D4" s="70"/>
      <c r="E4" s="70"/>
      <c r="F4" s="1" t="s">
        <v>3</v>
      </c>
      <c r="G4" s="2" t="s">
        <v>4</v>
      </c>
      <c r="I4" s="70"/>
      <c r="J4" s="70"/>
      <c r="K4" s="70"/>
      <c r="L4" s="70"/>
      <c r="M4" s="70"/>
      <c r="N4" s="1" t="s">
        <v>3</v>
      </c>
      <c r="O4" s="2" t="s">
        <v>4</v>
      </c>
    </row>
    <row r="5" spans="1:16" ht="24" customHeight="1" x14ac:dyDescent="0.25">
      <c r="A5" s="45" t="s">
        <v>5</v>
      </c>
      <c r="B5" s="47"/>
      <c r="C5" s="47"/>
      <c r="D5" s="47"/>
      <c r="E5" s="46"/>
      <c r="F5" s="3"/>
      <c r="G5" s="3"/>
      <c r="I5" s="45" t="s">
        <v>5</v>
      </c>
      <c r="J5" s="47"/>
      <c r="K5" s="47"/>
      <c r="L5" s="47"/>
      <c r="M5" s="46"/>
      <c r="N5" s="3"/>
      <c r="O5" s="3"/>
    </row>
    <row r="6" spans="1:16" ht="15" customHeight="1" x14ac:dyDescent="0.25">
      <c r="A6" s="4"/>
      <c r="B6" s="48" t="s">
        <v>6</v>
      </c>
      <c r="C6" s="49"/>
      <c r="D6" s="49"/>
      <c r="E6" s="50"/>
      <c r="F6" s="3"/>
      <c r="G6" s="3"/>
      <c r="I6" s="4"/>
      <c r="J6" s="48" t="s">
        <v>6</v>
      </c>
      <c r="K6" s="49"/>
      <c r="L6" s="49"/>
      <c r="M6" s="50"/>
      <c r="N6" s="3"/>
      <c r="O6" s="3"/>
    </row>
    <row r="7" spans="1:16" ht="15" customHeight="1" x14ac:dyDescent="0.25">
      <c r="A7" s="4"/>
      <c r="B7" s="5"/>
      <c r="C7" s="51" t="s">
        <v>7</v>
      </c>
      <c r="D7" s="47"/>
      <c r="E7" s="46"/>
      <c r="F7" s="7">
        <v>800888000</v>
      </c>
      <c r="G7" s="7">
        <v>90888888</v>
      </c>
      <c r="I7" s="4"/>
      <c r="J7" s="5"/>
      <c r="K7" s="51" t="s">
        <v>7</v>
      </c>
      <c r="L7" s="47"/>
      <c r="M7" s="46"/>
      <c r="N7" s="7">
        <v>800888000</v>
      </c>
      <c r="O7" s="7">
        <v>90888888</v>
      </c>
    </row>
    <row r="8" spans="1:16" ht="15" customHeight="1" x14ac:dyDescent="0.25">
      <c r="A8" s="4"/>
      <c r="B8" s="8"/>
      <c r="C8" s="52" t="s">
        <v>8</v>
      </c>
      <c r="D8" s="49"/>
      <c r="E8" s="50"/>
      <c r="F8" s="9" t="s">
        <v>117</v>
      </c>
      <c r="G8" s="9" t="s">
        <v>9</v>
      </c>
      <c r="I8" s="4"/>
      <c r="J8" s="8"/>
      <c r="K8" s="52" t="s">
        <v>8</v>
      </c>
      <c r="L8" s="49"/>
      <c r="M8" s="50"/>
      <c r="N8" s="9" t="s">
        <v>117</v>
      </c>
      <c r="O8" s="9" t="s">
        <v>9</v>
      </c>
    </row>
    <row r="9" spans="1:16" ht="15" customHeight="1" x14ac:dyDescent="0.25">
      <c r="A9" s="4"/>
      <c r="B9" s="45" t="s">
        <v>45</v>
      </c>
      <c r="C9" s="47"/>
      <c r="D9" s="47"/>
      <c r="E9" s="46"/>
      <c r="F9" s="3"/>
      <c r="G9" s="3"/>
      <c r="I9" s="4"/>
      <c r="J9" s="45" t="s">
        <v>45</v>
      </c>
      <c r="K9" s="47"/>
      <c r="L9" s="47"/>
      <c r="M9" s="46"/>
      <c r="N9" s="3"/>
      <c r="O9" s="3"/>
    </row>
    <row r="10" spans="1:16" ht="15" customHeight="1" x14ac:dyDescent="0.25">
      <c r="A10" s="4"/>
      <c r="B10" s="4"/>
      <c r="C10" s="48" t="s">
        <v>25</v>
      </c>
      <c r="D10" s="49"/>
      <c r="E10" s="50"/>
      <c r="F10" s="3"/>
      <c r="G10" s="3"/>
      <c r="I10" s="4"/>
      <c r="J10" s="4"/>
      <c r="K10" s="48" t="s">
        <v>25</v>
      </c>
      <c r="L10" s="49"/>
      <c r="M10" s="50"/>
      <c r="N10" s="3"/>
      <c r="O10" s="3"/>
    </row>
    <row r="11" spans="1:16" ht="15" customHeight="1" x14ac:dyDescent="0.25">
      <c r="A11" s="4"/>
      <c r="B11" s="4"/>
      <c r="C11" s="5"/>
      <c r="D11" s="52" t="s">
        <v>46</v>
      </c>
      <c r="E11" s="50"/>
      <c r="F11" s="13">
        <v>11000</v>
      </c>
      <c r="G11" s="13">
        <v>1500</v>
      </c>
      <c r="I11" s="4"/>
      <c r="J11" s="4"/>
      <c r="K11" s="5"/>
      <c r="L11" s="52" t="s">
        <v>46</v>
      </c>
      <c r="M11" s="50"/>
      <c r="N11" s="13">
        <v>0</v>
      </c>
      <c r="O11" s="13">
        <v>0</v>
      </c>
    </row>
    <row r="12" spans="1:16" ht="15" customHeight="1" x14ac:dyDescent="0.25">
      <c r="A12" s="4"/>
      <c r="B12" s="4"/>
      <c r="C12" s="5"/>
      <c r="D12" s="52" t="s">
        <v>28</v>
      </c>
      <c r="E12" s="50"/>
      <c r="F12" s="13">
        <v>0</v>
      </c>
      <c r="G12" s="13"/>
      <c r="I12" s="4"/>
      <c r="J12" s="4"/>
      <c r="K12" s="5"/>
      <c r="L12" s="52" t="s">
        <v>28</v>
      </c>
      <c r="M12" s="50"/>
      <c r="N12" s="13">
        <v>0</v>
      </c>
      <c r="O12" s="13"/>
    </row>
    <row r="13" spans="1:16" x14ac:dyDescent="0.25">
      <c r="A13" s="4"/>
      <c r="B13" s="4"/>
      <c r="C13" s="5"/>
      <c r="D13" s="51" t="s">
        <v>29</v>
      </c>
      <c r="E13" s="46"/>
      <c r="F13" s="11">
        <v>13000</v>
      </c>
      <c r="G13" s="11">
        <v>7000</v>
      </c>
      <c r="I13" s="4"/>
      <c r="J13" s="4"/>
      <c r="K13" s="5"/>
      <c r="L13" s="51" t="s">
        <v>29</v>
      </c>
      <c r="M13" s="46"/>
      <c r="N13" s="11">
        <v>14000</v>
      </c>
      <c r="O13" s="11">
        <v>8000</v>
      </c>
    </row>
    <row r="14" spans="1:16" x14ac:dyDescent="0.25">
      <c r="A14" s="4"/>
      <c r="B14" s="4"/>
      <c r="C14" s="8"/>
      <c r="D14" s="53" t="s">
        <v>30</v>
      </c>
      <c r="E14" s="54"/>
      <c r="F14" s="20">
        <f>SUM(F11:F13)</f>
        <v>24000</v>
      </c>
      <c r="G14" s="20">
        <f>SUM(G11:G13)</f>
        <v>8500</v>
      </c>
      <c r="H14" s="19"/>
      <c r="I14" s="4"/>
      <c r="J14" s="4"/>
      <c r="K14" s="8"/>
      <c r="L14" s="53" t="s">
        <v>30</v>
      </c>
      <c r="M14" s="54"/>
      <c r="N14" s="20">
        <f>SUM(N11:N13)</f>
        <v>14000</v>
      </c>
      <c r="O14" s="20">
        <f>SUM(O11:O13)</f>
        <v>8000</v>
      </c>
    </row>
    <row r="15" spans="1:16" s="19" customFormat="1" ht="15" customHeight="1" x14ac:dyDescent="0.25">
      <c r="A15" s="4"/>
      <c r="B15" s="4"/>
      <c r="C15" s="48" t="s">
        <v>31</v>
      </c>
      <c r="D15" s="49"/>
      <c r="E15" s="50"/>
      <c r="F15" s="3"/>
      <c r="G15" s="3"/>
      <c r="H15"/>
      <c r="I15" s="4"/>
      <c r="J15" s="4"/>
      <c r="K15" s="48" t="s">
        <v>31</v>
      </c>
      <c r="L15" s="49"/>
      <c r="M15" s="50"/>
      <c r="N15" s="3"/>
      <c r="O15" s="3"/>
      <c r="P15"/>
    </row>
    <row r="16" spans="1:16" ht="15" customHeight="1" x14ac:dyDescent="0.25">
      <c r="A16" s="4"/>
      <c r="B16" s="4"/>
      <c r="C16" s="5"/>
      <c r="D16" s="51" t="s">
        <v>0</v>
      </c>
      <c r="E16" s="46"/>
      <c r="F16" s="11">
        <v>20000</v>
      </c>
      <c r="G16" s="11"/>
      <c r="I16" s="4"/>
      <c r="J16" s="4"/>
      <c r="K16" s="5"/>
      <c r="L16" s="51" t="s">
        <v>0</v>
      </c>
      <c r="M16" s="46"/>
      <c r="N16" s="11">
        <v>20000</v>
      </c>
      <c r="O16" s="11"/>
      <c r="P16" s="19"/>
    </row>
    <row r="17" spans="1:17" ht="24" customHeight="1" x14ac:dyDescent="0.25">
      <c r="A17" s="4"/>
      <c r="B17" s="4"/>
      <c r="C17" s="5"/>
      <c r="D17" s="51" t="s">
        <v>1</v>
      </c>
      <c r="E17" s="46"/>
      <c r="F17" s="11">
        <v>13000</v>
      </c>
      <c r="G17" s="11"/>
      <c r="I17" s="4"/>
      <c r="J17" s="4"/>
      <c r="K17" s="5"/>
      <c r="L17" s="51" t="s">
        <v>1</v>
      </c>
      <c r="M17" s="46"/>
      <c r="N17" s="11">
        <v>10000</v>
      </c>
      <c r="O17" s="11"/>
    </row>
    <row r="18" spans="1:17" s="19" customFormat="1" ht="19.5" customHeight="1" x14ac:dyDescent="0.25">
      <c r="A18" s="4"/>
      <c r="B18" s="4"/>
      <c r="C18" s="5"/>
      <c r="D18" s="84" t="s">
        <v>2</v>
      </c>
      <c r="E18" s="85"/>
      <c r="F18" s="82">
        <v>1000</v>
      </c>
      <c r="G18" s="83"/>
      <c r="H18"/>
      <c r="I18" s="4"/>
      <c r="J18" s="4"/>
      <c r="K18" s="5"/>
      <c r="L18" s="52" t="s">
        <v>2</v>
      </c>
      <c r="M18" s="50"/>
      <c r="N18" s="13">
        <v>1000</v>
      </c>
      <c r="O18" s="13"/>
      <c r="P18"/>
      <c r="Q18"/>
    </row>
    <row r="19" spans="1:17" x14ac:dyDescent="0.25">
      <c r="A19" s="4"/>
      <c r="B19" s="4"/>
      <c r="C19" s="5"/>
      <c r="D19" s="86"/>
      <c r="E19" s="87"/>
      <c r="F19" s="82"/>
      <c r="G19" s="83"/>
      <c r="I19" s="4"/>
      <c r="J19" s="4"/>
      <c r="K19" s="5"/>
      <c r="L19" s="52" t="s">
        <v>32</v>
      </c>
      <c r="M19" s="50"/>
      <c r="N19" s="13">
        <v>2400</v>
      </c>
      <c r="O19" s="13"/>
      <c r="Q19" s="19"/>
    </row>
    <row r="20" spans="1:17" x14ac:dyDescent="0.25">
      <c r="A20" s="4"/>
      <c r="B20" s="4"/>
      <c r="C20" s="5"/>
      <c r="D20" s="88"/>
      <c r="E20" s="89"/>
      <c r="F20" s="82"/>
      <c r="G20" s="83"/>
      <c r="I20" s="4"/>
      <c r="J20" s="4"/>
      <c r="K20" s="5"/>
      <c r="L20" s="51" t="s">
        <v>47</v>
      </c>
      <c r="M20" s="46"/>
      <c r="N20" s="13">
        <v>1100</v>
      </c>
      <c r="O20" s="13"/>
      <c r="Q20" s="19"/>
    </row>
    <row r="21" spans="1:17" x14ac:dyDescent="0.25">
      <c r="A21" s="4"/>
      <c r="B21" s="4"/>
      <c r="C21" s="8"/>
      <c r="D21" s="57" t="s">
        <v>33</v>
      </c>
      <c r="E21" s="58"/>
      <c r="F21" s="18">
        <f>SUM(F16:F18)</f>
        <v>34000</v>
      </c>
      <c r="G21" s="18"/>
      <c r="I21" s="4"/>
      <c r="J21" s="4"/>
      <c r="K21" s="8"/>
      <c r="L21" s="57" t="s">
        <v>33</v>
      </c>
      <c r="M21" s="58"/>
      <c r="N21" s="18">
        <f>SUM(N16:N20)</f>
        <v>34500</v>
      </c>
      <c r="O21" s="18"/>
      <c r="P21" s="19"/>
    </row>
    <row r="22" spans="1:17" x14ac:dyDescent="0.25">
      <c r="A22" s="4"/>
      <c r="B22" s="4"/>
      <c r="C22" s="45" t="s">
        <v>34</v>
      </c>
      <c r="D22" s="47"/>
      <c r="E22" s="46"/>
      <c r="F22" s="3"/>
      <c r="G22" s="3"/>
      <c r="H22" s="19"/>
      <c r="I22" s="4"/>
      <c r="J22" s="4"/>
      <c r="K22" s="45" t="s">
        <v>34</v>
      </c>
      <c r="L22" s="47"/>
      <c r="M22" s="46"/>
      <c r="N22" s="3"/>
      <c r="O22" s="3"/>
    </row>
    <row r="23" spans="1:17" ht="15" customHeight="1" x14ac:dyDescent="0.25">
      <c r="A23" s="4"/>
      <c r="B23" s="4"/>
      <c r="C23" s="4"/>
      <c r="D23" s="52" t="s">
        <v>36</v>
      </c>
      <c r="E23" s="50"/>
      <c r="F23" s="13">
        <v>7000</v>
      </c>
      <c r="G23" s="13"/>
      <c r="I23" s="4"/>
      <c r="J23" s="4"/>
      <c r="K23" s="4"/>
      <c r="L23" s="52" t="s">
        <v>36</v>
      </c>
      <c r="M23" s="50"/>
      <c r="N23" s="13">
        <v>7000</v>
      </c>
      <c r="O23" s="13"/>
    </row>
    <row r="24" spans="1:17" ht="15" customHeight="1" x14ac:dyDescent="0.25">
      <c r="A24" s="4"/>
      <c r="B24" s="4"/>
      <c r="C24" s="4"/>
      <c r="D24" s="51" t="s">
        <v>37</v>
      </c>
      <c r="E24" s="46"/>
      <c r="F24" s="11">
        <v>-17000</v>
      </c>
      <c r="G24" s="11"/>
      <c r="I24" s="4"/>
      <c r="J24" s="4"/>
      <c r="K24" s="4"/>
      <c r="L24" s="51" t="s">
        <v>37</v>
      </c>
      <c r="M24" s="46"/>
      <c r="N24" s="11">
        <v>-27500</v>
      </c>
      <c r="O24" s="11"/>
      <c r="P24" s="28"/>
      <c r="Q24" s="28"/>
    </row>
    <row r="25" spans="1:17" x14ac:dyDescent="0.25">
      <c r="A25" s="4"/>
      <c r="B25" s="4"/>
      <c r="C25" s="4"/>
      <c r="D25" s="52" t="s">
        <v>35</v>
      </c>
      <c r="E25" s="50"/>
      <c r="F25" s="13"/>
      <c r="G25" s="13">
        <v>8500</v>
      </c>
      <c r="I25" s="4"/>
      <c r="J25" s="4"/>
      <c r="K25" s="4"/>
      <c r="L25" s="52" t="s">
        <v>35</v>
      </c>
      <c r="M25" s="50"/>
      <c r="N25" s="13"/>
      <c r="O25" s="13">
        <v>8500</v>
      </c>
    </row>
    <row r="26" spans="1:17" x14ac:dyDescent="0.25">
      <c r="A26" s="4"/>
      <c r="B26" s="4"/>
      <c r="C26" s="4"/>
      <c r="D26" s="51" t="s">
        <v>48</v>
      </c>
      <c r="E26" s="46"/>
      <c r="F26" s="11"/>
      <c r="G26" s="11"/>
      <c r="I26" s="4"/>
      <c r="J26" s="4"/>
      <c r="K26" s="4"/>
      <c r="L26" s="51" t="s">
        <v>48</v>
      </c>
      <c r="M26" s="46"/>
      <c r="N26" s="11"/>
      <c r="O26" s="11">
        <v>-500</v>
      </c>
    </row>
    <row r="27" spans="1:17" x14ac:dyDescent="0.25">
      <c r="A27" s="6"/>
      <c r="B27" s="6"/>
      <c r="C27" s="6"/>
      <c r="D27" s="57" t="s">
        <v>38</v>
      </c>
      <c r="E27" s="58"/>
      <c r="F27" s="22">
        <f>SUM(F23:F26)</f>
        <v>-10000</v>
      </c>
      <c r="G27" s="22">
        <f>SUM(G23:G26)</f>
        <v>8500</v>
      </c>
      <c r="I27" s="6"/>
      <c r="J27" s="6"/>
      <c r="K27" s="6"/>
      <c r="L27" s="57" t="s">
        <v>38</v>
      </c>
      <c r="M27" s="58"/>
      <c r="N27" s="22">
        <f>SUM(N23:N26)</f>
        <v>-20500</v>
      </c>
      <c r="O27" s="22">
        <f>SUM(O23:O26)</f>
        <v>8000</v>
      </c>
    </row>
    <row r="30" spans="1:17" ht="45" customHeight="1" x14ac:dyDescent="0.25"/>
    <row r="31" spans="1:17" ht="29.25" customHeight="1" x14ac:dyDescent="0.25">
      <c r="A31" s="91"/>
      <c r="B31" s="91"/>
      <c r="C31" s="91"/>
      <c r="D31" s="91"/>
      <c r="E31" s="91"/>
      <c r="F31" s="91"/>
      <c r="G31" s="33" t="s">
        <v>112</v>
      </c>
      <c r="H31" s="67" t="s">
        <v>110</v>
      </c>
      <c r="I31" s="67"/>
      <c r="J31" s="67"/>
      <c r="K31" s="67"/>
      <c r="L31" s="67"/>
    </row>
    <row r="32" spans="1:17" ht="46.5" customHeight="1" x14ac:dyDescent="0.25">
      <c r="A32" s="55" t="s">
        <v>100</v>
      </c>
      <c r="B32" s="55"/>
      <c r="C32" s="55"/>
      <c r="D32" s="55"/>
      <c r="E32" s="55"/>
      <c r="F32" s="55"/>
      <c r="G32" s="34"/>
      <c r="H32" s="36">
        <v>2000</v>
      </c>
      <c r="I32" s="90">
        <v>2000</v>
      </c>
      <c r="J32" s="90"/>
      <c r="K32" s="77" t="s">
        <v>113</v>
      </c>
      <c r="L32" s="77"/>
    </row>
    <row r="33" spans="1:12" ht="17.25" customHeight="1" x14ac:dyDescent="0.25">
      <c r="A33" s="56" t="s">
        <v>102</v>
      </c>
      <c r="B33" s="56"/>
      <c r="C33" s="56"/>
      <c r="D33" s="56"/>
      <c r="E33" s="56"/>
      <c r="F33" s="56"/>
      <c r="G33" s="79">
        <v>1600</v>
      </c>
      <c r="H33" s="80">
        <v>4000</v>
      </c>
      <c r="I33" s="76">
        <v>-1600</v>
      </c>
      <c r="J33" s="76"/>
      <c r="K33" s="78" t="s">
        <v>113</v>
      </c>
      <c r="L33" s="78"/>
    </row>
    <row r="34" spans="1:12" ht="17.25" customHeight="1" x14ac:dyDescent="0.25">
      <c r="A34" s="56"/>
      <c r="B34" s="56"/>
      <c r="C34" s="56"/>
      <c r="D34" s="56"/>
      <c r="E34" s="56"/>
      <c r="F34" s="56"/>
      <c r="G34" s="79"/>
      <c r="H34" s="80"/>
      <c r="I34" s="76">
        <v>2400</v>
      </c>
      <c r="J34" s="76"/>
      <c r="K34" s="78" t="s">
        <v>114</v>
      </c>
      <c r="L34" s="78"/>
    </row>
    <row r="35" spans="1:12" x14ac:dyDescent="0.25">
      <c r="A35" s="81" t="s">
        <v>103</v>
      </c>
      <c r="B35" s="81"/>
      <c r="C35" s="81"/>
      <c r="D35" s="81"/>
      <c r="E35" s="81"/>
      <c r="F35" s="81"/>
      <c r="G35" s="34">
        <v>3000</v>
      </c>
      <c r="H35" s="36"/>
      <c r="I35" s="76"/>
      <c r="J35" s="76"/>
      <c r="K35" s="78"/>
      <c r="L35" s="78"/>
    </row>
    <row r="36" spans="1:12" ht="15" customHeight="1" x14ac:dyDescent="0.25">
      <c r="A36" s="56" t="s">
        <v>104</v>
      </c>
      <c r="B36" s="56"/>
      <c r="C36" s="56"/>
      <c r="D36" s="56"/>
      <c r="E36" s="56"/>
      <c r="F36" s="56"/>
      <c r="G36" s="79">
        <v>7900</v>
      </c>
      <c r="H36" s="38">
        <v>9000</v>
      </c>
      <c r="I36" s="76">
        <v>-7900</v>
      </c>
      <c r="J36" s="76"/>
      <c r="K36" s="78" t="s">
        <v>113</v>
      </c>
      <c r="L36" s="78"/>
    </row>
    <row r="37" spans="1:12" x14ac:dyDescent="0.25">
      <c r="A37" s="56"/>
      <c r="B37" s="56"/>
      <c r="C37" s="56"/>
      <c r="D37" s="56"/>
      <c r="E37" s="56"/>
      <c r="F37" s="56"/>
      <c r="G37" s="79"/>
      <c r="H37" s="38"/>
      <c r="I37" s="76">
        <v>1100</v>
      </c>
      <c r="J37" s="76"/>
      <c r="K37" s="78" t="s">
        <v>114</v>
      </c>
      <c r="L37" s="78"/>
    </row>
    <row r="38" spans="1:12" x14ac:dyDescent="0.25">
      <c r="A38" s="32"/>
      <c r="B38" s="32"/>
      <c r="C38" s="32"/>
      <c r="D38" s="32"/>
      <c r="E38" s="32"/>
      <c r="F38" s="32"/>
      <c r="G38" s="35">
        <f>SUM(G32:G36)</f>
        <v>12500</v>
      </c>
      <c r="H38" s="36"/>
      <c r="I38" s="76"/>
      <c r="J38" s="76"/>
      <c r="K38" s="37"/>
      <c r="L38" s="37"/>
    </row>
    <row r="39" spans="1:12" x14ac:dyDescent="0.25">
      <c r="G39" s="31"/>
      <c r="H39" s="31" t="s">
        <v>111</v>
      </c>
      <c r="I39" s="31"/>
      <c r="J39" s="31"/>
    </row>
    <row r="40" spans="1:12" x14ac:dyDescent="0.25">
      <c r="G40" s="31"/>
      <c r="H40" s="31"/>
      <c r="I40" s="31"/>
      <c r="J40" s="31"/>
    </row>
    <row r="41" spans="1:12" x14ac:dyDescent="0.25">
      <c r="G41" s="31"/>
      <c r="H41" s="31"/>
      <c r="I41" s="31"/>
      <c r="J41" s="31"/>
    </row>
    <row r="42" spans="1:12" x14ac:dyDescent="0.25">
      <c r="G42" s="31"/>
      <c r="H42" s="31"/>
      <c r="I42" s="31"/>
      <c r="J42" s="31"/>
    </row>
    <row r="43" spans="1:12" x14ac:dyDescent="0.25">
      <c r="G43" s="31"/>
      <c r="H43" s="31"/>
      <c r="I43" s="31"/>
      <c r="J43" s="31"/>
    </row>
    <row r="44" spans="1:12" x14ac:dyDescent="0.25">
      <c r="G44" s="31"/>
      <c r="H44" s="31"/>
      <c r="I44" s="31"/>
      <c r="J44" s="31"/>
    </row>
    <row r="45" spans="1:12" x14ac:dyDescent="0.25">
      <c r="G45" s="31"/>
      <c r="H45" s="31"/>
      <c r="I45" s="31"/>
      <c r="J45" s="31"/>
    </row>
    <row r="46" spans="1:12" x14ac:dyDescent="0.25">
      <c r="G46" s="31"/>
      <c r="H46" s="31"/>
      <c r="I46" s="31"/>
      <c r="J46" s="31"/>
    </row>
    <row r="47" spans="1:12" x14ac:dyDescent="0.25">
      <c r="G47" s="31"/>
      <c r="H47" s="31"/>
      <c r="I47" s="31"/>
      <c r="J47" s="31"/>
    </row>
    <row r="48" spans="1:12" x14ac:dyDescent="0.25">
      <c r="G48" s="31"/>
      <c r="H48" s="31"/>
      <c r="I48" s="31"/>
      <c r="J48" s="31"/>
    </row>
  </sheetData>
  <mergeCells count="71">
    <mergeCell ref="L27:M27"/>
    <mergeCell ref="L23:M23"/>
    <mergeCell ref="I32:J32"/>
    <mergeCell ref="A33:F34"/>
    <mergeCell ref="I33:J33"/>
    <mergeCell ref="I34:J34"/>
    <mergeCell ref="A31:F31"/>
    <mergeCell ref="D27:E27"/>
    <mergeCell ref="A32:F32"/>
    <mergeCell ref="D26:E26"/>
    <mergeCell ref="L26:M26"/>
    <mergeCell ref="D24:E24"/>
    <mergeCell ref="L24:M24"/>
    <mergeCell ref="D25:E25"/>
    <mergeCell ref="L25:M25"/>
    <mergeCell ref="D21:E21"/>
    <mergeCell ref="L21:M21"/>
    <mergeCell ref="C22:E22"/>
    <mergeCell ref="K22:M22"/>
    <mergeCell ref="D23:E23"/>
    <mergeCell ref="D16:E16"/>
    <mergeCell ref="L16:M16"/>
    <mergeCell ref="D17:E17"/>
    <mergeCell ref="L17:M17"/>
    <mergeCell ref="L19:M19"/>
    <mergeCell ref="F18:F20"/>
    <mergeCell ref="G18:G20"/>
    <mergeCell ref="L18:M18"/>
    <mergeCell ref="L20:M20"/>
    <mergeCell ref="D18:E20"/>
    <mergeCell ref="D13:E13"/>
    <mergeCell ref="L13:M13"/>
    <mergeCell ref="D14:E14"/>
    <mergeCell ref="L14:M14"/>
    <mergeCell ref="C15:E15"/>
    <mergeCell ref="K15:M15"/>
    <mergeCell ref="C10:E10"/>
    <mergeCell ref="K10:M10"/>
    <mergeCell ref="D11:E11"/>
    <mergeCell ref="L11:M11"/>
    <mergeCell ref="D12:E12"/>
    <mergeCell ref="L12:M12"/>
    <mergeCell ref="C7:E7"/>
    <mergeCell ref="K7:M7"/>
    <mergeCell ref="C8:E8"/>
    <mergeCell ref="K8:M8"/>
    <mergeCell ref="B9:E9"/>
    <mergeCell ref="J9:M9"/>
    <mergeCell ref="A1:O1"/>
    <mergeCell ref="I3:M4"/>
    <mergeCell ref="A5:E5"/>
    <mergeCell ref="I5:M5"/>
    <mergeCell ref="B6:E6"/>
    <mergeCell ref="J6:M6"/>
    <mergeCell ref="A3:E4"/>
    <mergeCell ref="A36:F37"/>
    <mergeCell ref="G36:G37"/>
    <mergeCell ref="G33:G34"/>
    <mergeCell ref="H33:H34"/>
    <mergeCell ref="I37:J37"/>
    <mergeCell ref="A35:F35"/>
    <mergeCell ref="I35:J35"/>
    <mergeCell ref="I38:J38"/>
    <mergeCell ref="H31:L31"/>
    <mergeCell ref="K32:L32"/>
    <mergeCell ref="K33:L33"/>
    <mergeCell ref="K34:L34"/>
    <mergeCell ref="K35:L35"/>
    <mergeCell ref="K36:L36"/>
    <mergeCell ref="K37:L37"/>
    <mergeCell ref="I36:J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D4B0-D0AA-48E4-A003-9F7C090C6BBC}">
  <dimension ref="A1:S30"/>
  <sheetViews>
    <sheetView tabSelected="1" zoomScale="120" zoomScaleNormal="120" workbookViewId="0">
      <selection activeCell="F8" sqref="F8"/>
    </sheetView>
  </sheetViews>
  <sheetFormatPr baseColWidth="10" defaultRowHeight="15" x14ac:dyDescent="0.25"/>
  <cols>
    <col min="1" max="3" width="3.7109375" customWidth="1"/>
    <col min="4" max="4" width="27.5703125" customWidth="1"/>
    <col min="5" max="5" width="12.7109375" customWidth="1"/>
    <col min="6" max="6" width="13" customWidth="1"/>
    <col min="9" max="10" width="3.42578125" customWidth="1"/>
    <col min="11" max="11" width="17.7109375" customWidth="1"/>
    <col min="12" max="12" width="19.7109375" customWidth="1"/>
    <col min="13" max="13" width="12.7109375" customWidth="1"/>
    <col min="15" max="16" width="3.42578125" customWidth="1"/>
    <col min="17" max="17" width="7.5703125" customWidth="1"/>
    <col min="18" max="18" width="31.140625" customWidth="1"/>
  </cols>
  <sheetData>
    <row r="1" spans="1:19" ht="26.25" x14ac:dyDescent="0.4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9" ht="26.25" x14ac:dyDescent="0.4">
      <c r="G2" s="19" t="s">
        <v>108</v>
      </c>
      <c r="I2" s="21"/>
      <c r="J2" s="21"/>
      <c r="K2" s="21"/>
      <c r="L2" s="21"/>
      <c r="M2" s="26"/>
      <c r="N2" s="21"/>
      <c r="S2" s="27"/>
    </row>
    <row r="3" spans="1:19" ht="25.5" x14ac:dyDescent="0.25">
      <c r="A3" s="69" t="s">
        <v>94</v>
      </c>
      <c r="B3" s="69"/>
      <c r="C3" s="69"/>
      <c r="D3" s="69"/>
      <c r="E3" s="69"/>
      <c r="I3" s="69" t="s">
        <v>105</v>
      </c>
      <c r="J3" s="69"/>
      <c r="K3" s="69"/>
      <c r="L3" s="73"/>
      <c r="M3" s="24" t="s">
        <v>50</v>
      </c>
      <c r="O3" s="69" t="s">
        <v>107</v>
      </c>
      <c r="P3" s="69"/>
      <c r="Q3" s="69"/>
      <c r="R3" s="73"/>
      <c r="S3" s="24" t="s">
        <v>50</v>
      </c>
    </row>
    <row r="4" spans="1:19" ht="25.5" x14ac:dyDescent="0.25">
      <c r="A4" s="70"/>
      <c r="B4" s="70"/>
      <c r="C4" s="70"/>
      <c r="D4" s="70"/>
      <c r="E4" s="70"/>
      <c r="F4" s="1" t="s">
        <v>3</v>
      </c>
      <c r="G4" s="2" t="s">
        <v>4</v>
      </c>
      <c r="I4" s="70"/>
      <c r="J4" s="70"/>
      <c r="K4" s="70"/>
      <c r="L4" s="74"/>
      <c r="M4" s="1" t="s">
        <v>51</v>
      </c>
      <c r="O4" s="70"/>
      <c r="P4" s="70"/>
      <c r="Q4" s="70"/>
      <c r="R4" s="74"/>
      <c r="S4" s="1" t="s">
        <v>51</v>
      </c>
    </row>
    <row r="5" spans="1:19" ht="23.25" customHeight="1" x14ac:dyDescent="0.25">
      <c r="A5" s="45" t="s">
        <v>5</v>
      </c>
      <c r="B5" s="47"/>
      <c r="C5" s="47"/>
      <c r="D5" s="47"/>
      <c r="E5" s="46"/>
      <c r="F5" s="3"/>
      <c r="G5" s="3"/>
      <c r="I5" s="45" t="s">
        <v>52</v>
      </c>
      <c r="J5" s="47"/>
      <c r="K5" s="47"/>
      <c r="L5" s="46"/>
      <c r="M5" s="3"/>
      <c r="O5" s="45" t="s">
        <v>66</v>
      </c>
      <c r="P5" s="47"/>
      <c r="Q5" s="47"/>
      <c r="R5" s="46"/>
      <c r="S5" s="3"/>
    </row>
    <row r="6" spans="1:19" x14ac:dyDescent="0.25">
      <c r="A6" s="4"/>
      <c r="B6" s="48" t="s">
        <v>6</v>
      </c>
      <c r="C6" s="49"/>
      <c r="D6" s="49"/>
      <c r="E6" s="50"/>
      <c r="F6" s="3"/>
      <c r="G6" s="3"/>
      <c r="I6" s="4"/>
      <c r="J6" s="57" t="s">
        <v>53</v>
      </c>
      <c r="K6" s="75"/>
      <c r="L6" s="58"/>
      <c r="M6" s="18">
        <f>+'31-diciembre-2026'!F27+'31-diciembre-2026'!G27</f>
        <v>-1500</v>
      </c>
      <c r="O6" s="4"/>
      <c r="P6" s="48" t="s">
        <v>67</v>
      </c>
      <c r="Q6" s="49"/>
      <c r="R6" s="50"/>
      <c r="S6" s="3"/>
    </row>
    <row r="7" spans="1:19" x14ac:dyDescent="0.25">
      <c r="A7" s="4"/>
      <c r="B7" s="5"/>
      <c r="C7" s="51" t="s">
        <v>7</v>
      </c>
      <c r="D7" s="47"/>
      <c r="E7" s="46"/>
      <c r="F7" s="7">
        <v>800888000</v>
      </c>
      <c r="G7" s="7">
        <v>90888888</v>
      </c>
      <c r="I7" s="4"/>
      <c r="J7" s="45" t="s">
        <v>54</v>
      </c>
      <c r="K7" s="47"/>
      <c r="L7" s="46"/>
      <c r="M7" s="3"/>
      <c r="O7" s="4"/>
      <c r="P7" s="5"/>
      <c r="Q7" s="51" t="s">
        <v>46</v>
      </c>
      <c r="R7" s="46"/>
      <c r="S7" s="11">
        <v>12500</v>
      </c>
    </row>
    <row r="8" spans="1:19" x14ac:dyDescent="0.25">
      <c r="A8" s="4"/>
      <c r="B8" s="8"/>
      <c r="C8" s="52" t="s">
        <v>8</v>
      </c>
      <c r="D8" s="49"/>
      <c r="E8" s="50"/>
      <c r="F8" s="9" t="s">
        <v>117</v>
      </c>
      <c r="G8" s="9" t="s">
        <v>9</v>
      </c>
      <c r="I8" s="4"/>
      <c r="J8" s="4"/>
      <c r="K8" s="51" t="s">
        <v>55</v>
      </c>
      <c r="L8" s="46"/>
      <c r="M8" s="11">
        <v>0</v>
      </c>
      <c r="O8" s="4"/>
      <c r="P8" s="5"/>
      <c r="Q8" s="57" t="s">
        <v>69</v>
      </c>
      <c r="R8" s="58"/>
      <c r="S8" s="18">
        <f>SUM(S7:S7)</f>
        <v>12500</v>
      </c>
    </row>
    <row r="9" spans="1:19" x14ac:dyDescent="0.25">
      <c r="A9" s="4"/>
      <c r="B9" s="45" t="s">
        <v>45</v>
      </c>
      <c r="C9" s="47"/>
      <c r="D9" s="47"/>
      <c r="E9" s="46"/>
      <c r="F9" s="3"/>
      <c r="G9" s="3"/>
      <c r="I9" s="4"/>
      <c r="J9" s="4"/>
      <c r="K9" s="51" t="s">
        <v>56</v>
      </c>
      <c r="L9" s="46"/>
      <c r="M9" s="11">
        <v>-9500</v>
      </c>
      <c r="O9" s="4"/>
      <c r="P9" s="5"/>
      <c r="Q9" s="48" t="s">
        <v>72</v>
      </c>
      <c r="R9" s="50"/>
      <c r="S9" s="3"/>
    </row>
    <row r="10" spans="1:19" x14ac:dyDescent="0.25">
      <c r="A10" s="4"/>
      <c r="B10" s="4"/>
      <c r="C10" s="48" t="s">
        <v>25</v>
      </c>
      <c r="D10" s="49"/>
      <c r="E10" s="50"/>
      <c r="F10" s="3"/>
      <c r="G10" s="3"/>
      <c r="I10" s="4"/>
      <c r="J10" s="4"/>
      <c r="K10" s="52" t="s">
        <v>57</v>
      </c>
      <c r="L10" s="50"/>
      <c r="M10" s="11">
        <v>2000</v>
      </c>
      <c r="O10" s="4"/>
      <c r="P10" s="5"/>
      <c r="Q10" s="5"/>
      <c r="R10" s="12" t="s">
        <v>106</v>
      </c>
      <c r="S10" s="13">
        <v>1100</v>
      </c>
    </row>
    <row r="11" spans="1:19" x14ac:dyDescent="0.25">
      <c r="A11" s="4"/>
      <c r="B11" s="4"/>
      <c r="C11" s="5"/>
      <c r="D11" s="52" t="s">
        <v>46</v>
      </c>
      <c r="E11" s="50"/>
      <c r="F11" s="13">
        <v>0</v>
      </c>
      <c r="G11" s="13">
        <v>0</v>
      </c>
      <c r="I11" s="4"/>
      <c r="J11" s="6"/>
      <c r="K11" s="57" t="s">
        <v>58</v>
      </c>
      <c r="L11" s="58"/>
      <c r="M11" s="18">
        <f>SUM(M8:M10)</f>
        <v>-7500</v>
      </c>
      <c r="O11" s="4"/>
      <c r="P11" s="5"/>
      <c r="Q11" s="8"/>
      <c r="R11" s="23" t="s">
        <v>73</v>
      </c>
      <c r="S11" s="11">
        <f>SUM(S10:S10)</f>
        <v>1100</v>
      </c>
    </row>
    <row r="12" spans="1:19" x14ac:dyDescent="0.25">
      <c r="A12" s="4"/>
      <c r="B12" s="4"/>
      <c r="C12" s="5"/>
      <c r="D12" s="52" t="s">
        <v>28</v>
      </c>
      <c r="E12" s="50"/>
      <c r="F12" s="13">
        <v>0</v>
      </c>
      <c r="G12" s="13"/>
      <c r="I12" s="4"/>
      <c r="J12" s="45" t="s">
        <v>59</v>
      </c>
      <c r="K12" s="47"/>
      <c r="L12" s="46"/>
      <c r="M12" s="3"/>
      <c r="O12" s="4"/>
      <c r="P12" s="5"/>
      <c r="Q12" s="57" t="s">
        <v>74</v>
      </c>
      <c r="R12" s="58"/>
      <c r="S12" s="18">
        <f>S11</f>
        <v>1100</v>
      </c>
    </row>
    <row r="13" spans="1:19" ht="23.25" customHeight="1" x14ac:dyDescent="0.25">
      <c r="A13" s="4"/>
      <c r="B13" s="4"/>
      <c r="C13" s="5"/>
      <c r="D13" s="51" t="s">
        <v>29</v>
      </c>
      <c r="E13" s="46"/>
      <c r="F13" s="11">
        <v>14000</v>
      </c>
      <c r="G13" s="11">
        <v>8000</v>
      </c>
      <c r="I13" s="4"/>
      <c r="J13" s="4"/>
      <c r="K13" s="52" t="s">
        <v>61</v>
      </c>
      <c r="L13" s="50"/>
      <c r="M13" s="13"/>
      <c r="O13" s="4"/>
      <c r="P13" s="5"/>
      <c r="Q13" s="45" t="s">
        <v>75</v>
      </c>
      <c r="R13" s="46"/>
      <c r="S13" s="3"/>
    </row>
    <row r="14" spans="1:19" ht="24.75" customHeight="1" x14ac:dyDescent="0.25">
      <c r="A14" s="4"/>
      <c r="B14" s="4"/>
      <c r="C14" s="8"/>
      <c r="D14" s="53" t="s">
        <v>30</v>
      </c>
      <c r="E14" s="54"/>
      <c r="F14" s="20">
        <f>SUM(F11:F13)</f>
        <v>14000</v>
      </c>
      <c r="G14" s="20">
        <f>SUM(G11:G13)</f>
        <v>8000</v>
      </c>
      <c r="H14" s="19"/>
      <c r="I14" s="4"/>
      <c r="J14" s="4"/>
      <c r="K14" s="51" t="s">
        <v>62</v>
      </c>
      <c r="L14" s="46"/>
      <c r="M14" s="11">
        <v>0</v>
      </c>
      <c r="O14" s="4"/>
      <c r="P14" s="5"/>
      <c r="Q14" s="4"/>
      <c r="R14" s="12" t="s">
        <v>76</v>
      </c>
      <c r="S14" s="13">
        <v>1500</v>
      </c>
    </row>
    <row r="15" spans="1:19" s="19" customFormat="1" x14ac:dyDescent="0.25">
      <c r="A15" s="4"/>
      <c r="B15" s="4"/>
      <c r="C15" s="48" t="s">
        <v>31</v>
      </c>
      <c r="D15" s="49"/>
      <c r="E15" s="50"/>
      <c r="F15" s="3"/>
      <c r="G15" s="3"/>
      <c r="I15" s="4"/>
      <c r="J15" s="4"/>
      <c r="K15" s="52" t="s">
        <v>60</v>
      </c>
      <c r="L15" s="50"/>
      <c r="M15" s="11">
        <v>2400</v>
      </c>
      <c r="N15"/>
      <c r="O15" s="4"/>
      <c r="P15" s="5"/>
      <c r="Q15" s="4"/>
      <c r="R15" s="10" t="s">
        <v>77</v>
      </c>
      <c r="S15" s="11">
        <v>1500</v>
      </c>
    </row>
    <row r="16" spans="1:19" ht="25.5" x14ac:dyDescent="0.25">
      <c r="A16" s="4"/>
      <c r="B16" s="4"/>
      <c r="C16" s="5"/>
      <c r="D16" s="51" t="s">
        <v>0</v>
      </c>
      <c r="E16" s="46"/>
      <c r="F16" s="11">
        <v>20000</v>
      </c>
      <c r="G16" s="11"/>
      <c r="H16" s="19"/>
      <c r="I16" s="4"/>
      <c r="J16" s="4"/>
      <c r="K16" s="51" t="s">
        <v>63</v>
      </c>
      <c r="L16" s="46"/>
      <c r="M16" s="11">
        <v>1100</v>
      </c>
      <c r="O16" s="4"/>
      <c r="P16" s="5"/>
      <c r="Q16" s="4"/>
      <c r="R16" s="12" t="s">
        <v>78</v>
      </c>
      <c r="S16" s="13">
        <v>1500</v>
      </c>
    </row>
    <row r="17" spans="1:19" x14ac:dyDescent="0.25">
      <c r="A17" s="4"/>
      <c r="B17" s="4"/>
      <c r="C17" s="5"/>
      <c r="D17" s="51" t="s">
        <v>1</v>
      </c>
      <c r="E17" s="46"/>
      <c r="F17" s="11">
        <v>10000</v>
      </c>
      <c r="G17" s="11"/>
      <c r="I17" s="4"/>
      <c r="J17" s="6"/>
      <c r="K17" s="57" t="s">
        <v>64</v>
      </c>
      <c r="L17" s="58"/>
      <c r="M17" s="18">
        <f>SUM(M13:M16)</f>
        <v>3500</v>
      </c>
      <c r="O17" s="4"/>
      <c r="P17" s="5"/>
      <c r="Q17" s="4"/>
      <c r="R17" s="10" t="s">
        <v>79</v>
      </c>
      <c r="S17" s="11">
        <v>500</v>
      </c>
    </row>
    <row r="18" spans="1:19" s="19" customFormat="1" ht="22.5" customHeight="1" x14ac:dyDescent="0.25">
      <c r="A18" s="4"/>
      <c r="B18" s="4"/>
      <c r="C18" s="5"/>
      <c r="D18" s="52" t="s">
        <v>2</v>
      </c>
      <c r="E18" s="50"/>
      <c r="F18" s="13">
        <v>1000</v>
      </c>
      <c r="G18" s="13"/>
      <c r="H18"/>
      <c r="I18" s="6"/>
      <c r="J18" s="53" t="s">
        <v>65</v>
      </c>
      <c r="K18" s="72"/>
      <c r="L18" s="54"/>
      <c r="M18" s="25">
        <f>+M6+M11-M17</f>
        <v>-12500</v>
      </c>
      <c r="N18"/>
      <c r="O18" s="4"/>
      <c r="P18" s="5"/>
      <c r="Q18" s="4"/>
      <c r="R18" s="12" t="s">
        <v>80</v>
      </c>
      <c r="S18" s="13">
        <v>1600</v>
      </c>
    </row>
    <row r="19" spans="1:19" ht="15" customHeight="1" x14ac:dyDescent="0.25">
      <c r="A19" s="4"/>
      <c r="B19" s="4"/>
      <c r="C19" s="5"/>
      <c r="D19" s="52" t="s">
        <v>109</v>
      </c>
      <c r="E19" s="50"/>
      <c r="F19" s="13">
        <v>2400</v>
      </c>
      <c r="G19" s="13"/>
      <c r="O19" s="4"/>
      <c r="P19" s="5"/>
      <c r="Q19" s="4"/>
      <c r="R19" s="10" t="s">
        <v>81</v>
      </c>
      <c r="S19" s="11">
        <v>1500</v>
      </c>
    </row>
    <row r="20" spans="1:19" ht="15" customHeight="1" x14ac:dyDescent="0.25">
      <c r="A20" s="4"/>
      <c r="B20" s="4"/>
      <c r="C20" s="5"/>
      <c r="D20" s="51" t="s">
        <v>47</v>
      </c>
      <c r="E20" s="46"/>
      <c r="F20" s="13">
        <v>1100</v>
      </c>
      <c r="G20" s="13"/>
      <c r="O20" s="4"/>
      <c r="P20" s="5"/>
      <c r="Q20" s="4"/>
      <c r="R20" s="12" t="s">
        <v>82</v>
      </c>
      <c r="S20" s="13">
        <v>600</v>
      </c>
    </row>
    <row r="21" spans="1:19" ht="15" customHeight="1" x14ac:dyDescent="0.25">
      <c r="A21" s="4"/>
      <c r="B21" s="4"/>
      <c r="C21" s="8"/>
      <c r="D21" s="57" t="s">
        <v>33</v>
      </c>
      <c r="E21" s="58"/>
      <c r="F21" s="18">
        <f>SUM(F16:F20)</f>
        <v>34500</v>
      </c>
      <c r="G21" s="18"/>
      <c r="O21" s="4"/>
      <c r="P21" s="5"/>
      <c r="Q21" s="4"/>
      <c r="R21" s="10" t="s">
        <v>83</v>
      </c>
      <c r="S21" s="11">
        <v>500</v>
      </c>
    </row>
    <row r="22" spans="1:19" x14ac:dyDescent="0.25">
      <c r="A22" s="4"/>
      <c r="B22" s="4"/>
      <c r="C22" s="45" t="s">
        <v>34</v>
      </c>
      <c r="D22" s="47"/>
      <c r="E22" s="46"/>
      <c r="F22" s="3"/>
      <c r="G22" s="3"/>
      <c r="H22" s="19"/>
      <c r="O22" s="4"/>
      <c r="P22" s="5"/>
      <c r="Q22" s="4"/>
      <c r="R22" s="12" t="s">
        <v>84</v>
      </c>
      <c r="S22" s="13">
        <v>600</v>
      </c>
    </row>
    <row r="23" spans="1:19" x14ac:dyDescent="0.25">
      <c r="A23" s="4"/>
      <c r="B23" s="4"/>
      <c r="C23" s="4"/>
      <c r="D23" s="52" t="s">
        <v>36</v>
      </c>
      <c r="E23" s="50"/>
      <c r="F23" s="13">
        <v>7000</v>
      </c>
      <c r="G23" s="13"/>
      <c r="O23" s="4"/>
      <c r="P23" s="5"/>
      <c r="Q23" s="4"/>
      <c r="R23" s="10" t="s">
        <v>85</v>
      </c>
      <c r="S23" s="11">
        <v>500</v>
      </c>
    </row>
    <row r="24" spans="1:19" x14ac:dyDescent="0.25">
      <c r="A24" s="4"/>
      <c r="B24" s="4"/>
      <c r="C24" s="4"/>
      <c r="D24" s="51" t="s">
        <v>37</v>
      </c>
      <c r="E24" s="46"/>
      <c r="F24" s="11">
        <v>-27500</v>
      </c>
      <c r="G24" s="11"/>
      <c r="O24" s="4"/>
      <c r="P24" s="5"/>
      <c r="Q24" s="4"/>
      <c r="R24" s="12" t="s">
        <v>86</v>
      </c>
      <c r="S24" s="13">
        <v>300</v>
      </c>
    </row>
    <row r="25" spans="1:19" ht="25.5" x14ac:dyDescent="0.25">
      <c r="A25" s="4"/>
      <c r="B25" s="4"/>
      <c r="C25" s="4"/>
      <c r="D25" s="52" t="s">
        <v>35</v>
      </c>
      <c r="E25" s="50"/>
      <c r="F25" s="13"/>
      <c r="G25" s="13">
        <v>8500</v>
      </c>
      <c r="O25" s="4"/>
      <c r="P25" s="5"/>
      <c r="Q25" s="6"/>
      <c r="R25" s="14" t="s">
        <v>87</v>
      </c>
      <c r="S25" s="18">
        <f>SUM(S14:S24)</f>
        <v>10600</v>
      </c>
    </row>
    <row r="26" spans="1:19" x14ac:dyDescent="0.25">
      <c r="A26" s="4"/>
      <c r="B26" s="4"/>
      <c r="C26" s="4"/>
      <c r="D26" s="51" t="s">
        <v>48</v>
      </c>
      <c r="E26" s="46"/>
      <c r="F26" s="11"/>
      <c r="G26" s="11">
        <v>-500</v>
      </c>
      <c r="M26" s="28"/>
      <c r="O26" s="4"/>
      <c r="P26" s="5"/>
      <c r="Q26" s="45" t="s">
        <v>88</v>
      </c>
      <c r="R26" s="46"/>
      <c r="S26" s="3"/>
    </row>
    <row r="27" spans="1:19" ht="25.5" x14ac:dyDescent="0.25">
      <c r="A27" s="6"/>
      <c r="B27" s="6"/>
      <c r="C27" s="6"/>
      <c r="D27" s="57" t="s">
        <v>38</v>
      </c>
      <c r="E27" s="58"/>
      <c r="F27" s="22">
        <f>SUM(F23:F26)</f>
        <v>-20500</v>
      </c>
      <c r="G27" s="22">
        <f>SUM(G23:G26)</f>
        <v>8000</v>
      </c>
      <c r="O27" s="4"/>
      <c r="P27" s="5"/>
      <c r="Q27" s="4"/>
      <c r="R27" s="12" t="s">
        <v>89</v>
      </c>
      <c r="S27" s="13">
        <v>3000</v>
      </c>
    </row>
    <row r="28" spans="1:19" ht="25.5" x14ac:dyDescent="0.25">
      <c r="O28" s="4"/>
      <c r="P28" s="5"/>
      <c r="Q28" s="6"/>
      <c r="R28" s="23" t="s">
        <v>90</v>
      </c>
      <c r="S28" s="20">
        <f>SUM(S27:S27)</f>
        <v>3000</v>
      </c>
    </row>
    <row r="29" spans="1:19" x14ac:dyDescent="0.25">
      <c r="O29" s="4"/>
      <c r="P29" s="5"/>
      <c r="Q29" s="53" t="s">
        <v>91</v>
      </c>
      <c r="R29" s="54"/>
      <c r="S29" s="20">
        <f>+S28+S25</f>
        <v>13600</v>
      </c>
    </row>
    <row r="30" spans="1:19" x14ac:dyDescent="0.25">
      <c r="O30" s="6"/>
      <c r="P30" s="8"/>
      <c r="Q30" s="57" t="s">
        <v>92</v>
      </c>
      <c r="R30" s="58"/>
      <c r="S30" s="29">
        <f>+S8-S29+S12</f>
        <v>0</v>
      </c>
    </row>
  </sheetData>
  <mergeCells count="51">
    <mergeCell ref="Q26:R26"/>
    <mergeCell ref="Q29:R29"/>
    <mergeCell ref="Q30:R30"/>
    <mergeCell ref="Q8:R8"/>
    <mergeCell ref="Q9:R9"/>
    <mergeCell ref="Q12:R12"/>
    <mergeCell ref="Q13:R13"/>
    <mergeCell ref="D20:E20"/>
    <mergeCell ref="C22:E22"/>
    <mergeCell ref="D26:E26"/>
    <mergeCell ref="D27:E27"/>
    <mergeCell ref="K15:L15"/>
    <mergeCell ref="K16:L16"/>
    <mergeCell ref="J18:L18"/>
    <mergeCell ref="K17:L17"/>
    <mergeCell ref="C15:E15"/>
    <mergeCell ref="K11:L11"/>
    <mergeCell ref="J12:L12"/>
    <mergeCell ref="K13:L13"/>
    <mergeCell ref="K14:L14"/>
    <mergeCell ref="D13:E13"/>
    <mergeCell ref="D14:E14"/>
    <mergeCell ref="O3:R4"/>
    <mergeCell ref="O5:R5"/>
    <mergeCell ref="P6:R6"/>
    <mergeCell ref="K10:L10"/>
    <mergeCell ref="K8:L8"/>
    <mergeCell ref="K9:L9"/>
    <mergeCell ref="Q7:R7"/>
    <mergeCell ref="C10:E10"/>
    <mergeCell ref="D11:E11"/>
    <mergeCell ref="D12:E12"/>
    <mergeCell ref="C7:E7"/>
    <mergeCell ref="C8:E8"/>
    <mergeCell ref="B9:E9"/>
    <mergeCell ref="A1:N1"/>
    <mergeCell ref="A5:E5"/>
    <mergeCell ref="B6:E6"/>
    <mergeCell ref="A3:E4"/>
    <mergeCell ref="D25:E25"/>
    <mergeCell ref="I5:L5"/>
    <mergeCell ref="J6:L6"/>
    <mergeCell ref="J7:L7"/>
    <mergeCell ref="I3:L4"/>
    <mergeCell ref="D23:E23"/>
    <mergeCell ref="D24:E24"/>
    <mergeCell ref="D19:E19"/>
    <mergeCell ref="D21:E21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15-abril-2026</vt:lpstr>
      <vt:lpstr>30-junio-2026</vt:lpstr>
      <vt:lpstr>30-junio-2026 -  2 </vt:lpstr>
      <vt:lpstr>31-diciembre-2026</vt:lpstr>
      <vt:lpstr>31-diciembre-2026 - 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Montero Ruiz</dc:creator>
  <cp:lastModifiedBy>Johana Marin Cardona</cp:lastModifiedBy>
  <dcterms:created xsi:type="dcterms:W3CDTF">2026-04-08T15:31:48Z</dcterms:created>
  <dcterms:modified xsi:type="dcterms:W3CDTF">2026-05-03T17:54:03Z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276b9b-e947-408c-8898-19de23b201e4_Enabled">
    <vt:lpwstr>true</vt:lpwstr>
  </property>
  <property fmtid="{D5CDD505-2E9C-101B-9397-08002B2CF9AE}" pid="3" name="MSIP_Label_0e276b9b-e947-408c-8898-19de23b201e4_SetDate">
    <vt:lpwstr>2026-04-20T13:11:36Z</vt:lpwstr>
  </property>
  <property fmtid="{D5CDD505-2E9C-101B-9397-08002B2CF9AE}" pid="4" name="MSIP_Label_0e276b9b-e947-408c-8898-19de23b201e4_Method">
    <vt:lpwstr>Standard</vt:lpwstr>
  </property>
  <property fmtid="{D5CDD505-2E9C-101B-9397-08002B2CF9AE}" pid="5" name="MSIP_Label_0e276b9b-e947-408c-8898-19de23b201e4_Name">
    <vt:lpwstr>Publica</vt:lpwstr>
  </property>
  <property fmtid="{D5CDD505-2E9C-101B-9397-08002B2CF9AE}" pid="6" name="MSIP_Label_0e276b9b-e947-408c-8898-19de23b201e4_SiteId">
    <vt:lpwstr>6ee94c34-bbd6-4647-a483-0e196a4de0ff</vt:lpwstr>
  </property>
  <property fmtid="{D5CDD505-2E9C-101B-9397-08002B2CF9AE}" pid="7" name="MSIP_Label_0e276b9b-e947-408c-8898-19de23b201e4_ActionId">
    <vt:lpwstr>94420d4e-1464-463b-8bbe-31f9e209b33e</vt:lpwstr>
  </property>
  <property fmtid="{D5CDD505-2E9C-101B-9397-08002B2CF9AE}" pid="8" name="MSIP_Label_0e276b9b-e947-408c-8898-19de23b201e4_ContentBits">
    <vt:lpwstr>0</vt:lpwstr>
  </property>
  <property fmtid="{D5CDD505-2E9C-101B-9397-08002B2CF9AE}" pid="9" name="MSIP_Label_0e276b9b-e947-408c-8898-19de23b201e4_Tag">
    <vt:lpwstr>10, 3, 0, 1</vt:lpwstr>
  </property>
</Properties>
</file>