
<file path=[Content_Types].xml><?xml version="1.0" encoding="utf-8"?>
<Types xmlns="http://schemas.openxmlformats.org/package/2006/content-types">
  <Default Extension="7298DF80" ContentType="image/pn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F11EE0A7-8BF8-4A6A-BE0F-A37481C3C479}" xr6:coauthVersionLast="47" xr6:coauthVersionMax="47" xr10:uidLastSave="{00000000-0000-0000-0000-000000000000}"/>
  <workbookProtection workbookAlgorithmName="SHA-512" workbookHashValue="VsvijztJrwp9MCQcLyPn8QkyHE6Fhqsvc9C5KRO52ClsEq7DV7vPmA2eHn5Fw8MCCZ3CqpYelQJIS96CRVMnMw==" workbookSaltValue="C/dM/jFsN1PpWYFNhbCTGg==" workbookSpinCount="100000" lockStructure="1"/>
  <bookViews>
    <workbookView xWindow="-120" yWindow="-120" windowWidth="29040" windowHeight="15720" xr2:uid="{C5259E61-B173-4DD9-96B0-1E5B1646AE35}"/>
  </bookViews>
  <sheets>
    <sheet name="Matriz de Riesgo" sheetId="2" r:id="rId1"/>
    <sheet name="Control de Cambios" sheetId="3" r:id="rId2"/>
    <sheet name="Listas" sheetId="1" state="hidden" r:id="rId3"/>
  </sheets>
  <definedNames>
    <definedName name="_xlnm._FilterDatabase" localSheetId="0" hidden="1">'Matriz de Riesgo'!$6:$186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8" i="2" l="1"/>
  <c r="T38" i="2"/>
  <c r="R38" i="2"/>
  <c r="Q38" i="2"/>
  <c r="G38" i="2"/>
  <c r="E38" i="2"/>
  <c r="V37" i="2"/>
  <c r="T37" i="2"/>
  <c r="R37" i="2"/>
  <c r="Q37" i="2"/>
  <c r="G37" i="2"/>
  <c r="E37" i="2"/>
  <c r="V49" i="2"/>
  <c r="T49" i="2"/>
  <c r="R49" i="2"/>
  <c r="Q49" i="2"/>
  <c r="G49" i="2"/>
  <c r="E49" i="2"/>
  <c r="V17" i="2"/>
  <c r="T17" i="2"/>
  <c r="R17" i="2"/>
  <c r="Q17" i="2"/>
  <c r="G17" i="2"/>
  <c r="E17" i="2"/>
  <c r="Q45" i="2"/>
  <c r="V27" i="2"/>
  <c r="T27" i="2"/>
  <c r="R27" i="2"/>
  <c r="Q27" i="2"/>
  <c r="G27" i="2"/>
  <c r="E27" i="2"/>
  <c r="V26" i="2"/>
  <c r="T26" i="2"/>
  <c r="R26" i="2"/>
  <c r="Q26" i="2"/>
  <c r="G26" i="2"/>
  <c r="E26" i="2"/>
  <c r="V25" i="2"/>
  <c r="T25" i="2"/>
  <c r="R25" i="2"/>
  <c r="Q25" i="2"/>
  <c r="G25" i="2"/>
  <c r="E25" i="2"/>
  <c r="V23" i="2"/>
  <c r="T23" i="2"/>
  <c r="R23" i="2"/>
  <c r="Q23" i="2"/>
  <c r="G23" i="2"/>
  <c r="E23" i="2"/>
  <c r="V186" i="2"/>
  <c r="V185" i="2"/>
  <c r="V184" i="2"/>
  <c r="V183" i="2"/>
  <c r="V182" i="2"/>
  <c r="V181" i="2"/>
  <c r="V180" i="2"/>
  <c r="V179" i="2"/>
  <c r="V178" i="2"/>
  <c r="V177" i="2"/>
  <c r="V176" i="2"/>
  <c r="V175" i="2"/>
  <c r="V174" i="2"/>
  <c r="V173" i="2"/>
  <c r="V172" i="2"/>
  <c r="V171" i="2"/>
  <c r="V170" i="2"/>
  <c r="V169" i="2"/>
  <c r="V168" i="2"/>
  <c r="V167" i="2"/>
  <c r="V166" i="2"/>
  <c r="V165" i="2"/>
  <c r="V164" i="2"/>
  <c r="V163" i="2"/>
  <c r="V162" i="2"/>
  <c r="V161" i="2"/>
  <c r="V160" i="2"/>
  <c r="V159" i="2"/>
  <c r="V158" i="2"/>
  <c r="V157" i="2"/>
  <c r="V156" i="2"/>
  <c r="V155" i="2"/>
  <c r="V154" i="2"/>
  <c r="V153" i="2"/>
  <c r="V152" i="2"/>
  <c r="V151" i="2"/>
  <c r="V150" i="2"/>
  <c r="V149" i="2"/>
  <c r="V148" i="2"/>
  <c r="V147" i="2"/>
  <c r="V146" i="2"/>
  <c r="V145" i="2"/>
  <c r="V144" i="2"/>
  <c r="V143" i="2"/>
  <c r="V142" i="2"/>
  <c r="V141" i="2"/>
  <c r="V140" i="2"/>
  <c r="V139" i="2"/>
  <c r="V138" i="2"/>
  <c r="V137" i="2"/>
  <c r="V136" i="2"/>
  <c r="V135" i="2"/>
  <c r="V134" i="2"/>
  <c r="V133" i="2"/>
  <c r="V132" i="2"/>
  <c r="V131" i="2"/>
  <c r="V130" i="2"/>
  <c r="V129" i="2"/>
  <c r="V128" i="2"/>
  <c r="V127" i="2"/>
  <c r="V126" i="2"/>
  <c r="V125" i="2"/>
  <c r="V124" i="2"/>
  <c r="V123" i="2"/>
  <c r="V122" i="2"/>
  <c r="V121" i="2"/>
  <c r="V120" i="2"/>
  <c r="V119" i="2"/>
  <c r="V118" i="2"/>
  <c r="V117" i="2"/>
  <c r="V116" i="2"/>
  <c r="V115" i="2"/>
  <c r="V114" i="2"/>
  <c r="V113" i="2"/>
  <c r="V112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8" i="2"/>
  <c r="V47" i="2"/>
  <c r="V46" i="2"/>
  <c r="V45" i="2"/>
  <c r="V44" i="2"/>
  <c r="V43" i="2"/>
  <c r="V42" i="2"/>
  <c r="V41" i="2"/>
  <c r="V40" i="2"/>
  <c r="V39" i="2"/>
  <c r="V36" i="2"/>
  <c r="V35" i="2"/>
  <c r="V34" i="2"/>
  <c r="V33" i="2"/>
  <c r="V32" i="2"/>
  <c r="V31" i="2"/>
  <c r="V30" i="2"/>
  <c r="V29" i="2"/>
  <c r="V28" i="2"/>
  <c r="V24" i="2"/>
  <c r="V22" i="2"/>
  <c r="V21" i="2"/>
  <c r="V20" i="2"/>
  <c r="V19" i="2"/>
  <c r="V18" i="2"/>
  <c r="V16" i="2"/>
  <c r="V15" i="2"/>
  <c r="V14" i="2"/>
  <c r="V13" i="2"/>
  <c r="V12" i="2"/>
  <c r="V11" i="2"/>
  <c r="V10" i="2"/>
  <c r="V9" i="2"/>
  <c r="V8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1" i="2"/>
  <c r="Q50" i="2"/>
  <c r="Q48" i="2"/>
  <c r="Q47" i="2"/>
  <c r="Q46" i="2"/>
  <c r="Q44" i="2"/>
  <c r="Q43" i="2"/>
  <c r="Q42" i="2"/>
  <c r="Q41" i="2"/>
  <c r="Q40" i="2"/>
  <c r="Q39" i="2"/>
  <c r="Q36" i="2"/>
  <c r="Q35" i="2"/>
  <c r="Q34" i="2"/>
  <c r="Q33" i="2"/>
  <c r="Q32" i="2"/>
  <c r="Q31" i="2"/>
  <c r="Q30" i="2"/>
  <c r="Q29" i="2"/>
  <c r="Q28" i="2"/>
  <c r="Q24" i="2"/>
  <c r="Q22" i="2"/>
  <c r="Q21" i="2"/>
  <c r="Q20" i="2"/>
  <c r="Q19" i="2"/>
  <c r="Q18" i="2"/>
  <c r="Q16" i="2"/>
  <c r="Q15" i="2"/>
  <c r="Q14" i="2"/>
  <c r="Q13" i="2"/>
  <c r="Q12" i="2"/>
  <c r="Q11" i="2"/>
  <c r="Q10" i="2"/>
  <c r="Q9" i="2"/>
  <c r="Q8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1" i="2"/>
  <c r="R50" i="2"/>
  <c r="R48" i="2"/>
  <c r="R47" i="2"/>
  <c r="R46" i="2"/>
  <c r="R45" i="2"/>
  <c r="R44" i="2"/>
  <c r="R43" i="2"/>
  <c r="R42" i="2"/>
  <c r="R41" i="2"/>
  <c r="R40" i="2"/>
  <c r="R39" i="2"/>
  <c r="R36" i="2"/>
  <c r="R35" i="2"/>
  <c r="R34" i="2"/>
  <c r="R33" i="2"/>
  <c r="R32" i="2"/>
  <c r="R31" i="2"/>
  <c r="R30" i="2"/>
  <c r="R29" i="2"/>
  <c r="R28" i="2"/>
  <c r="R24" i="2"/>
  <c r="R22" i="2"/>
  <c r="R21" i="2"/>
  <c r="R20" i="2"/>
  <c r="R19" i="2"/>
  <c r="R18" i="2"/>
  <c r="R16" i="2"/>
  <c r="R15" i="2"/>
  <c r="R14" i="2"/>
  <c r="R13" i="2"/>
  <c r="R12" i="2"/>
  <c r="R11" i="2"/>
  <c r="R10" i="2"/>
  <c r="R9" i="2"/>
  <c r="R8" i="2"/>
  <c r="T186" i="2"/>
  <c r="T185" i="2"/>
  <c r="T184" i="2"/>
  <c r="T183" i="2"/>
  <c r="T182" i="2"/>
  <c r="T181" i="2"/>
  <c r="T180" i="2"/>
  <c r="T179" i="2"/>
  <c r="T178" i="2"/>
  <c r="T177" i="2"/>
  <c r="T176" i="2"/>
  <c r="T175" i="2"/>
  <c r="T174" i="2"/>
  <c r="T173" i="2"/>
  <c r="T172" i="2"/>
  <c r="T171" i="2"/>
  <c r="T170" i="2"/>
  <c r="T169" i="2"/>
  <c r="T168" i="2"/>
  <c r="T167" i="2"/>
  <c r="T166" i="2"/>
  <c r="T165" i="2"/>
  <c r="T164" i="2"/>
  <c r="T163" i="2"/>
  <c r="T162" i="2"/>
  <c r="T161" i="2"/>
  <c r="T160" i="2"/>
  <c r="T159" i="2"/>
  <c r="T158" i="2"/>
  <c r="T157" i="2"/>
  <c r="T156" i="2"/>
  <c r="T155" i="2"/>
  <c r="T154" i="2"/>
  <c r="T153" i="2"/>
  <c r="T152" i="2"/>
  <c r="T151" i="2"/>
  <c r="T150" i="2"/>
  <c r="T149" i="2"/>
  <c r="T148" i="2"/>
  <c r="T147" i="2"/>
  <c r="T146" i="2"/>
  <c r="T145" i="2"/>
  <c r="T144" i="2"/>
  <c r="T143" i="2"/>
  <c r="T142" i="2"/>
  <c r="T141" i="2"/>
  <c r="T140" i="2"/>
  <c r="T139" i="2"/>
  <c r="T138" i="2"/>
  <c r="T137" i="2"/>
  <c r="T136" i="2"/>
  <c r="T135" i="2"/>
  <c r="T134" i="2"/>
  <c r="T133" i="2"/>
  <c r="T132" i="2"/>
  <c r="T131" i="2"/>
  <c r="T130" i="2"/>
  <c r="T129" i="2"/>
  <c r="T128" i="2"/>
  <c r="T127" i="2"/>
  <c r="T126" i="2"/>
  <c r="T125" i="2"/>
  <c r="T124" i="2"/>
  <c r="T123" i="2"/>
  <c r="T122" i="2"/>
  <c r="T121" i="2"/>
  <c r="T120" i="2"/>
  <c r="T119" i="2"/>
  <c r="T118" i="2"/>
  <c r="T117" i="2"/>
  <c r="T116" i="2"/>
  <c r="T115" i="2"/>
  <c r="T114" i="2"/>
  <c r="T113" i="2"/>
  <c r="T112" i="2"/>
  <c r="T111" i="2"/>
  <c r="T110" i="2"/>
  <c r="T109" i="2"/>
  <c r="T108" i="2"/>
  <c r="T107" i="2"/>
  <c r="T106" i="2"/>
  <c r="T105" i="2"/>
  <c r="T104" i="2"/>
  <c r="T103" i="2"/>
  <c r="T102" i="2"/>
  <c r="T101" i="2"/>
  <c r="T100" i="2"/>
  <c r="T99" i="2"/>
  <c r="T98" i="2"/>
  <c r="T97" i="2"/>
  <c r="T96" i="2"/>
  <c r="T95" i="2"/>
  <c r="T94" i="2"/>
  <c r="T93" i="2"/>
  <c r="T92" i="2"/>
  <c r="T91" i="2"/>
  <c r="T90" i="2"/>
  <c r="T89" i="2"/>
  <c r="T88" i="2"/>
  <c r="T87" i="2"/>
  <c r="T86" i="2"/>
  <c r="T85" i="2"/>
  <c r="T84" i="2"/>
  <c r="T83" i="2"/>
  <c r="T82" i="2"/>
  <c r="T81" i="2"/>
  <c r="T80" i="2"/>
  <c r="T79" i="2"/>
  <c r="T78" i="2"/>
  <c r="T77" i="2"/>
  <c r="T76" i="2"/>
  <c r="T75" i="2"/>
  <c r="T74" i="2"/>
  <c r="T73" i="2"/>
  <c r="T72" i="2"/>
  <c r="T71" i="2"/>
  <c r="T70" i="2"/>
  <c r="T69" i="2"/>
  <c r="T68" i="2"/>
  <c r="T67" i="2"/>
  <c r="T66" i="2"/>
  <c r="T65" i="2"/>
  <c r="T64" i="2"/>
  <c r="T63" i="2"/>
  <c r="T62" i="2"/>
  <c r="T61" i="2"/>
  <c r="T60" i="2"/>
  <c r="T59" i="2"/>
  <c r="T58" i="2"/>
  <c r="T57" i="2"/>
  <c r="T56" i="2"/>
  <c r="T55" i="2"/>
  <c r="T54" i="2"/>
  <c r="T53" i="2"/>
  <c r="T52" i="2"/>
  <c r="T51" i="2"/>
  <c r="T50" i="2"/>
  <c r="T48" i="2"/>
  <c r="T47" i="2"/>
  <c r="T46" i="2"/>
  <c r="T45" i="2"/>
  <c r="T44" i="2"/>
  <c r="T43" i="2"/>
  <c r="T42" i="2"/>
  <c r="T41" i="2"/>
  <c r="T40" i="2"/>
  <c r="T39" i="2"/>
  <c r="T36" i="2"/>
  <c r="T35" i="2"/>
  <c r="T34" i="2"/>
  <c r="T33" i="2"/>
  <c r="T32" i="2"/>
  <c r="T31" i="2"/>
  <c r="T30" i="2"/>
  <c r="T29" i="2"/>
  <c r="T28" i="2"/>
  <c r="T24" i="2"/>
  <c r="T22" i="2"/>
  <c r="T21" i="2"/>
  <c r="T20" i="2"/>
  <c r="T19" i="2"/>
  <c r="T18" i="2"/>
  <c r="T16" i="2"/>
  <c r="T15" i="2"/>
  <c r="T14" i="2"/>
  <c r="T13" i="2"/>
  <c r="T12" i="2"/>
  <c r="T11" i="2"/>
  <c r="T10" i="2"/>
  <c r="T9" i="2"/>
  <c r="T8" i="2"/>
  <c r="Y12" i="2"/>
  <c r="G8" i="2"/>
  <c r="G9" i="2"/>
  <c r="G10" i="2"/>
  <c r="G11" i="2"/>
  <c r="G12" i="2"/>
  <c r="G13" i="2"/>
  <c r="G14" i="2"/>
  <c r="G15" i="2"/>
  <c r="G16" i="2"/>
  <c r="G18" i="2"/>
  <c r="G19" i="2"/>
  <c r="G20" i="2"/>
  <c r="G21" i="2"/>
  <c r="G22" i="2"/>
  <c r="G24" i="2"/>
  <c r="G28" i="2"/>
  <c r="G29" i="2"/>
  <c r="G30" i="2"/>
  <c r="G31" i="2"/>
  <c r="G32" i="2"/>
  <c r="G33" i="2"/>
  <c r="G34" i="2"/>
  <c r="G35" i="2"/>
  <c r="G36" i="2"/>
  <c r="G39" i="2"/>
  <c r="G40" i="2"/>
  <c r="G41" i="2"/>
  <c r="G42" i="2"/>
  <c r="G43" i="2"/>
  <c r="G44" i="2"/>
  <c r="G45" i="2"/>
  <c r="G46" i="2"/>
  <c r="G47" i="2"/>
  <c r="G48" i="2"/>
  <c r="G50" i="2"/>
  <c r="G51" i="2"/>
  <c r="G52" i="2"/>
  <c r="G53" i="2"/>
  <c r="E8" i="2"/>
  <c r="E9" i="2"/>
  <c r="E10" i="2"/>
  <c r="E11" i="2"/>
  <c r="E12" i="2"/>
  <c r="E13" i="2"/>
  <c r="E14" i="2"/>
  <c r="E15" i="2"/>
  <c r="E16" i="2"/>
  <c r="E18" i="2"/>
  <c r="E19" i="2"/>
  <c r="E20" i="2"/>
  <c r="E21" i="2"/>
  <c r="E22" i="2"/>
  <c r="E24" i="2"/>
  <c r="E28" i="2"/>
  <c r="E29" i="2"/>
  <c r="E30" i="2"/>
  <c r="E31" i="2"/>
  <c r="E32" i="2"/>
  <c r="E33" i="2"/>
  <c r="E34" i="2"/>
  <c r="E35" i="2"/>
  <c r="E36" i="2"/>
  <c r="E39" i="2"/>
  <c r="E40" i="2"/>
  <c r="E41" i="2"/>
  <c r="E42" i="2"/>
  <c r="E43" i="2"/>
  <c r="E44" i="2"/>
  <c r="E45" i="2"/>
  <c r="E46" i="2"/>
  <c r="E47" i="2"/>
  <c r="E48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Y184" i="2"/>
  <c r="X184" i="2" s="1"/>
  <c r="R184" i="2"/>
  <c r="Y183" i="2"/>
  <c r="X183" i="2" s="1"/>
  <c r="R183" i="2"/>
  <c r="Y182" i="2"/>
  <c r="X182" i="2" s="1"/>
  <c r="R182" i="2"/>
  <c r="Y181" i="2"/>
  <c r="X181" i="2" s="1"/>
  <c r="R181" i="2"/>
  <c r="Y180" i="2"/>
  <c r="X180" i="2" s="1"/>
  <c r="R180" i="2"/>
  <c r="Y179" i="2"/>
  <c r="X179" i="2" s="1"/>
  <c r="R179" i="2"/>
  <c r="Y178" i="2"/>
  <c r="X178" i="2" s="1"/>
  <c r="R178" i="2"/>
  <c r="Y177" i="2"/>
  <c r="X177" i="2" s="1"/>
  <c r="R177" i="2"/>
  <c r="Y176" i="2"/>
  <c r="X176" i="2" s="1"/>
  <c r="R176" i="2"/>
  <c r="Y175" i="2"/>
  <c r="X175" i="2" s="1"/>
  <c r="R175" i="2"/>
  <c r="Y174" i="2"/>
  <c r="X174" i="2" s="1"/>
  <c r="R174" i="2"/>
  <c r="Y173" i="2"/>
  <c r="X173" i="2" s="1"/>
  <c r="R173" i="2"/>
  <c r="Y172" i="2"/>
  <c r="X172" i="2" s="1"/>
  <c r="R172" i="2"/>
  <c r="Y171" i="2"/>
  <c r="X171" i="2" s="1"/>
  <c r="R171" i="2"/>
  <c r="Y170" i="2"/>
  <c r="X170" i="2" s="1"/>
  <c r="R170" i="2"/>
  <c r="Y169" i="2"/>
  <c r="X169" i="2" s="1"/>
  <c r="R169" i="2"/>
  <c r="Y168" i="2"/>
  <c r="X168" i="2" s="1"/>
  <c r="R168" i="2"/>
  <c r="Y167" i="2"/>
  <c r="X167" i="2" s="1"/>
  <c r="R167" i="2"/>
  <c r="Y166" i="2"/>
  <c r="X166" i="2" s="1"/>
  <c r="R166" i="2"/>
  <c r="Y165" i="2"/>
  <c r="X165" i="2" s="1"/>
  <c r="R165" i="2"/>
  <c r="Y164" i="2"/>
  <c r="R164" i="2"/>
  <c r="Y163" i="2"/>
  <c r="X163" i="2" s="1"/>
  <c r="R163" i="2"/>
  <c r="Y162" i="2"/>
  <c r="R162" i="2"/>
  <c r="Y161" i="2"/>
  <c r="R161" i="2"/>
  <c r="Y160" i="2"/>
  <c r="R160" i="2"/>
  <c r="Y159" i="2"/>
  <c r="R159" i="2"/>
  <c r="Y158" i="2"/>
  <c r="R158" i="2"/>
  <c r="Y157" i="2"/>
  <c r="R157" i="2"/>
  <c r="Y156" i="2"/>
  <c r="R156" i="2"/>
  <c r="Y155" i="2"/>
  <c r="R155" i="2"/>
  <c r="Y154" i="2"/>
  <c r="R154" i="2"/>
  <c r="Y153" i="2"/>
  <c r="R153" i="2"/>
  <c r="Y152" i="2"/>
  <c r="R152" i="2"/>
  <c r="Y151" i="2"/>
  <c r="R151" i="2"/>
  <c r="Y150" i="2"/>
  <c r="R150" i="2"/>
  <c r="Y149" i="2"/>
  <c r="R149" i="2"/>
  <c r="Y148" i="2"/>
  <c r="R148" i="2"/>
  <c r="Y147" i="2"/>
  <c r="R147" i="2"/>
  <c r="Y146" i="2"/>
  <c r="R146" i="2"/>
  <c r="Y145" i="2"/>
  <c r="R145" i="2"/>
  <c r="Y144" i="2"/>
  <c r="R144" i="2"/>
  <c r="Y143" i="2"/>
  <c r="R143" i="2"/>
  <c r="Y142" i="2"/>
  <c r="R142" i="2"/>
  <c r="Y141" i="2"/>
  <c r="R141" i="2"/>
  <c r="Y140" i="2"/>
  <c r="R140" i="2"/>
  <c r="Y139" i="2"/>
  <c r="R139" i="2"/>
  <c r="Y138" i="2"/>
  <c r="R138" i="2"/>
  <c r="Y137" i="2"/>
  <c r="R137" i="2"/>
  <c r="Y136" i="2"/>
  <c r="R136" i="2"/>
  <c r="Y135" i="2"/>
  <c r="R135" i="2"/>
  <c r="Y134" i="2"/>
  <c r="R134" i="2"/>
  <c r="Y133" i="2"/>
  <c r="R133" i="2"/>
  <c r="Y132" i="2"/>
  <c r="R132" i="2"/>
  <c r="Y131" i="2"/>
  <c r="R131" i="2"/>
  <c r="Y130" i="2"/>
  <c r="R130" i="2"/>
  <c r="Y129" i="2"/>
  <c r="R129" i="2"/>
  <c r="Y128" i="2"/>
  <c r="R128" i="2"/>
  <c r="Y127" i="2"/>
  <c r="R127" i="2"/>
  <c r="Y126" i="2"/>
  <c r="R126" i="2"/>
  <c r="Y125" i="2"/>
  <c r="R125" i="2"/>
  <c r="Y124" i="2"/>
  <c r="R124" i="2"/>
  <c r="Y123" i="2"/>
  <c r="R123" i="2"/>
  <c r="Y122" i="2"/>
  <c r="R122" i="2"/>
  <c r="Y121" i="2"/>
  <c r="R121" i="2"/>
  <c r="Y120" i="2"/>
  <c r="R120" i="2"/>
  <c r="Y119" i="2"/>
  <c r="R119" i="2"/>
  <c r="Y118" i="2"/>
  <c r="R118" i="2"/>
  <c r="Y117" i="2"/>
  <c r="R117" i="2"/>
  <c r="Y116" i="2"/>
  <c r="R116" i="2"/>
  <c r="Y115" i="2"/>
  <c r="R115" i="2"/>
  <c r="Y114" i="2"/>
  <c r="R114" i="2"/>
  <c r="Y113" i="2"/>
  <c r="R113" i="2"/>
  <c r="Y112" i="2"/>
  <c r="R112" i="2"/>
  <c r="Y111" i="2"/>
  <c r="R111" i="2"/>
  <c r="Y110" i="2"/>
  <c r="X110" i="2" s="1"/>
  <c r="R110" i="2"/>
  <c r="Y109" i="2"/>
  <c r="R109" i="2"/>
  <c r="Y108" i="2"/>
  <c r="R108" i="2"/>
  <c r="Y107" i="2"/>
  <c r="R107" i="2"/>
  <c r="Y106" i="2"/>
  <c r="R106" i="2"/>
  <c r="Y105" i="2"/>
  <c r="R105" i="2"/>
  <c r="Y104" i="2"/>
  <c r="R104" i="2"/>
  <c r="Y103" i="2"/>
  <c r="R103" i="2"/>
  <c r="Y102" i="2"/>
  <c r="R102" i="2"/>
  <c r="Y101" i="2"/>
  <c r="R101" i="2"/>
  <c r="Y100" i="2"/>
  <c r="R100" i="2"/>
  <c r="Y99" i="2"/>
  <c r="R99" i="2"/>
  <c r="Y98" i="2"/>
  <c r="R98" i="2"/>
  <c r="Y97" i="2"/>
  <c r="R97" i="2"/>
  <c r="Y96" i="2"/>
  <c r="R96" i="2"/>
  <c r="Y95" i="2"/>
  <c r="R95" i="2"/>
  <c r="Y94" i="2"/>
  <c r="R94" i="2"/>
  <c r="Y93" i="2"/>
  <c r="R93" i="2"/>
  <c r="Y92" i="2"/>
  <c r="R92" i="2"/>
  <c r="Y91" i="2"/>
  <c r="R91" i="2"/>
  <c r="Y90" i="2"/>
  <c r="R90" i="2"/>
  <c r="Y89" i="2"/>
  <c r="R89" i="2"/>
  <c r="Y88" i="2"/>
  <c r="R88" i="2"/>
  <c r="Y87" i="2"/>
  <c r="R87" i="2"/>
  <c r="Y86" i="2"/>
  <c r="R86" i="2"/>
  <c r="Y85" i="2"/>
  <c r="R85" i="2"/>
  <c r="Y84" i="2"/>
  <c r="R84" i="2"/>
  <c r="Y83" i="2"/>
  <c r="R83" i="2"/>
  <c r="Y82" i="2"/>
  <c r="R82" i="2"/>
  <c r="Y81" i="2"/>
  <c r="R81" i="2"/>
  <c r="Y80" i="2"/>
  <c r="R80" i="2"/>
  <c r="G184" i="2"/>
  <c r="E184" i="2"/>
  <c r="G183" i="2"/>
  <c r="E183" i="2"/>
  <c r="G182" i="2"/>
  <c r="E182" i="2"/>
  <c r="G181" i="2"/>
  <c r="E181" i="2"/>
  <c r="G180" i="2"/>
  <c r="E180" i="2"/>
  <c r="G179" i="2"/>
  <c r="E179" i="2"/>
  <c r="G178" i="2"/>
  <c r="E178" i="2"/>
  <c r="G177" i="2"/>
  <c r="E177" i="2"/>
  <c r="G176" i="2"/>
  <c r="E176" i="2"/>
  <c r="G175" i="2"/>
  <c r="E175" i="2"/>
  <c r="G174" i="2"/>
  <c r="E174" i="2"/>
  <c r="G173" i="2"/>
  <c r="E173" i="2"/>
  <c r="G172" i="2"/>
  <c r="E172" i="2"/>
  <c r="G171" i="2"/>
  <c r="E171" i="2"/>
  <c r="G170" i="2"/>
  <c r="E170" i="2"/>
  <c r="G169" i="2"/>
  <c r="E169" i="2"/>
  <c r="G168" i="2"/>
  <c r="E168" i="2"/>
  <c r="G167" i="2"/>
  <c r="E167" i="2"/>
  <c r="G166" i="2"/>
  <c r="E166" i="2"/>
  <c r="G165" i="2"/>
  <c r="E165" i="2"/>
  <c r="G164" i="2"/>
  <c r="E164" i="2"/>
  <c r="G163" i="2"/>
  <c r="E163" i="2"/>
  <c r="G162" i="2"/>
  <c r="E162" i="2"/>
  <c r="G161" i="2"/>
  <c r="E161" i="2"/>
  <c r="G160" i="2"/>
  <c r="E160" i="2"/>
  <c r="G159" i="2"/>
  <c r="E159" i="2"/>
  <c r="G158" i="2"/>
  <c r="E158" i="2"/>
  <c r="G157" i="2"/>
  <c r="E157" i="2"/>
  <c r="G156" i="2"/>
  <c r="E156" i="2"/>
  <c r="G155" i="2"/>
  <c r="E155" i="2"/>
  <c r="G154" i="2"/>
  <c r="E154" i="2"/>
  <c r="G153" i="2"/>
  <c r="E153" i="2"/>
  <c r="G152" i="2"/>
  <c r="E152" i="2"/>
  <c r="G151" i="2"/>
  <c r="E151" i="2"/>
  <c r="G150" i="2"/>
  <c r="E150" i="2"/>
  <c r="G149" i="2"/>
  <c r="E149" i="2"/>
  <c r="G148" i="2"/>
  <c r="E148" i="2"/>
  <c r="G147" i="2"/>
  <c r="E147" i="2"/>
  <c r="G146" i="2"/>
  <c r="E146" i="2"/>
  <c r="G145" i="2"/>
  <c r="E145" i="2"/>
  <c r="G144" i="2"/>
  <c r="E144" i="2"/>
  <c r="G143" i="2"/>
  <c r="E143" i="2"/>
  <c r="G142" i="2"/>
  <c r="E142" i="2"/>
  <c r="G141" i="2"/>
  <c r="E141" i="2"/>
  <c r="G140" i="2"/>
  <c r="E140" i="2"/>
  <c r="G139" i="2"/>
  <c r="E139" i="2"/>
  <c r="G138" i="2"/>
  <c r="E138" i="2"/>
  <c r="G137" i="2"/>
  <c r="E137" i="2"/>
  <c r="G136" i="2"/>
  <c r="E136" i="2"/>
  <c r="G135" i="2"/>
  <c r="E135" i="2"/>
  <c r="G134" i="2"/>
  <c r="E134" i="2"/>
  <c r="G133" i="2"/>
  <c r="E133" i="2"/>
  <c r="G132" i="2"/>
  <c r="E132" i="2"/>
  <c r="G131" i="2"/>
  <c r="E131" i="2"/>
  <c r="G130" i="2"/>
  <c r="E130" i="2"/>
  <c r="G129" i="2"/>
  <c r="E129" i="2"/>
  <c r="G128" i="2"/>
  <c r="E128" i="2"/>
  <c r="G127" i="2"/>
  <c r="E127" i="2"/>
  <c r="G126" i="2"/>
  <c r="E126" i="2"/>
  <c r="G125" i="2"/>
  <c r="E125" i="2"/>
  <c r="G124" i="2"/>
  <c r="E124" i="2"/>
  <c r="G123" i="2"/>
  <c r="E123" i="2"/>
  <c r="G122" i="2"/>
  <c r="E122" i="2"/>
  <c r="G121" i="2"/>
  <c r="E121" i="2"/>
  <c r="G120" i="2"/>
  <c r="E120" i="2"/>
  <c r="G119" i="2"/>
  <c r="E119" i="2"/>
  <c r="G118" i="2"/>
  <c r="E118" i="2"/>
  <c r="G117" i="2"/>
  <c r="E117" i="2"/>
  <c r="G116" i="2"/>
  <c r="E116" i="2"/>
  <c r="G115" i="2"/>
  <c r="E115" i="2"/>
  <c r="G114" i="2"/>
  <c r="E114" i="2"/>
  <c r="G113" i="2"/>
  <c r="E113" i="2"/>
  <c r="G112" i="2"/>
  <c r="E112" i="2"/>
  <c r="G111" i="2"/>
  <c r="E111" i="2"/>
  <c r="G110" i="2"/>
  <c r="E110" i="2"/>
  <c r="G109" i="2"/>
  <c r="E109" i="2"/>
  <c r="G108" i="2"/>
  <c r="E108" i="2"/>
  <c r="G107" i="2"/>
  <c r="E107" i="2"/>
  <c r="G106" i="2"/>
  <c r="E106" i="2"/>
  <c r="G105" i="2"/>
  <c r="E105" i="2"/>
  <c r="G104" i="2"/>
  <c r="E104" i="2"/>
  <c r="G103" i="2"/>
  <c r="E103" i="2"/>
  <c r="G102" i="2"/>
  <c r="E102" i="2"/>
  <c r="G101" i="2"/>
  <c r="E101" i="2"/>
  <c r="G100" i="2"/>
  <c r="E100" i="2"/>
  <c r="G99" i="2"/>
  <c r="E99" i="2"/>
  <c r="G98" i="2"/>
  <c r="E98" i="2"/>
  <c r="G97" i="2"/>
  <c r="E97" i="2"/>
  <c r="G96" i="2"/>
  <c r="E96" i="2"/>
  <c r="G95" i="2"/>
  <c r="E95" i="2"/>
  <c r="G94" i="2"/>
  <c r="E94" i="2"/>
  <c r="G93" i="2"/>
  <c r="E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V7" i="2"/>
  <c r="Y53" i="2"/>
  <c r="X53" i="2" s="1"/>
  <c r="Y54" i="2"/>
  <c r="X54" i="2" s="1"/>
  <c r="Y55" i="2"/>
  <c r="X55" i="2" s="1"/>
  <c r="Y56" i="2"/>
  <c r="X56" i="2" s="1"/>
  <c r="Y57" i="2"/>
  <c r="X57" i="2" s="1"/>
  <c r="Y58" i="2"/>
  <c r="X58" i="2" s="1"/>
  <c r="Y59" i="2"/>
  <c r="X59" i="2" s="1"/>
  <c r="Y60" i="2"/>
  <c r="X60" i="2" s="1"/>
  <c r="Y61" i="2"/>
  <c r="X61" i="2" s="1"/>
  <c r="Y62" i="2"/>
  <c r="X62" i="2" s="1"/>
  <c r="Y63" i="2"/>
  <c r="X63" i="2" s="1"/>
  <c r="Y64" i="2"/>
  <c r="X64" i="2" s="1"/>
  <c r="Y65" i="2"/>
  <c r="X65" i="2" s="1"/>
  <c r="Y66" i="2"/>
  <c r="X66" i="2" s="1"/>
  <c r="Y67" i="2"/>
  <c r="X67" i="2" s="1"/>
  <c r="Y68" i="2"/>
  <c r="X68" i="2" s="1"/>
  <c r="Y69" i="2"/>
  <c r="X69" i="2" s="1"/>
  <c r="Y70" i="2"/>
  <c r="X70" i="2" s="1"/>
  <c r="Y71" i="2"/>
  <c r="X71" i="2" s="1"/>
  <c r="Y72" i="2"/>
  <c r="X72" i="2" s="1"/>
  <c r="Y73" i="2"/>
  <c r="X73" i="2" s="1"/>
  <c r="Y74" i="2"/>
  <c r="X74" i="2" s="1"/>
  <c r="Y75" i="2"/>
  <c r="X75" i="2" s="1"/>
  <c r="Y76" i="2"/>
  <c r="X76" i="2" s="1"/>
  <c r="Y77" i="2"/>
  <c r="X77" i="2" s="1"/>
  <c r="Y78" i="2"/>
  <c r="X78" i="2" s="1"/>
  <c r="Y79" i="2"/>
  <c r="X79" i="2" s="1"/>
  <c r="Y185" i="2"/>
  <c r="X185" i="2" s="1"/>
  <c r="Y186" i="2"/>
  <c r="X186" i="2" s="1"/>
  <c r="T7" i="2"/>
  <c r="Q7" i="2"/>
  <c r="R7" i="2"/>
  <c r="R75" i="2"/>
  <c r="R76" i="2"/>
  <c r="R77" i="2"/>
  <c r="R78" i="2"/>
  <c r="R79" i="2"/>
  <c r="R185" i="2"/>
  <c r="R186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E185" i="2"/>
  <c r="G185" i="2"/>
  <c r="E186" i="2"/>
  <c r="G186" i="2"/>
  <c r="E7" i="2"/>
  <c r="H38" i="2" l="1"/>
  <c r="W38" i="2"/>
  <c r="AA38" i="2"/>
  <c r="Z38" i="2" s="1"/>
  <c r="Y38" i="2"/>
  <c r="X38" i="2" s="1"/>
  <c r="AB38" i="2" s="1"/>
  <c r="W17" i="2"/>
  <c r="AA17" i="2" s="1"/>
  <c r="Z17" i="2" s="1"/>
  <c r="H37" i="2"/>
  <c r="W37" i="2"/>
  <c r="AA37" i="2" s="1"/>
  <c r="Z37" i="2" s="1"/>
  <c r="Y37" i="2"/>
  <c r="X37" i="2" s="1"/>
  <c r="W49" i="2"/>
  <c r="H49" i="2"/>
  <c r="H17" i="2"/>
  <c r="W25" i="2"/>
  <c r="AA25" i="2" s="1"/>
  <c r="Z25" i="2" s="1"/>
  <c r="W27" i="2"/>
  <c r="Y27" i="2" s="1"/>
  <c r="X27" i="2" s="1"/>
  <c r="H27" i="2"/>
  <c r="H26" i="2"/>
  <c r="W26" i="2"/>
  <c r="Y26" i="2" s="1"/>
  <c r="X26" i="2" s="1"/>
  <c r="W10" i="2"/>
  <c r="Y10" i="2" s="1"/>
  <c r="X10" i="2" s="1"/>
  <c r="W24" i="2"/>
  <c r="Y24" i="2" s="1"/>
  <c r="X24" i="2" s="1"/>
  <c r="W41" i="2"/>
  <c r="Y41" i="2" s="1"/>
  <c r="X41" i="2" s="1"/>
  <c r="H25" i="2"/>
  <c r="H83" i="2"/>
  <c r="H59" i="2"/>
  <c r="H71" i="2"/>
  <c r="H28" i="2"/>
  <c r="H23" i="2"/>
  <c r="H52" i="2"/>
  <c r="H21" i="2"/>
  <c r="H8" i="2"/>
  <c r="W23" i="2"/>
  <c r="AA23" i="2" s="1"/>
  <c r="Z23" i="2" s="1"/>
  <c r="W19" i="2"/>
  <c r="AA19" i="2" s="1"/>
  <c r="Z19" i="2" s="1"/>
  <c r="W16" i="2"/>
  <c r="Y16" i="2" s="1"/>
  <c r="X16" i="2" s="1"/>
  <c r="W33" i="2"/>
  <c r="Y33" i="2" s="1"/>
  <c r="X33" i="2" s="1"/>
  <c r="W47" i="2"/>
  <c r="AA47" i="2" s="1"/>
  <c r="Z47" i="2" s="1"/>
  <c r="H94" i="2"/>
  <c r="H91" i="2"/>
  <c r="H11" i="2"/>
  <c r="W15" i="2"/>
  <c r="Y15" i="2" s="1"/>
  <c r="X15" i="2" s="1"/>
  <c r="H96" i="2"/>
  <c r="H46" i="2"/>
  <c r="W20" i="2"/>
  <c r="Y20" i="2" s="1"/>
  <c r="X20" i="2" s="1"/>
  <c r="W36" i="2"/>
  <c r="Y36" i="2" s="1"/>
  <c r="X36" i="2" s="1"/>
  <c r="H18" i="2"/>
  <c r="H32" i="2"/>
  <c r="W46" i="2"/>
  <c r="Y46" i="2" s="1"/>
  <c r="X46" i="2" s="1"/>
  <c r="H79" i="2"/>
  <c r="H67" i="2"/>
  <c r="H55" i="2"/>
  <c r="H72" i="2"/>
  <c r="H60" i="2"/>
  <c r="H70" i="2"/>
  <c r="H88" i="2"/>
  <c r="H84" i="2"/>
  <c r="H87" i="2"/>
  <c r="H75" i="2"/>
  <c r="H63" i="2"/>
  <c r="H51" i="2"/>
  <c r="H20" i="2"/>
  <c r="H22" i="2"/>
  <c r="H58" i="2"/>
  <c r="W12" i="2"/>
  <c r="AA12" i="2" s="1"/>
  <c r="Z12" i="2" s="1"/>
  <c r="W29" i="2"/>
  <c r="AA29" i="2" s="1"/>
  <c r="Z29" i="2" s="1"/>
  <c r="W43" i="2"/>
  <c r="Y43" i="2" s="1"/>
  <c r="X43" i="2" s="1"/>
  <c r="H93" i="2"/>
  <c r="H82" i="2"/>
  <c r="H89" i="2"/>
  <c r="H77" i="2"/>
  <c r="H65" i="2"/>
  <c r="H40" i="2"/>
  <c r="H76" i="2"/>
  <c r="H64" i="2"/>
  <c r="H47" i="2"/>
  <c r="H33" i="2"/>
  <c r="H16" i="2"/>
  <c r="W14" i="2"/>
  <c r="Y14" i="2" s="1"/>
  <c r="X14" i="2" s="1"/>
  <c r="W40" i="2"/>
  <c r="Y40" i="2" s="1"/>
  <c r="X40" i="2" s="1"/>
  <c r="H15" i="2"/>
  <c r="H85" i="2"/>
  <c r="H73" i="2"/>
  <c r="H61" i="2"/>
  <c r="H48" i="2"/>
  <c r="H34" i="2"/>
  <c r="W11" i="2"/>
  <c r="Y11" i="2" s="1"/>
  <c r="X11" i="2" s="1"/>
  <c r="W34" i="2"/>
  <c r="Y34" i="2" s="1"/>
  <c r="X34" i="2" s="1"/>
  <c r="W35" i="2"/>
  <c r="Y35" i="2" s="1"/>
  <c r="X35" i="2" s="1"/>
  <c r="W18" i="2"/>
  <c r="Y18" i="2" s="1"/>
  <c r="X18" i="2" s="1"/>
  <c r="W48" i="2"/>
  <c r="Y48" i="2" s="1"/>
  <c r="X48" i="2" s="1"/>
  <c r="H97" i="2"/>
  <c r="W31" i="2"/>
  <c r="Y31" i="2" s="1"/>
  <c r="X31" i="2" s="1"/>
  <c r="W45" i="2"/>
  <c r="H81" i="2"/>
  <c r="H69" i="2"/>
  <c r="H57" i="2"/>
  <c r="H44" i="2"/>
  <c r="H30" i="2"/>
  <c r="W8" i="2"/>
  <c r="Y8" i="2" s="1"/>
  <c r="X8" i="2" s="1"/>
  <c r="W39" i="2"/>
  <c r="Y39" i="2" s="1"/>
  <c r="X39" i="2" s="1"/>
  <c r="H98" i="2"/>
  <c r="H92" i="2"/>
  <c r="H80" i="2"/>
  <c r="H68" i="2"/>
  <c r="H56" i="2"/>
  <c r="H12" i="2"/>
  <c r="H45" i="2"/>
  <c r="H14" i="2"/>
  <c r="W9" i="2"/>
  <c r="Y9" i="2" s="1"/>
  <c r="X9" i="2" s="1"/>
  <c r="W22" i="2"/>
  <c r="Y22" i="2" s="1"/>
  <c r="X22" i="2" s="1"/>
  <c r="H90" i="2"/>
  <c r="H78" i="2"/>
  <c r="H66" i="2"/>
  <c r="H54" i="2"/>
  <c r="H24" i="2"/>
  <c r="H10" i="2"/>
  <c r="H9" i="2"/>
  <c r="H53" i="2"/>
  <c r="H95" i="2"/>
  <c r="H86" i="2"/>
  <c r="H74" i="2"/>
  <c r="H62" i="2"/>
  <c r="H50" i="2"/>
  <c r="H35" i="2"/>
  <c r="W44" i="2"/>
  <c r="Y44" i="2" s="1"/>
  <c r="X44" i="2" s="1"/>
  <c r="W42" i="2"/>
  <c r="Y42" i="2" s="1"/>
  <c r="X42" i="2" s="1"/>
  <c r="W32" i="2"/>
  <c r="Y32" i="2" s="1"/>
  <c r="X32" i="2" s="1"/>
  <c r="W30" i="2"/>
  <c r="Y30" i="2" s="1"/>
  <c r="X30" i="2" s="1"/>
  <c r="W28" i="2"/>
  <c r="Y28" i="2" s="1"/>
  <c r="X28" i="2" s="1"/>
  <c r="W21" i="2"/>
  <c r="Y21" i="2" s="1"/>
  <c r="X21" i="2" s="1"/>
  <c r="W13" i="2"/>
  <c r="Y13" i="2" s="1"/>
  <c r="X13" i="2" s="1"/>
  <c r="W50" i="2"/>
  <c r="Y50" i="2" s="1"/>
  <c r="X50" i="2" s="1"/>
  <c r="X12" i="2"/>
  <c r="W62" i="2"/>
  <c r="W185" i="2"/>
  <c r="AA185" i="2" s="1"/>
  <c r="Z185" i="2" s="1"/>
  <c r="W65" i="2"/>
  <c r="W66" i="2"/>
  <c r="AA66" i="2" s="1"/>
  <c r="Z66" i="2" s="1"/>
  <c r="W60" i="2"/>
  <c r="W63" i="2"/>
  <c r="W59" i="2"/>
  <c r="AA59" i="2" s="1"/>
  <c r="Z59" i="2" s="1"/>
  <c r="W186" i="2"/>
  <c r="AA186" i="2" s="1"/>
  <c r="Z186" i="2" s="1"/>
  <c r="W79" i="2"/>
  <c r="AA79" i="2" s="1"/>
  <c r="Z79" i="2" s="1"/>
  <c r="W64" i="2"/>
  <c r="AA64" i="2" s="1"/>
  <c r="Z64" i="2" s="1"/>
  <c r="W61" i="2"/>
  <c r="W184" i="2"/>
  <c r="AA184" i="2" s="1"/>
  <c r="Z184" i="2" s="1"/>
  <c r="W183" i="2"/>
  <c r="AA183" i="2" s="1"/>
  <c r="Z183" i="2" s="1"/>
  <c r="W182" i="2"/>
  <c r="AA182" i="2" s="1"/>
  <c r="Z182" i="2" s="1"/>
  <c r="W181" i="2"/>
  <c r="AA181" i="2" s="1"/>
  <c r="Z181" i="2" s="1"/>
  <c r="W180" i="2"/>
  <c r="AA180" i="2" s="1"/>
  <c r="Z180" i="2" s="1"/>
  <c r="W179" i="2"/>
  <c r="AA179" i="2" s="1"/>
  <c r="Z179" i="2" s="1"/>
  <c r="W178" i="2"/>
  <c r="AA178" i="2" s="1"/>
  <c r="Z178" i="2" s="1"/>
  <c r="W177" i="2"/>
  <c r="AA177" i="2" s="1"/>
  <c r="Z177" i="2" s="1"/>
  <c r="W176" i="2"/>
  <c r="AA176" i="2" s="1"/>
  <c r="Z176" i="2" s="1"/>
  <c r="W175" i="2"/>
  <c r="AA175" i="2" s="1"/>
  <c r="Z175" i="2" s="1"/>
  <c r="W174" i="2"/>
  <c r="AA174" i="2" s="1"/>
  <c r="Z174" i="2" s="1"/>
  <c r="W173" i="2"/>
  <c r="AA173" i="2" s="1"/>
  <c r="Z173" i="2" s="1"/>
  <c r="W172" i="2"/>
  <c r="AA172" i="2" s="1"/>
  <c r="Z172" i="2" s="1"/>
  <c r="W171" i="2"/>
  <c r="AA171" i="2" s="1"/>
  <c r="Z171" i="2" s="1"/>
  <c r="W170" i="2"/>
  <c r="AA170" i="2" s="1"/>
  <c r="Z170" i="2" s="1"/>
  <c r="W169" i="2"/>
  <c r="AA169" i="2" s="1"/>
  <c r="Z169" i="2" s="1"/>
  <c r="W168" i="2"/>
  <c r="AA168" i="2" s="1"/>
  <c r="Z168" i="2" s="1"/>
  <c r="W167" i="2"/>
  <c r="AA167" i="2" s="1"/>
  <c r="Z167" i="2" s="1"/>
  <c r="W166" i="2"/>
  <c r="AA166" i="2" s="1"/>
  <c r="Z166" i="2" s="1"/>
  <c r="W165" i="2"/>
  <c r="AA165" i="2" s="1"/>
  <c r="Z165" i="2" s="1"/>
  <c r="W164" i="2"/>
  <c r="AA164" i="2" s="1"/>
  <c r="Z164" i="2" s="1"/>
  <c r="X160" i="2"/>
  <c r="W159" i="2"/>
  <c r="AA159" i="2" s="1"/>
  <c r="Z159" i="2" s="1"/>
  <c r="X158" i="2"/>
  <c r="X157" i="2"/>
  <c r="W152" i="2"/>
  <c r="AA152" i="2" s="1"/>
  <c r="Z152" i="2" s="1"/>
  <c r="W151" i="2"/>
  <c r="AA151" i="2" s="1"/>
  <c r="Z151" i="2" s="1"/>
  <c r="X150" i="2"/>
  <c r="X147" i="2"/>
  <c r="X145" i="2"/>
  <c r="W145" i="2"/>
  <c r="AA145" i="2" s="1"/>
  <c r="Z145" i="2" s="1"/>
  <c r="W142" i="2"/>
  <c r="AA142" i="2" s="1"/>
  <c r="Z142" i="2" s="1"/>
  <c r="X141" i="2"/>
  <c r="W138" i="2"/>
  <c r="AA138" i="2" s="1"/>
  <c r="Z138" i="2" s="1"/>
  <c r="W137" i="2"/>
  <c r="AA137" i="2" s="1"/>
  <c r="Z137" i="2" s="1"/>
  <c r="X136" i="2"/>
  <c r="W136" i="2"/>
  <c r="AA136" i="2" s="1"/>
  <c r="Z136" i="2" s="1"/>
  <c r="X135" i="2"/>
  <c r="W134" i="2"/>
  <c r="AA134" i="2" s="1"/>
  <c r="Z134" i="2" s="1"/>
  <c r="X133" i="2"/>
  <c r="W133" i="2"/>
  <c r="AA133" i="2" s="1"/>
  <c r="Z133" i="2" s="1"/>
  <c r="W132" i="2"/>
  <c r="AA132" i="2" s="1"/>
  <c r="Z132" i="2" s="1"/>
  <c r="X131" i="2"/>
  <c r="X128" i="2"/>
  <c r="X125" i="2"/>
  <c r="X124" i="2"/>
  <c r="W124" i="2"/>
  <c r="AA124" i="2" s="1"/>
  <c r="Z124" i="2" s="1"/>
  <c r="X123" i="2"/>
  <c r="W123" i="2"/>
  <c r="AA123" i="2" s="1"/>
  <c r="Z123" i="2" s="1"/>
  <c r="X122" i="2"/>
  <c r="W121" i="2"/>
  <c r="AA121" i="2" s="1"/>
  <c r="Z121" i="2" s="1"/>
  <c r="X119" i="2"/>
  <c r="X118" i="2"/>
  <c r="W117" i="2"/>
  <c r="AA117" i="2" s="1"/>
  <c r="Z117" i="2" s="1"/>
  <c r="W115" i="2"/>
  <c r="AA115" i="2" s="1"/>
  <c r="Z115" i="2" s="1"/>
  <c r="X114" i="2"/>
  <c r="X113" i="2"/>
  <c r="X111" i="2"/>
  <c r="X103" i="2"/>
  <c r="X102" i="2"/>
  <c r="X101" i="2"/>
  <c r="X99" i="2"/>
  <c r="X98" i="2"/>
  <c r="W98" i="2"/>
  <c r="AA98" i="2" s="1"/>
  <c r="Z98" i="2" s="1"/>
  <c r="X95" i="2"/>
  <c r="W92" i="2"/>
  <c r="AA92" i="2" s="1"/>
  <c r="Z92" i="2" s="1"/>
  <c r="W91" i="2"/>
  <c r="AA91" i="2" s="1"/>
  <c r="Z91" i="2" s="1"/>
  <c r="W89" i="2"/>
  <c r="AA89" i="2" s="1"/>
  <c r="Z89" i="2" s="1"/>
  <c r="W87" i="2"/>
  <c r="AA87" i="2" s="1"/>
  <c r="Z87" i="2" s="1"/>
  <c r="X86" i="2"/>
  <c r="W84" i="2"/>
  <c r="AA84" i="2" s="1"/>
  <c r="Z84" i="2" s="1"/>
  <c r="W80" i="2"/>
  <c r="AA80" i="2" s="1"/>
  <c r="Z80" i="2" s="1"/>
  <c r="W163" i="2"/>
  <c r="AA163" i="2" s="1"/>
  <c r="Z163" i="2" s="1"/>
  <c r="X162" i="2"/>
  <c r="W162" i="2"/>
  <c r="AA162" i="2" s="1"/>
  <c r="Z162" i="2" s="1"/>
  <c r="X161" i="2"/>
  <c r="W160" i="2"/>
  <c r="AA160" i="2" s="1"/>
  <c r="Z160" i="2" s="1"/>
  <c r="X159" i="2"/>
  <c r="W158" i="2"/>
  <c r="AA158" i="2" s="1"/>
  <c r="Z158" i="2" s="1"/>
  <c r="W155" i="2"/>
  <c r="AA155" i="2" s="1"/>
  <c r="Z155" i="2" s="1"/>
  <c r="X154" i="2"/>
  <c r="W153" i="2"/>
  <c r="AA153" i="2" s="1"/>
  <c r="Z153" i="2" s="1"/>
  <c r="W150" i="2"/>
  <c r="AA150" i="2" s="1"/>
  <c r="Z150" i="2" s="1"/>
  <c r="X149" i="2"/>
  <c r="X148" i="2"/>
  <c r="W143" i="2"/>
  <c r="AA143" i="2" s="1"/>
  <c r="Z143" i="2" s="1"/>
  <c r="X142" i="2"/>
  <c r="W140" i="2"/>
  <c r="AA140" i="2" s="1"/>
  <c r="Z140" i="2" s="1"/>
  <c r="X139" i="2"/>
  <c r="W139" i="2"/>
  <c r="AA139" i="2" s="1"/>
  <c r="Z139" i="2" s="1"/>
  <c r="W135" i="2"/>
  <c r="AA135" i="2" s="1"/>
  <c r="Z135" i="2" s="1"/>
  <c r="X132" i="2"/>
  <c r="W131" i="2"/>
  <c r="AA131" i="2" s="1"/>
  <c r="Z131" i="2" s="1"/>
  <c r="X130" i="2"/>
  <c r="W129" i="2"/>
  <c r="AA129" i="2" s="1"/>
  <c r="Z129" i="2" s="1"/>
  <c r="W128" i="2"/>
  <c r="AA128" i="2" s="1"/>
  <c r="Z128" i="2" s="1"/>
  <c r="X127" i="2"/>
  <c r="X126" i="2"/>
  <c r="W125" i="2"/>
  <c r="AA125" i="2" s="1"/>
  <c r="Z125" i="2" s="1"/>
  <c r="W122" i="2"/>
  <c r="AA122" i="2" s="1"/>
  <c r="Z122" i="2" s="1"/>
  <c r="X121" i="2"/>
  <c r="X120" i="2"/>
  <c r="W119" i="2"/>
  <c r="AA119" i="2" s="1"/>
  <c r="Z119" i="2" s="1"/>
  <c r="W118" i="2"/>
  <c r="AA118" i="2" s="1"/>
  <c r="Z118" i="2" s="1"/>
  <c r="W116" i="2"/>
  <c r="AA116" i="2" s="1"/>
  <c r="Z116" i="2" s="1"/>
  <c r="W114" i="2"/>
  <c r="AA114" i="2" s="1"/>
  <c r="Z114" i="2" s="1"/>
  <c r="X112" i="2"/>
  <c r="W112" i="2"/>
  <c r="AA112" i="2" s="1"/>
  <c r="Z112" i="2" s="1"/>
  <c r="W110" i="2"/>
  <c r="AA110" i="2" s="1"/>
  <c r="Z110" i="2" s="1"/>
  <c r="AB110" i="2" s="1"/>
  <c r="X108" i="2"/>
  <c r="W108" i="2"/>
  <c r="AA108" i="2" s="1"/>
  <c r="Z108" i="2" s="1"/>
  <c r="X106" i="2"/>
  <c r="W106" i="2"/>
  <c r="AA106" i="2" s="1"/>
  <c r="Z106" i="2" s="1"/>
  <c r="X104" i="2"/>
  <c r="W104" i="2"/>
  <c r="AA104" i="2" s="1"/>
  <c r="Z104" i="2" s="1"/>
  <c r="W103" i="2"/>
  <c r="AA103" i="2" s="1"/>
  <c r="Z103" i="2" s="1"/>
  <c r="W102" i="2"/>
  <c r="AA102" i="2" s="1"/>
  <c r="Z102" i="2" s="1"/>
  <c r="X100" i="2"/>
  <c r="X97" i="2"/>
  <c r="X96" i="2"/>
  <c r="W96" i="2"/>
  <c r="AA96" i="2" s="1"/>
  <c r="Z96" i="2" s="1"/>
  <c r="X94" i="2"/>
  <c r="W93" i="2"/>
  <c r="AA93" i="2" s="1"/>
  <c r="Z93" i="2" s="1"/>
  <c r="X91" i="2"/>
  <c r="W90" i="2"/>
  <c r="AA90" i="2" s="1"/>
  <c r="Z90" i="2" s="1"/>
  <c r="X89" i="2"/>
  <c r="W88" i="2"/>
  <c r="AA88" i="2" s="1"/>
  <c r="Z88" i="2" s="1"/>
  <c r="X87" i="2"/>
  <c r="W86" i="2"/>
  <c r="AA86" i="2" s="1"/>
  <c r="Z86" i="2" s="1"/>
  <c r="W85" i="2"/>
  <c r="AA85" i="2" s="1"/>
  <c r="Z85" i="2" s="1"/>
  <c r="X84" i="2"/>
  <c r="W83" i="2"/>
  <c r="AA83" i="2" s="1"/>
  <c r="Z83" i="2" s="1"/>
  <c r="X82" i="2"/>
  <c r="W82" i="2"/>
  <c r="AA82" i="2" s="1"/>
  <c r="Z82" i="2" s="1"/>
  <c r="W81" i="2"/>
  <c r="AA81" i="2" s="1"/>
  <c r="Z81" i="2" s="1"/>
  <c r="X80" i="2"/>
  <c r="X164" i="2"/>
  <c r="W161" i="2"/>
  <c r="AA161" i="2" s="1"/>
  <c r="Z161" i="2" s="1"/>
  <c r="W157" i="2"/>
  <c r="AA157" i="2" s="1"/>
  <c r="Z157" i="2" s="1"/>
  <c r="X156" i="2"/>
  <c r="W156" i="2"/>
  <c r="AA156" i="2" s="1"/>
  <c r="Z156" i="2" s="1"/>
  <c r="X155" i="2"/>
  <c r="W154" i="2"/>
  <c r="AA154" i="2" s="1"/>
  <c r="Z154" i="2" s="1"/>
  <c r="X153" i="2"/>
  <c r="X152" i="2"/>
  <c r="X151" i="2"/>
  <c r="W149" i="2"/>
  <c r="AA149" i="2" s="1"/>
  <c r="Z149" i="2" s="1"/>
  <c r="W148" i="2"/>
  <c r="AA148" i="2" s="1"/>
  <c r="Z148" i="2" s="1"/>
  <c r="W147" i="2"/>
  <c r="AA147" i="2" s="1"/>
  <c r="Z147" i="2" s="1"/>
  <c r="X146" i="2"/>
  <c r="W146" i="2"/>
  <c r="AA146" i="2" s="1"/>
  <c r="Z146" i="2" s="1"/>
  <c r="X144" i="2"/>
  <c r="W144" i="2"/>
  <c r="AA144" i="2" s="1"/>
  <c r="Z144" i="2" s="1"/>
  <c r="X143" i="2"/>
  <c r="W141" i="2"/>
  <c r="AA141" i="2" s="1"/>
  <c r="Z141" i="2" s="1"/>
  <c r="X140" i="2"/>
  <c r="X138" i="2"/>
  <c r="X137" i="2"/>
  <c r="X134" i="2"/>
  <c r="W130" i="2"/>
  <c r="AA130" i="2" s="1"/>
  <c r="Z130" i="2" s="1"/>
  <c r="X129" i="2"/>
  <c r="W127" i="2"/>
  <c r="AA127" i="2" s="1"/>
  <c r="Z127" i="2" s="1"/>
  <c r="W126" i="2"/>
  <c r="AA126" i="2" s="1"/>
  <c r="Z126" i="2" s="1"/>
  <c r="W120" i="2"/>
  <c r="AA120" i="2" s="1"/>
  <c r="Z120" i="2" s="1"/>
  <c r="X117" i="2"/>
  <c r="X116" i="2"/>
  <c r="X115" i="2"/>
  <c r="W113" i="2"/>
  <c r="AA113" i="2" s="1"/>
  <c r="Z113" i="2" s="1"/>
  <c r="W111" i="2"/>
  <c r="AA111" i="2" s="1"/>
  <c r="Z111" i="2" s="1"/>
  <c r="X109" i="2"/>
  <c r="W109" i="2"/>
  <c r="AA109" i="2" s="1"/>
  <c r="Z109" i="2" s="1"/>
  <c r="X107" i="2"/>
  <c r="W107" i="2"/>
  <c r="AA107" i="2" s="1"/>
  <c r="Z107" i="2" s="1"/>
  <c r="X105" i="2"/>
  <c r="W105" i="2"/>
  <c r="AA105" i="2" s="1"/>
  <c r="Z105" i="2" s="1"/>
  <c r="W101" i="2"/>
  <c r="AA101" i="2" s="1"/>
  <c r="Z101" i="2" s="1"/>
  <c r="W100" i="2"/>
  <c r="AA100" i="2" s="1"/>
  <c r="Z100" i="2" s="1"/>
  <c r="W99" i="2"/>
  <c r="AA99" i="2" s="1"/>
  <c r="Z99" i="2" s="1"/>
  <c r="W97" i="2"/>
  <c r="AA97" i="2" s="1"/>
  <c r="Z97" i="2" s="1"/>
  <c r="W95" i="2"/>
  <c r="AA95" i="2" s="1"/>
  <c r="Z95" i="2" s="1"/>
  <c r="W94" i="2"/>
  <c r="AA94" i="2" s="1"/>
  <c r="Z94" i="2" s="1"/>
  <c r="X93" i="2"/>
  <c r="X92" i="2"/>
  <c r="X90" i="2"/>
  <c r="X88" i="2"/>
  <c r="X85" i="2"/>
  <c r="X83" i="2"/>
  <c r="X81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3" i="2"/>
  <c r="H141" i="2"/>
  <c r="H136" i="2"/>
  <c r="H134" i="2"/>
  <c r="H131" i="2"/>
  <c r="H126" i="2"/>
  <c r="H121" i="2"/>
  <c r="H119" i="2"/>
  <c r="H118" i="2"/>
  <c r="H117" i="2"/>
  <c r="H116" i="2"/>
  <c r="H115" i="2"/>
  <c r="H113" i="2"/>
  <c r="H112" i="2"/>
  <c r="H108" i="2"/>
  <c r="H106" i="2"/>
  <c r="H103" i="2"/>
  <c r="H101" i="2"/>
  <c r="H144" i="2"/>
  <c r="H142" i="2"/>
  <c r="H140" i="2"/>
  <c r="H138" i="2"/>
  <c r="H135" i="2"/>
  <c r="H133" i="2"/>
  <c r="H130" i="2"/>
  <c r="H127" i="2"/>
  <c r="H125" i="2"/>
  <c r="H122" i="2"/>
  <c r="H111" i="2"/>
  <c r="H110" i="2"/>
  <c r="H104" i="2"/>
  <c r="H99" i="2"/>
  <c r="H139" i="2"/>
  <c r="H137" i="2"/>
  <c r="H132" i="2"/>
  <c r="H129" i="2"/>
  <c r="H128" i="2"/>
  <c r="H124" i="2"/>
  <c r="H123" i="2"/>
  <c r="H120" i="2"/>
  <c r="H114" i="2"/>
  <c r="H109" i="2"/>
  <c r="H107" i="2"/>
  <c r="H105" i="2"/>
  <c r="H102" i="2"/>
  <c r="H100" i="2"/>
  <c r="H186" i="2"/>
  <c r="H43" i="2"/>
  <c r="H41" i="2"/>
  <c r="W51" i="2"/>
  <c r="W53" i="2"/>
  <c r="AA53" i="2" s="1"/>
  <c r="Z53" i="2" s="1"/>
  <c r="W54" i="2"/>
  <c r="AA54" i="2" s="1"/>
  <c r="Z54" i="2" s="1"/>
  <c r="W58" i="2"/>
  <c r="AA58" i="2" s="1"/>
  <c r="Z58" i="2" s="1"/>
  <c r="W69" i="2"/>
  <c r="AA69" i="2" s="1"/>
  <c r="Z69" i="2" s="1"/>
  <c r="W72" i="2"/>
  <c r="AA72" i="2" s="1"/>
  <c r="Z72" i="2" s="1"/>
  <c r="W77" i="2"/>
  <c r="AA77" i="2" s="1"/>
  <c r="Z77" i="2" s="1"/>
  <c r="W52" i="2"/>
  <c r="W55" i="2"/>
  <c r="AA55" i="2" s="1"/>
  <c r="Z55" i="2" s="1"/>
  <c r="W56" i="2"/>
  <c r="AA56" i="2" s="1"/>
  <c r="Z56" i="2" s="1"/>
  <c r="AB56" i="2" s="1"/>
  <c r="W57" i="2"/>
  <c r="AA57" i="2" s="1"/>
  <c r="Z57" i="2" s="1"/>
  <c r="W68" i="2"/>
  <c r="AA68" i="2" s="1"/>
  <c r="Z68" i="2" s="1"/>
  <c r="W71" i="2"/>
  <c r="AA71" i="2" s="1"/>
  <c r="Z71" i="2" s="1"/>
  <c r="W76" i="2"/>
  <c r="AA76" i="2" s="1"/>
  <c r="Z76" i="2" s="1"/>
  <c r="W78" i="2"/>
  <c r="AA78" i="2" s="1"/>
  <c r="Z78" i="2" s="1"/>
  <c r="H31" i="2"/>
  <c r="H39" i="2"/>
  <c r="H42" i="2"/>
  <c r="H185" i="2"/>
  <c r="W67" i="2"/>
  <c r="AA67" i="2" s="1"/>
  <c r="Z67" i="2" s="1"/>
  <c r="W70" i="2"/>
  <c r="AA70" i="2" s="1"/>
  <c r="Z70" i="2" s="1"/>
  <c r="W73" i="2"/>
  <c r="AA73" i="2" s="1"/>
  <c r="Z73" i="2" s="1"/>
  <c r="W74" i="2"/>
  <c r="AA74" i="2" s="1"/>
  <c r="Z74" i="2" s="1"/>
  <c r="W75" i="2"/>
  <c r="AA75" i="2" s="1"/>
  <c r="Z75" i="2" s="1"/>
  <c r="H36" i="2"/>
  <c r="H29" i="2"/>
  <c r="H19" i="2"/>
  <c r="W7" i="2"/>
  <c r="AA7" i="2" s="1"/>
  <c r="G7" i="2"/>
  <c r="Y25" i="2" l="1"/>
  <c r="X25" i="2" s="1"/>
  <c r="AB25" i="2" s="1"/>
  <c r="AA27" i="2"/>
  <c r="Z27" i="2" s="1"/>
  <c r="Y17" i="2"/>
  <c r="X17" i="2" s="1"/>
  <c r="AB17" i="2" s="1"/>
  <c r="AB37" i="2"/>
  <c r="Y49" i="2"/>
  <c r="X49" i="2" s="1"/>
  <c r="AA49" i="2"/>
  <c r="Z49" i="2" s="1"/>
  <c r="AA24" i="2"/>
  <c r="Z24" i="2" s="1"/>
  <c r="AA10" i="2"/>
  <c r="Z10" i="2" s="1"/>
  <c r="AB10" i="2" s="1"/>
  <c r="AA26" i="2"/>
  <c r="Z26" i="2" s="1"/>
  <c r="AB26" i="2" s="1"/>
  <c r="AA41" i="2"/>
  <c r="Z41" i="2" s="1"/>
  <c r="AB27" i="2"/>
  <c r="AA45" i="2"/>
  <c r="Z45" i="2" s="1"/>
  <c r="Y45" i="2"/>
  <c r="X45" i="2" s="1"/>
  <c r="AA33" i="2"/>
  <c r="Z33" i="2" s="1"/>
  <c r="Y19" i="2"/>
  <c r="X19" i="2" s="1"/>
  <c r="AA16" i="2"/>
  <c r="Z16" i="2" s="1"/>
  <c r="AB16" i="2" s="1"/>
  <c r="Y23" i="2"/>
  <c r="X23" i="2" s="1"/>
  <c r="AB23" i="2" s="1"/>
  <c r="Y47" i="2"/>
  <c r="X47" i="2" s="1"/>
  <c r="AB47" i="2" s="1"/>
  <c r="AA15" i="2"/>
  <c r="Z15" i="2" s="1"/>
  <c r="AB15" i="2" s="1"/>
  <c r="AA46" i="2"/>
  <c r="Z46" i="2" s="1"/>
  <c r="AB46" i="2" s="1"/>
  <c r="AA14" i="2"/>
  <c r="Z14" i="2" s="1"/>
  <c r="AB14" i="2" s="1"/>
  <c r="AA43" i="2"/>
  <c r="Z43" i="2" s="1"/>
  <c r="AB43" i="2" s="1"/>
  <c r="AA35" i="2"/>
  <c r="Z35" i="2" s="1"/>
  <c r="AB35" i="2" s="1"/>
  <c r="AA20" i="2"/>
  <c r="Z20" i="2" s="1"/>
  <c r="AB20" i="2" s="1"/>
  <c r="AA36" i="2"/>
  <c r="Z36" i="2" s="1"/>
  <c r="AB36" i="2" s="1"/>
  <c r="AA21" i="2"/>
  <c r="Z21" i="2" s="1"/>
  <c r="AB21" i="2" s="1"/>
  <c r="Y29" i="2"/>
  <c r="X29" i="2" s="1"/>
  <c r="AB29" i="2" s="1"/>
  <c r="AA39" i="2"/>
  <c r="Z39" i="2" s="1"/>
  <c r="AB39" i="2" s="1"/>
  <c r="AA40" i="2"/>
  <c r="Z40" i="2" s="1"/>
  <c r="AB40" i="2" s="1"/>
  <c r="AA18" i="2"/>
  <c r="Z18" i="2" s="1"/>
  <c r="AB18" i="2" s="1"/>
  <c r="AA13" i="2"/>
  <c r="Z13" i="2" s="1"/>
  <c r="AB13" i="2" s="1"/>
  <c r="AA28" i="2"/>
  <c r="Z28" i="2" s="1"/>
  <c r="AB28" i="2" s="1"/>
  <c r="AA9" i="2"/>
  <c r="Z9" i="2" s="1"/>
  <c r="AB9" i="2" s="1"/>
  <c r="AA22" i="2"/>
  <c r="Z22" i="2" s="1"/>
  <c r="AB22" i="2" s="1"/>
  <c r="AA34" i="2"/>
  <c r="Z34" i="2" s="1"/>
  <c r="AB34" i="2" s="1"/>
  <c r="AA11" i="2"/>
  <c r="Z11" i="2" s="1"/>
  <c r="AB11" i="2" s="1"/>
  <c r="AA8" i="2"/>
  <c r="Z8" i="2" s="1"/>
  <c r="AB8" i="2" s="1"/>
  <c r="AA48" i="2"/>
  <c r="Z48" i="2" s="1"/>
  <c r="AB48" i="2" s="1"/>
  <c r="AA31" i="2"/>
  <c r="Z31" i="2" s="1"/>
  <c r="AB31" i="2" s="1"/>
  <c r="AA32" i="2"/>
  <c r="Z32" i="2" s="1"/>
  <c r="AB32" i="2" s="1"/>
  <c r="AA44" i="2"/>
  <c r="Z44" i="2" s="1"/>
  <c r="AB44" i="2" s="1"/>
  <c r="AA30" i="2"/>
  <c r="Z30" i="2" s="1"/>
  <c r="AB30" i="2" s="1"/>
  <c r="AA42" i="2"/>
  <c r="Z42" i="2" s="1"/>
  <c r="AB42" i="2" s="1"/>
  <c r="AA52" i="2"/>
  <c r="Z52" i="2" s="1"/>
  <c r="Y52" i="2"/>
  <c r="X52" i="2" s="1"/>
  <c r="AA51" i="2"/>
  <c r="Z51" i="2" s="1"/>
  <c r="Y51" i="2"/>
  <c r="X51" i="2" s="1"/>
  <c r="AA50" i="2"/>
  <c r="Z50" i="2" s="1"/>
  <c r="AB50" i="2" s="1"/>
  <c r="AB33" i="2"/>
  <c r="AB12" i="2"/>
  <c r="AB19" i="2"/>
  <c r="AB24" i="2"/>
  <c r="AA60" i="2"/>
  <c r="Z60" i="2" s="1"/>
  <c r="AB60" i="2" s="1"/>
  <c r="AA61" i="2"/>
  <c r="Z61" i="2" s="1"/>
  <c r="AB61" i="2" s="1"/>
  <c r="AA62" i="2"/>
  <c r="Z62" i="2" s="1"/>
  <c r="AB62" i="2" s="1"/>
  <c r="AA63" i="2"/>
  <c r="Z63" i="2" s="1"/>
  <c r="AB63" i="2" s="1"/>
  <c r="AA65" i="2"/>
  <c r="Z65" i="2" s="1"/>
  <c r="AB65" i="2" s="1"/>
  <c r="AB134" i="2"/>
  <c r="AB90" i="2"/>
  <c r="AB93" i="2"/>
  <c r="AB138" i="2"/>
  <c r="AB115" i="2"/>
  <c r="AB142" i="2"/>
  <c r="AB137" i="2"/>
  <c r="AB126" i="2"/>
  <c r="AB116" i="2"/>
  <c r="AB88" i="2"/>
  <c r="AB159" i="2"/>
  <c r="AB164" i="2"/>
  <c r="AB120" i="2"/>
  <c r="AB121" i="2"/>
  <c r="AB92" i="2"/>
  <c r="AB161" i="2"/>
  <c r="AB152" i="2"/>
  <c r="AB127" i="2"/>
  <c r="AB148" i="2"/>
  <c r="AB149" i="2"/>
  <c r="AB102" i="2"/>
  <c r="AB103" i="2"/>
  <c r="AB130" i="2"/>
  <c r="AB86" i="2"/>
  <c r="AB81" i="2"/>
  <c r="AB117" i="2"/>
  <c r="AB154" i="2"/>
  <c r="AB151" i="2"/>
  <c r="AB83" i="2"/>
  <c r="AB132" i="2"/>
  <c r="AB114" i="2"/>
  <c r="AB85" i="2"/>
  <c r="AB184" i="2"/>
  <c r="AB183" i="2"/>
  <c r="AB182" i="2"/>
  <c r="AB181" i="2"/>
  <c r="AB180" i="2"/>
  <c r="AB179" i="2"/>
  <c r="AB178" i="2"/>
  <c r="AB177" i="2"/>
  <c r="AB176" i="2"/>
  <c r="AB175" i="2"/>
  <c r="AB174" i="2"/>
  <c r="AB173" i="2"/>
  <c r="AB172" i="2"/>
  <c r="AB171" i="2"/>
  <c r="AB170" i="2"/>
  <c r="AB169" i="2"/>
  <c r="AB168" i="2"/>
  <c r="AB167" i="2"/>
  <c r="AB166" i="2"/>
  <c r="AB165" i="2"/>
  <c r="AB160" i="2"/>
  <c r="AB158" i="2"/>
  <c r="AB157" i="2"/>
  <c r="AB150" i="2"/>
  <c r="AB147" i="2"/>
  <c r="AB145" i="2"/>
  <c r="AB141" i="2"/>
  <c r="AB136" i="2"/>
  <c r="AB135" i="2"/>
  <c r="AB133" i="2"/>
  <c r="AB131" i="2"/>
  <c r="AB128" i="2"/>
  <c r="AB125" i="2"/>
  <c r="AB124" i="2"/>
  <c r="AB123" i="2"/>
  <c r="AB122" i="2"/>
  <c r="AB119" i="2"/>
  <c r="AB118" i="2"/>
  <c r="AB113" i="2"/>
  <c r="AB101" i="2"/>
  <c r="AB99" i="2"/>
  <c r="AB98" i="2"/>
  <c r="AB95" i="2"/>
  <c r="AB162" i="2"/>
  <c r="AB139" i="2"/>
  <c r="AB109" i="2"/>
  <c r="AB107" i="2"/>
  <c r="AB105" i="2"/>
  <c r="AB112" i="2"/>
  <c r="AB108" i="2"/>
  <c r="AB106" i="2"/>
  <c r="AB104" i="2"/>
  <c r="AB100" i="2"/>
  <c r="AB97" i="2"/>
  <c r="AB96" i="2"/>
  <c r="AB94" i="2"/>
  <c r="AB91" i="2"/>
  <c r="AB89" i="2"/>
  <c r="AB87" i="2"/>
  <c r="AB84" i="2"/>
  <c r="AB82" i="2"/>
  <c r="AB80" i="2"/>
  <c r="AB163" i="2"/>
  <c r="AB156" i="2"/>
  <c r="AB155" i="2"/>
  <c r="AB153" i="2"/>
  <c r="AB146" i="2"/>
  <c r="AB144" i="2"/>
  <c r="AB143" i="2"/>
  <c r="AB140" i="2"/>
  <c r="AB129" i="2"/>
  <c r="AB111" i="2"/>
  <c r="AB72" i="2"/>
  <c r="AB57" i="2"/>
  <c r="AB58" i="2"/>
  <c r="AB77" i="2"/>
  <c r="AB79" i="2"/>
  <c r="AB64" i="2"/>
  <c r="AB67" i="2"/>
  <c r="AB69" i="2"/>
  <c r="AB71" i="2"/>
  <c r="AB53" i="2"/>
  <c r="AB73" i="2"/>
  <c r="AB75" i="2"/>
  <c r="AB185" i="2"/>
  <c r="AB54" i="2"/>
  <c r="AB76" i="2"/>
  <c r="AB78" i="2"/>
  <c r="AB59" i="2"/>
  <c r="AB66" i="2"/>
  <c r="AB68" i="2"/>
  <c r="AB70" i="2"/>
  <c r="AB186" i="2"/>
  <c r="AB55" i="2"/>
  <c r="AB74" i="2"/>
  <c r="Y7" i="2"/>
  <c r="X7" i="2" s="1"/>
  <c r="Z7" i="2"/>
  <c r="H13" i="2"/>
  <c r="H7" i="2"/>
  <c r="AB49" i="2" l="1"/>
  <c r="AB41" i="2"/>
  <c r="AB45" i="2"/>
  <c r="AB52" i="2"/>
  <c r="AB51" i="2"/>
  <c r="AB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V</author>
  </authors>
  <commentList>
    <comment ref="X6" authorId="0" shapeId="0" xr:uid="{BCFE648C-EFFD-4F1E-91E3-A0ADD3985CE9}">
      <text>
        <r>
          <rPr>
            <sz val="9"/>
            <color indexed="81"/>
            <rFont val="Tahoma"/>
            <family val="2"/>
          </rPr>
          <t xml:space="preserve">Probabilidad Residual =Probabilidad Inherente -(Probabilidad Inherente x Calificación del control)
</t>
        </r>
      </text>
    </comment>
    <comment ref="Y6" authorId="0" shapeId="0" xr:uid="{E8F34A79-9FCB-40F8-B254-5BCC999F8563}">
      <text>
        <r>
          <rPr>
            <sz val="9"/>
            <color indexed="81"/>
            <rFont val="Tahoma"/>
            <family val="2"/>
          </rPr>
          <t xml:space="preserve">Probabilidad Residual =Probabilidad Inherente -(Probabilidad Inherente x Calificación del control)
</t>
        </r>
      </text>
    </comment>
    <comment ref="AA6" authorId="0" shapeId="0" xr:uid="{4003067D-C787-43B1-B994-35DFCBC0DCB4}">
      <text>
        <r>
          <rPr>
            <sz val="9"/>
            <color indexed="81"/>
            <rFont val="Tahoma"/>
            <family val="2"/>
          </rPr>
          <t xml:space="preserve">Probabilidad Residual =Probabilidad Inherente -(Probabilidad Inherente x Calificación del control)
</t>
        </r>
      </text>
    </comment>
  </commentList>
</comments>
</file>

<file path=xl/sharedStrings.xml><?xml version="1.0" encoding="utf-8"?>
<sst xmlns="http://schemas.openxmlformats.org/spreadsheetml/2006/main" count="795" uniqueCount="357">
  <si>
    <t>PROCESO: GESTIÓN INTEGRAL</t>
  </si>
  <si>
    <t>Código:</t>
  </si>
  <si>
    <t>GIN-FM-030</t>
  </si>
  <si>
    <t>#0portunidades_2026</t>
  </si>
  <si>
    <t>Versión:</t>
  </si>
  <si>
    <t>003</t>
  </si>
  <si>
    <t xml:space="preserve">FORMATO: MATRIZ DE RIESGOS Y OPORTUNIDADES </t>
  </si>
  <si>
    <t>Fecha:</t>
  </si>
  <si>
    <t>Clasificación de la información:</t>
  </si>
  <si>
    <t>Pública</t>
  </si>
  <si>
    <t>Evaluación</t>
  </si>
  <si>
    <t>Tratamiento</t>
  </si>
  <si>
    <t>Resultado Residual</t>
  </si>
  <si>
    <t>Descripción de la Oportunidad / Riesgo</t>
  </si>
  <si>
    <t>Tipo</t>
  </si>
  <si>
    <t>Relacionado a</t>
  </si>
  <si>
    <t xml:space="preserve">% </t>
  </si>
  <si>
    <t>Probabilidad</t>
  </si>
  <si>
    <t>%</t>
  </si>
  <si>
    <t>Impacto</t>
  </si>
  <si>
    <t>Zona de Riesgo inherente</t>
  </si>
  <si>
    <t>Acciones de Tratamiento (describir brevemente las actividades a realizar)</t>
  </si>
  <si>
    <t>Evidencia</t>
  </si>
  <si>
    <t>Fecha de Implementación</t>
  </si>
  <si>
    <t>Fecha de  Finalización</t>
  </si>
  <si>
    <t>Periodo Seguimiento</t>
  </si>
  <si>
    <t>Proceso Responsable</t>
  </si>
  <si>
    <t>Responsable</t>
  </si>
  <si>
    <t>Resultado del Seguimiento</t>
  </si>
  <si>
    <t>Implementación</t>
  </si>
  <si>
    <t>Calificación del Control</t>
  </si>
  <si>
    <t>Probabilidad residual</t>
  </si>
  <si>
    <t>% Probabilidad residual</t>
  </si>
  <si>
    <t>Impacto residual</t>
  </si>
  <si>
    <t>% Impacto residual</t>
  </si>
  <si>
    <t xml:space="preserve">Zona final </t>
  </si>
  <si>
    <t>1. Interacción con otras entidades públicas, sector privado, academia y organismos internacionales, para el intercambio de mejores prácticas en asuntos del SGI.</t>
  </si>
  <si>
    <t>Oportunidad</t>
  </si>
  <si>
    <t>Gestión</t>
  </si>
  <si>
    <t>Solicitar el acompañamiento y soporte del CSIRT de Gobierno para hacer uso de su portafolio de servicios, con el propósito de identificar brechas de seguridad y con base en los resultados entregados definir las acciones correctivas a implementar.</t>
  </si>
  <si>
    <t>Análisis de brechas de seguridad</t>
  </si>
  <si>
    <t>Anual</t>
  </si>
  <si>
    <t>GESTION INTEGRAL</t>
  </si>
  <si>
    <t xml:space="preserve">Iván Ontibon 
Oficial de Seguridad </t>
  </si>
  <si>
    <r>
      <rPr>
        <b/>
        <sz val="11"/>
        <color theme="1"/>
        <rFont val="Arial Narrow"/>
        <family val="2"/>
      </rPr>
      <t>Corte marzo de 2026:</t>
    </r>
    <r>
      <rPr>
        <sz val="11"/>
        <color theme="1"/>
        <rFont val="Arial Narrow"/>
        <family val="2"/>
      </rPr>
      <t xml:space="preserve">
El análisis fue realizado por parte del equipo de COLCERT y entregado el 09 de febrero 2026.</t>
    </r>
  </si>
  <si>
    <t>Preventivo</t>
  </si>
  <si>
    <t>Manual</t>
  </si>
  <si>
    <t>Mitigar</t>
  </si>
  <si>
    <t xml:space="preserve">Consultar en entidades públicas, sector privado, academia y organismos internacionales con experiencia en la gestión del SGI para intercambiar conocimientos, metodologías y buenas prácticas que permitan fortalecer el sistema. </t>
  </si>
  <si>
    <t>1. Soportes de consulta
2. Acta de reuniones (cuando aplique)</t>
  </si>
  <si>
    <t>Semestral</t>
  </si>
  <si>
    <t>GESTION DE INFRAESTRUCTURA FISICA</t>
  </si>
  <si>
    <t>María Eugenia Salinas
Sistema de Gestión Ambiental</t>
  </si>
  <si>
    <r>
      <t xml:space="preserve">Corte marzo de 2026: </t>
    </r>
    <r>
      <rPr>
        <sz val="11"/>
        <color theme="1"/>
        <rFont val="Arial Narrow"/>
        <family val="2"/>
      </rPr>
      <t xml:space="preserve">No aplica. </t>
    </r>
  </si>
  <si>
    <t>Lucy Margarita Osorio Mastrodoménico
Sistema Gestión de Calidad</t>
  </si>
  <si>
    <t>CONCILIACION Y ARBITRAMENTO</t>
  </si>
  <si>
    <t>Mauricio Orjuela
Centro de Conciliación</t>
  </si>
  <si>
    <t>Automático</t>
  </si>
  <si>
    <t>1. Soportes de consulta
2. Lista de asistencia o actas de reunión 
(cuando aplique)</t>
  </si>
  <si>
    <t>GESTIÓN DEL TALENTO HUMANO</t>
  </si>
  <si>
    <t>Miguel Alfredo Herrera Molano
Sistema de Seguridad y Salud en el Trabajo</t>
  </si>
  <si>
    <r>
      <rPr>
        <b/>
        <sz val="11"/>
        <color theme="1"/>
        <rFont val="Arial Narrow"/>
        <family val="2"/>
      </rPr>
      <t>Corte marzo de 2026:</t>
    </r>
    <r>
      <rPr>
        <sz val="11"/>
        <color theme="1"/>
        <rFont val="Arial Narrow"/>
        <family val="2"/>
      </rPr>
      <t xml:space="preserve"> Capacitaciones por parte de la Secretaria Distrital de Salud en materia de Sala de Lactancia, específicamente en: riesgos del uso del biberón y la leche de formula y alimentación complementaria.  Así mismo , se llevaron a cabo actividades, enfocadas  a promoción de la salud y prevención de la enfermedad.</t>
    </r>
  </si>
  <si>
    <t>Alejandra Tobón Diaz
EFR</t>
  </si>
  <si>
    <t>2. Regulación favorable en materia ambiental, de seguridad digital y de seguridad y salud en el trabajo.</t>
  </si>
  <si>
    <t xml:space="preserve">Realizar inspecciones a las bodegas de almacenamiento de residuos sólidos aprovechables y no aprovechables para verificar las condiciones de almacenamiento temporal. </t>
  </si>
  <si>
    <t xml:space="preserve">Informe de inspección, registro fotográfico o formato de inspección ambiental diligenciado </t>
  </si>
  <si>
    <t xml:space="preserve">Socializar, capacitar y sensibilizar a los funcionarios sobre el programa PGIRS enfocado a prácticas de separación en la fuente y los distintos procesos de disposición final de los residuos. </t>
  </si>
  <si>
    <t xml:space="preserve">Copia de la capacitación, listado de asistencia, evaluaciones realizadas de apropiación de conocimientos </t>
  </si>
  <si>
    <t>Trimestral</t>
  </si>
  <si>
    <t xml:space="preserve">Enviar correo electrónico/baner informativo a los funcionarios de la entidad reforzando la concientización de la separación en la fuente </t>
  </si>
  <si>
    <t xml:space="preserve"> Captura de pantalla del correo electrónico y Baner sobre la separación en la fuente </t>
  </si>
  <si>
    <t xml:space="preserve">Supervisar el cumplimiento de los requisitos ambientales en el contrato del Restaurante frente al manejo y disposición final del Aceite Vegetal Usado. </t>
  </si>
  <si>
    <t xml:space="preserve">Compilación de certificados de disposición final del Aceite Vegetal Usado por parte del gestor externo autorizado </t>
  </si>
  <si>
    <t>Identificar y  mantener actualizado la Matriz de identificación, acceso, evaluación y seguimiento a requisitos legales y otros requisitos del Sistema de Gestión Ambiental.</t>
  </si>
  <si>
    <t>Matriz de identificación, acceso, evaluación y seguimiento a requisitos legales y otros requisitos actualizada</t>
  </si>
  <si>
    <t>15/012/2026</t>
  </si>
  <si>
    <t xml:space="preserve">Identificar y mantener actualizados los requisitos del SGI vs los procesos. </t>
  </si>
  <si>
    <t>Matriz de requisitos vs procesos actualizada y publicada</t>
  </si>
  <si>
    <t>Lucy Margarita Osorio Mastrodoménico
Jefe de Planeación</t>
  </si>
  <si>
    <r>
      <t>Corte marzo de 2026:</t>
    </r>
    <r>
      <rPr>
        <sz val="11"/>
        <color theme="1"/>
        <rFont val="Arial Narrow"/>
        <family val="2"/>
      </rPr>
      <t xml:space="preserve">
Se encuentra en proceso de  actualización de la matriz de requisitos vs. procesos, en la cual se incluyó la norma ISO 45001:2018. Una vez  actualizadase publicará en la caracterización del proceso de Gestión Integral. </t>
    </r>
  </si>
  <si>
    <t>3. Políticas de Estado y normatividad que propenden por la integración y evolución de los sistemas de gestión, así como la automatización de trámites.</t>
  </si>
  <si>
    <t>Actualizar los documentos del Sistema de Seguridad de la Información, de acuerdo con los cambios de la ISO/IEC 27001:2022 y demás marco normativo vigente aplicable.</t>
  </si>
  <si>
    <t>Documentos del SGI actualizados en materia de Seguridad de la Información</t>
  </si>
  <si>
    <r>
      <rPr>
        <b/>
        <sz val="11"/>
        <color theme="1"/>
        <rFont val="Arial Narrow"/>
        <family val="2"/>
      </rPr>
      <t>Corte marzo de 2026:</t>
    </r>
    <r>
      <rPr>
        <sz val="11"/>
        <color theme="1"/>
        <rFont val="Arial Narrow"/>
        <family val="2"/>
      </rPr>
      <t xml:space="preserve">
No aplica para el corte. </t>
    </r>
  </si>
  <si>
    <t>Analizar los trámites con altos costos, mayor número de paso, tiempos de respuesta, requisitos o documentos, como criterio para definir la estrategia anual de racionalización de trámites.</t>
  </si>
  <si>
    <t>Análisis de Trámites para la construcción de la Estrategia de Racionalización</t>
  </si>
  <si>
    <t xml:space="preserve">Actualizar la guía de administración de riesgos institucionales y las matrices de riesgos de los procesos, de acuerdo para la gestión integral del riesgo en entidades publicas versión 7 de 2025. </t>
  </si>
  <si>
    <t>Guía y matrices de riesgos actualizadas</t>
  </si>
  <si>
    <r>
      <t>Corte marzo de 2026:</t>
    </r>
    <r>
      <rPr>
        <sz val="11"/>
        <color theme="1"/>
        <rFont val="Arial Narrow"/>
        <family val="2"/>
      </rPr>
      <t xml:space="preserve">
Se avanzó en la actualización de la guía de riesgos GIN-GU-002 Administración de Riesgos Institucionales y matriz  de riesgos  de acuerdo a la Guía del DAFP.  Evidencias archivadas en la carpeta de riesgos. </t>
    </r>
  </si>
  <si>
    <t>Fortalecer la gestión asociada a los indicadores de los procesos, aplicando los lineamientos establecidos  en la guía para la formulación y análisis de indicadores - GIN-GU-001.</t>
  </si>
  <si>
    <t>Hoja de vida de indicadores actualizadas</t>
  </si>
  <si>
    <r>
      <t>Corte marzo de 2026:</t>
    </r>
    <r>
      <rPr>
        <sz val="11"/>
        <color theme="1"/>
        <rFont val="Arial Narrow"/>
        <family val="2"/>
      </rPr>
      <t xml:space="preserve">
Se realizaron acompañamientos a los procesos para la revisión y ajuste de los indicadores.
Las hojas de vida de los indicadores actualizados a la fecha de corte  se encuentran cargodos en las carpeta indicadores de gestión.</t>
    </r>
  </si>
  <si>
    <t>Informe de segumiento al cumplimiento y análisis de los resultados</t>
  </si>
  <si>
    <t>Fortalecer el proceso de gestión de salidas no conformes mediante la actualización metodológica, estandarización de criterios de evaluación y optimización de herramientas de seguimiento, con el fin de mejorar la trazabilidad, consistencia y eficacia en el tratamiento de las salidas no conformes.</t>
  </si>
  <si>
    <t>Revisar y actualizar la terminología y los criterios utilizados en la identificación y clasificación de las salidas no conformes para garantizar claridad conceptual y evitar interpretaciones asociadas a riesgos operativos o institucionales</t>
  </si>
  <si>
    <t>Diseñar e implementar una matriz de evaluación y priorización de salidas no conformes basada en criterios de impacto, recurrencia y criticidad</t>
  </si>
  <si>
    <t>Evaluar e implementar mecanismos tecnológicos que permitan el registro, seguimiento y control automatizado de las salidas no conformes y las acciones derivadas</t>
  </si>
  <si>
    <t>Capacitar a los responsables del proceso en la aplicación de los nuevos lineamientos y herramientas establecidas.</t>
  </si>
  <si>
    <t xml:space="preserve">Rubustecer el uso de la inteligencia artificial a tráves de Tesauro. </t>
  </si>
  <si>
    <t>Fichas actualizadas de Tesauro</t>
  </si>
  <si>
    <t>PROCESOS SOCIETARIOS</t>
  </si>
  <si>
    <t>María Consuelo Alarcón Pardo
Gerente del Proyecto 
Delegatura de Procedimientos Mercantiles</t>
  </si>
  <si>
    <r>
      <t>Corte marzo de 2026:</t>
    </r>
    <r>
      <rPr>
        <sz val="11"/>
        <color theme="1"/>
        <rFont val="Arial Narrow"/>
        <family val="2"/>
      </rPr>
      <t xml:space="preserve">
Innovación y liderazgo: Se diagnosticó a 100 funcionarios, se implementó una ruta de innovación con 22 participantes, se desarrollaron módulos en metodologías e IA y se crearon recursos pedagógicos.
Capacitación: 23 jornadas con 18.266 asistentes.
Plataforma Moodle: Creación de 4 cursos nuevos y actualización de contenidos.
Articulación: Participación en eventos académicos y promoción del intercambio de conocimiento.
Las evidencias se encuentran en la carpeta seguimiento planeación estratégica institucional.
</t>
    </r>
  </si>
  <si>
    <t>4. Enfoque de gobierno a temas de impacto social.</t>
  </si>
  <si>
    <t xml:space="preserve">Preparar y gestionar el proceso de certificación del Sistema de Gestión de Seguridad de la Información (SGSI) conforme a la norma ISO/IEC 27001:2022 y demás normativa aplicable. </t>
  </si>
  <si>
    <t>Renovación de Certificación ISO/IEC 27001:2022 otorgada por el organismo acreditado</t>
  </si>
  <si>
    <r>
      <t>Corte marzo de 2026:</t>
    </r>
    <r>
      <rPr>
        <sz val="11"/>
        <color theme="1"/>
        <rFont val="Arial Narrow"/>
        <family val="2"/>
      </rPr>
      <t xml:space="preserve">
No aplica para el corte. </t>
    </r>
  </si>
  <si>
    <t>Adelantar el proyecto de sostenibilidad y responsabilidad social empresarial.</t>
  </si>
  <si>
    <t xml:space="preserve">Avance del proyecto </t>
  </si>
  <si>
    <t>Rodrigo Lupercio Riaño Pineda
Delegado de Asuntos Económicos y Societarios</t>
  </si>
  <si>
    <r>
      <t xml:space="preserve">Corte marzo de 2026:
</t>
    </r>
    <r>
      <rPr>
        <sz val="11"/>
        <color theme="1"/>
        <rFont val="Arial Narrow"/>
        <family val="2"/>
      </rPr>
      <t>La guía de sostenibilidad para PYMES presenta un avance del 5%, centrado en la estructuración metodológica y contenidos iniciales, con lenguaje claro y enfoque práctico por sectores. Cuenta con acompañamiento técnico de la Cámara de Comercio de Economía Circular y el CTCP para asegurar su alineación con estándares nacionales.</t>
    </r>
    <r>
      <rPr>
        <b/>
        <sz val="11"/>
        <color theme="1"/>
        <rFont val="Arial Narrow"/>
        <family val="2"/>
      </rPr>
      <t xml:space="preserve">
</t>
    </r>
    <r>
      <rPr>
        <sz val="11"/>
        <color theme="1"/>
        <rFont val="Arial Narrow"/>
        <family val="2"/>
      </rPr>
      <t>Las evidencias se encuentran en la carpeta seguimiento planeación estratégica institucional.</t>
    </r>
  </si>
  <si>
    <t>5. Mayor conciencia global sobre el cambio climático y la necesidad de proteger el medio ambiente.</t>
  </si>
  <si>
    <t>Implementar jornadas de capacitación sobre el impacto del cambio climático a nivel nacional, y como las actividades del SGA pueden contribuir a la adaptación y mitigación de los riesgos emergentes como aumento de temperaturas, contaminación del aire y exposición a fenómenos climáticos.</t>
  </si>
  <si>
    <t>Listados de asistencia de las capacitaciones y resultados de evaluación de apropiación de conocimientos</t>
  </si>
  <si>
    <t>Promover la movilidad sostenible entre los colaboradores, como el uso de transporte público, vehículos eléctricos o bicicletas, como estrategias asociadas para gestionar la huella de carbono de la entidad.</t>
  </si>
  <si>
    <t>Banners, correos y/o Campañas internas de concienciación sobre las temáticas ambientales como movilidad sostenible, aspectos e impactos ambientales significativos</t>
  </si>
  <si>
    <t xml:space="preserve">Grupo Administrativo profesional encargado del PESV y Gestor Ambiental  </t>
  </si>
  <si>
    <t>Medir y analizar indicadores asociados con consumo y reducción de agua y consumo de energía para cada intendencia.</t>
  </si>
  <si>
    <t>Hoja de vida de los indicadores y seguimiento al proceso de gestión de infraestructura física</t>
  </si>
  <si>
    <t>Enviar correo institucional sobre la importancia del tratamiento de aguas residuales en cuerpos hídricos (Asociado a Aspecto ambiental significativo sobre el vertimiento de aguas residuales, generando contaminación del agua como impacto ambiental).</t>
  </si>
  <si>
    <t xml:space="preserve">Captura de pantalla del correo y/o banner enviado sobre la importancia del tratamiento de aguas residuales </t>
  </si>
  <si>
    <t>Socialización y sensibilización programa de ahorro de agua y energía PROCURE enfocado a buenas prácticas de ahorro energético en la entidad (Asociado a aspecto ambiental significativo consumo de energía eléctica, que genera agotamiento de los recursos naturales como impacto ambiental).</t>
  </si>
  <si>
    <t xml:space="preserve">Copia de la capacitación en formato PDF, listado de asistencia, evaluaciones realizadas de apropiación de conocimientos </t>
  </si>
  <si>
    <t>6. Nuevas funciones asignadas a la entidad en materia de supervisión a cámaras de comercio.</t>
  </si>
  <si>
    <t>Consolidar los programas de desarrollo empresarial con la Cámaras de Comercio bajo los lineamientos de la Política de Reindustrialización supervisando los PAT.</t>
  </si>
  <si>
    <t>Plan anual de trabajo de las Cámaras de Comercio presentado y ejecutado</t>
  </si>
  <si>
    <t>INVESTIGACIONES ADMINISTRATIVAS</t>
  </si>
  <si>
    <t>Daniel Andres Amaya Naranjo
Grupo de Formalización a Comerciantes</t>
  </si>
  <si>
    <r>
      <t>Corte marzo de 2026:</t>
    </r>
    <r>
      <rPr>
        <sz val="11"/>
        <color theme="1"/>
        <rFont val="Arial Narrow"/>
        <family val="2"/>
      </rPr>
      <t xml:space="preserve">
Se realizó el autodiagnóstico de Arquitectura y análisis de brechas.
Se avanzó en gobierno de Arquitectura, seguridad (DLP, SOC/NOC, SIEM) y gestión de vulnerabilidades.
Se ajustan modelos To-be y continúa su levantamiento.
La implementación de SOAR está pendiente por limitaciones en Azure, con avances previos.</t>
    </r>
  </si>
  <si>
    <t>7. Disponibilidad de lineamientos en materia de sostenibilidad y cambio climático, que permiten fortalecer la gestión institucional y la articulación con objetivos de desarrollo sostenible.</t>
  </si>
  <si>
    <t>Promover la articulación con entidades, programas o iniciativas relacionadas con sostenibilidad y cambio climático.</t>
  </si>
  <si>
    <t>Comunicaciones con entidades externas relacionadas con temas de sostenibilidad</t>
  </si>
  <si>
    <r>
      <t xml:space="preserve">Corte marzo de 2026: 
</t>
    </r>
    <r>
      <rPr>
        <sz val="11"/>
        <color rgb="FF000000"/>
        <rFont val="Arial Narrow"/>
        <family val="2"/>
      </rPr>
      <t>Se realizan solicitudes a jardin botánico y otras entidades para solicitar apoyo en capacitaciones y actividades del sistema de gestión ambiental.</t>
    </r>
  </si>
  <si>
    <t>Diseñar e implementar un punto de carga para vehículos eléctricos alimentado mediante energía solar, orientado a promover el uso de tecnologías limpias, la movilidad sostenible y la reducción de emisiones asociadas al consumo de combustibles fósiles.</t>
  </si>
  <si>
    <t>Creación de lineamientos asociados con el punto de carga solar
Punto de carga solar en funcionamiento</t>
  </si>
  <si>
    <r>
      <t xml:space="preserve">Corte marzo de 2026:
</t>
    </r>
    <r>
      <rPr>
        <sz val="11"/>
        <color rgb="FF000000"/>
        <rFont val="Arial Narrow"/>
        <family val="2"/>
      </rPr>
      <t>Se realizó la creación de la Guía GIF-GU-004 Uso de los puntos de carga para vehículos eléctricos alimentados con energía solar.
Se puso en funcionamiento el punto de carga para vehículos eléctricos</t>
    </r>
  </si>
  <si>
    <t>8. Malas prácticas empresariales.</t>
  </si>
  <si>
    <t>Riesgo</t>
  </si>
  <si>
    <t xml:space="preserve">Adelantar el proyecto promoción de empresas en reactivación económica. </t>
  </si>
  <si>
    <t>Eventos pedagógicos de Promoción de Empresas realizados</t>
  </si>
  <si>
    <t>Rodrigo Lupercio Riaño Pineda
Superintendente Delegado Asuntos Económicos y Societarios</t>
  </si>
  <si>
    <r>
      <t>Corte marzo de 2026:</t>
    </r>
    <r>
      <rPr>
        <sz val="11"/>
        <color theme="1"/>
        <rFont val="Arial Narrow"/>
        <family val="2"/>
      </rPr>
      <t xml:space="preserve">
El evento de Promoción de Empresas de Arauca contó con más de 100 inscritos y 38 empresas, logrando amplia difusión en redes con el apoyo de múltiples entidades nacionales y actores locales.</t>
    </r>
    <r>
      <rPr>
        <b/>
        <sz val="11"/>
        <color theme="1"/>
        <rFont val="Arial Narrow"/>
        <family val="2"/>
      </rPr>
      <t xml:space="preserve">
</t>
    </r>
    <r>
      <rPr>
        <sz val="11"/>
        <color theme="1"/>
        <rFont val="Arial Narrow"/>
        <family val="2"/>
      </rPr>
      <t>Las evidencias se encuentran en la carpeta seguimiento planeación estratégica institucional.</t>
    </r>
  </si>
  <si>
    <t>Adelantar el proyecto de Transparencia, integridad y ética en las sociedades colombianas.</t>
  </si>
  <si>
    <t>9. Sofisticación de las modalidades de captación de dineros del público.</t>
  </si>
  <si>
    <t>Fiscal</t>
  </si>
  <si>
    <t>Adelantar la estrategia institucional "Me informo y cuido mi dinero".</t>
  </si>
  <si>
    <t>Cumplimiento de las jornadas de acompañamiento programadas en territorio</t>
  </si>
  <si>
    <t>INTERVENCIÓN</t>
  </si>
  <si>
    <t xml:space="preserve">Francisco Javier Lara David
Director Delegatura de Intervención </t>
  </si>
  <si>
    <r>
      <t>Corte marzo de 2026:</t>
    </r>
    <r>
      <rPr>
        <sz val="11"/>
        <color theme="1"/>
        <rFont val="Arial Narrow"/>
        <family val="2"/>
      </rPr>
      <t xml:space="preserve">
En lo corrido de 2026, las jornadas se han desarrollado en los departamentos de Tolima (Ibagué) y Norte de Santander (Cúcuta). Adicionalmente, se proyecta la realización de nuevas jornadas en las ciudades de Bucaramanga y Barranquilla.
A la fecha, la participación supera las 520 personas aprox., incluyendo hombres, mujeres, empresarios estudiantes y jóvenes.
Las jornadas de capacitación se realizaron los días 26 y 27 de febrero, así como el 16 y 17 de abril de 2026, en las ciudades de Ibagué y Cúcuta. Estas actividades se llevaron a cabo en la Cámara de Comercio de Ibagué y de Cúcuta, así como en las universidades de Ibagué, Remington (Ibagué) y Simón Bolívar (Cúcuta).
Por último, en la Casa del Consumidor de Ibagué se desarrolló una jornada dirigida a los usuarios que acuden diariamente en busca de orientación para la resolución de conflictos relacionados con operaciones de crédito, servicios y adquisición de bienes.
Las evidencias se encuentran en la carpeta seguimiento planeación estratégica institucional.</t>
    </r>
  </si>
  <si>
    <t>10. Crisis económica global originada por guerras y pandemia.</t>
  </si>
  <si>
    <t>Adelantar el proyecto promoción de empresas en reactivación económica.</t>
  </si>
  <si>
    <t>11. Desconocimiento del ciudadano sobre el uso de canales de comunicación de las entidades gubernamentales.</t>
  </si>
  <si>
    <t>Implementar y ejecutar el Plan Estratégico de Comunicaciones para asegurar el flujo de información interna y externa.</t>
  </si>
  <si>
    <t>Cumplimiento del cronograma táctico de seguimiento al Plan Estratégico de Comunicaciones</t>
  </si>
  <si>
    <t>GESTION DE COMUNICACIONES</t>
  </si>
  <si>
    <t xml:space="preserve"> Mayra Alejandra Jimenez
Asesora del Desapacho  Comunicaciones</t>
  </si>
  <si>
    <r>
      <t>Corte marzo de 2026:</t>
    </r>
    <r>
      <rPr>
        <sz val="11"/>
        <color theme="1"/>
        <rFont val="Arial Narrow"/>
        <family val="2"/>
      </rPr>
      <t xml:space="preserve">
Se cumplió con las actividades programadas del Plan Estratégico de Comunicaciones, atendiendo las comunicaciones externas, seguimiento a las redes y el cronograma de comunicaciones. </t>
    </r>
  </si>
  <si>
    <t>12. Cambios climáticos y demográficos que aumentan el riesgo de enfermedades, accidentes, inundaciones, fallas en fluido eléctrico y sistemas de información y estrés por efectos de movilidad con lluvia, entre otros.</t>
  </si>
  <si>
    <t>Dar continuidad a las campañas promovidas desde el frente de seguridad y salud en el trabajo, con enfoque en la enmienda de cambio climático.</t>
  </si>
  <si>
    <t>Banners,sensiblizaciones, correos institucionales y otros</t>
  </si>
  <si>
    <t>13. Proliferación y sofisticación de ataques cibernéticos.</t>
  </si>
  <si>
    <t>Seguridad de la Información</t>
  </si>
  <si>
    <t>Capacitación y Concienciación.</t>
  </si>
  <si>
    <t>Registros de cursos o asistencia a charlas entrenamiento</t>
  </si>
  <si>
    <t>Detección y Monitoreo.</t>
  </si>
  <si>
    <t>Informes de análisis de vulnerabilidades identificadas</t>
  </si>
  <si>
    <t xml:space="preserve"> Prevención y Fortalecimiento de Defensas.</t>
  </si>
  <si>
    <t>Implementación y despliegue herramiental DLP</t>
  </si>
  <si>
    <t>14. Aumento en la sofisticación de ciberataques impulsados por tecnologías emergentes, lo que expone a la organización a vulnerabilidades de seguridad, filtración de datos sensibles y costos imprevistos de mitigación</t>
  </si>
  <si>
    <t>Crear politica de uso de IA</t>
  </si>
  <si>
    <t>Política aprobada y publicada</t>
  </si>
  <si>
    <t>Reducir</t>
  </si>
  <si>
    <t>15. Fuga de conocimiento por rotación de personal vinculado mediante prestación de servicios.</t>
  </si>
  <si>
    <t>Consolidar el modelo de gestión del Conocimiento e Innovación.</t>
  </si>
  <si>
    <t>1. Soportes de las estrategias para la captura de conocimiento tácito
2. Soportes de la revisión de los inventarios de conocimiento explícito</t>
  </si>
  <si>
    <t>Asesor del Secretaria General</t>
  </si>
  <si>
    <t>https://www.supersociedades.gov.co/documents/107391/7723526/DOFA-2024.pdf/f73e445f-5535-9035-3667-cb7a1663d78d?version=1.0&amp;t=1722356327138</t>
  </si>
  <si>
    <r>
      <t>CONTROL DE CAMBIOS DEL FORMATO</t>
    </r>
    <r>
      <rPr>
        <sz val="11"/>
        <color rgb="FF969696"/>
        <rFont val="Verdana"/>
        <family val="2"/>
      </rPr>
      <t xml:space="preserve">
(A cargo de la Oficina Asesora de Planeación)</t>
    </r>
  </si>
  <si>
    <t>Versión</t>
  </si>
  <si>
    <t>Fecha</t>
  </si>
  <si>
    <t xml:space="preserve">Descripción del Cambio </t>
  </si>
  <si>
    <t>001</t>
  </si>
  <si>
    <t>Creación del formato en el SGI.</t>
  </si>
  <si>
    <t>002</t>
  </si>
  <si>
    <t>Se requiere ajustar el nombre del formato conforme a los requisitos de la Norma ISO 9001:2015, pasando de “Matriz de Oportunidades” a “Matriz de Riesgos y Oportunidades y actualizar la estructura del formato de acuerdo con los lineamientos establecidos en el documento GIN-GU-003 – Elaboración de los Documentos del Sistema Integrado de Gestión (SIG).</t>
  </si>
  <si>
    <t>Se realizó la inclusión de la sección asociada con la calificación del riesgo residual y se realizó la alineación con la metodología de riesgos empleada por la entidad.</t>
  </si>
  <si>
    <r>
      <t xml:space="preserve">CONTROL DE CAMBIOS DE LA MATRIZ DE RIESGOS Y OPORTUNIDADES
</t>
    </r>
    <r>
      <rPr>
        <sz val="10"/>
        <color theme="1"/>
        <rFont val="Verdana"/>
        <family val="2"/>
      </rPr>
      <t>(Para diligenciamiento por los responsables del proceso)</t>
    </r>
  </si>
  <si>
    <t>FECHA</t>
  </si>
  <si>
    <t>VERSIÓN QUE MODIFICA</t>
  </si>
  <si>
    <t>CAMBIO REALIZADO</t>
  </si>
  <si>
    <t>Se realizó seguimiento a las acciones de tratamiento propuestas para subsanar las situaciones identificadas en el análisis de riesgos y oportunidades.</t>
  </si>
  <si>
    <t>PROBABILIDAD</t>
  </si>
  <si>
    <t>IMPACTO</t>
  </si>
  <si>
    <t>MATRIZ DE CALOR (NIVELES DE SEVERIDAD DEL RIESGO)</t>
  </si>
  <si>
    <t>FRECUENCIA</t>
  </si>
  <si>
    <t>NIVEL</t>
  </si>
  <si>
    <t>AFECTACIÓN ECONÓMICA</t>
  </si>
  <si>
    <t>REPUTACIONAL</t>
  </si>
  <si>
    <t>Muy Baja</t>
  </si>
  <si>
    <t xml:space="preserve">La actividad que conlleva el riesgo se ejecuta
como máximos 2 veces por año </t>
  </si>
  <si>
    <t>Leve</t>
  </si>
  <si>
    <t>Afectación menor a 10 SMLMV</t>
  </si>
  <si>
    <t>El riesgo afecta la imagen de algún área de la
organización.</t>
  </si>
  <si>
    <t>Muy Alta 100%</t>
  </si>
  <si>
    <t>ALTO</t>
  </si>
  <si>
    <t>EXTREMO</t>
  </si>
  <si>
    <t>Extremo</t>
  </si>
  <si>
    <t>Baja</t>
  </si>
  <si>
    <t>La actividad que conlleva el riesgo se ejecuta de
3 a 24 veces por año</t>
  </si>
  <si>
    <t>Menor</t>
  </si>
  <si>
    <t>Entre 10 y 50 SMLMV</t>
  </si>
  <si>
    <t>El riesgo afecta la imagen de la entidad
internamente, de conocimiento general nivel interno, de junta directiva y accionistas y/o de
proveedores</t>
  </si>
  <si>
    <t>Alta 80%</t>
  </si>
  <si>
    <t>MODERADO</t>
  </si>
  <si>
    <t>Alto</t>
  </si>
  <si>
    <t>Media</t>
  </si>
  <si>
    <t xml:space="preserve">La actividad que conlleva el riesgo se ejecuta de
24 a 500 veces por año </t>
  </si>
  <si>
    <t>Moderado</t>
  </si>
  <si>
    <t xml:space="preserve">Entre 50 y 100 SMLMV </t>
  </si>
  <si>
    <t>El riesgo afecta la imagen de la entidad con algunos usuarios de relevancia frente al logro de los objetivos.</t>
  </si>
  <si>
    <t>Media 60%</t>
  </si>
  <si>
    <t>Alta</t>
  </si>
  <si>
    <t>La actividad que conlleva el riesgo se ejecuta
mínimo 500 veces al año y máximo 5000 veces
por año</t>
  </si>
  <si>
    <t>Mayor</t>
  </si>
  <si>
    <t>Entre 100 y 500 SMLMV</t>
  </si>
  <si>
    <t>El riesgo afecta la imagen de la entidad con efecto publicitario sostenido a nivel de sector administrativo, nivel departamental o municipal.</t>
  </si>
  <si>
    <t>Baja 40%</t>
  </si>
  <si>
    <t>BAJO</t>
  </si>
  <si>
    <t>Bajo</t>
  </si>
  <si>
    <t>Muy Alta</t>
  </si>
  <si>
    <t xml:space="preserve">La actividad que conlleva el riesgo se ejecuta más
de 5000 veces por año </t>
  </si>
  <si>
    <t>Catastrófico</t>
  </si>
  <si>
    <t>Mayor a 500 SMLMV</t>
  </si>
  <si>
    <t>El riesgo afecta la imagen de la entidad a nivel nacional, con efecto publicitario sostenido a nivel país.</t>
  </si>
  <si>
    <t>Muy Baja 20%</t>
  </si>
  <si>
    <t>Leve 20%</t>
  </si>
  <si>
    <t>Menor 40%</t>
  </si>
  <si>
    <t>Moderado 60%</t>
  </si>
  <si>
    <t>Mayor 80%</t>
  </si>
  <si>
    <t>Catastrófico 100%</t>
  </si>
  <si>
    <t>Peso</t>
  </si>
  <si>
    <t>EFICIENCIA DEL CONTROL</t>
  </si>
  <si>
    <t>TIPO DE CONTROL</t>
  </si>
  <si>
    <t>Detectivo</t>
  </si>
  <si>
    <t>Correctivo</t>
  </si>
  <si>
    <t>IMPLEMENTACIÓN</t>
  </si>
  <si>
    <t>categoria riesgo</t>
  </si>
  <si>
    <t>Integridad</t>
  </si>
  <si>
    <t>Periodo</t>
  </si>
  <si>
    <t>Diario</t>
  </si>
  <si>
    <t>Semanal</t>
  </si>
  <si>
    <t>Mensual</t>
  </si>
  <si>
    <t>Bimensual</t>
  </si>
  <si>
    <t>Cuatrimestral</t>
  </si>
  <si>
    <t>Oficial de Seguridad y Privacidad de la Información</t>
  </si>
  <si>
    <t>N/a</t>
  </si>
  <si>
    <t xml:space="preserve">ESTRATEGIAS PARA COMBATIR EL RIESGO  </t>
  </si>
  <si>
    <t xml:space="preserve">
Lucy Margarita Osorio Mastrodoménico</t>
  </si>
  <si>
    <t>EFR</t>
  </si>
  <si>
    <t>Ivan Alexis Ontibon Rojas</t>
  </si>
  <si>
    <t>Centro de Conciliación</t>
  </si>
  <si>
    <t>María Eugenia Salinas</t>
  </si>
  <si>
    <t>Sistema de Seguridad y Salud en el Trabajo</t>
  </si>
  <si>
    <t>Transferir</t>
  </si>
  <si>
    <t>Miguel Alfredo Herrera Molano</t>
  </si>
  <si>
    <t>Sistema de Gestión Ambiental</t>
  </si>
  <si>
    <t>Aceptar</t>
  </si>
  <si>
    <t>María Consuelo Alarcón Pardo</t>
  </si>
  <si>
    <t>Sistema de Gestión de Calidad</t>
  </si>
  <si>
    <t>Evitar</t>
  </si>
  <si>
    <t>Rodrigo Lupercio Riaño Pineda</t>
  </si>
  <si>
    <t>Sistema de Seguridad de la Información </t>
  </si>
  <si>
    <t xml:space="preserve">Daniel Andres Amaya Naranjo </t>
  </si>
  <si>
    <t xml:space="preserve">Sistema de Gestión Integrado </t>
  </si>
  <si>
    <t>Viviana Rodríguez Sepúlveda</t>
  </si>
  <si>
    <t>Profesional Oficina Asesora de Planeación</t>
  </si>
  <si>
    <t xml:space="preserve"> Mayra Alejandra Jimenez</t>
  </si>
  <si>
    <t xml:space="preserve">Gerente del Proyecto </t>
  </si>
  <si>
    <t>Alejandra Tobón Diaz</t>
  </si>
  <si>
    <t>Delegado de Asuntos Económicos y Societarios</t>
  </si>
  <si>
    <t>Grupo de Formalización a Comerciantes</t>
  </si>
  <si>
    <t>Superintendente Delegado Asuntos Económicos y Societarios</t>
  </si>
  <si>
    <t>Despacho del Superintendente</t>
  </si>
  <si>
    <t>Asesora del Desapacho  Comunicaciones</t>
  </si>
  <si>
    <t>PROCESOS</t>
  </si>
  <si>
    <t>PROPIETARIOS Y CUSTODIOS</t>
  </si>
  <si>
    <t>GESTION ESTRATEGICA</t>
  </si>
  <si>
    <t>DESPACHO SUPERINTENDENTE DE SOCIEDADES</t>
  </si>
  <si>
    <t>GESTON JUDICIAL</t>
  </si>
  <si>
    <t>SECRETARIA GENERAL</t>
  </si>
  <si>
    <t>OFICINA ASESORA DE PLANEACION</t>
  </si>
  <si>
    <t>OFICINA ASESORA JURIDICA</t>
  </si>
  <si>
    <t>GESTION DE INFORMACION EMPRESARIAL</t>
  </si>
  <si>
    <t>DIRECCION ADMINISTRATIVA</t>
  </si>
  <si>
    <t>ANALISIS ECONOMICO Y DE RIESGOS</t>
  </si>
  <si>
    <t>DIRECCION DE TECNOLOGIA DE LA INFORMACION Y LAS COMUNICACIONES</t>
  </si>
  <si>
    <t>ANALISIS FINANCIERO Y CONTABLE</t>
  </si>
  <si>
    <t>DIRECCION FINANCIERA</t>
  </si>
  <si>
    <t>ACTUACIONES Y AUTORIZACIONES ADMINISTRATIVAS</t>
  </si>
  <si>
    <t>DIRECCION DE TALENTO HUMANO</t>
  </si>
  <si>
    <t>OFICINA DE CONTROL DISCIPLINARIO INTERNO</t>
  </si>
  <si>
    <t>REGIMEN CAMBIARIO</t>
  </si>
  <si>
    <t>OFICINA DE CONTROL INTERNO</t>
  </si>
  <si>
    <t>RECUPERACION EMPRESARIAL</t>
  </si>
  <si>
    <t>DELEGATURA DE ASUNTOS ECONOMICOS Y SOCIETARIOS</t>
  </si>
  <si>
    <t>LIQUIDACION JUDICIAL</t>
  </si>
  <si>
    <t>DELEGATURA DE SUPERVISION SOCIETARIA</t>
  </si>
  <si>
    <t>DIRECCION DE CUMPLIMEINTO</t>
  </si>
  <si>
    <t>PROCESOS ESPECIALES</t>
  </si>
  <si>
    <t>DIRECCION DE SUPERVISION EMPRESARIAL</t>
  </si>
  <si>
    <t>DIRECCION DE INFORMACION EMPRESARIAL Y ESTUDIOS ECONOMICOS Y CONTABLES</t>
  </si>
  <si>
    <t>DIRECCION DE SUPERVISIÓN DE ASUNTOS ESPECIALES</t>
  </si>
  <si>
    <t>GESTION CONTRACTUAL</t>
  </si>
  <si>
    <t>DIRECCIÓN DE SUPERVISIÓN DE PROCEDIMIENTOS ESPECIALES</t>
  </si>
  <si>
    <t>GESTION DOCUMENTAL</t>
  </si>
  <si>
    <t>DIRECCIÓN DE SUPERVISIÓN DE CÁMARAS DE COMERCIO Y SUS REGISTROS PÚBLICOS</t>
  </si>
  <si>
    <t>GESTION FINANCIERA Y CONTABLE</t>
  </si>
  <si>
    <t>DELEGATURA DE PROCEDIMIENTOS DE INSOLVENCIA</t>
  </si>
  <si>
    <t>GESTION DE INFRAESTRUCTURA Y TECNOLOGIAS DE LA INFORMACION</t>
  </si>
  <si>
    <t>DIRECCIÓN DE PROCESOS DE REORGANIZACIÓN I</t>
  </si>
  <si>
    <t>DIRECCIÓN DE PROCESOS DE REORGANIZACIÓN II</t>
  </si>
  <si>
    <t>ATENCION AL CIUDADANO</t>
  </si>
  <si>
    <t>DIRECCIÓN DE ACUERDOS DE INSOLVENCIA EN EJECUCIÓN</t>
  </si>
  <si>
    <t>DIRECCIÓN DE PROCESOS DE LIQUIDACIÓN I</t>
  </si>
  <si>
    <t>GESTION DE APOYO JUDICIAL</t>
  </si>
  <si>
    <t>DIRECCIÓN DE PROCESOS DE LIQUIDACIÓN II</t>
  </si>
  <si>
    <t>EVALUACION Y CONTROL</t>
  </si>
  <si>
    <t>DELEGATURA DE PROCEDIMIENTOS MERCANTILES</t>
  </si>
  <si>
    <t>CONTROL DISCIPLINARIO</t>
  </si>
  <si>
    <t>DIRECCIÓN DE JURISDICCIÓN SOCIETARIA I</t>
  </si>
  <si>
    <t>INTENDENCIA REGIONAL ZONA NORTE</t>
  </si>
  <si>
    <t>DIRECCIÓN DE JURISDICCIÓN SOCIETARIA II</t>
  </si>
  <si>
    <t>INTENDENCIA REGIONAL ZONA SANTANDERES Y ARAUCA</t>
  </si>
  <si>
    <t xml:space="preserve">DIRECCIÓN DE JURISDICCIÓN SOCIETARIA III </t>
  </si>
  <si>
    <t>INTENDENCIA REGIONAL ZONA SUR</t>
  </si>
  <si>
    <t>DIRECCIÓN DE PROCESOS ESPECIALES</t>
  </si>
  <si>
    <t>INTENDENCIA REGIONAL ZONA EJE CAFETERO</t>
  </si>
  <si>
    <t>DELEGATURA DE INTERVENCIÓN Y ASUNTOS FINANCIEROS ESPECIALES</t>
  </si>
  <si>
    <t>INTENDENCIA REGIONAL ZONA OCCIDENTAL Y COSTA PACÍFICA</t>
  </si>
  <si>
    <t>DIRECCIÓN DE INTERVENCIÓN JUDICIAL</t>
  </si>
  <si>
    <t>INTENDENCIA REGIONAL ZONA CARIBE Y DEL ARCHIPIÉLAGO DE SAN ANDRÉS, PROVIDENCIA Y SANTA CATALINA</t>
  </si>
  <si>
    <t>DIRECCIÓN DE INVESTIGACIONES ADMINISTRATIVAS POR CAPTACIÓN Y DE SUPERVISIÓN DE ASUNTOS FINANCIEROS ESPECIALES</t>
  </si>
  <si>
    <r>
      <t>Corte marzo de 2026:</t>
    </r>
    <r>
      <rPr>
        <sz val="11"/>
        <color rgb="FF000000"/>
        <rFont val="Arial Narrow"/>
        <family val="2"/>
      </rPr>
      <t xml:space="preserve"> Se realizaron las inspecciones a las bodegas de almacenamiento temporal de residuos sólidos aprovechables y se diligenció en el formato de inspecciones ambientales.</t>
    </r>
  </si>
  <si>
    <r>
      <t>Corte marzo de 2026:</t>
    </r>
    <r>
      <rPr>
        <sz val="11"/>
        <color rgb="FF000000"/>
        <rFont val="Arial Narrow"/>
        <family val="2"/>
      </rPr>
      <t xml:space="preserve"> Se han realizado capacitaciones sobre el programa PGIRS a diferentes grupos de la entidad a lo largo del año.</t>
    </r>
  </si>
  <si>
    <r>
      <t>Corte marzo de 2026:</t>
    </r>
    <r>
      <rPr>
        <sz val="11"/>
        <color rgb="FF000000"/>
        <rFont val="Arial Narrow"/>
        <family val="2"/>
      </rPr>
      <t xml:space="preserve"> Se han enviado distintos banners sensibilizando sobre la separación de residuos en la entidad, el manejo de residuos sólidos y sobre economía circular enfocada a la separación correcta de residuos sólidos.</t>
    </r>
  </si>
  <si>
    <r>
      <t>Corte marzo de 2026:</t>
    </r>
    <r>
      <rPr>
        <sz val="11"/>
        <color theme="1"/>
        <rFont val="Arial Narrow"/>
        <family val="2"/>
      </rPr>
      <t xml:space="preserve"> Se puso trimestralmente pero los certificados de disposición final de Aceite vegetal usado son proporcionados en la medida de que el aceite se genera en el restaurante. Por lo que varía. </t>
    </r>
  </si>
  <si>
    <r>
      <t xml:space="preserve">Corte marzo de 2026:
</t>
    </r>
    <r>
      <rPr>
        <sz val="11"/>
        <color rgb="FF000000"/>
        <rFont val="Arial Narrow"/>
        <family val="2"/>
      </rPr>
      <t xml:space="preserve">Se encuentra en proceso de construcción de la matriz de requisitos legales, una vez finalizada se procede con la evaluación de cada requisito. </t>
    </r>
  </si>
  <si>
    <r>
      <t xml:space="preserve">Corte marzo de 2026:
</t>
    </r>
    <r>
      <rPr>
        <sz val="11"/>
        <color rgb="FF000000"/>
        <rFont val="Arial Narrow"/>
        <family val="2"/>
      </rPr>
      <t xml:space="preserve">No aplica. </t>
    </r>
    <r>
      <rPr>
        <sz val="11"/>
        <color theme="1"/>
        <rFont val="Arial Narrow"/>
        <family val="2"/>
      </rPr>
      <t xml:space="preserve">
</t>
    </r>
  </si>
  <si>
    <r>
      <t xml:space="preserve">Corte marzo de 2026: </t>
    </r>
    <r>
      <rPr>
        <sz val="11"/>
        <color rgb="FF000000"/>
        <rFont val="Arial Narrow"/>
        <family val="2"/>
      </rPr>
      <t xml:space="preserve">La Dirección de  Talento Humano esta en proceso de comunicación con la Secretaría Distrital de Ambiente para concretar capacitaciones sobre adaptación y mitigación del cambio climático y se prevee tener una capacitación para el mes de Julio. </t>
    </r>
  </si>
  <si>
    <r>
      <t>Corte marzo de 2026:</t>
    </r>
    <r>
      <rPr>
        <sz val="11"/>
        <color rgb="FF000000"/>
        <rFont val="Arial Narrow"/>
        <family val="2"/>
      </rPr>
      <t xml:space="preserve"> Se encuentra en diseño de un banner sobre movilidad Sostenible a la entidad por parte del Grupo Administrativo y del profesional encargado del PESV para envir en el mes de abril. </t>
    </r>
  </si>
  <si>
    <r>
      <t>Corte marzo de 2026:</t>
    </r>
    <r>
      <rPr>
        <sz val="11"/>
        <color rgb="FF000000"/>
        <rFont val="Arial Narrow"/>
        <family val="2"/>
      </rPr>
      <t xml:space="preserve"> Se realizó el reporte de indicadores de la entidad y de las intendencias regionales con corte marzo. Sin embargo, debido a que las facturas no llegan a la misma fecha para las intendencias, los datos no están completos sino hasta que se suban las facturas.</t>
    </r>
  </si>
  <si>
    <r>
      <t>Corte marzo de 2026:</t>
    </r>
    <r>
      <rPr>
        <sz val="11"/>
        <color rgb="FF000000"/>
        <rFont val="Arial Narrow"/>
        <family val="2"/>
      </rPr>
      <t xml:space="preserve"> Se esta proyectando el banner informativo sobre el tratamiento de aguas residuales para reducción de vertimiento</t>
    </r>
    <r>
      <rPr>
        <sz val="11"/>
        <color rgb="FFFF0000"/>
        <rFont val="Arial Narrow"/>
        <family val="2"/>
      </rPr>
      <t>.</t>
    </r>
  </si>
  <si>
    <r>
      <t>Corte marzo de 2026:</t>
    </r>
    <r>
      <rPr>
        <sz val="11"/>
        <color rgb="FF000000"/>
        <rFont val="Arial Narrow"/>
        <family val="2"/>
      </rPr>
      <t xml:space="preserve"> Se han realizado capacitaciones sobre el programa PROCURE a diferentes grupos de la entidad a lo largo del año.</t>
    </r>
  </si>
  <si>
    <r>
      <t>Corte marzo de 2026:</t>
    </r>
    <r>
      <rPr>
        <sz val="11"/>
        <color theme="1"/>
        <rFont val="Arial Narrow"/>
        <family val="2"/>
      </rPr>
      <t xml:space="preserve">
Se avanzó en la estructuración de acuerdos MLA con Panamá y El Salvador, y en el borrador de MOU con revisión jurídica. Se fortaleció la articulación interinstitucional mediante mesas de trabajo y actualización de convenios.
Se realizaron 2 consultorios jurídicos (virtual y presencial en Medellín) con 74 participantes, brindando orientación en SAGRILAFT y PTEE.
Se definió y avanzó la organización del Foro de Cumplimiento Empresarial, programado en Bogotá, Barranquilla y Cali en 2026.
Además, se programaron eventos de construcción conjunta en Bogotá y Medellín con aliados estratégicos.</t>
    </r>
    <r>
      <rPr>
        <b/>
        <sz val="11"/>
        <color rgb="FF000000"/>
        <rFont val="Arial Narrow"/>
        <family val="2"/>
      </rPr>
      <t xml:space="preserve">
</t>
    </r>
    <r>
      <rPr>
        <sz val="11"/>
        <color rgb="FF000000"/>
        <rFont val="Arial Narrow"/>
        <family val="2"/>
      </rPr>
      <t xml:space="preserve">
Las evidencias se encuentran en la carpeta seguimiento planeación estratégica institucional.</t>
    </r>
  </si>
  <si>
    <r>
      <t>Corte marzo de 2026:</t>
    </r>
    <r>
      <rPr>
        <sz val="11"/>
        <color theme="1"/>
        <rFont val="Arial Narrow"/>
        <family val="2"/>
      </rPr>
      <t xml:space="preserve">
La política fue publicada en el mes de febrero de 2026</t>
    </r>
  </si>
  <si>
    <r>
      <t>Corte marzo de 2026:</t>
    </r>
    <r>
      <rPr>
        <sz val="11"/>
        <color theme="1"/>
        <rFont val="Arial Narrow"/>
        <family val="2"/>
      </rPr>
      <t xml:space="preserve">
Se formuló el plan de trabajo del piloto de analítica institucional, se diseñó un instrumento de contextualización y se realizó una mesa de entendimiento en la Delegatura de Insolvencia.
Se avanzó en la captura de conocimiento tácito en PowerApp, alcanzando más de 640 inventarios (90,14% de la entidad).
Además, se diseñó la segunda versión de la red de conocimiento institucional, integrando conocimiento tácito, explícito y personas en una herramienta digital.</t>
    </r>
    <r>
      <rPr>
        <b/>
        <sz val="11"/>
        <color rgb="FF000000"/>
        <rFont val="Arial Narrow"/>
        <family val="2"/>
      </rPr>
      <t xml:space="preserve">
</t>
    </r>
    <r>
      <rPr>
        <sz val="11"/>
        <color rgb="FF000000"/>
        <rFont val="Arial Narrow"/>
        <family val="2"/>
      </rPr>
      <t xml:space="preserve">
Las evidencias se encuentran en la carpeta seguimiento planeación estratégica institucional.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</si>
</sst>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b/>
      <sz val="10"/>
      <color theme="0"/>
      <name val="Verdana"/>
      <family val="2"/>
    </font>
    <font>
      <sz val="11"/>
      <color rgb="FF000000"/>
      <name val="Symbol"/>
      <family val="1"/>
      <charset val="2"/>
    </font>
    <font>
      <b/>
      <sz val="12"/>
      <color theme="1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10.5"/>
      <color theme="0"/>
      <name val="Segoe U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12"/>
      <color rgb="FF969696"/>
      <name val="Verdana"/>
      <family val="2"/>
    </font>
    <font>
      <b/>
      <sz val="12"/>
      <color rgb="FFFFFFFF"/>
      <name val="Verdana"/>
      <family val="2"/>
    </font>
    <font>
      <sz val="9"/>
      <color rgb="FF969696"/>
      <name val="Verdana"/>
      <family val="2"/>
    </font>
    <font>
      <sz val="11"/>
      <color rgb="FF969696"/>
      <name val="Verdana"/>
      <family val="2"/>
    </font>
    <font>
      <b/>
      <sz val="11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FFFFFF"/>
      <name val="Verdana"/>
      <family val="2"/>
    </font>
    <font>
      <b/>
      <sz val="11"/>
      <color rgb="FF000000"/>
      <name val="Arial Narrow"/>
      <family val="2"/>
    </font>
    <font>
      <sz val="11"/>
      <color theme="1"/>
      <name val="Calibri"/>
      <family val="2"/>
    </font>
    <font>
      <sz val="11"/>
      <color rgb="FFFF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EE803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rgb="FFF2DCDB"/>
        <bgColor indexed="64"/>
      </patternFill>
    </fill>
    <fill>
      <patternFill patternType="lightUp">
        <fgColor theme="0" tint="-0.14996795556505021"/>
        <bgColor theme="0" tint="-4.9989318521683403E-2"/>
      </patternFill>
    </fill>
    <fill>
      <patternFill patternType="solid">
        <fgColor rgb="FFF2DCDB"/>
        <bgColor rgb="FF96284B"/>
      </patternFill>
    </fill>
    <fill>
      <patternFill patternType="solid">
        <fgColor rgb="FFE59BB2"/>
        <bgColor rgb="FF96284B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4" fillId="0" borderId="0" applyNumberFormat="0" applyFill="0" applyBorder="0" applyAlignment="0" applyProtection="0"/>
    <xf numFmtId="0" fontId="21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6" fillId="0" borderId="0" xfId="0" applyFont="1" applyAlignment="1">
      <alignment vertical="center"/>
    </xf>
    <xf numFmtId="9" fontId="0" fillId="4" borderId="1" xfId="0" applyNumberForma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7" borderId="1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11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3" fillId="0" borderId="0" xfId="0" applyFont="1" applyAlignment="1">
      <alignment vertical="center" wrapText="1"/>
    </xf>
    <xf numFmtId="0" fontId="8" fillId="0" borderId="0" xfId="0" applyFont="1" applyAlignment="1" applyProtection="1">
      <alignment horizontal="center" vertical="center"/>
      <protection locked="0"/>
    </xf>
    <xf numFmtId="9" fontId="2" fillId="8" borderId="4" xfId="0" applyNumberFormat="1" applyFont="1" applyFill="1" applyBorder="1" applyAlignment="1">
      <alignment horizontal="center" vertical="center" wrapText="1"/>
    </xf>
    <xf numFmtId="9" fontId="2" fillId="4" borderId="4" xfId="0" applyNumberFormat="1" applyFont="1" applyFill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6" fillId="9" borderId="1" xfId="0" applyFont="1" applyFill="1" applyBorder="1" applyAlignment="1" applyProtection="1">
      <alignment horizontal="center" vertical="center" wrapText="1"/>
      <protection locked="0"/>
    </xf>
    <xf numFmtId="0" fontId="16" fillId="9" borderId="3" xfId="0" applyFont="1" applyFill="1" applyBorder="1" applyAlignment="1" applyProtection="1">
      <alignment horizontal="center" vertical="center" wrapText="1"/>
      <protection locked="0"/>
    </xf>
    <xf numFmtId="9" fontId="2" fillId="8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>
      <alignment horizontal="justify" vertical="center"/>
    </xf>
    <xf numFmtId="14" fontId="8" fillId="10" borderId="4" xfId="0" applyNumberFormat="1" applyFont="1" applyFill="1" applyBorder="1" applyAlignment="1" applyProtection="1">
      <alignment horizontal="center" vertical="center"/>
      <protection locked="0"/>
    </xf>
    <xf numFmtId="0" fontId="2" fillId="10" borderId="4" xfId="0" applyFont="1" applyFill="1" applyBorder="1" applyAlignment="1" applyProtection="1">
      <alignment horizontal="center" vertical="center"/>
      <protection locked="0"/>
    </xf>
    <xf numFmtId="0" fontId="20" fillId="0" borderId="0" xfId="3" applyFont="1"/>
    <xf numFmtId="0" fontId="20" fillId="0" borderId="0" xfId="3" applyFont="1" applyAlignment="1">
      <alignment horizontal="justify" vertical="top"/>
    </xf>
    <xf numFmtId="0" fontId="23" fillId="12" borderId="1" xfId="3" applyFont="1" applyFill="1" applyBorder="1" applyAlignment="1">
      <alignment horizontal="center" vertical="center" wrapText="1"/>
    </xf>
    <xf numFmtId="14" fontId="24" fillId="0" borderId="1" xfId="3" applyNumberFormat="1" applyFont="1" applyBorder="1" applyAlignment="1">
      <alignment horizontal="center" vertical="center"/>
    </xf>
    <xf numFmtId="49" fontId="24" fillId="0" borderId="1" xfId="3" applyNumberFormat="1" applyFont="1" applyBorder="1" applyAlignment="1">
      <alignment horizontal="center" vertical="center"/>
    </xf>
    <xf numFmtId="0" fontId="27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30" fillId="13" borderId="13" xfId="0" applyFont="1" applyFill="1" applyBorder="1" applyAlignment="1" applyProtection="1">
      <alignment wrapText="1"/>
      <protection locked="0"/>
    </xf>
    <xf numFmtId="0" fontId="30" fillId="13" borderId="10" xfId="0" applyFont="1" applyFill="1" applyBorder="1" applyAlignment="1" applyProtection="1">
      <alignment wrapText="1"/>
      <protection locked="0"/>
    </xf>
    <xf numFmtId="49" fontId="31" fillId="0" borderId="12" xfId="0" applyNumberFormat="1" applyFont="1" applyBorder="1" applyAlignment="1" applyProtection="1">
      <alignment horizontal="right" vertical="center" wrapText="1"/>
      <protection locked="0"/>
    </xf>
    <xf numFmtId="14" fontId="31" fillId="0" borderId="13" xfId="0" applyNumberFormat="1" applyFont="1" applyBorder="1" applyAlignment="1" applyProtection="1">
      <alignment vertical="center" wrapText="1"/>
      <protection locked="0"/>
    </xf>
    <xf numFmtId="0" fontId="2" fillId="10" borderId="4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Protection="1">
      <protection locked="0"/>
    </xf>
    <xf numFmtId="14" fontId="8" fillId="1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10" borderId="4" xfId="0" applyFont="1" applyFill="1" applyBorder="1" applyAlignment="1" applyProtection="1">
      <alignment horizontal="center" vertical="center" wrapText="1"/>
      <protection locked="0"/>
    </xf>
    <xf numFmtId="0" fontId="2" fillId="10" borderId="4" xfId="0" applyFont="1" applyFill="1" applyBorder="1" applyAlignment="1" applyProtection="1">
      <alignment horizontal="justify" vertical="center" wrapText="1"/>
      <protection locked="0"/>
    </xf>
    <xf numFmtId="0" fontId="0" fillId="0" borderId="0" xfId="0" applyAlignment="1" applyProtection="1">
      <alignment horizontal="justify" vertical="center"/>
      <protection locked="0"/>
    </xf>
    <xf numFmtId="0" fontId="0" fillId="0" borderId="0" xfId="0" applyAlignment="1" applyProtection="1">
      <alignment horizontal="justify" vertical="center" wrapText="1"/>
      <protection locked="0"/>
    </xf>
    <xf numFmtId="14" fontId="2" fillId="10" borderId="4" xfId="0" applyNumberFormat="1" applyFont="1" applyFill="1" applyBorder="1" applyAlignment="1" applyProtection="1">
      <alignment horizontal="center" vertical="center" wrapText="1"/>
      <protection locked="0"/>
    </xf>
    <xf numFmtId="14" fontId="34" fillId="14" borderId="4" xfId="0" applyNumberFormat="1" applyFont="1" applyFill="1" applyBorder="1" applyAlignment="1" applyProtection="1">
      <alignment horizontal="center" vertical="center"/>
      <protection locked="0"/>
    </xf>
    <xf numFmtId="14" fontId="34" fillId="14" borderId="8" xfId="0" applyNumberFormat="1" applyFont="1" applyFill="1" applyBorder="1" applyAlignment="1" applyProtection="1">
      <alignment horizontal="center" vertical="center"/>
      <protection locked="0"/>
    </xf>
    <xf numFmtId="0" fontId="16" fillId="9" borderId="6" xfId="0" applyFont="1" applyFill="1" applyBorder="1" applyAlignment="1" applyProtection="1">
      <alignment vertical="center" wrapText="1"/>
      <protection locked="0"/>
    </xf>
    <xf numFmtId="0" fontId="8" fillId="10" borderId="4" xfId="0" applyFont="1" applyFill="1" applyBorder="1" applyAlignment="1" applyProtection="1">
      <alignment horizontal="left" vertical="top" wrapText="1"/>
      <protection locked="0"/>
    </xf>
    <xf numFmtId="0" fontId="33" fillId="10" borderId="4" xfId="0" applyFont="1" applyFill="1" applyBorder="1" applyAlignment="1" applyProtection="1">
      <alignment horizontal="left" vertical="top"/>
      <protection locked="0"/>
    </xf>
    <xf numFmtId="0" fontId="8" fillId="10" borderId="4" xfId="0" applyFont="1" applyFill="1" applyBorder="1" applyAlignment="1" applyProtection="1">
      <alignment horizontal="left" vertical="top"/>
      <protection locked="0"/>
    </xf>
    <xf numFmtId="0" fontId="33" fillId="14" borderId="8" xfId="0" applyFont="1" applyFill="1" applyBorder="1" applyAlignment="1" applyProtection="1">
      <alignment horizontal="left" vertical="top" wrapText="1"/>
      <protection locked="0"/>
    </xf>
    <xf numFmtId="0" fontId="14" fillId="0" borderId="0" xfId="2" applyProtection="1">
      <protection locked="0"/>
    </xf>
    <xf numFmtId="0" fontId="35" fillId="13" borderId="12" xfId="0" applyFont="1" applyFill="1" applyBorder="1" applyAlignment="1" applyProtection="1">
      <alignment wrapText="1"/>
      <protection locked="0"/>
    </xf>
    <xf numFmtId="0" fontId="36" fillId="14" borderId="8" xfId="0" applyFont="1" applyFill="1" applyBorder="1" applyAlignment="1" applyProtection="1">
      <alignment horizontal="left" vertical="top" wrapText="1"/>
      <protection locked="0"/>
    </xf>
    <xf numFmtId="0" fontId="34" fillId="14" borderId="8" xfId="0" applyFont="1" applyFill="1" applyBorder="1" applyAlignment="1" applyProtection="1">
      <alignment horizontal="center" vertical="center" wrapText="1"/>
      <protection locked="0"/>
    </xf>
    <xf numFmtId="0" fontId="34" fillId="14" borderId="8" xfId="0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 applyProtection="1">
      <alignment horizontal="left" vertical="top"/>
      <protection locked="0"/>
    </xf>
    <xf numFmtId="0" fontId="37" fillId="0" borderId="0" xfId="0" applyFont="1" applyAlignment="1" applyProtection="1">
      <alignment horizontal="left" vertical="top" wrapText="1"/>
      <protection locked="0"/>
    </xf>
    <xf numFmtId="0" fontId="31" fillId="0" borderId="9" xfId="0" applyFont="1" applyBorder="1" applyAlignment="1" applyProtection="1">
      <alignment horizontal="justify" vertical="center" wrapText="1"/>
      <protection locked="0"/>
    </xf>
    <xf numFmtId="0" fontId="31" fillId="0" borderId="10" xfId="0" applyFont="1" applyBorder="1" applyAlignment="1" applyProtection="1">
      <alignment horizontal="justify" vertical="center" wrapText="1"/>
      <protection locked="0"/>
    </xf>
    <xf numFmtId="0" fontId="31" fillId="0" borderId="11" xfId="0" applyFont="1" applyBorder="1" applyAlignment="1" applyProtection="1">
      <alignment horizontal="justify" vertical="center" wrapText="1"/>
      <protection locked="0"/>
    </xf>
    <xf numFmtId="0" fontId="16" fillId="9" borderId="7" xfId="0" applyFont="1" applyFill="1" applyBorder="1" applyAlignment="1" applyProtection="1">
      <alignment horizontal="center" vertical="center" wrapText="1"/>
      <protection locked="0"/>
    </xf>
    <xf numFmtId="0" fontId="16" fillId="9" borderId="6" xfId="0" applyFont="1" applyFill="1" applyBorder="1" applyAlignment="1" applyProtection="1">
      <alignment horizontal="center" vertical="center" wrapText="1"/>
      <protection locked="0"/>
    </xf>
    <xf numFmtId="0" fontId="16" fillId="9" borderId="8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0" fontId="29" fillId="0" borderId="1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14" fontId="20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2" fillId="0" borderId="0" xfId="3" applyFont="1" applyAlignment="1">
      <alignment horizontal="center" vertical="center" wrapText="1"/>
    </xf>
    <xf numFmtId="0" fontId="23" fillId="12" borderId="2" xfId="3" applyFont="1" applyFill="1" applyBorder="1" applyAlignment="1">
      <alignment horizontal="center" vertical="center" wrapText="1"/>
    </xf>
    <xf numFmtId="0" fontId="23" fillId="12" borderId="14" xfId="3" applyFont="1" applyFill="1" applyBorder="1" applyAlignment="1">
      <alignment horizontal="center" vertical="center" wrapText="1"/>
    </xf>
    <xf numFmtId="0" fontId="24" fillId="0" borderId="2" xfId="3" applyFont="1" applyBorder="1" applyAlignment="1">
      <alignment horizontal="justify" vertical="center" wrapText="1"/>
    </xf>
    <xf numFmtId="0" fontId="24" fillId="0" borderId="14" xfId="3" applyFont="1" applyBorder="1" applyAlignment="1">
      <alignment horizontal="justify" vertical="center" wrapText="1"/>
    </xf>
    <xf numFmtId="0" fontId="20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DEC52249-60C7-47DF-9384-2022F8FEC124}"/>
    <cellStyle name="Normal 3" xfId="3" xr:uid="{BE1A007E-2880-4494-A5DD-6F6B4E1BD1A6}"/>
  </cellStyles>
  <dxfs count="19"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theme="9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2DCDB"/>
      <color rgb="FFFFFF66"/>
      <color rgb="FFEE8036"/>
      <color rgb="FFC435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7298DF80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528224</xdr:colOff>
      <xdr:row>0</xdr:row>
      <xdr:rowOff>0</xdr:rowOff>
    </xdr:from>
    <xdr:to>
      <xdr:col>0</xdr:col>
      <xdr:colOff>2164773</xdr:colOff>
      <xdr:row>3</xdr:row>
      <xdr:rowOff>274204</xdr:rowOff>
    </xdr:to>
    <xdr:pic>
      <xdr:nvPicPr>
        <xdr:cNvPr id="6" name="x_Imagen 1" descr="cid:dccf9648-cc51-4dea-be24-7533619d6837">
          <a:extLst>
            <a:ext uri="{FF2B5EF4-FFF2-40B4-BE49-F238E27FC236}">
              <a16:creationId xmlns:a16="http://schemas.microsoft.com/office/drawing/2014/main" id="{7A19A33E-C647-4D9C-B32F-57320FBA85E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24" y="0"/>
          <a:ext cx="1636549" cy="9380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persociedades.gov.co/documents/107391/7723526/DOFA-2024.pdf/f73e445f-5535-9035-3667-cb7a1663d78d?version=1.0&amp;t=1722356327138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EBE6-527E-4058-B10E-CD66DAFB4053}">
  <dimension ref="A1:XFD197"/>
  <sheetViews>
    <sheetView tabSelected="1" topLeftCell="Q1" zoomScaleNormal="100" workbookViewId="0">
      <pane ySplit="6" topLeftCell="A72" activePane="bottomLeft" state="frozen"/>
      <selection pane="bottomLeft" activeCell="AC6" sqref="AC6"/>
    </sheetView>
  </sheetViews>
  <sheetFormatPr baseColWidth="10" defaultColWidth="11.42578125" defaultRowHeight="15" x14ac:dyDescent="0.25"/>
  <cols>
    <col min="1" max="1" width="37.7109375" style="48" customWidth="1"/>
    <col min="2" max="2" width="12.28515625" style="48" customWidth="1"/>
    <col min="3" max="3" width="18.42578125" style="48" customWidth="1"/>
    <col min="4" max="4" width="8" style="48" customWidth="1"/>
    <col min="5" max="5" width="17.28515625" style="1" customWidth="1"/>
    <col min="6" max="6" width="6.5703125" style="48" customWidth="1"/>
    <col min="7" max="7" width="14.42578125" style="1" customWidth="1"/>
    <col min="8" max="8" width="12.85546875" style="1" customWidth="1"/>
    <col min="9" max="9" width="35.85546875" style="71" customWidth="1"/>
    <col min="10" max="10" width="45.140625" style="48" customWidth="1"/>
    <col min="11" max="11" width="19.85546875" style="48" customWidth="1"/>
    <col min="12" max="12" width="15.28515625" style="48" customWidth="1"/>
    <col min="13" max="13" width="14.85546875" style="48" customWidth="1"/>
    <col min="14" max="14" width="28.5703125" style="49" customWidth="1"/>
    <col min="15" max="15" width="31.42578125" style="49" customWidth="1"/>
    <col min="16" max="16" width="61.140625" style="85" customWidth="1"/>
    <col min="17" max="17" width="15.28515625" style="1" customWidth="1"/>
    <col min="18" max="18" width="11.42578125" style="1" customWidth="1"/>
    <col min="19" max="19" width="14.5703125" style="48" customWidth="1"/>
    <col min="20" max="20" width="6" style="1" customWidth="1"/>
    <col min="21" max="21" width="20.5703125" style="49" customWidth="1"/>
    <col min="22" max="22" width="5" style="14" customWidth="1"/>
    <col min="23" max="23" width="15.85546875" style="1" customWidth="1"/>
    <col min="24" max="25" width="15.28515625" style="1" customWidth="1"/>
    <col min="26" max="26" width="11.7109375" style="1" customWidth="1"/>
    <col min="27" max="27" width="16.85546875" style="1" customWidth="1"/>
    <col min="28" max="28" width="11.42578125" style="1"/>
    <col min="29" max="29" width="14.7109375" style="48" customWidth="1"/>
    <col min="30" max="16384" width="11.42578125" style="48"/>
  </cols>
  <sheetData>
    <row r="1" spans="1:29 16384:16384" ht="15.75" x14ac:dyDescent="0.3">
      <c r="A1" s="96"/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 t="s">
        <v>1</v>
      </c>
      <c r="AA1" s="101"/>
      <c r="AB1" s="97" t="s">
        <v>2</v>
      </c>
      <c r="AC1" s="97"/>
      <c r="XFD1" s="66" t="s">
        <v>3</v>
      </c>
    </row>
    <row r="2" spans="1:29 16384:16384" x14ac:dyDescent="0.25">
      <c r="A2" s="96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1" t="s">
        <v>4</v>
      </c>
      <c r="AA2" s="101"/>
      <c r="AB2" s="98" t="s">
        <v>5</v>
      </c>
      <c r="AC2" s="98"/>
    </row>
    <row r="3" spans="1:29 16384:16384" ht="21.75" customHeight="1" x14ac:dyDescent="0.25">
      <c r="A3" s="96"/>
      <c r="B3" s="100" t="s">
        <v>6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1" t="s">
        <v>7</v>
      </c>
      <c r="AA3" s="101"/>
      <c r="AB3" s="99">
        <v>46108</v>
      </c>
      <c r="AC3" s="99"/>
    </row>
    <row r="4" spans="1:29 16384:16384" ht="27.75" customHeight="1" x14ac:dyDescent="0.25">
      <c r="A4" s="96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1" t="s">
        <v>8</v>
      </c>
      <c r="AA4" s="101"/>
      <c r="AB4" s="97" t="s">
        <v>9</v>
      </c>
      <c r="AC4" s="97"/>
    </row>
    <row r="5" spans="1:29 16384:16384" ht="21.75" customHeight="1" x14ac:dyDescent="0.25">
      <c r="C5" s="90" t="s">
        <v>10</v>
      </c>
      <c r="D5" s="91"/>
      <c r="E5" s="91"/>
      <c r="F5" s="91"/>
      <c r="G5" s="91"/>
      <c r="H5" s="92"/>
      <c r="I5" s="90" t="s">
        <v>11</v>
      </c>
      <c r="J5" s="91"/>
      <c r="K5" s="91"/>
      <c r="L5" s="91"/>
      <c r="M5" s="91"/>
      <c r="N5" s="91"/>
      <c r="O5" s="91"/>
      <c r="P5" s="91"/>
      <c r="Q5" s="90" t="s">
        <v>12</v>
      </c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75"/>
    </row>
    <row r="6" spans="1:29 16384:16384" s="50" customFormat="1" ht="48" customHeight="1" x14ac:dyDescent="0.25">
      <c r="A6" s="43" t="s">
        <v>13</v>
      </c>
      <c r="B6" s="44" t="s">
        <v>14</v>
      </c>
      <c r="C6" s="44" t="s">
        <v>15</v>
      </c>
      <c r="D6" s="44" t="s">
        <v>16</v>
      </c>
      <c r="E6" s="44" t="s">
        <v>17</v>
      </c>
      <c r="F6" s="44" t="s">
        <v>18</v>
      </c>
      <c r="G6" s="44" t="s">
        <v>19</v>
      </c>
      <c r="H6" s="44" t="s">
        <v>20</v>
      </c>
      <c r="I6" s="44" t="s">
        <v>21</v>
      </c>
      <c r="J6" s="44" t="s">
        <v>22</v>
      </c>
      <c r="K6" s="44" t="s">
        <v>23</v>
      </c>
      <c r="L6" s="44" t="s">
        <v>24</v>
      </c>
      <c r="M6" s="44" t="s">
        <v>25</v>
      </c>
      <c r="N6" s="44" t="s">
        <v>26</v>
      </c>
      <c r="O6" s="44" t="s">
        <v>27</v>
      </c>
      <c r="P6" s="44" t="s">
        <v>28</v>
      </c>
      <c r="Q6" s="44" t="s">
        <v>17</v>
      </c>
      <c r="R6" s="44" t="s">
        <v>19</v>
      </c>
      <c r="S6" s="44" t="s">
        <v>14</v>
      </c>
      <c r="T6" s="44" t="s">
        <v>18</v>
      </c>
      <c r="U6" s="44" t="s">
        <v>29</v>
      </c>
      <c r="V6" s="44" t="s">
        <v>18</v>
      </c>
      <c r="W6" s="44" t="s">
        <v>30</v>
      </c>
      <c r="X6" s="44" t="s">
        <v>31</v>
      </c>
      <c r="Y6" s="44" t="s">
        <v>32</v>
      </c>
      <c r="Z6" s="44" t="s">
        <v>33</v>
      </c>
      <c r="AA6" s="44" t="s">
        <v>34</v>
      </c>
      <c r="AB6" s="44" t="s">
        <v>35</v>
      </c>
      <c r="AC6" s="44" t="s">
        <v>11</v>
      </c>
    </row>
    <row r="7" spans="1:29 16384:16384" s="38" customFormat="1" ht="111.6" customHeight="1" x14ac:dyDescent="0.25">
      <c r="A7" s="69" t="s">
        <v>36</v>
      </c>
      <c r="B7" s="65" t="s">
        <v>37</v>
      </c>
      <c r="C7" s="65" t="s">
        <v>38</v>
      </c>
      <c r="D7" s="45">
        <v>0.6</v>
      </c>
      <c r="E7" s="42" t="str">
        <f t="shared" ref="E7:E78" si="0">IF(AND(D7&lt;=100%,D7&gt;80%),"Muy alta",IF(AND(D7&lt;=80%,D7&gt;60%),"Alta",IF(AND(D7&lt;=60%,D7&gt;40%),"Media",IF(AND(D7&lt;=40%,D7&gt;20%),"Baja",IF(AND(D7&lt;=20%,D7&gt;=0%),"Muy Baja",)))))</f>
        <v>Media</v>
      </c>
      <c r="F7" s="45">
        <v>0.8</v>
      </c>
      <c r="G7" s="46" t="str">
        <f>IF(AND(F7&lt;=100%,F7&gt;80%),"Catastrófico",IF(AND(F7&lt;=80%,F7&gt;60%),"Mayor",IF(AND(F7&lt;=60%,F7&gt;40%),"Moderado",IF(AND(F7&lt;=40%,F7&gt;20%),"Menor",IF(AND(F7&lt;=20%,F7&gt;=0%),"Leve")))))</f>
        <v>Mayor</v>
      </c>
      <c r="H7" s="47" t="str">
        <f>IF(E7&lt;&gt;"",IF(G7&lt;&gt;"",
IF(AND(E7 = "Muy Baja",G7 = "Leve"), "Bajo",
IF(AND(E7 = "Muy Baja",G7 = "Menor"), "Bajo",
IF(AND(E7 = "Muy Baja",G7 = "Moderado"), "Moderado",
IF(AND(E7 = "Muy Baja",G7 = "Mayor"), "Alto",
IF(AND(E7 = "Muy Baja",G7 = "Catastrófico"), "Extremo",
IF(AND(E7 = "Baja",G7 = "Leve"), "Bajo",
IF(AND(E7 = "Baja",G7 = "Menor"), "Moderado",
IF(AND(E7 = "Baja",G7 = "Moderado"), "Moderado",
IF(AND(E7 = "Baja",G7 = "Mayor"), "Alto",
IF(AND(E7 = "Baja",G7 = "Catastrófico"), "Extremo",
IF(AND(E7 = "Media",G7 = "Leve"), "Moderado",
IF(AND(E7 = "Media",G7 = "Menor"), "Moderado",
IF(AND(E7 = "Media",G7 = "Moderado"), " Moderado",
IF(AND(E7 = "Media",G7 = "Mayor"), "Alto",
IF(AND(E7 = "Media",G7 = "Catastrófico"), "Extremo",
IF(AND(E7 = "Alta",G7 = "Leve"), "Moderado",
IF(AND(E7 = "Alta",G7 = "Menor"), "Moderado",
IF(AND(E7 = "Alta",G7 = "Moderado"), "Alto",
IF(AND(E7 = "Alta",G7 = "Mayor"), "Alto",
IF(AND(E7 = "Alta",G7 = "Catastrófico"), "Extremo",
IF(AND(E7 = "Muy Alta",G7 = "Leve"), "Alto",
IF(AND(E7 = "Muy Alta",G7 = "Menor"), "Alto",
IF(AND(E7 = "Muy Alta",G7 = "Moderado"), "Alto",
IF(AND(E7 = "Muy Alta",G7 = "Mayor"), "Alto",
IF(AND(E7 = "Muy Alta",G7 = "Catastrófico"), "Extremo",
))))))))))))))))))))))))),"N/A"),"N/A")</f>
        <v>Alto</v>
      </c>
      <c r="I7" s="69" t="s">
        <v>39</v>
      </c>
      <c r="J7" s="65" t="s">
        <v>40</v>
      </c>
      <c r="K7" s="52">
        <v>46024</v>
      </c>
      <c r="L7" s="52">
        <v>46371</v>
      </c>
      <c r="M7" s="52" t="s">
        <v>41</v>
      </c>
      <c r="N7" s="67" t="s">
        <v>42</v>
      </c>
      <c r="O7" s="68" t="s">
        <v>43</v>
      </c>
      <c r="P7" s="76" t="s">
        <v>44</v>
      </c>
      <c r="Q7" s="42" t="str">
        <f t="shared" ref="Q7:Q186" si="1">IF(S7="Preventivo","X",IF(S7="Detectivo","X",IF(S7="Correctivo"," "," ")))</f>
        <v>X</v>
      </c>
      <c r="R7" s="42" t="str">
        <f t="shared" ref="R7:R186" si="2">IF(S7="Preventivo"," ",IF(S7="Detectivo"," ",IF(S7="Correctivo","X"," ")))</f>
        <v xml:space="preserve"> </v>
      </c>
      <c r="S7" s="65" t="s">
        <v>45</v>
      </c>
      <c r="T7" s="39">
        <f t="shared" ref="T7:T186" si="3">IF(S7="Preventivo",25%,IF(S7="Detectivo",15%,IF(S7="Correctivo",10%,0)))</f>
        <v>0.25</v>
      </c>
      <c r="U7" s="65" t="s">
        <v>46</v>
      </c>
      <c r="V7" s="39">
        <f t="shared" ref="V7:V186" si="4">IF(U7="Automático",25%,IF(U7="Manual",15%,0))</f>
        <v>0.15</v>
      </c>
      <c r="W7" s="40">
        <f t="shared" ref="W7:W186" si="5">T7+V7</f>
        <v>0.4</v>
      </c>
      <c r="X7" s="41" t="str">
        <f t="shared" ref="X7:X186" si="6">IF(AND(Y7&lt;=100%,Y7&gt;80%),"Muy alta",IF(AND(Y7&lt;=80%,Y7&gt;60%),"Alta",IF(AND(Y7&lt;=60%,Y7&gt;40%),"Media",IF(AND(Y7&lt;=40%,Y7&gt;20%),"Baja",IF(AND(Y7&lt;=20%,Y7&gt;=0%),"Muy Baja",)))))</f>
        <v>Baja</v>
      </c>
      <c r="Y7" s="41">
        <f t="shared" ref="Y7:Y186" si="7">IF(S7="Preventivo",D7-(W7*D7),IF(S7="Detectivo",D7-(W7*D7),IF(S7="Correctivo",D7*1," ")))</f>
        <v>0.36</v>
      </c>
      <c r="Z7" s="41" t="str">
        <f t="shared" ref="Z7:Z186" si="8">IF(AND(AA7&lt;=100%,AA7&gt;80%),"Catastrófico",IF(AND(AA7&lt;=80%,AA7&gt;60%),"Mayor",IF(AND(AA7&lt;=60%,AA7&gt;40%),"Moderado",IF(AND(AA7&lt;=40%,AA7&gt;20%),"Menor",IF(AND(AA7&lt;=20%,AA7&gt;=0%),"Leve"," ")))))</f>
        <v>Moderado</v>
      </c>
      <c r="AA7" s="41">
        <f>F7-(W7*F7)</f>
        <v>0.48</v>
      </c>
      <c r="AB7" s="46" t="str">
        <f t="shared" ref="AB7:AB186" si="9">IF(X7&lt;&gt;"",IF(Z7&lt;&gt;"",
IF(AND(X7 = "Muy Baja",Z7 = "Leve"), "Bajo",
IF(AND(X7 = "Muy Baja",Z7 = "Menor"), "Bajo",
IF(AND(X7 = "Muy Baja",Z7 = "Moderado"), "Moderado",
IF(AND(X7 = "Muy Baja",Z7 = "Mayor"), "Alto",
IF(AND(X7 = "Muy Baja",Z7 = "Catastrófico"), "Extremo",
IF(AND(X7 = "Baja",Z7 = "Leve"), "Bajo",
IF(AND(X7 = "Baja",Z7 = "Menor"), "Moderado",
IF(AND(X7 = "Baja",Z7 = "Moderado"), "Moderado",
IF(AND(X7 = "Baja",Z7 = "Mayor"), "Alto",
IF(AND(X7 = "Baja",Z7 = "Catastrófico"), "Extremo",
IF(AND(X7 = "Media",Z7 = "Leve"), "Moderado",
IF(AND(X7 = "Media",Z7 = "Menor"), "Moderado",
IF(AND(X7 = "Media",Z7 = "Moderado"), " Moderado",
IF(AND(X7 = "Media",Z7 = "Mayor"), "Alto",
IF(AND(X7 = "Media",Z7 = "Catastrófico"), "Extremo",
IF(AND(X7 = "Alta",Z7 = "Leve"), "Moderado",
IF(AND(X7 = "Alta",Z7 = "Menor"), "Moderado",
IF(AND(X7 = "Alta",Z7 = "Moderado"), "Alto",
IF(AND(X7 = "Alta",Z7 = "Mayor"), "Alto",
IF(AND(X7 = "Alta",Z7 = "Catastrófico"), "Extremo",
IF(AND(X7 = "Muy Alta",Z7 = "Leve"), "Alto",
IF(AND(X7 = "Muy Alta",Z7 = "Menor"), "Alto",
IF(AND(X7 = "Muy Alta",Z7 = "Moderado"), "Alto",
IF(AND(X7 = "Muy Alta",Z7 = "Mayor"), "Alto",
IF(AND(X7 = "Muy Alta",Z7 = "Catastrófico"), "Extremo",
))))))))))))))))))))))))),"N/A"),"N/A")</f>
        <v>Moderado</v>
      </c>
      <c r="AC7" s="53" t="s">
        <v>47</v>
      </c>
    </row>
    <row r="8" spans="1:29 16384:16384" s="38" customFormat="1" ht="111.6" customHeight="1" x14ac:dyDescent="0.25">
      <c r="A8" s="69" t="s">
        <v>36</v>
      </c>
      <c r="B8" s="65" t="s">
        <v>37</v>
      </c>
      <c r="C8" s="65" t="s">
        <v>38</v>
      </c>
      <c r="D8" s="45">
        <v>0.6</v>
      </c>
      <c r="E8" s="42" t="str">
        <f t="shared" si="0"/>
        <v>Media</v>
      </c>
      <c r="F8" s="45">
        <v>0.8</v>
      </c>
      <c r="G8" s="46" t="str">
        <f t="shared" ref="G8:G53" si="10">IF(AND(F8&lt;=100%,F8&gt;80%),"Catastrófico",IF(AND(F8&lt;=80%,F8&gt;60%),"Mayor",IF(AND(F8&lt;=60%,F8&gt;40%),"Moderado",IF(AND(F8&lt;=40%,F8&gt;20%),"Menor",IF(AND(F8&lt;=20%,F8&gt;=0%),"Leve")))))</f>
        <v>Mayor</v>
      </c>
      <c r="H8" s="47" t="str">
        <f t="shared" ref="H8:H12" si="11">IF(E8&lt;&gt;"",IF(G8&lt;&gt;"",
IF(AND(E8 = "Muy Baja",G8 = "Leve"), "Bajo",
IF(AND(E8 = "Muy Baja",G8 = "Menor"), "Bajo",
IF(AND(E8 = "Muy Baja",G8 = "Moderado"), "Moderado",
IF(AND(E8 = "Muy Baja",G8 = "Mayor"), "Alto",
IF(AND(E8 = "Muy Baja",G8 = "Catastrófico"), "Extremo",
IF(AND(E8 = "Baja",G8 = "Leve"), "Bajo",
IF(AND(E8 = "Baja",G8 = "Menor"), "Moderado",
IF(AND(E8 = "Baja",G8 = "Moderado"), "Moderado",
IF(AND(E8 = "Baja",G8 = "Mayor"), "Alto",
IF(AND(E8 = "Baja",G8 = "Catastrófico"), "Extremo",
IF(AND(E8 = "Media",G8 = "Leve"), "Moderado",
IF(AND(E8 = "Media",G8 = "Menor"), "Moderado",
IF(AND(E8 = "Media",G8 = "Moderado"), " Moderado",
IF(AND(E8 = "Media",G8 = "Mayor"), "Alto",
IF(AND(E8 = "Media",G8 = "Catastrófico"), "Extremo",
IF(AND(E8 = "Alta",G8 = "Leve"), "Moderado",
IF(AND(E8 = "Alta",G8 = "Menor"), "Moderado",
IF(AND(E8 = "Alta",G8 = "Moderado"), "Alto",
IF(AND(E8 = "Alta",G8 = "Mayor"), "Alto",
IF(AND(E8 = "Alta",G8 = "Catastrófico"), "Extremo",
IF(AND(E8 = "Muy Alta",G8 = "Leve"), "Alto",
IF(AND(E8 = "Muy Alta",G8 = "Menor"), "Alto",
IF(AND(E8 = "Muy Alta",G8 = "Moderado"), "Alto",
IF(AND(E8 = "Muy Alta",G8 = "Mayor"), "Alto",
IF(AND(E8 = "Muy Alta",G8 = "Catastrófico"), "Extremo",
))))))))))))))))))))))))),"N/A"),"N/A")</f>
        <v>Alto</v>
      </c>
      <c r="I8" s="69" t="s">
        <v>48</v>
      </c>
      <c r="J8" s="65" t="s">
        <v>49</v>
      </c>
      <c r="K8" s="52">
        <v>46037</v>
      </c>
      <c r="L8" s="52">
        <v>46371</v>
      </c>
      <c r="M8" s="52" t="s">
        <v>50</v>
      </c>
      <c r="N8" s="67" t="s">
        <v>51</v>
      </c>
      <c r="O8" s="68" t="s">
        <v>52</v>
      </c>
      <c r="P8" s="77" t="s">
        <v>53</v>
      </c>
      <c r="Q8" s="42" t="str">
        <f t="shared" si="1"/>
        <v>X</v>
      </c>
      <c r="R8" s="42" t="str">
        <f t="shared" si="2"/>
        <v xml:space="preserve"> </v>
      </c>
      <c r="S8" s="65" t="s">
        <v>45</v>
      </c>
      <c r="T8" s="39">
        <f t="shared" si="3"/>
        <v>0.25</v>
      </c>
      <c r="U8" s="65" t="s">
        <v>46</v>
      </c>
      <c r="V8" s="39">
        <f t="shared" si="4"/>
        <v>0.15</v>
      </c>
      <c r="W8" s="40">
        <f t="shared" ref="W8:W12" si="12">T8+V8</f>
        <v>0.4</v>
      </c>
      <c r="X8" s="41" t="str">
        <f t="shared" ref="X8:X12" si="13">IF(AND(Y8&lt;=100%,Y8&gt;80%),"Muy alta",IF(AND(Y8&lt;=80%,Y8&gt;60%),"Alta",IF(AND(Y8&lt;=60%,Y8&gt;40%),"Media",IF(AND(Y8&lt;=40%,Y8&gt;20%),"Baja",IF(AND(Y8&lt;=20%,Y8&gt;=0%),"Muy Baja",)))))</f>
        <v>Baja</v>
      </c>
      <c r="Y8" s="41">
        <f t="shared" ref="Y8:Y12" si="14">IF(S8="Preventivo",D8-(W8*D8),IF(S8="Detectivo",D8-(W8*D8),IF(S8="Correctivo",D8*1," ")))</f>
        <v>0.36</v>
      </c>
      <c r="Z8" s="41" t="str">
        <f t="shared" ref="Z8:Z12" si="15">IF(AND(AA8&lt;=100%,AA8&gt;80%),"Catastrófico",IF(AND(AA8&lt;=80%,AA8&gt;60%),"Mayor",IF(AND(AA8&lt;=60%,AA8&gt;40%),"Moderado",IF(AND(AA8&lt;=40%,AA8&gt;20%),"Menor",IF(AND(AA8&lt;=20%,AA8&gt;=0%),"Leve"," ")))))</f>
        <v>Moderado</v>
      </c>
      <c r="AA8" s="41">
        <f t="shared" ref="AA8:AA12" si="16">F8-(W8*F8)</f>
        <v>0.48</v>
      </c>
      <c r="AB8" s="46" t="str">
        <f t="shared" ref="AB8:AB12" si="17">IF(X8&lt;&gt;"",IF(Z8&lt;&gt;"",
IF(AND(X8 = "Muy Baja",Z8 = "Leve"), "Bajo",
IF(AND(X8 = "Muy Baja",Z8 = "Menor"), "Bajo",
IF(AND(X8 = "Muy Baja",Z8 = "Moderado"), "Moderado",
IF(AND(X8 = "Muy Baja",Z8 = "Mayor"), "Alto",
IF(AND(X8 = "Muy Baja",Z8 = "Catastrófico"), "Extremo",
IF(AND(X8 = "Baja",Z8 = "Leve"), "Bajo",
IF(AND(X8 = "Baja",Z8 = "Menor"), "Moderado",
IF(AND(X8 = "Baja",Z8 = "Moderado"), "Moderado",
IF(AND(X8 = "Baja",Z8 = "Mayor"), "Alto",
IF(AND(X8 = "Baja",Z8 = "Catastrófico"), "Extremo",
IF(AND(X8 = "Media",Z8 = "Leve"), "Moderado",
IF(AND(X8 = "Media",Z8 = "Menor"), "Moderado",
IF(AND(X8 = "Media",Z8 = "Moderado"), " Moderado",
IF(AND(X8 = "Media",Z8 = "Mayor"), "Alto",
IF(AND(X8 = "Media",Z8 = "Catastrófico"), "Extremo",
IF(AND(X8 = "Alta",Z8 = "Leve"), "Moderado",
IF(AND(X8 = "Alta",Z8 = "Menor"), "Moderado",
IF(AND(X8 = "Alta",Z8 = "Moderado"), "Alto",
IF(AND(X8 = "Alta",Z8 = "Mayor"), "Alto",
IF(AND(X8 = "Alta",Z8 = "Catastrófico"), "Extremo",
IF(AND(X8 = "Muy Alta",Z8 = "Leve"), "Alto",
IF(AND(X8 = "Muy Alta",Z8 = "Menor"), "Alto",
IF(AND(X8 = "Muy Alta",Z8 = "Moderado"), "Alto",
IF(AND(X8 = "Muy Alta",Z8 = "Mayor"), "Alto",
IF(AND(X8 = "Muy Alta",Z8 = "Catastrófico"), "Extremo",
))))))))))))))))))))))))),"N/A"),"N/A")</f>
        <v>Moderado</v>
      </c>
      <c r="AC8" s="53" t="s">
        <v>47</v>
      </c>
    </row>
    <row r="9" spans="1:29 16384:16384" s="38" customFormat="1" ht="111.6" customHeight="1" x14ac:dyDescent="0.25">
      <c r="A9" s="69" t="s">
        <v>36</v>
      </c>
      <c r="B9" s="65" t="s">
        <v>37</v>
      </c>
      <c r="C9" s="65" t="s">
        <v>38</v>
      </c>
      <c r="D9" s="45">
        <v>0.6</v>
      </c>
      <c r="E9" s="42" t="str">
        <f t="shared" si="0"/>
        <v>Media</v>
      </c>
      <c r="F9" s="45">
        <v>0.8</v>
      </c>
      <c r="G9" s="46" t="str">
        <f t="shared" si="10"/>
        <v>Mayor</v>
      </c>
      <c r="H9" s="47" t="str">
        <f t="shared" si="11"/>
        <v>Alto</v>
      </c>
      <c r="I9" s="69" t="s">
        <v>48</v>
      </c>
      <c r="J9" s="65" t="s">
        <v>49</v>
      </c>
      <c r="K9" s="52">
        <v>46037</v>
      </c>
      <c r="L9" s="52">
        <v>46371</v>
      </c>
      <c r="M9" s="52" t="s">
        <v>50</v>
      </c>
      <c r="N9" s="67" t="s">
        <v>42</v>
      </c>
      <c r="O9" s="68" t="s">
        <v>54</v>
      </c>
      <c r="P9" s="77" t="s">
        <v>53</v>
      </c>
      <c r="Q9" s="42" t="str">
        <f t="shared" si="1"/>
        <v>X</v>
      </c>
      <c r="R9" s="42" t="str">
        <f t="shared" si="2"/>
        <v xml:space="preserve"> </v>
      </c>
      <c r="S9" s="65" t="s">
        <v>45</v>
      </c>
      <c r="T9" s="39">
        <f t="shared" si="3"/>
        <v>0.25</v>
      </c>
      <c r="U9" s="65" t="s">
        <v>46</v>
      </c>
      <c r="V9" s="39">
        <f t="shared" si="4"/>
        <v>0.15</v>
      </c>
      <c r="W9" s="40">
        <f t="shared" si="12"/>
        <v>0.4</v>
      </c>
      <c r="X9" s="41" t="str">
        <f t="shared" si="13"/>
        <v>Baja</v>
      </c>
      <c r="Y9" s="41">
        <f t="shared" si="14"/>
        <v>0.36</v>
      </c>
      <c r="Z9" s="41" t="str">
        <f t="shared" si="15"/>
        <v>Moderado</v>
      </c>
      <c r="AA9" s="41">
        <f t="shared" si="16"/>
        <v>0.48</v>
      </c>
      <c r="AB9" s="46" t="str">
        <f t="shared" si="17"/>
        <v>Moderado</v>
      </c>
      <c r="AC9" s="53" t="s">
        <v>47</v>
      </c>
    </row>
    <row r="10" spans="1:29 16384:16384" s="38" customFormat="1" ht="111.6" customHeight="1" x14ac:dyDescent="0.25">
      <c r="A10" s="69" t="s">
        <v>36</v>
      </c>
      <c r="B10" s="65" t="s">
        <v>37</v>
      </c>
      <c r="C10" s="65" t="s">
        <v>38</v>
      </c>
      <c r="D10" s="45">
        <v>0.6</v>
      </c>
      <c r="E10" s="42" t="str">
        <f t="shared" si="0"/>
        <v>Media</v>
      </c>
      <c r="F10" s="45">
        <v>0.8</v>
      </c>
      <c r="G10" s="46" t="str">
        <f t="shared" si="10"/>
        <v>Mayor</v>
      </c>
      <c r="H10" s="47" t="str">
        <f t="shared" si="11"/>
        <v>Alto</v>
      </c>
      <c r="I10" s="69" t="s">
        <v>48</v>
      </c>
      <c r="J10" s="65" t="s">
        <v>49</v>
      </c>
      <c r="K10" s="52">
        <v>46037</v>
      </c>
      <c r="L10" s="52">
        <v>46371</v>
      </c>
      <c r="M10" s="52" t="s">
        <v>50</v>
      </c>
      <c r="N10" s="67" t="s">
        <v>55</v>
      </c>
      <c r="O10" s="68" t="s">
        <v>56</v>
      </c>
      <c r="P10" s="77" t="s">
        <v>53</v>
      </c>
      <c r="Q10" s="42" t="str">
        <f t="shared" si="1"/>
        <v>X</v>
      </c>
      <c r="R10" s="42" t="str">
        <f t="shared" si="2"/>
        <v xml:space="preserve"> </v>
      </c>
      <c r="S10" s="65" t="s">
        <v>45</v>
      </c>
      <c r="T10" s="39">
        <f t="shared" si="3"/>
        <v>0.25</v>
      </c>
      <c r="U10" s="65" t="s">
        <v>57</v>
      </c>
      <c r="V10" s="39">
        <f t="shared" si="4"/>
        <v>0.25</v>
      </c>
      <c r="W10" s="40">
        <f t="shared" si="12"/>
        <v>0.5</v>
      </c>
      <c r="X10" s="41" t="str">
        <f t="shared" si="13"/>
        <v>Baja</v>
      </c>
      <c r="Y10" s="41">
        <f t="shared" si="14"/>
        <v>0.3</v>
      </c>
      <c r="Z10" s="41" t="str">
        <f t="shared" si="15"/>
        <v>Menor</v>
      </c>
      <c r="AA10" s="41">
        <f t="shared" si="16"/>
        <v>0.4</v>
      </c>
      <c r="AB10" s="46" t="str">
        <f t="shared" si="17"/>
        <v>Moderado</v>
      </c>
      <c r="AC10" s="53" t="s">
        <v>47</v>
      </c>
    </row>
    <row r="11" spans="1:29 16384:16384" s="38" customFormat="1" ht="111.6" customHeight="1" x14ac:dyDescent="0.25">
      <c r="A11" s="69" t="s">
        <v>36</v>
      </c>
      <c r="B11" s="65" t="s">
        <v>37</v>
      </c>
      <c r="C11" s="65" t="s">
        <v>38</v>
      </c>
      <c r="D11" s="45">
        <v>0.6</v>
      </c>
      <c r="E11" s="42" t="str">
        <f t="shared" si="0"/>
        <v>Media</v>
      </c>
      <c r="F11" s="45">
        <v>0.8</v>
      </c>
      <c r="G11" s="46" t="str">
        <f t="shared" si="10"/>
        <v>Mayor</v>
      </c>
      <c r="H11" s="47" t="str">
        <f t="shared" si="11"/>
        <v>Alto</v>
      </c>
      <c r="I11" s="69" t="s">
        <v>48</v>
      </c>
      <c r="J11" s="65" t="s">
        <v>58</v>
      </c>
      <c r="K11" s="52">
        <v>46037</v>
      </c>
      <c r="L11" s="52">
        <v>46371</v>
      </c>
      <c r="M11" s="52" t="s">
        <v>50</v>
      </c>
      <c r="N11" s="67" t="s">
        <v>59</v>
      </c>
      <c r="O11" s="68" t="s">
        <v>60</v>
      </c>
      <c r="P11" s="76" t="s">
        <v>61</v>
      </c>
      <c r="Q11" s="42" t="str">
        <f t="shared" si="1"/>
        <v>X</v>
      </c>
      <c r="R11" s="42" t="str">
        <f t="shared" si="2"/>
        <v xml:space="preserve"> </v>
      </c>
      <c r="S11" s="65" t="s">
        <v>45</v>
      </c>
      <c r="T11" s="39">
        <f t="shared" si="3"/>
        <v>0.25</v>
      </c>
      <c r="U11" s="65" t="s">
        <v>57</v>
      </c>
      <c r="V11" s="39">
        <f t="shared" si="4"/>
        <v>0.25</v>
      </c>
      <c r="W11" s="40">
        <f t="shared" si="12"/>
        <v>0.5</v>
      </c>
      <c r="X11" s="41" t="str">
        <f t="shared" si="13"/>
        <v>Baja</v>
      </c>
      <c r="Y11" s="41">
        <f t="shared" si="14"/>
        <v>0.3</v>
      </c>
      <c r="Z11" s="41" t="str">
        <f t="shared" si="15"/>
        <v>Menor</v>
      </c>
      <c r="AA11" s="41">
        <f t="shared" si="16"/>
        <v>0.4</v>
      </c>
      <c r="AB11" s="46" t="str">
        <f t="shared" si="17"/>
        <v>Moderado</v>
      </c>
      <c r="AC11" s="53" t="s">
        <v>47</v>
      </c>
    </row>
    <row r="12" spans="1:29 16384:16384" s="38" customFormat="1" ht="111.6" customHeight="1" x14ac:dyDescent="0.25">
      <c r="A12" s="69" t="s">
        <v>36</v>
      </c>
      <c r="B12" s="65" t="s">
        <v>37</v>
      </c>
      <c r="C12" s="65" t="s">
        <v>38</v>
      </c>
      <c r="D12" s="45">
        <v>0.6</v>
      </c>
      <c r="E12" s="42" t="str">
        <f t="shared" si="0"/>
        <v>Media</v>
      </c>
      <c r="F12" s="45">
        <v>0.8</v>
      </c>
      <c r="G12" s="46" t="str">
        <f t="shared" si="10"/>
        <v>Mayor</v>
      </c>
      <c r="H12" s="47" t="str">
        <f t="shared" si="11"/>
        <v>Alto</v>
      </c>
      <c r="I12" s="69" t="s">
        <v>48</v>
      </c>
      <c r="J12" s="65" t="s">
        <v>49</v>
      </c>
      <c r="K12" s="52">
        <v>46037</v>
      </c>
      <c r="L12" s="52">
        <v>46371</v>
      </c>
      <c r="M12" s="52" t="s">
        <v>50</v>
      </c>
      <c r="N12" s="67" t="s">
        <v>59</v>
      </c>
      <c r="O12" s="68" t="s">
        <v>62</v>
      </c>
      <c r="P12" s="77" t="s">
        <v>53</v>
      </c>
      <c r="Q12" s="42" t="str">
        <f t="shared" si="1"/>
        <v xml:space="preserve"> </v>
      </c>
      <c r="R12" s="42" t="str">
        <f t="shared" si="2"/>
        <v xml:space="preserve"> </v>
      </c>
      <c r="S12" s="65"/>
      <c r="T12" s="39">
        <f t="shared" si="3"/>
        <v>0</v>
      </c>
      <c r="U12" s="65"/>
      <c r="V12" s="39">
        <f t="shared" si="4"/>
        <v>0</v>
      </c>
      <c r="W12" s="40">
        <f t="shared" si="12"/>
        <v>0</v>
      </c>
      <c r="X12" s="41">
        <f t="shared" si="13"/>
        <v>0</v>
      </c>
      <c r="Y12" s="41" t="str">
        <f t="shared" si="14"/>
        <v xml:space="preserve"> </v>
      </c>
      <c r="Z12" s="41" t="str">
        <f t="shared" si="15"/>
        <v>Mayor</v>
      </c>
      <c r="AA12" s="41">
        <f t="shared" si="16"/>
        <v>0.8</v>
      </c>
      <c r="AB12" s="46">
        <f t="shared" si="17"/>
        <v>0</v>
      </c>
      <c r="AC12" s="53"/>
    </row>
    <row r="13" spans="1:29 16384:16384" s="38" customFormat="1" ht="54.95" customHeight="1" x14ac:dyDescent="0.25">
      <c r="A13" s="69" t="s">
        <v>63</v>
      </c>
      <c r="B13" s="65" t="s">
        <v>37</v>
      </c>
      <c r="C13" s="65" t="s">
        <v>38</v>
      </c>
      <c r="D13" s="45">
        <v>0.6</v>
      </c>
      <c r="E13" s="42" t="str">
        <f t="shared" si="0"/>
        <v>Media</v>
      </c>
      <c r="F13" s="45">
        <v>0.6</v>
      </c>
      <c r="G13" s="46" t="str">
        <f t="shared" si="10"/>
        <v>Moderado</v>
      </c>
      <c r="H13" s="47" t="str">
        <f t="shared" ref="H13" si="18">IF(E13&lt;&gt;"",IF(G13&lt;&gt;"",
IF(AND(E13 = "Muy Baja",G13 = "Leve"), "Bajo",
IF(AND(E13 = "Muy Baja",G13 = "Menor"), "Bajo",
IF(AND(E13 = "Muy Baja",G13 = "Moderado"), "Moderado",
IF(AND(E13 = "Muy Baja",G13 = "Mayor"), "Alto",
IF(AND(E13 = "Muy Baja",G13 = "Catastrófico"), "Extremo",
IF(AND(E13 = "Baja",G13 = "Leve"), "Bajo",
IF(AND(E13 = "Baja",G13 = "Menor"), "Moderado",
IF(AND(E13 = "Baja",G13 = "Moderado"), "Moderado",
IF(AND(E13 = "Baja",G13 = "Mayor"), "Alto",
IF(AND(E13 = "Baja",G13 = "Catastrófico"), "Extremo",
IF(AND(E13 = "Media",G13 = "Leve"), "Moderado",
IF(AND(E13 = "Media",G13 = "Menor"), "Moderado",
IF(AND(E13 = "Media",G13 = "Moderado"), " Moderado",
IF(AND(E13 = "Media",G13 = "Mayor"), "Alto",
IF(AND(E13 = "Media",G13 = "Catastrófico"), "Extremo",
IF(AND(E13 = "Alta",G13 = "Leve"), "Moderado",
IF(AND(E13 = "Alta",G13 = "Menor"), "Moderado",
IF(AND(E13 = "Alta",G13 = "Moderado"), "Alto",
IF(AND(E13 = "Alta",G13 = "Mayor"), "Alto",
IF(AND(E13 = "Alta",G13 = "Catastrófico"), "Extremo",
IF(AND(E13 = "Muy Alta",G13 = "Leve"), "Alto",
IF(AND(E13 = "Muy Alta",G13 = "Menor"), "Alto",
IF(AND(E13 = "Muy Alta",G13 = "Moderado"), "Alto",
IF(AND(E13 = "Muy Alta",G13 = "Mayor"), "Alto",
IF(AND(E13 = "Muy Alta",G13 = "Catastrófico"), "Extremo",
))))))))))))))))))))))))),"N/A"),"N/A")</f>
        <v xml:space="preserve"> Moderado</v>
      </c>
      <c r="I13" s="69" t="s">
        <v>64</v>
      </c>
      <c r="J13" s="65" t="s">
        <v>65</v>
      </c>
      <c r="K13" s="73">
        <v>46055</v>
      </c>
      <c r="L13" s="74">
        <v>46368</v>
      </c>
      <c r="M13" s="52" t="s">
        <v>50</v>
      </c>
      <c r="N13" s="83" t="s">
        <v>51</v>
      </c>
      <c r="O13" s="68" t="s">
        <v>52</v>
      </c>
      <c r="P13" s="82" t="s">
        <v>343</v>
      </c>
      <c r="Q13" s="42" t="str">
        <f t="shared" si="1"/>
        <v>X</v>
      </c>
      <c r="R13" s="42" t="str">
        <f t="shared" si="2"/>
        <v xml:space="preserve"> </v>
      </c>
      <c r="S13" s="65" t="s">
        <v>45</v>
      </c>
      <c r="T13" s="39">
        <f t="shared" si="3"/>
        <v>0.25</v>
      </c>
      <c r="U13" s="65" t="s">
        <v>57</v>
      </c>
      <c r="V13" s="39">
        <f t="shared" si="4"/>
        <v>0.25</v>
      </c>
      <c r="W13" s="40">
        <f t="shared" ref="W13:W19" si="19">T13+V13</f>
        <v>0.5</v>
      </c>
      <c r="X13" s="41" t="str">
        <f t="shared" ref="X13:X19" si="20">IF(AND(Y13&lt;=100%,Y13&gt;80%),"Muy alta",IF(AND(Y13&lt;=80%,Y13&gt;60%),"Alta",IF(AND(Y13&lt;=60%,Y13&gt;40%),"Media",IF(AND(Y13&lt;=40%,Y13&gt;20%),"Baja",IF(AND(Y13&lt;=20%,Y13&gt;=0%),"Muy Baja",)))))</f>
        <v>Baja</v>
      </c>
      <c r="Y13" s="41">
        <f t="shared" ref="Y13:Y19" si="21">IF(S13="Preventivo",D13-(W13*D13),IF(S13="Detectivo",D13-(W13*D13),IF(S13="Correctivo",D13*1," ")))</f>
        <v>0.3</v>
      </c>
      <c r="Z13" s="41" t="str">
        <f t="shared" ref="Z13:Z19" si="22">IF(AND(AA13&lt;=100%,AA13&gt;80%),"Catastrófico",IF(AND(AA13&lt;=80%,AA13&gt;60%),"Mayor",IF(AND(AA13&lt;=60%,AA13&gt;40%),"Moderado",IF(AND(AA13&lt;=40%,AA13&gt;20%),"Menor",IF(AND(AA13&lt;=20%,AA13&gt;=0%),"Leve"," ")))))</f>
        <v>Menor</v>
      </c>
      <c r="AA13" s="41">
        <f t="shared" ref="AA13:AA19" si="23">F13-(W13*F13)</f>
        <v>0.3</v>
      </c>
      <c r="AB13" s="46" t="str">
        <f t="shared" ref="AB13:AB19" si="24">IF(X13&lt;&gt;"",IF(Z13&lt;&gt;"",
IF(AND(X13 = "Muy Baja",Z13 = "Leve"), "Bajo",
IF(AND(X13 = "Muy Baja",Z13 = "Menor"), "Bajo",
IF(AND(X13 = "Muy Baja",Z13 = "Moderado"), "Moderado",
IF(AND(X13 = "Muy Baja",Z13 = "Mayor"), "Alto",
IF(AND(X13 = "Muy Baja",Z13 = "Catastrófico"), "Extremo",
IF(AND(X13 = "Baja",Z13 = "Leve"), "Bajo",
IF(AND(X13 = "Baja",Z13 = "Menor"), "Moderado",
IF(AND(X13 = "Baja",Z13 = "Moderado"), "Moderado",
IF(AND(X13 = "Baja",Z13 = "Mayor"), "Alto",
IF(AND(X13 = "Baja",Z13 = "Catastrófico"), "Extremo",
IF(AND(X13 = "Media",Z13 = "Leve"), "Moderado",
IF(AND(X13 = "Media",Z13 = "Menor"), "Moderado",
IF(AND(X13 = "Media",Z13 = "Moderado"), " Moderado",
IF(AND(X13 = "Media",Z13 = "Mayor"), "Alto",
IF(AND(X13 = "Media",Z13 = "Catastrófico"), "Extremo",
IF(AND(X13 = "Alta",Z13 = "Leve"), "Moderado",
IF(AND(X13 = "Alta",Z13 = "Menor"), "Moderado",
IF(AND(X13 = "Alta",Z13 = "Moderado"), "Alto",
IF(AND(X13 = "Alta",Z13 = "Mayor"), "Alto",
IF(AND(X13 = "Alta",Z13 = "Catastrófico"), "Extremo",
IF(AND(X13 = "Muy Alta",Z13 = "Leve"), "Alto",
IF(AND(X13 = "Muy Alta",Z13 = "Menor"), "Alto",
IF(AND(X13 = "Muy Alta",Z13 = "Moderado"), "Alto",
IF(AND(X13 = "Muy Alta",Z13 = "Mayor"), "Alto",
IF(AND(X13 = "Muy Alta",Z13 = "Catastrófico"), "Extremo",
))))))))))))))))))))))))),"N/A"),"N/A")</f>
        <v>Moderado</v>
      </c>
      <c r="AC13" s="53" t="s">
        <v>47</v>
      </c>
    </row>
    <row r="14" spans="1:29 16384:16384" s="38" customFormat="1" ht="69.95" customHeight="1" x14ac:dyDescent="0.25">
      <c r="A14" s="69" t="s">
        <v>63</v>
      </c>
      <c r="B14" s="65" t="s">
        <v>37</v>
      </c>
      <c r="C14" s="65" t="s">
        <v>38</v>
      </c>
      <c r="D14" s="45">
        <v>0.6</v>
      </c>
      <c r="E14" s="42" t="str">
        <f t="shared" si="0"/>
        <v>Media</v>
      </c>
      <c r="F14" s="45">
        <v>0.6</v>
      </c>
      <c r="G14" s="46" t="str">
        <f t="shared" si="10"/>
        <v>Moderado</v>
      </c>
      <c r="H14" s="47" t="str">
        <f>IF(E14&lt;&gt;"",IF(G14&lt;&gt;"",
IF(AND(E14 = "Muy Baja",G14 = "Leve"), "Bajo",
IF(AND(E14 = "Muy Baja",G14 = "Menor"), "Bajo",
IF(AND(E14 = "Muy Baja",G14 = "Moderado"), "Moderado",
IF(AND(E14 = "Muy Baja",G14 = "Mayor"), "Alto",
IF(AND(E14 = "Muy Baja",G14 = "Catastrófico"), "Extremo",
IF(AND(E14 = "Baja",G14 = "Leve"), "Bajo",
IF(AND(E14 = "Baja",G14 = "Menor"), "Moderado",
IF(AND(E14 = "Baja",G14 = "Moderado"), "Moderado",
IF(AND(E14 = "Baja",G14 = "Mayor"), "Alto",
IF(AND(E14 = "Baja",G14 = "Catastrófico"), "Extremo",
IF(AND(E14 = "Media",G14 = "Leve"), "Moderado",
IF(AND(E14 = "Media",G14 = "Menor"), "Moderado",
IF(AND(E14 = "Media",G14 = "Moderado"), " Moderado",
IF(AND(E14 = "Media",G14 = "Mayor"), "Alto",
IF(AND(E14 = "Media",G14 = "Catastrófico"), "Extremo",
IF(AND(E14 = "Alta",G14 = "Leve"), "Moderado",
IF(AND(E14 = "Alta",G14 = "Menor"), "Moderado",
IF(AND(E14 = "Alta",G14 = "Moderado"), "Alto",
IF(AND(E14 = "Alta",G14 = "Mayor"), "Alto",
IF(AND(E14 = "Alta",G14 = "Catastrófico"), "Extremo",
IF(AND(E14 = "Muy Alta",G14 = "Leve"), "Alto",
IF(AND(E14 = "Muy Alta",G14 = "Menor"), "Alto",
IF(AND(E14 = "Muy Alta",G14 = "Moderado"), "Alto",
IF(AND(E14 = "Muy Alta",G14 = "Mayor"), "Alto",
IF(AND(E14 = "Muy Alta",G14 = "Catastrófico"), "Extremo",
))))))))))))))))))))))))),"N/A"),"N/A")</f>
        <v xml:space="preserve"> Moderado</v>
      </c>
      <c r="I14" s="69" t="s">
        <v>66</v>
      </c>
      <c r="J14" s="65" t="s">
        <v>67</v>
      </c>
      <c r="K14" s="73">
        <v>46055</v>
      </c>
      <c r="L14" s="74">
        <v>46368</v>
      </c>
      <c r="M14" s="84" t="s">
        <v>68</v>
      </c>
      <c r="N14" s="83" t="s">
        <v>51</v>
      </c>
      <c r="O14" s="68" t="s">
        <v>52</v>
      </c>
      <c r="P14" s="82" t="s">
        <v>344</v>
      </c>
      <c r="Q14" s="42" t="str">
        <f t="shared" si="1"/>
        <v>X</v>
      </c>
      <c r="R14" s="42" t="str">
        <f t="shared" si="2"/>
        <v xml:space="preserve"> </v>
      </c>
      <c r="S14" s="65" t="s">
        <v>45</v>
      </c>
      <c r="T14" s="39">
        <f t="shared" si="3"/>
        <v>0.25</v>
      </c>
      <c r="U14" s="65" t="s">
        <v>57</v>
      </c>
      <c r="V14" s="39">
        <f t="shared" si="4"/>
        <v>0.25</v>
      </c>
      <c r="W14" s="40">
        <f t="shared" si="19"/>
        <v>0.5</v>
      </c>
      <c r="X14" s="41" t="str">
        <f t="shared" si="20"/>
        <v>Baja</v>
      </c>
      <c r="Y14" s="41">
        <f t="shared" si="21"/>
        <v>0.3</v>
      </c>
      <c r="Z14" s="41" t="str">
        <f t="shared" si="22"/>
        <v>Menor</v>
      </c>
      <c r="AA14" s="41">
        <f t="shared" si="23"/>
        <v>0.3</v>
      </c>
      <c r="AB14" s="46" t="str">
        <f t="shared" si="24"/>
        <v>Moderado</v>
      </c>
      <c r="AC14" s="53" t="s">
        <v>47</v>
      </c>
    </row>
    <row r="15" spans="1:29 16384:16384" s="38" customFormat="1" ht="69.95" customHeight="1" x14ac:dyDescent="0.25">
      <c r="A15" s="69" t="s">
        <v>63</v>
      </c>
      <c r="B15" s="65" t="s">
        <v>37</v>
      </c>
      <c r="C15" s="65" t="s">
        <v>38</v>
      </c>
      <c r="D15" s="45">
        <v>0.6</v>
      </c>
      <c r="E15" s="42" t="str">
        <f t="shared" si="0"/>
        <v>Media</v>
      </c>
      <c r="F15" s="45">
        <v>0.6</v>
      </c>
      <c r="G15" s="46" t="str">
        <f t="shared" si="10"/>
        <v>Moderado</v>
      </c>
      <c r="H15" s="47" t="str">
        <f t="shared" ref="H15:H18" si="25">IF(E15&lt;&gt;"",IF(G15&lt;&gt;"",
IF(AND(E15 = "Muy Baja",G15 = "Leve"), "Bajo",
IF(AND(E15 = "Muy Baja",G15 = "Menor"), "Bajo",
IF(AND(E15 = "Muy Baja",G15 = "Moderado"), "Moderado",
IF(AND(E15 = "Muy Baja",G15 = "Mayor"), "Alto",
IF(AND(E15 = "Muy Baja",G15 = "Catastrófico"), "Extremo",
IF(AND(E15 = "Baja",G15 = "Leve"), "Bajo",
IF(AND(E15 = "Baja",G15 = "Menor"), "Moderado",
IF(AND(E15 = "Baja",G15 = "Moderado"), "Moderado",
IF(AND(E15 = "Baja",G15 = "Mayor"), "Alto",
IF(AND(E15 = "Baja",G15 = "Catastrófico"), "Extremo",
IF(AND(E15 = "Media",G15 = "Leve"), "Moderado",
IF(AND(E15 = "Media",G15 = "Menor"), "Moderado",
IF(AND(E15 = "Media",G15 = "Moderado"), " Moderado",
IF(AND(E15 = "Media",G15 = "Mayor"), "Alto",
IF(AND(E15 = "Media",G15 = "Catastrófico"), "Extremo",
IF(AND(E15 = "Alta",G15 = "Leve"), "Moderado",
IF(AND(E15 = "Alta",G15 = "Menor"), "Moderado",
IF(AND(E15 = "Alta",G15 = "Moderado"), "Alto",
IF(AND(E15 = "Alta",G15 = "Mayor"), "Alto",
IF(AND(E15 = "Alta",G15 = "Catastrófico"), "Extremo",
IF(AND(E15 = "Muy Alta",G15 = "Leve"), "Alto",
IF(AND(E15 = "Muy Alta",G15 = "Menor"), "Alto",
IF(AND(E15 = "Muy Alta",G15 = "Moderado"), "Alto",
IF(AND(E15 = "Muy Alta",G15 = "Mayor"), "Alto",
IF(AND(E15 = "Muy Alta",G15 = "Catastrófico"), "Extremo",
))))))))))))))))))))))))),"N/A"),"N/A")</f>
        <v xml:space="preserve"> Moderado</v>
      </c>
      <c r="I15" s="69" t="s">
        <v>69</v>
      </c>
      <c r="J15" s="65" t="s">
        <v>70</v>
      </c>
      <c r="K15" s="73">
        <v>46055</v>
      </c>
      <c r="L15" s="74">
        <v>46368</v>
      </c>
      <c r="M15" s="84" t="s">
        <v>50</v>
      </c>
      <c r="N15" s="83" t="s">
        <v>51</v>
      </c>
      <c r="O15" s="68" t="s">
        <v>52</v>
      </c>
      <c r="P15" s="82" t="s">
        <v>345</v>
      </c>
      <c r="Q15" s="42" t="str">
        <f t="shared" si="1"/>
        <v>X</v>
      </c>
      <c r="R15" s="42" t="str">
        <f t="shared" si="2"/>
        <v xml:space="preserve"> </v>
      </c>
      <c r="S15" s="65" t="s">
        <v>45</v>
      </c>
      <c r="T15" s="39">
        <f t="shared" si="3"/>
        <v>0.25</v>
      </c>
      <c r="U15" s="65" t="s">
        <v>57</v>
      </c>
      <c r="V15" s="39">
        <f t="shared" si="4"/>
        <v>0.25</v>
      </c>
      <c r="W15" s="40">
        <f t="shared" si="19"/>
        <v>0.5</v>
      </c>
      <c r="X15" s="41" t="str">
        <f t="shared" si="20"/>
        <v>Baja</v>
      </c>
      <c r="Y15" s="41">
        <f t="shared" si="21"/>
        <v>0.3</v>
      </c>
      <c r="Z15" s="41" t="str">
        <f t="shared" si="22"/>
        <v>Menor</v>
      </c>
      <c r="AA15" s="41">
        <f t="shared" si="23"/>
        <v>0.3</v>
      </c>
      <c r="AB15" s="46" t="str">
        <f t="shared" si="24"/>
        <v>Moderado</v>
      </c>
      <c r="AC15" s="53" t="s">
        <v>47</v>
      </c>
    </row>
    <row r="16" spans="1:29 16384:16384" s="38" customFormat="1" ht="69.95" customHeight="1" x14ac:dyDescent="0.25">
      <c r="A16" s="69" t="s">
        <v>63</v>
      </c>
      <c r="B16" s="65" t="s">
        <v>37</v>
      </c>
      <c r="C16" s="65" t="s">
        <v>38</v>
      </c>
      <c r="D16" s="45">
        <v>0.6</v>
      </c>
      <c r="E16" s="42" t="str">
        <f t="shared" si="0"/>
        <v>Media</v>
      </c>
      <c r="F16" s="45">
        <v>0.6</v>
      </c>
      <c r="G16" s="46" t="str">
        <f t="shared" si="10"/>
        <v>Moderado</v>
      </c>
      <c r="H16" s="47" t="str">
        <f t="shared" si="25"/>
        <v xml:space="preserve"> Moderado</v>
      </c>
      <c r="I16" s="69" t="s">
        <v>71</v>
      </c>
      <c r="J16" s="65" t="s">
        <v>72</v>
      </c>
      <c r="K16" s="73">
        <v>46055</v>
      </c>
      <c r="L16" s="74">
        <v>46368</v>
      </c>
      <c r="M16" s="84" t="s">
        <v>68</v>
      </c>
      <c r="N16" s="83" t="s">
        <v>51</v>
      </c>
      <c r="O16" s="68" t="s">
        <v>52</v>
      </c>
      <c r="P16" s="79" t="s">
        <v>346</v>
      </c>
      <c r="Q16" s="42" t="str">
        <f t="shared" si="1"/>
        <v>X</v>
      </c>
      <c r="R16" s="42" t="str">
        <f t="shared" si="2"/>
        <v xml:space="preserve"> </v>
      </c>
      <c r="S16" s="65" t="s">
        <v>45</v>
      </c>
      <c r="T16" s="39">
        <f t="shared" si="3"/>
        <v>0.25</v>
      </c>
      <c r="U16" s="65" t="s">
        <v>57</v>
      </c>
      <c r="V16" s="39">
        <f t="shared" si="4"/>
        <v>0.25</v>
      </c>
      <c r="W16" s="40">
        <f t="shared" si="19"/>
        <v>0.5</v>
      </c>
      <c r="X16" s="41" t="str">
        <f t="shared" si="20"/>
        <v>Baja</v>
      </c>
      <c r="Y16" s="41">
        <f t="shared" si="21"/>
        <v>0.3</v>
      </c>
      <c r="Z16" s="41" t="str">
        <f t="shared" si="22"/>
        <v>Menor</v>
      </c>
      <c r="AA16" s="41">
        <f t="shared" si="23"/>
        <v>0.3</v>
      </c>
      <c r="AB16" s="46" t="str">
        <f t="shared" si="24"/>
        <v>Moderado</v>
      </c>
      <c r="AC16" s="53" t="s">
        <v>47</v>
      </c>
    </row>
    <row r="17" spans="1:29" ht="54.6" customHeight="1" x14ac:dyDescent="0.25">
      <c r="A17" s="69" t="s">
        <v>63</v>
      </c>
      <c r="B17" s="65" t="s">
        <v>37</v>
      </c>
      <c r="C17" s="65" t="s">
        <v>38</v>
      </c>
      <c r="D17" s="45">
        <v>0.6</v>
      </c>
      <c r="E17" s="42" t="str">
        <f t="shared" ref="E17" si="26">IF(AND(D17&lt;=100%,D17&gt;80%),"Muy alta",IF(AND(D17&lt;=80%,D17&gt;60%),"Alta",IF(AND(D17&lt;=60%,D17&gt;40%),"Media",IF(AND(D17&lt;=40%,D17&gt;20%),"Baja",IF(AND(D17&lt;=20%,D17&gt;=0%),"Muy Baja",)))))</f>
        <v>Media</v>
      </c>
      <c r="F17" s="45"/>
      <c r="G17" s="46" t="str">
        <f t="shared" ref="G17" si="27">IF(AND(F17&lt;=100%,F17&gt;80%),"Catastrófico",IF(AND(F17&lt;=80%,F17&gt;60%),"Mayor",IF(AND(F17&lt;=60%,F17&gt;40%),"Moderado",IF(AND(F17&lt;=40%,F17&gt;20%),"Menor",IF(AND(F17&lt;=20%,F17&gt;=0%),"Leve")))))</f>
        <v>Leve</v>
      </c>
      <c r="H17" s="47" t="str">
        <f t="shared" si="25"/>
        <v>Moderado</v>
      </c>
      <c r="I17" s="69" t="s">
        <v>73</v>
      </c>
      <c r="J17" s="65" t="s">
        <v>74</v>
      </c>
      <c r="K17" s="52">
        <v>46055</v>
      </c>
      <c r="L17" s="52" t="s">
        <v>75</v>
      </c>
      <c r="M17" s="52" t="s">
        <v>41</v>
      </c>
      <c r="N17" s="83" t="s">
        <v>51</v>
      </c>
      <c r="O17" s="68" t="s">
        <v>52</v>
      </c>
      <c r="P17" s="82" t="s">
        <v>347</v>
      </c>
      <c r="Q17" s="42" t="str">
        <f t="shared" ref="Q17" si="28">IF(S17="Preventivo","X",IF(S17="Detectivo","X",IF(S17="Correctivo"," "," ")))</f>
        <v>X</v>
      </c>
      <c r="R17" s="42" t="str">
        <f t="shared" ref="R17" si="29">IF(S17="Preventivo"," ",IF(S17="Detectivo"," ",IF(S17="Correctivo","X"," ")))</f>
        <v xml:space="preserve"> </v>
      </c>
      <c r="S17" s="65" t="s">
        <v>45</v>
      </c>
      <c r="T17" s="39">
        <f t="shared" ref="T17" si="30">IF(S17="Preventivo",25%,IF(S17="Detectivo",15%,IF(S17="Correctivo",10%,0)))</f>
        <v>0.25</v>
      </c>
      <c r="U17" s="65" t="s">
        <v>46</v>
      </c>
      <c r="V17" s="39">
        <f t="shared" ref="V17" si="31">IF(U17="Automático",25%,IF(U17="Manual",15%,0))</f>
        <v>0.15</v>
      </c>
      <c r="W17" s="40">
        <f t="shared" si="19"/>
        <v>0.4</v>
      </c>
      <c r="X17" s="41" t="str">
        <f t="shared" si="20"/>
        <v>Baja</v>
      </c>
      <c r="Y17" s="41">
        <f t="shared" si="21"/>
        <v>0.36</v>
      </c>
      <c r="Z17" s="41" t="str">
        <f t="shared" si="22"/>
        <v>Leve</v>
      </c>
      <c r="AA17" s="41">
        <f t="shared" si="23"/>
        <v>0</v>
      </c>
      <c r="AB17" s="46" t="str">
        <f t="shared" si="24"/>
        <v>Bajo</v>
      </c>
      <c r="AC17" s="53" t="s">
        <v>47</v>
      </c>
    </row>
    <row r="18" spans="1:29" s="38" customFormat="1" ht="95.45" customHeight="1" x14ac:dyDescent="0.25">
      <c r="A18" s="69" t="s">
        <v>63</v>
      </c>
      <c r="B18" s="65" t="s">
        <v>37</v>
      </c>
      <c r="C18" s="65" t="s">
        <v>38</v>
      </c>
      <c r="D18" s="45">
        <v>0.6</v>
      </c>
      <c r="E18" s="42" t="str">
        <f t="shared" si="0"/>
        <v>Media</v>
      </c>
      <c r="F18" s="45">
        <v>0.6</v>
      </c>
      <c r="G18" s="46" t="str">
        <f t="shared" si="10"/>
        <v>Moderado</v>
      </c>
      <c r="H18" s="47" t="str">
        <f t="shared" si="25"/>
        <v xml:space="preserve"> Moderado</v>
      </c>
      <c r="I18" s="69" t="s">
        <v>76</v>
      </c>
      <c r="J18" s="65" t="s">
        <v>77</v>
      </c>
      <c r="K18" s="52">
        <v>46037</v>
      </c>
      <c r="L18" s="52">
        <v>46371</v>
      </c>
      <c r="M18" s="52" t="s">
        <v>41</v>
      </c>
      <c r="N18" s="67" t="s">
        <v>42</v>
      </c>
      <c r="O18" s="68" t="s">
        <v>78</v>
      </c>
      <c r="P18" s="82" t="s">
        <v>79</v>
      </c>
      <c r="Q18" s="42" t="str">
        <f t="shared" si="1"/>
        <v>X</v>
      </c>
      <c r="R18" s="42" t="str">
        <f t="shared" si="2"/>
        <v xml:space="preserve"> </v>
      </c>
      <c r="S18" s="65" t="s">
        <v>45</v>
      </c>
      <c r="T18" s="39">
        <f t="shared" si="3"/>
        <v>0.25</v>
      </c>
      <c r="U18" s="65" t="s">
        <v>57</v>
      </c>
      <c r="V18" s="39">
        <f t="shared" si="4"/>
        <v>0.25</v>
      </c>
      <c r="W18" s="40">
        <f t="shared" si="19"/>
        <v>0.5</v>
      </c>
      <c r="X18" s="41" t="str">
        <f t="shared" si="20"/>
        <v>Baja</v>
      </c>
      <c r="Y18" s="41">
        <f t="shared" si="21"/>
        <v>0.3</v>
      </c>
      <c r="Z18" s="41" t="str">
        <f t="shared" si="22"/>
        <v>Menor</v>
      </c>
      <c r="AA18" s="41">
        <f t="shared" si="23"/>
        <v>0.3</v>
      </c>
      <c r="AB18" s="46" t="str">
        <f t="shared" si="24"/>
        <v>Moderado</v>
      </c>
      <c r="AC18" s="53" t="s">
        <v>47</v>
      </c>
    </row>
    <row r="19" spans="1:29" ht="54.95" customHeight="1" x14ac:dyDescent="0.25">
      <c r="A19" s="69" t="s">
        <v>80</v>
      </c>
      <c r="B19" s="65" t="s">
        <v>37</v>
      </c>
      <c r="C19" s="65" t="s">
        <v>38</v>
      </c>
      <c r="D19" s="45">
        <v>0.6</v>
      </c>
      <c r="E19" s="42" t="str">
        <f t="shared" si="0"/>
        <v>Media</v>
      </c>
      <c r="F19" s="45">
        <v>0.6</v>
      </c>
      <c r="G19" s="46" t="str">
        <f t="shared" si="10"/>
        <v>Moderado</v>
      </c>
      <c r="H19" s="47" t="str">
        <f t="shared" ref="H19:H186" si="32">IF(E19&lt;&gt;"",IF(G19&lt;&gt;"",
IF(AND(E19 = "Muy Baja",G19 = "Leve"), "Bajo",
IF(AND(E19 = "Muy Baja",G19 = "Menor"), "Bajo",
IF(AND(E19 = "Muy Baja",G19 = "Moderado"), "Moderado",
IF(AND(E19 = "Muy Baja",G19 = "Mayor"), "Alto",
IF(AND(E19 = "Muy Baja",G19 = "Catastrófico"), "Extremo",
IF(AND(E19 = "Baja",G19 = "Leve"), "Bajo",
IF(AND(E19 = "Baja",G19 = "Menor"), "Moderado",
IF(AND(E19 = "Baja",G19 = "Moderado"), "Moderado",
IF(AND(E19 = "Baja",G19 = "Mayor"), "Alto",
IF(AND(E19 = "Baja",G19 = "Catastrófico"), "Extremo",
IF(AND(E19 = "Media",G19 = "Leve"), "Moderado",
IF(AND(E19 = "Media",G19 = "Menor"), "Moderado",
IF(AND(E19 = "Media",G19 = "Moderado"), " Moderado",
IF(AND(E19 = "Media",G19 = "Mayor"), "Alto",
IF(AND(E19 = "Media",G19 = "Catastrófico"), "Extremo",
IF(AND(E19 = "Alta",G19 = "Leve"), "Moderado",
IF(AND(E19 = "Alta",G19 = "Menor"), "Moderado",
IF(AND(E19 = "Alta",G19 = "Moderado"), "Alto",
IF(AND(E19 = "Alta",G19 = "Mayor"), "Alto",
IF(AND(E19 = "Alta",G19 = "Catastrófico"), "Extremo",
IF(AND(E19 = "Muy Alta",G19 = "Leve"), "Alto",
IF(AND(E19 = "Muy Alta",G19 = "Menor"), "Alto",
IF(AND(E19 = "Muy Alta",G19 = "Moderado"), "Alto",
IF(AND(E19 = "Muy Alta",G19 = "Mayor"), "Alto",
IF(AND(E19 = "Muy Alta",G19 = "Catastrófico"), "Extremo",
))))))))))))))))))))))))),"N/A"),"N/A")</f>
        <v xml:space="preserve"> Moderado</v>
      </c>
      <c r="I19" s="69" t="s">
        <v>81</v>
      </c>
      <c r="J19" s="65" t="s">
        <v>82</v>
      </c>
      <c r="K19" s="52">
        <v>46037</v>
      </c>
      <c r="L19" s="52">
        <v>46371</v>
      </c>
      <c r="M19" s="52" t="s">
        <v>41</v>
      </c>
      <c r="N19" s="67" t="s">
        <v>42</v>
      </c>
      <c r="O19" s="68" t="s">
        <v>43</v>
      </c>
      <c r="P19" s="82" t="s">
        <v>83</v>
      </c>
      <c r="Q19" s="42" t="str">
        <f t="shared" si="1"/>
        <v>X</v>
      </c>
      <c r="R19" s="42" t="str">
        <f t="shared" si="2"/>
        <v xml:space="preserve"> </v>
      </c>
      <c r="S19" s="65" t="s">
        <v>45</v>
      </c>
      <c r="T19" s="39">
        <f t="shared" si="3"/>
        <v>0.25</v>
      </c>
      <c r="U19" s="65" t="s">
        <v>46</v>
      </c>
      <c r="V19" s="39">
        <f t="shared" si="4"/>
        <v>0.15</v>
      </c>
      <c r="W19" s="40">
        <f t="shared" si="19"/>
        <v>0.4</v>
      </c>
      <c r="X19" s="41" t="str">
        <f t="shared" si="20"/>
        <v>Baja</v>
      </c>
      <c r="Y19" s="41">
        <f t="shared" si="21"/>
        <v>0.36</v>
      </c>
      <c r="Z19" s="41" t="str">
        <f t="shared" si="22"/>
        <v>Menor</v>
      </c>
      <c r="AA19" s="41">
        <f t="shared" si="23"/>
        <v>0.36</v>
      </c>
      <c r="AB19" s="46" t="str">
        <f t="shared" si="24"/>
        <v>Moderado</v>
      </c>
      <c r="AC19" s="53" t="s">
        <v>47</v>
      </c>
    </row>
    <row r="20" spans="1:29" ht="54.95" customHeight="1" x14ac:dyDescent="0.25">
      <c r="A20" s="69" t="s">
        <v>80</v>
      </c>
      <c r="B20" s="65" t="s">
        <v>37</v>
      </c>
      <c r="C20" s="65" t="s">
        <v>38</v>
      </c>
      <c r="D20" s="45">
        <v>0.6</v>
      </c>
      <c r="E20" s="42" t="str">
        <f t="shared" si="0"/>
        <v>Media</v>
      </c>
      <c r="F20" s="45">
        <v>0.6</v>
      </c>
      <c r="G20" s="46" t="str">
        <f t="shared" si="10"/>
        <v>Moderado</v>
      </c>
      <c r="H20" s="47" t="str">
        <f t="shared" si="32"/>
        <v xml:space="preserve"> Moderado</v>
      </c>
      <c r="I20" s="69" t="s">
        <v>84</v>
      </c>
      <c r="J20" s="65" t="s">
        <v>85</v>
      </c>
      <c r="K20" s="52">
        <v>46266</v>
      </c>
      <c r="L20" s="52">
        <v>46356</v>
      </c>
      <c r="M20" s="52" t="s">
        <v>68</v>
      </c>
      <c r="N20" s="67" t="s">
        <v>42</v>
      </c>
      <c r="O20" s="68" t="s">
        <v>78</v>
      </c>
      <c r="P20" s="82" t="s">
        <v>83</v>
      </c>
      <c r="Q20" s="42" t="str">
        <f t="shared" si="1"/>
        <v>X</v>
      </c>
      <c r="R20" s="42" t="str">
        <f t="shared" si="2"/>
        <v xml:space="preserve"> </v>
      </c>
      <c r="S20" s="65" t="s">
        <v>45</v>
      </c>
      <c r="T20" s="39">
        <f t="shared" si="3"/>
        <v>0.25</v>
      </c>
      <c r="U20" s="65" t="s">
        <v>57</v>
      </c>
      <c r="V20" s="39">
        <f t="shared" si="4"/>
        <v>0.25</v>
      </c>
      <c r="W20" s="40">
        <f t="shared" ref="W20:W50" si="33">T20+V20</f>
        <v>0.5</v>
      </c>
      <c r="X20" s="41" t="str">
        <f t="shared" ref="X20:X50" si="34">IF(AND(Y20&lt;=100%,Y20&gt;80%),"Muy alta",IF(AND(Y20&lt;=80%,Y20&gt;60%),"Alta",IF(AND(Y20&lt;=60%,Y20&gt;40%),"Media",IF(AND(Y20&lt;=40%,Y20&gt;20%),"Baja",IF(AND(Y20&lt;=20%,Y20&gt;=0%),"Muy Baja",)))))</f>
        <v>Baja</v>
      </c>
      <c r="Y20" s="41">
        <f t="shared" ref="Y20:Y50" si="35">IF(S20="Preventivo",D20-(W20*D20),IF(S20="Detectivo",D20-(W20*D20),IF(S20="Correctivo",D20*1," ")))</f>
        <v>0.3</v>
      </c>
      <c r="Z20" s="41" t="str">
        <f t="shared" ref="Z20:Z50" si="36">IF(AND(AA20&lt;=100%,AA20&gt;80%),"Catastrófico",IF(AND(AA20&lt;=80%,AA20&gt;60%),"Mayor",IF(AND(AA20&lt;=60%,AA20&gt;40%),"Moderado",IF(AND(AA20&lt;=40%,AA20&gt;20%),"Menor",IF(AND(AA20&lt;=20%,AA20&gt;=0%),"Leve"," ")))))</f>
        <v>Menor</v>
      </c>
      <c r="AA20" s="41">
        <f t="shared" ref="AA20:AA50" si="37">F20-(W20*F20)</f>
        <v>0.3</v>
      </c>
      <c r="AB20" s="46" t="str">
        <f t="shared" ref="AB20:AB50" si="38">IF(X20&lt;&gt;"",IF(Z20&lt;&gt;"",
IF(AND(X20 = "Muy Baja",Z20 = "Leve"), "Bajo",
IF(AND(X20 = "Muy Baja",Z20 = "Menor"), "Bajo",
IF(AND(X20 = "Muy Baja",Z20 = "Moderado"), "Moderado",
IF(AND(X20 = "Muy Baja",Z20 = "Mayor"), "Alto",
IF(AND(X20 = "Muy Baja",Z20 = "Catastrófico"), "Extremo",
IF(AND(X20 = "Baja",Z20 = "Leve"), "Bajo",
IF(AND(X20 = "Baja",Z20 = "Menor"), "Moderado",
IF(AND(X20 = "Baja",Z20 = "Moderado"), "Moderado",
IF(AND(X20 = "Baja",Z20 = "Mayor"), "Alto",
IF(AND(X20 = "Baja",Z20 = "Catastrófico"), "Extremo",
IF(AND(X20 = "Media",Z20 = "Leve"), "Moderado",
IF(AND(X20 = "Media",Z20 = "Menor"), "Moderado",
IF(AND(X20 = "Media",Z20 = "Moderado"), " Moderado",
IF(AND(X20 = "Media",Z20 = "Mayor"), "Alto",
IF(AND(X20 = "Media",Z20 = "Catastrófico"), "Extremo",
IF(AND(X20 = "Alta",Z20 = "Leve"), "Moderado",
IF(AND(X20 = "Alta",Z20 = "Menor"), "Moderado",
IF(AND(X20 = "Alta",Z20 = "Moderado"), "Alto",
IF(AND(X20 = "Alta",Z20 = "Mayor"), "Alto",
IF(AND(X20 = "Alta",Z20 = "Catastrófico"), "Extremo",
IF(AND(X20 = "Muy Alta",Z20 = "Leve"), "Alto",
IF(AND(X20 = "Muy Alta",Z20 = "Menor"), "Alto",
IF(AND(X20 = "Muy Alta",Z20 = "Moderado"), "Alto",
IF(AND(X20 = "Muy Alta",Z20 = "Mayor"), "Alto",
IF(AND(X20 = "Muy Alta",Z20 = "Catastrófico"), "Extremo",
))))))))))))))))))))))))),"N/A"),"N/A")</f>
        <v>Moderado</v>
      </c>
      <c r="AC20" s="53" t="s">
        <v>47</v>
      </c>
    </row>
    <row r="21" spans="1:29" ht="71.099999999999994" customHeight="1" x14ac:dyDescent="0.25">
      <c r="A21" s="69" t="s">
        <v>80</v>
      </c>
      <c r="B21" s="65" t="s">
        <v>37</v>
      </c>
      <c r="C21" s="65" t="s">
        <v>38</v>
      </c>
      <c r="D21" s="45">
        <v>0.6</v>
      </c>
      <c r="E21" s="42" t="str">
        <f t="shared" si="0"/>
        <v>Media</v>
      </c>
      <c r="F21" s="45">
        <v>0.6</v>
      </c>
      <c r="G21" s="46" t="str">
        <f t="shared" si="10"/>
        <v>Moderado</v>
      </c>
      <c r="H21" s="47" t="str">
        <f t="shared" si="32"/>
        <v xml:space="preserve"> Moderado</v>
      </c>
      <c r="I21" s="69" t="s">
        <v>86</v>
      </c>
      <c r="J21" s="65" t="s">
        <v>87</v>
      </c>
      <c r="K21" s="52">
        <v>46084</v>
      </c>
      <c r="L21" s="52">
        <v>46218</v>
      </c>
      <c r="M21" s="52" t="s">
        <v>68</v>
      </c>
      <c r="N21" s="67" t="s">
        <v>42</v>
      </c>
      <c r="O21" s="68" t="s">
        <v>78</v>
      </c>
      <c r="P21" s="79" t="s">
        <v>88</v>
      </c>
      <c r="Q21" s="42" t="str">
        <f t="shared" si="1"/>
        <v>X</v>
      </c>
      <c r="R21" s="42" t="str">
        <f t="shared" si="2"/>
        <v xml:space="preserve"> </v>
      </c>
      <c r="S21" s="65" t="s">
        <v>45</v>
      </c>
      <c r="T21" s="39">
        <f t="shared" si="3"/>
        <v>0.25</v>
      </c>
      <c r="U21" s="65" t="s">
        <v>57</v>
      </c>
      <c r="V21" s="39">
        <f t="shared" si="4"/>
        <v>0.25</v>
      </c>
      <c r="W21" s="40">
        <f t="shared" si="33"/>
        <v>0.5</v>
      </c>
      <c r="X21" s="41" t="str">
        <f t="shared" si="34"/>
        <v>Baja</v>
      </c>
      <c r="Y21" s="41">
        <f t="shared" si="35"/>
        <v>0.3</v>
      </c>
      <c r="Z21" s="41" t="str">
        <f t="shared" si="36"/>
        <v>Menor</v>
      </c>
      <c r="AA21" s="41">
        <f t="shared" si="37"/>
        <v>0.3</v>
      </c>
      <c r="AB21" s="46" t="str">
        <f t="shared" si="38"/>
        <v>Moderado</v>
      </c>
      <c r="AC21" s="53" t="s">
        <v>47</v>
      </c>
    </row>
    <row r="22" spans="1:29" ht="115.5" x14ac:dyDescent="0.25">
      <c r="A22" s="69" t="s">
        <v>80</v>
      </c>
      <c r="B22" s="65" t="s">
        <v>37</v>
      </c>
      <c r="C22" s="65" t="s">
        <v>38</v>
      </c>
      <c r="D22" s="45">
        <v>0.6</v>
      </c>
      <c r="E22" s="42" t="str">
        <f t="shared" si="0"/>
        <v>Media</v>
      </c>
      <c r="F22" s="45">
        <v>0.6</v>
      </c>
      <c r="G22" s="46" t="str">
        <f t="shared" si="10"/>
        <v>Moderado</v>
      </c>
      <c r="H22" s="47" t="str">
        <f t="shared" si="32"/>
        <v xml:space="preserve"> Moderado</v>
      </c>
      <c r="I22" s="69" t="s">
        <v>89</v>
      </c>
      <c r="J22" s="65" t="s">
        <v>90</v>
      </c>
      <c r="K22" s="52">
        <v>46084</v>
      </c>
      <c r="L22" s="52">
        <v>46371</v>
      </c>
      <c r="M22" s="52" t="s">
        <v>68</v>
      </c>
      <c r="N22" s="67" t="s">
        <v>42</v>
      </c>
      <c r="O22" s="68" t="s">
        <v>78</v>
      </c>
      <c r="P22" s="82" t="s">
        <v>91</v>
      </c>
      <c r="Q22" s="42" t="str">
        <f t="shared" si="1"/>
        <v>X</v>
      </c>
      <c r="R22" s="42" t="str">
        <f t="shared" si="2"/>
        <v xml:space="preserve"> </v>
      </c>
      <c r="S22" s="65" t="s">
        <v>45</v>
      </c>
      <c r="T22" s="39">
        <f t="shared" si="3"/>
        <v>0.25</v>
      </c>
      <c r="U22" s="65" t="s">
        <v>57</v>
      </c>
      <c r="V22" s="39">
        <f t="shared" si="4"/>
        <v>0.25</v>
      </c>
      <c r="W22" s="40">
        <f t="shared" si="33"/>
        <v>0.5</v>
      </c>
      <c r="X22" s="41" t="str">
        <f t="shared" si="34"/>
        <v>Baja</v>
      </c>
      <c r="Y22" s="41">
        <f t="shared" si="35"/>
        <v>0.3</v>
      </c>
      <c r="Z22" s="41" t="str">
        <f t="shared" si="36"/>
        <v>Menor</v>
      </c>
      <c r="AA22" s="41">
        <f t="shared" si="37"/>
        <v>0.3</v>
      </c>
      <c r="AB22" s="46" t="str">
        <f t="shared" si="38"/>
        <v>Moderado</v>
      </c>
      <c r="AC22" s="53" t="s">
        <v>47</v>
      </c>
    </row>
    <row r="23" spans="1:29" ht="74.45" customHeight="1" x14ac:dyDescent="0.25">
      <c r="A23" s="69" t="s">
        <v>80</v>
      </c>
      <c r="B23" s="65" t="s">
        <v>37</v>
      </c>
      <c r="C23" s="65" t="s">
        <v>38</v>
      </c>
      <c r="D23" s="45">
        <v>0.6</v>
      </c>
      <c r="E23" s="42" t="str">
        <f t="shared" ref="E23" si="39">IF(AND(D23&lt;=100%,D23&gt;80%),"Muy alta",IF(AND(D23&lt;=80%,D23&gt;60%),"Alta",IF(AND(D23&lt;=60%,D23&gt;40%),"Media",IF(AND(D23&lt;=40%,D23&gt;20%),"Baja",IF(AND(D23&lt;=20%,D23&gt;=0%),"Muy Baja",)))))</f>
        <v>Media</v>
      </c>
      <c r="F23" s="45">
        <v>0.6</v>
      </c>
      <c r="G23" s="46" t="str">
        <f t="shared" ref="G23" si="40">IF(AND(F23&lt;=100%,F23&gt;80%),"Catastrófico",IF(AND(F23&lt;=80%,F23&gt;60%),"Mayor",IF(AND(F23&lt;=60%,F23&gt;40%),"Moderado",IF(AND(F23&lt;=40%,F23&gt;20%),"Menor",IF(AND(F23&lt;=20%,F23&gt;=0%),"Leve")))))</f>
        <v>Moderado</v>
      </c>
      <c r="H23" s="47" t="str">
        <f t="shared" ref="H23" si="41">IF(E23&lt;&gt;"",IF(G23&lt;&gt;"",
IF(AND(E23 = "Muy Baja",G23 = "Leve"), "Bajo",
IF(AND(E23 = "Muy Baja",G23 = "Menor"), "Bajo",
IF(AND(E23 = "Muy Baja",G23 = "Moderado"), "Moderado",
IF(AND(E23 = "Muy Baja",G23 = "Mayor"), "Alto",
IF(AND(E23 = "Muy Baja",G23 = "Catastrófico"), "Extremo",
IF(AND(E23 = "Baja",G23 = "Leve"), "Bajo",
IF(AND(E23 = "Baja",G23 = "Menor"), "Moderado",
IF(AND(E23 = "Baja",G23 = "Moderado"), "Moderado",
IF(AND(E23 = "Baja",G23 = "Mayor"), "Alto",
IF(AND(E23 = "Baja",G23 = "Catastrófico"), "Extremo",
IF(AND(E23 = "Media",G23 = "Leve"), "Moderado",
IF(AND(E23 = "Media",G23 = "Menor"), "Moderado",
IF(AND(E23 = "Media",G23 = "Moderado"), " Moderado",
IF(AND(E23 = "Media",G23 = "Mayor"), "Alto",
IF(AND(E23 = "Media",G23 = "Catastrófico"), "Extremo",
IF(AND(E23 = "Alta",G23 = "Leve"), "Moderado",
IF(AND(E23 = "Alta",G23 = "Menor"), "Moderado",
IF(AND(E23 = "Alta",G23 = "Moderado"), "Alto",
IF(AND(E23 = "Alta",G23 = "Mayor"), "Alto",
IF(AND(E23 = "Alta",G23 = "Catastrófico"), "Extremo",
IF(AND(E23 = "Muy Alta",G23 = "Leve"), "Alto",
IF(AND(E23 = "Muy Alta",G23 = "Menor"), "Alto",
IF(AND(E23 = "Muy Alta",G23 = "Moderado"), "Alto",
IF(AND(E23 = "Muy Alta",G23 = "Mayor"), "Alto",
IF(AND(E23 = "Muy Alta",G23 = "Catastrófico"), "Extremo",
))))))))))))))))))))))))),"N/A"),"N/A")</f>
        <v xml:space="preserve"> Moderado</v>
      </c>
      <c r="I23" s="69" t="s">
        <v>89</v>
      </c>
      <c r="J23" s="65" t="s">
        <v>92</v>
      </c>
      <c r="K23" s="52">
        <v>46204</v>
      </c>
      <c r="L23" s="52">
        <v>46371</v>
      </c>
      <c r="M23" s="52" t="s">
        <v>68</v>
      </c>
      <c r="N23" s="67" t="s">
        <v>42</v>
      </c>
      <c r="O23" s="68" t="s">
        <v>78</v>
      </c>
      <c r="P23" s="82" t="s">
        <v>348</v>
      </c>
      <c r="Q23" s="42" t="str">
        <f t="shared" ref="Q23" si="42">IF(S23="Preventivo","X",IF(S23="Detectivo","X",IF(S23="Correctivo"," "," ")))</f>
        <v>X</v>
      </c>
      <c r="R23" s="42" t="str">
        <f t="shared" ref="R23" si="43">IF(S23="Preventivo"," ",IF(S23="Detectivo"," ",IF(S23="Correctivo","X"," ")))</f>
        <v xml:space="preserve"> </v>
      </c>
      <c r="S23" s="65" t="s">
        <v>45</v>
      </c>
      <c r="T23" s="39">
        <f t="shared" ref="T23" si="44">IF(S23="Preventivo",25%,IF(S23="Detectivo",15%,IF(S23="Correctivo",10%,0)))</f>
        <v>0.25</v>
      </c>
      <c r="U23" s="65" t="s">
        <v>57</v>
      </c>
      <c r="V23" s="39">
        <f t="shared" ref="V23" si="45">IF(U23="Automático",25%,IF(U23="Manual",15%,0))</f>
        <v>0.25</v>
      </c>
      <c r="W23" s="40">
        <f t="shared" ref="W23" si="46">T23+V23</f>
        <v>0.5</v>
      </c>
      <c r="X23" s="41" t="str">
        <f t="shared" ref="X23" si="47">IF(AND(Y23&lt;=100%,Y23&gt;80%),"Muy alta",IF(AND(Y23&lt;=80%,Y23&gt;60%),"Alta",IF(AND(Y23&lt;=60%,Y23&gt;40%),"Media",IF(AND(Y23&lt;=40%,Y23&gt;20%),"Baja",IF(AND(Y23&lt;=20%,Y23&gt;=0%),"Muy Baja",)))))</f>
        <v>Baja</v>
      </c>
      <c r="Y23" s="41">
        <f t="shared" ref="Y23" si="48">IF(S23="Preventivo",D23-(W23*D23),IF(S23="Detectivo",D23-(W23*D23),IF(S23="Correctivo",D23*1," ")))</f>
        <v>0.3</v>
      </c>
      <c r="Z23" s="41" t="str">
        <f t="shared" ref="Z23" si="49">IF(AND(AA23&lt;=100%,AA23&gt;80%),"Catastrófico",IF(AND(AA23&lt;=80%,AA23&gt;60%),"Mayor",IF(AND(AA23&lt;=60%,AA23&gt;40%),"Moderado",IF(AND(AA23&lt;=40%,AA23&gt;20%),"Menor",IF(AND(AA23&lt;=20%,AA23&gt;=0%),"Leve"," ")))))</f>
        <v>Menor</v>
      </c>
      <c r="AA23" s="41">
        <f t="shared" ref="AA23" si="50">F23-(W23*F23)</f>
        <v>0.3</v>
      </c>
      <c r="AB23" s="46" t="str">
        <f t="shared" ref="AB23" si="51">IF(X23&lt;&gt;"",IF(Z23&lt;&gt;"",
IF(AND(X23 = "Muy Baja",Z23 = "Leve"), "Bajo",
IF(AND(X23 = "Muy Baja",Z23 = "Menor"), "Bajo",
IF(AND(X23 = "Muy Baja",Z23 = "Moderado"), "Moderado",
IF(AND(X23 = "Muy Baja",Z23 = "Mayor"), "Alto",
IF(AND(X23 = "Muy Baja",Z23 = "Catastrófico"), "Extremo",
IF(AND(X23 = "Baja",Z23 = "Leve"), "Bajo",
IF(AND(X23 = "Baja",Z23 = "Menor"), "Moderado",
IF(AND(X23 = "Baja",Z23 = "Moderado"), "Moderado",
IF(AND(X23 = "Baja",Z23 = "Mayor"), "Alto",
IF(AND(X23 = "Baja",Z23 = "Catastrófico"), "Extremo",
IF(AND(X23 = "Media",Z23 = "Leve"), "Moderado",
IF(AND(X23 = "Media",Z23 = "Menor"), "Moderado",
IF(AND(X23 = "Media",Z23 = "Moderado"), " Moderado",
IF(AND(X23 = "Media",Z23 = "Mayor"), "Alto",
IF(AND(X23 = "Media",Z23 = "Catastrófico"), "Extremo",
IF(AND(X23 = "Alta",Z23 = "Leve"), "Moderado",
IF(AND(X23 = "Alta",Z23 = "Menor"), "Moderado",
IF(AND(X23 = "Alta",Z23 = "Moderado"), "Alto",
IF(AND(X23 = "Alta",Z23 = "Mayor"), "Alto",
IF(AND(X23 = "Alta",Z23 = "Catastrófico"), "Extremo",
IF(AND(X23 = "Muy Alta",Z23 = "Leve"), "Alto",
IF(AND(X23 = "Muy Alta",Z23 = "Menor"), "Alto",
IF(AND(X23 = "Muy Alta",Z23 = "Moderado"), "Alto",
IF(AND(X23 = "Muy Alta",Z23 = "Mayor"), "Alto",
IF(AND(X23 = "Muy Alta",Z23 = "Catastrófico"), "Extremo",
))))))))))))))))))))))))),"N/A"),"N/A")</f>
        <v>Moderado</v>
      </c>
      <c r="AC23" s="53" t="s">
        <v>47</v>
      </c>
    </row>
    <row r="24" spans="1:29" ht="89.25" x14ac:dyDescent="0.25">
      <c r="A24" s="69" t="s">
        <v>80</v>
      </c>
      <c r="B24" s="65" t="s">
        <v>37</v>
      </c>
      <c r="C24" s="65" t="s">
        <v>38</v>
      </c>
      <c r="D24" s="45">
        <v>0.6</v>
      </c>
      <c r="E24" s="42" t="str">
        <f t="shared" si="0"/>
        <v>Media</v>
      </c>
      <c r="F24" s="45">
        <v>0.6</v>
      </c>
      <c r="G24" s="46" t="str">
        <f t="shared" si="10"/>
        <v>Moderado</v>
      </c>
      <c r="H24" s="47" t="str">
        <f t="shared" si="32"/>
        <v xml:space="preserve"> Moderado</v>
      </c>
      <c r="I24" s="69" t="s">
        <v>93</v>
      </c>
      <c r="J24" s="65" t="s">
        <v>94</v>
      </c>
      <c r="K24" s="52">
        <v>46204</v>
      </c>
      <c r="L24" s="52">
        <v>46325</v>
      </c>
      <c r="M24" s="52" t="s">
        <v>68</v>
      </c>
      <c r="N24" s="67" t="s">
        <v>42</v>
      </c>
      <c r="O24" s="68" t="s">
        <v>78</v>
      </c>
      <c r="P24" s="82" t="s">
        <v>83</v>
      </c>
      <c r="Q24" s="42" t="str">
        <f t="shared" si="1"/>
        <v>X</v>
      </c>
      <c r="R24" s="42" t="str">
        <f t="shared" si="2"/>
        <v xml:space="preserve"> </v>
      </c>
      <c r="S24" s="65" t="s">
        <v>45</v>
      </c>
      <c r="T24" s="39">
        <f t="shared" si="3"/>
        <v>0.25</v>
      </c>
      <c r="U24" s="65" t="s">
        <v>46</v>
      </c>
      <c r="V24" s="39">
        <f t="shared" si="4"/>
        <v>0.15</v>
      </c>
      <c r="W24" s="40">
        <f t="shared" si="33"/>
        <v>0.4</v>
      </c>
      <c r="X24" s="41" t="str">
        <f t="shared" si="34"/>
        <v>Baja</v>
      </c>
      <c r="Y24" s="41">
        <f t="shared" si="35"/>
        <v>0.36</v>
      </c>
      <c r="Z24" s="41" t="str">
        <f t="shared" si="36"/>
        <v>Menor</v>
      </c>
      <c r="AA24" s="41">
        <f t="shared" si="37"/>
        <v>0.36</v>
      </c>
      <c r="AB24" s="46" t="str">
        <f t="shared" si="38"/>
        <v>Moderado</v>
      </c>
      <c r="AC24" s="53" t="s">
        <v>47</v>
      </c>
    </row>
    <row r="25" spans="1:29" ht="89.25" x14ac:dyDescent="0.25">
      <c r="A25" s="69" t="s">
        <v>80</v>
      </c>
      <c r="B25" s="65" t="s">
        <v>37</v>
      </c>
      <c r="C25" s="65" t="s">
        <v>38</v>
      </c>
      <c r="D25" s="45">
        <v>0.6</v>
      </c>
      <c r="E25" s="42" t="str">
        <f t="shared" ref="E25" si="52">IF(AND(D25&lt;=100%,D25&gt;80%),"Muy alta",IF(AND(D25&lt;=80%,D25&gt;60%),"Alta",IF(AND(D25&lt;=60%,D25&gt;40%),"Media",IF(AND(D25&lt;=40%,D25&gt;20%),"Baja",IF(AND(D25&lt;=20%,D25&gt;=0%),"Muy Baja",)))))</f>
        <v>Media</v>
      </c>
      <c r="F25" s="45">
        <v>0.6</v>
      </c>
      <c r="G25" s="46" t="str">
        <f t="shared" ref="G25" si="53">IF(AND(F25&lt;=100%,F25&gt;80%),"Catastrófico",IF(AND(F25&lt;=80%,F25&gt;60%),"Mayor",IF(AND(F25&lt;=60%,F25&gt;40%),"Moderado",IF(AND(F25&lt;=40%,F25&gt;20%),"Menor",IF(AND(F25&lt;=20%,F25&gt;=0%),"Leve")))))</f>
        <v>Moderado</v>
      </c>
      <c r="H25" s="47" t="str">
        <f t="shared" ref="H25" si="54">IF(E25&lt;&gt;"",IF(G25&lt;&gt;"",
IF(AND(E25 = "Muy Baja",G25 = "Leve"), "Bajo",
IF(AND(E25 = "Muy Baja",G25 = "Menor"), "Bajo",
IF(AND(E25 = "Muy Baja",G25 = "Moderado"), "Moderado",
IF(AND(E25 = "Muy Baja",G25 = "Mayor"), "Alto",
IF(AND(E25 = "Muy Baja",G25 = "Catastrófico"), "Extremo",
IF(AND(E25 = "Baja",G25 = "Leve"), "Bajo",
IF(AND(E25 = "Baja",G25 = "Menor"), "Moderado",
IF(AND(E25 = "Baja",G25 = "Moderado"), "Moderado",
IF(AND(E25 = "Baja",G25 = "Mayor"), "Alto",
IF(AND(E25 = "Baja",G25 = "Catastrófico"), "Extremo",
IF(AND(E25 = "Media",G25 = "Leve"), "Moderado",
IF(AND(E25 = "Media",G25 = "Menor"), "Moderado",
IF(AND(E25 = "Media",G25 = "Moderado"), " Moderado",
IF(AND(E25 = "Media",G25 = "Mayor"), "Alto",
IF(AND(E25 = "Media",G25 = "Catastrófico"), "Extremo",
IF(AND(E25 = "Alta",G25 = "Leve"), "Moderado",
IF(AND(E25 = "Alta",G25 = "Menor"), "Moderado",
IF(AND(E25 = "Alta",G25 = "Moderado"), "Alto",
IF(AND(E25 = "Alta",G25 = "Mayor"), "Alto",
IF(AND(E25 = "Alta",G25 = "Catastrófico"), "Extremo",
IF(AND(E25 = "Muy Alta",G25 = "Leve"), "Alto",
IF(AND(E25 = "Muy Alta",G25 = "Menor"), "Alto",
IF(AND(E25 = "Muy Alta",G25 = "Moderado"), "Alto",
IF(AND(E25 = "Muy Alta",G25 = "Mayor"), "Alto",
IF(AND(E25 = "Muy Alta",G25 = "Catastrófico"), "Extremo",
))))))))))))))))))))))))),"N/A"),"N/A")</f>
        <v xml:space="preserve"> Moderado</v>
      </c>
      <c r="I25" s="69" t="s">
        <v>93</v>
      </c>
      <c r="J25" s="65" t="s">
        <v>95</v>
      </c>
      <c r="K25" s="52">
        <v>46204</v>
      </c>
      <c r="L25" s="52">
        <v>46325</v>
      </c>
      <c r="M25" s="52" t="s">
        <v>68</v>
      </c>
      <c r="N25" s="67" t="s">
        <v>42</v>
      </c>
      <c r="O25" s="68" t="s">
        <v>78</v>
      </c>
      <c r="P25" s="82" t="s">
        <v>83</v>
      </c>
      <c r="Q25" s="42" t="str">
        <f t="shared" ref="Q25" si="55">IF(S25="Preventivo","X",IF(S25="Detectivo","X",IF(S25="Correctivo"," "," ")))</f>
        <v>X</v>
      </c>
      <c r="R25" s="42" t="str">
        <f t="shared" ref="R25" si="56">IF(S25="Preventivo"," ",IF(S25="Detectivo"," ",IF(S25="Correctivo","X"," ")))</f>
        <v xml:space="preserve"> </v>
      </c>
      <c r="S25" s="65" t="s">
        <v>45</v>
      </c>
      <c r="T25" s="39">
        <f t="shared" ref="T25" si="57">IF(S25="Preventivo",25%,IF(S25="Detectivo",15%,IF(S25="Correctivo",10%,0)))</f>
        <v>0.25</v>
      </c>
      <c r="U25" s="65" t="s">
        <v>46</v>
      </c>
      <c r="V25" s="39">
        <f t="shared" ref="V25" si="58">IF(U25="Automático",25%,IF(U25="Manual",15%,0))</f>
        <v>0.15</v>
      </c>
      <c r="W25" s="40">
        <f t="shared" ref="W25" si="59">T25+V25</f>
        <v>0.4</v>
      </c>
      <c r="X25" s="41" t="str">
        <f t="shared" ref="X25" si="60">IF(AND(Y25&lt;=100%,Y25&gt;80%),"Muy alta",IF(AND(Y25&lt;=80%,Y25&gt;60%),"Alta",IF(AND(Y25&lt;=60%,Y25&gt;40%),"Media",IF(AND(Y25&lt;=40%,Y25&gt;20%),"Baja",IF(AND(Y25&lt;=20%,Y25&gt;=0%),"Muy Baja",)))))</f>
        <v>Baja</v>
      </c>
      <c r="Y25" s="41">
        <f t="shared" ref="Y25" si="61">IF(S25="Preventivo",D25-(W25*D25),IF(S25="Detectivo",D25-(W25*D25),IF(S25="Correctivo",D25*1," ")))</f>
        <v>0.36</v>
      </c>
      <c r="Z25" s="41" t="str">
        <f t="shared" ref="Z25" si="62">IF(AND(AA25&lt;=100%,AA25&gt;80%),"Catastrófico",IF(AND(AA25&lt;=80%,AA25&gt;60%),"Mayor",IF(AND(AA25&lt;=60%,AA25&gt;40%),"Moderado",IF(AND(AA25&lt;=40%,AA25&gt;20%),"Menor",IF(AND(AA25&lt;=20%,AA25&gt;=0%),"Leve"," ")))))</f>
        <v>Menor</v>
      </c>
      <c r="AA25" s="41">
        <f t="shared" ref="AA25" si="63">F25-(W25*F25)</f>
        <v>0.36</v>
      </c>
      <c r="AB25" s="46" t="str">
        <f t="shared" ref="AB25" si="64">IF(X25&lt;&gt;"",IF(Z25&lt;&gt;"",
IF(AND(X25 = "Muy Baja",Z25 = "Leve"), "Bajo",
IF(AND(X25 = "Muy Baja",Z25 = "Menor"), "Bajo",
IF(AND(X25 = "Muy Baja",Z25 = "Moderado"), "Moderado",
IF(AND(X25 = "Muy Baja",Z25 = "Mayor"), "Alto",
IF(AND(X25 = "Muy Baja",Z25 = "Catastrófico"), "Extremo",
IF(AND(X25 = "Baja",Z25 = "Leve"), "Bajo",
IF(AND(X25 = "Baja",Z25 = "Menor"), "Moderado",
IF(AND(X25 = "Baja",Z25 = "Moderado"), "Moderado",
IF(AND(X25 = "Baja",Z25 = "Mayor"), "Alto",
IF(AND(X25 = "Baja",Z25 = "Catastrófico"), "Extremo",
IF(AND(X25 = "Media",Z25 = "Leve"), "Moderado",
IF(AND(X25 = "Media",Z25 = "Menor"), "Moderado",
IF(AND(X25 = "Media",Z25 = "Moderado"), " Moderado",
IF(AND(X25 = "Media",Z25 = "Mayor"), "Alto",
IF(AND(X25 = "Media",Z25 = "Catastrófico"), "Extremo",
IF(AND(X25 = "Alta",Z25 = "Leve"), "Moderado",
IF(AND(X25 = "Alta",Z25 = "Menor"), "Moderado",
IF(AND(X25 = "Alta",Z25 = "Moderado"), "Alto",
IF(AND(X25 = "Alta",Z25 = "Mayor"), "Alto",
IF(AND(X25 = "Alta",Z25 = "Catastrófico"), "Extremo",
IF(AND(X25 = "Muy Alta",Z25 = "Leve"), "Alto",
IF(AND(X25 = "Muy Alta",Z25 = "Menor"), "Alto",
IF(AND(X25 = "Muy Alta",Z25 = "Moderado"), "Alto",
IF(AND(X25 = "Muy Alta",Z25 = "Mayor"), "Alto",
IF(AND(X25 = "Muy Alta",Z25 = "Catastrófico"), "Extremo",
))))))))))))))))))))))))),"N/A"),"N/A")</f>
        <v>Moderado</v>
      </c>
      <c r="AC25" s="53" t="s">
        <v>47</v>
      </c>
    </row>
    <row r="26" spans="1:29" ht="89.25" x14ac:dyDescent="0.25">
      <c r="A26" s="69" t="s">
        <v>80</v>
      </c>
      <c r="B26" s="65" t="s">
        <v>37</v>
      </c>
      <c r="C26" s="65" t="s">
        <v>38</v>
      </c>
      <c r="D26" s="45">
        <v>0.6</v>
      </c>
      <c r="E26" s="42" t="str">
        <f t="shared" ref="E26" si="65">IF(AND(D26&lt;=100%,D26&gt;80%),"Muy alta",IF(AND(D26&lt;=80%,D26&gt;60%),"Alta",IF(AND(D26&lt;=60%,D26&gt;40%),"Media",IF(AND(D26&lt;=40%,D26&gt;20%),"Baja",IF(AND(D26&lt;=20%,D26&gt;=0%),"Muy Baja",)))))</f>
        <v>Media</v>
      </c>
      <c r="F26" s="45">
        <v>0.6</v>
      </c>
      <c r="G26" s="46" t="str">
        <f t="shared" ref="G26" si="66">IF(AND(F26&lt;=100%,F26&gt;80%),"Catastrófico",IF(AND(F26&lt;=80%,F26&gt;60%),"Mayor",IF(AND(F26&lt;=60%,F26&gt;40%),"Moderado",IF(AND(F26&lt;=40%,F26&gt;20%),"Menor",IF(AND(F26&lt;=20%,F26&gt;=0%),"Leve")))))</f>
        <v>Moderado</v>
      </c>
      <c r="H26" s="47" t="str">
        <f t="shared" ref="H26" si="67">IF(E26&lt;&gt;"",IF(G26&lt;&gt;"",
IF(AND(E26 = "Muy Baja",G26 = "Leve"), "Bajo",
IF(AND(E26 = "Muy Baja",G26 = "Menor"), "Bajo",
IF(AND(E26 = "Muy Baja",G26 = "Moderado"), "Moderado",
IF(AND(E26 = "Muy Baja",G26 = "Mayor"), "Alto",
IF(AND(E26 = "Muy Baja",G26 = "Catastrófico"), "Extremo",
IF(AND(E26 = "Baja",G26 = "Leve"), "Bajo",
IF(AND(E26 = "Baja",G26 = "Menor"), "Moderado",
IF(AND(E26 = "Baja",G26 = "Moderado"), "Moderado",
IF(AND(E26 = "Baja",G26 = "Mayor"), "Alto",
IF(AND(E26 = "Baja",G26 = "Catastrófico"), "Extremo",
IF(AND(E26 = "Media",G26 = "Leve"), "Moderado",
IF(AND(E26 = "Media",G26 = "Menor"), "Moderado",
IF(AND(E26 = "Media",G26 = "Moderado"), " Moderado",
IF(AND(E26 = "Media",G26 = "Mayor"), "Alto",
IF(AND(E26 = "Media",G26 = "Catastrófico"), "Extremo",
IF(AND(E26 = "Alta",G26 = "Leve"), "Moderado",
IF(AND(E26 = "Alta",G26 = "Menor"), "Moderado",
IF(AND(E26 = "Alta",G26 = "Moderado"), "Alto",
IF(AND(E26 = "Alta",G26 = "Mayor"), "Alto",
IF(AND(E26 = "Alta",G26 = "Catastrófico"), "Extremo",
IF(AND(E26 = "Muy Alta",G26 = "Leve"), "Alto",
IF(AND(E26 = "Muy Alta",G26 = "Menor"), "Alto",
IF(AND(E26 = "Muy Alta",G26 = "Moderado"), "Alto",
IF(AND(E26 = "Muy Alta",G26 = "Mayor"), "Alto",
IF(AND(E26 = "Muy Alta",G26 = "Catastrófico"), "Extremo",
))))))))))))))))))))))))),"N/A"),"N/A")</f>
        <v xml:space="preserve"> Moderado</v>
      </c>
      <c r="I26" s="69" t="s">
        <v>93</v>
      </c>
      <c r="J26" s="65" t="s">
        <v>96</v>
      </c>
      <c r="K26" s="52">
        <v>46204</v>
      </c>
      <c r="L26" s="52">
        <v>46325</v>
      </c>
      <c r="M26" s="52" t="s">
        <v>68</v>
      </c>
      <c r="N26" s="67" t="s">
        <v>42</v>
      </c>
      <c r="O26" s="68" t="s">
        <v>78</v>
      </c>
      <c r="P26" s="82" t="s">
        <v>83</v>
      </c>
      <c r="Q26" s="42" t="str">
        <f t="shared" ref="Q26" si="68">IF(S26="Preventivo","X",IF(S26="Detectivo","X",IF(S26="Correctivo"," "," ")))</f>
        <v>X</v>
      </c>
      <c r="R26" s="42" t="str">
        <f t="shared" ref="R26" si="69">IF(S26="Preventivo"," ",IF(S26="Detectivo"," ",IF(S26="Correctivo","X"," ")))</f>
        <v xml:space="preserve"> </v>
      </c>
      <c r="S26" s="65" t="s">
        <v>45</v>
      </c>
      <c r="T26" s="39">
        <f t="shared" ref="T26" si="70">IF(S26="Preventivo",25%,IF(S26="Detectivo",15%,IF(S26="Correctivo",10%,0)))</f>
        <v>0.25</v>
      </c>
      <c r="U26" s="65" t="s">
        <v>46</v>
      </c>
      <c r="V26" s="39">
        <f t="shared" ref="V26" si="71">IF(U26="Automático",25%,IF(U26="Manual",15%,0))</f>
        <v>0.15</v>
      </c>
      <c r="W26" s="40">
        <f t="shared" ref="W26" si="72">T26+V26</f>
        <v>0.4</v>
      </c>
      <c r="X26" s="41" t="str">
        <f t="shared" ref="X26" si="73">IF(AND(Y26&lt;=100%,Y26&gt;80%),"Muy alta",IF(AND(Y26&lt;=80%,Y26&gt;60%),"Alta",IF(AND(Y26&lt;=60%,Y26&gt;40%),"Media",IF(AND(Y26&lt;=40%,Y26&gt;20%),"Baja",IF(AND(Y26&lt;=20%,Y26&gt;=0%),"Muy Baja",)))))</f>
        <v>Baja</v>
      </c>
      <c r="Y26" s="41">
        <f t="shared" ref="Y26" si="74">IF(S26="Preventivo",D26-(W26*D26),IF(S26="Detectivo",D26-(W26*D26),IF(S26="Correctivo",D26*1," ")))</f>
        <v>0.36</v>
      </c>
      <c r="Z26" s="41" t="str">
        <f t="shared" ref="Z26" si="75">IF(AND(AA26&lt;=100%,AA26&gt;80%),"Catastrófico",IF(AND(AA26&lt;=80%,AA26&gt;60%),"Mayor",IF(AND(AA26&lt;=60%,AA26&gt;40%),"Moderado",IF(AND(AA26&lt;=40%,AA26&gt;20%),"Menor",IF(AND(AA26&lt;=20%,AA26&gt;=0%),"Leve"," ")))))</f>
        <v>Menor</v>
      </c>
      <c r="AA26" s="41">
        <f t="shared" ref="AA26" si="76">F26-(W26*F26)</f>
        <v>0.36</v>
      </c>
      <c r="AB26" s="46" t="str">
        <f t="shared" ref="AB26" si="77">IF(X26&lt;&gt;"",IF(Z26&lt;&gt;"",
IF(AND(X26 = "Muy Baja",Z26 = "Leve"), "Bajo",
IF(AND(X26 = "Muy Baja",Z26 = "Menor"), "Bajo",
IF(AND(X26 = "Muy Baja",Z26 = "Moderado"), "Moderado",
IF(AND(X26 = "Muy Baja",Z26 = "Mayor"), "Alto",
IF(AND(X26 = "Muy Baja",Z26 = "Catastrófico"), "Extremo",
IF(AND(X26 = "Baja",Z26 = "Leve"), "Bajo",
IF(AND(X26 = "Baja",Z26 = "Menor"), "Moderado",
IF(AND(X26 = "Baja",Z26 = "Moderado"), "Moderado",
IF(AND(X26 = "Baja",Z26 = "Mayor"), "Alto",
IF(AND(X26 = "Baja",Z26 = "Catastrófico"), "Extremo",
IF(AND(X26 = "Media",Z26 = "Leve"), "Moderado",
IF(AND(X26 = "Media",Z26 = "Menor"), "Moderado",
IF(AND(X26 = "Media",Z26 = "Moderado"), " Moderado",
IF(AND(X26 = "Media",Z26 = "Mayor"), "Alto",
IF(AND(X26 = "Media",Z26 = "Catastrófico"), "Extremo",
IF(AND(X26 = "Alta",Z26 = "Leve"), "Moderado",
IF(AND(X26 = "Alta",Z26 = "Menor"), "Moderado",
IF(AND(X26 = "Alta",Z26 = "Moderado"), "Alto",
IF(AND(X26 = "Alta",Z26 = "Mayor"), "Alto",
IF(AND(X26 = "Alta",Z26 = "Catastrófico"), "Extremo",
IF(AND(X26 = "Muy Alta",Z26 = "Leve"), "Alto",
IF(AND(X26 = "Muy Alta",Z26 = "Menor"), "Alto",
IF(AND(X26 = "Muy Alta",Z26 = "Moderado"), "Alto",
IF(AND(X26 = "Muy Alta",Z26 = "Mayor"), "Alto",
IF(AND(X26 = "Muy Alta",Z26 = "Catastrófico"), "Extremo",
))))))))))))))))))))))))),"N/A"),"N/A")</f>
        <v>Moderado</v>
      </c>
      <c r="AC26" s="53" t="s">
        <v>47</v>
      </c>
    </row>
    <row r="27" spans="1:29" ht="89.25" x14ac:dyDescent="0.25">
      <c r="A27" s="69" t="s">
        <v>80</v>
      </c>
      <c r="B27" s="65" t="s">
        <v>37</v>
      </c>
      <c r="C27" s="65" t="s">
        <v>38</v>
      </c>
      <c r="D27" s="45">
        <v>0.6</v>
      </c>
      <c r="E27" s="42" t="str">
        <f t="shared" ref="E27" si="78">IF(AND(D27&lt;=100%,D27&gt;80%),"Muy alta",IF(AND(D27&lt;=80%,D27&gt;60%),"Alta",IF(AND(D27&lt;=60%,D27&gt;40%),"Media",IF(AND(D27&lt;=40%,D27&gt;20%),"Baja",IF(AND(D27&lt;=20%,D27&gt;=0%),"Muy Baja",)))))</f>
        <v>Media</v>
      </c>
      <c r="F27" s="45">
        <v>0.6</v>
      </c>
      <c r="G27" s="46" t="str">
        <f t="shared" ref="G27" si="79">IF(AND(F27&lt;=100%,F27&gt;80%),"Catastrófico",IF(AND(F27&lt;=80%,F27&gt;60%),"Mayor",IF(AND(F27&lt;=60%,F27&gt;40%),"Moderado",IF(AND(F27&lt;=40%,F27&gt;20%),"Menor",IF(AND(F27&lt;=20%,F27&gt;=0%),"Leve")))))</f>
        <v>Moderado</v>
      </c>
      <c r="H27" s="47" t="str">
        <f t="shared" ref="H27" si="80">IF(E27&lt;&gt;"",IF(G27&lt;&gt;"",
IF(AND(E27 = "Muy Baja",G27 = "Leve"), "Bajo",
IF(AND(E27 = "Muy Baja",G27 = "Menor"), "Bajo",
IF(AND(E27 = "Muy Baja",G27 = "Moderado"), "Moderado",
IF(AND(E27 = "Muy Baja",G27 = "Mayor"), "Alto",
IF(AND(E27 = "Muy Baja",G27 = "Catastrófico"), "Extremo",
IF(AND(E27 = "Baja",G27 = "Leve"), "Bajo",
IF(AND(E27 = "Baja",G27 = "Menor"), "Moderado",
IF(AND(E27 = "Baja",G27 = "Moderado"), "Moderado",
IF(AND(E27 = "Baja",G27 = "Mayor"), "Alto",
IF(AND(E27 = "Baja",G27 = "Catastrófico"), "Extremo",
IF(AND(E27 = "Media",G27 = "Leve"), "Moderado",
IF(AND(E27 = "Media",G27 = "Menor"), "Moderado",
IF(AND(E27 = "Media",G27 = "Moderado"), " Moderado",
IF(AND(E27 = "Media",G27 = "Mayor"), "Alto",
IF(AND(E27 = "Media",G27 = "Catastrófico"), "Extremo",
IF(AND(E27 = "Alta",G27 = "Leve"), "Moderado",
IF(AND(E27 = "Alta",G27 = "Menor"), "Moderado",
IF(AND(E27 = "Alta",G27 = "Moderado"), "Alto",
IF(AND(E27 = "Alta",G27 = "Mayor"), "Alto",
IF(AND(E27 = "Alta",G27 = "Catastrófico"), "Extremo",
IF(AND(E27 = "Muy Alta",G27 = "Leve"), "Alto",
IF(AND(E27 = "Muy Alta",G27 = "Menor"), "Alto",
IF(AND(E27 = "Muy Alta",G27 = "Moderado"), "Alto",
IF(AND(E27 = "Muy Alta",G27 = "Mayor"), "Alto",
IF(AND(E27 = "Muy Alta",G27 = "Catastrófico"), "Extremo",
))))))))))))))))))))))))),"N/A"),"N/A")</f>
        <v xml:space="preserve"> Moderado</v>
      </c>
      <c r="I27" s="69" t="s">
        <v>93</v>
      </c>
      <c r="J27" s="65" t="s">
        <v>97</v>
      </c>
      <c r="K27" s="52">
        <v>46327</v>
      </c>
      <c r="L27" s="52">
        <v>46356</v>
      </c>
      <c r="M27" s="52" t="s">
        <v>68</v>
      </c>
      <c r="N27" s="67" t="s">
        <v>42</v>
      </c>
      <c r="O27" s="68" t="s">
        <v>78</v>
      </c>
      <c r="P27" s="82" t="s">
        <v>83</v>
      </c>
      <c r="Q27" s="42" t="str">
        <f t="shared" ref="Q27" si="81">IF(S27="Preventivo","X",IF(S27="Detectivo","X",IF(S27="Correctivo"," "," ")))</f>
        <v>X</v>
      </c>
      <c r="R27" s="42" t="str">
        <f t="shared" ref="R27" si="82">IF(S27="Preventivo"," ",IF(S27="Detectivo"," ",IF(S27="Correctivo","X"," ")))</f>
        <v xml:space="preserve"> </v>
      </c>
      <c r="S27" s="65" t="s">
        <v>45</v>
      </c>
      <c r="T27" s="39">
        <f t="shared" ref="T27" si="83">IF(S27="Preventivo",25%,IF(S27="Detectivo",15%,IF(S27="Correctivo",10%,0)))</f>
        <v>0.25</v>
      </c>
      <c r="U27" s="65" t="s">
        <v>46</v>
      </c>
      <c r="V27" s="39">
        <f t="shared" ref="V27" si="84">IF(U27="Automático",25%,IF(U27="Manual",15%,0))</f>
        <v>0.15</v>
      </c>
      <c r="W27" s="40">
        <f t="shared" ref="W27" si="85">T27+V27</f>
        <v>0.4</v>
      </c>
      <c r="X27" s="41" t="str">
        <f t="shared" ref="X27" si="86">IF(AND(Y27&lt;=100%,Y27&gt;80%),"Muy alta",IF(AND(Y27&lt;=80%,Y27&gt;60%),"Alta",IF(AND(Y27&lt;=60%,Y27&gt;40%),"Media",IF(AND(Y27&lt;=40%,Y27&gt;20%),"Baja",IF(AND(Y27&lt;=20%,Y27&gt;=0%),"Muy Baja",)))))</f>
        <v>Baja</v>
      </c>
      <c r="Y27" s="41">
        <f t="shared" ref="Y27" si="87">IF(S27="Preventivo",D27-(W27*D27),IF(S27="Detectivo",D27-(W27*D27),IF(S27="Correctivo",D27*1," ")))</f>
        <v>0.36</v>
      </c>
      <c r="Z27" s="41" t="str">
        <f t="shared" ref="Z27" si="88">IF(AND(AA27&lt;=100%,AA27&gt;80%),"Catastrófico",IF(AND(AA27&lt;=80%,AA27&gt;60%),"Mayor",IF(AND(AA27&lt;=60%,AA27&gt;40%),"Moderado",IF(AND(AA27&lt;=40%,AA27&gt;20%),"Menor",IF(AND(AA27&lt;=20%,AA27&gt;=0%),"Leve"," ")))))</f>
        <v>Menor</v>
      </c>
      <c r="AA27" s="41">
        <f t="shared" ref="AA27" si="89">F27-(W27*F27)</f>
        <v>0.36</v>
      </c>
      <c r="AB27" s="46" t="str">
        <f t="shared" ref="AB27" si="90">IF(X27&lt;&gt;"",IF(Z27&lt;&gt;"",
IF(AND(X27 = "Muy Baja",Z27 = "Leve"), "Bajo",
IF(AND(X27 = "Muy Baja",Z27 = "Menor"), "Bajo",
IF(AND(X27 = "Muy Baja",Z27 = "Moderado"), "Moderado",
IF(AND(X27 = "Muy Baja",Z27 = "Mayor"), "Alto",
IF(AND(X27 = "Muy Baja",Z27 = "Catastrófico"), "Extremo",
IF(AND(X27 = "Baja",Z27 = "Leve"), "Bajo",
IF(AND(X27 = "Baja",Z27 = "Menor"), "Moderado",
IF(AND(X27 = "Baja",Z27 = "Moderado"), "Moderado",
IF(AND(X27 = "Baja",Z27 = "Mayor"), "Alto",
IF(AND(X27 = "Baja",Z27 = "Catastrófico"), "Extremo",
IF(AND(X27 = "Media",Z27 = "Leve"), "Moderado",
IF(AND(X27 = "Media",Z27 = "Menor"), "Moderado",
IF(AND(X27 = "Media",Z27 = "Moderado"), " Moderado",
IF(AND(X27 = "Media",Z27 = "Mayor"), "Alto",
IF(AND(X27 = "Media",Z27 = "Catastrófico"), "Extremo",
IF(AND(X27 = "Alta",Z27 = "Leve"), "Moderado",
IF(AND(X27 = "Alta",Z27 = "Menor"), "Moderado",
IF(AND(X27 = "Alta",Z27 = "Moderado"), "Alto",
IF(AND(X27 = "Alta",Z27 = "Mayor"), "Alto",
IF(AND(X27 = "Alta",Z27 = "Catastrófico"), "Extremo",
IF(AND(X27 = "Muy Alta",Z27 = "Leve"), "Alto",
IF(AND(X27 = "Muy Alta",Z27 = "Menor"), "Alto",
IF(AND(X27 = "Muy Alta",Z27 = "Moderado"), "Alto",
IF(AND(X27 = "Muy Alta",Z27 = "Mayor"), "Alto",
IF(AND(X27 = "Muy Alta",Z27 = "Catastrófico"), "Extremo",
))))))))))))))))))))))))),"N/A"),"N/A")</f>
        <v>Moderado</v>
      </c>
      <c r="AC27" s="53" t="s">
        <v>47</v>
      </c>
    </row>
    <row r="28" spans="1:29" ht="180.6" customHeight="1" x14ac:dyDescent="0.25">
      <c r="A28" s="69" t="s">
        <v>80</v>
      </c>
      <c r="B28" s="65" t="s">
        <v>37</v>
      </c>
      <c r="C28" s="65" t="s">
        <v>38</v>
      </c>
      <c r="D28" s="45">
        <v>0.6</v>
      </c>
      <c r="E28" s="42" t="str">
        <f t="shared" si="0"/>
        <v>Media</v>
      </c>
      <c r="F28" s="45">
        <v>0.6</v>
      </c>
      <c r="G28" s="46" t="str">
        <f t="shared" si="10"/>
        <v>Moderado</v>
      </c>
      <c r="H28" s="47" t="str">
        <f t="shared" si="32"/>
        <v xml:space="preserve"> Moderado</v>
      </c>
      <c r="I28" s="69" t="s">
        <v>98</v>
      </c>
      <c r="J28" s="65" t="s">
        <v>99</v>
      </c>
      <c r="K28" s="52">
        <v>46037</v>
      </c>
      <c r="L28" s="52">
        <v>46371</v>
      </c>
      <c r="M28" s="52" t="s">
        <v>68</v>
      </c>
      <c r="N28" s="67" t="s">
        <v>100</v>
      </c>
      <c r="O28" s="68" t="s">
        <v>101</v>
      </c>
      <c r="P28" s="82" t="s">
        <v>102</v>
      </c>
      <c r="Q28" s="42" t="str">
        <f t="shared" si="1"/>
        <v>X</v>
      </c>
      <c r="R28" s="42" t="str">
        <f t="shared" si="2"/>
        <v xml:space="preserve"> </v>
      </c>
      <c r="S28" s="65" t="s">
        <v>45</v>
      </c>
      <c r="T28" s="39">
        <f t="shared" si="3"/>
        <v>0.25</v>
      </c>
      <c r="U28" s="65" t="s">
        <v>46</v>
      </c>
      <c r="V28" s="39">
        <f t="shared" si="4"/>
        <v>0.15</v>
      </c>
      <c r="W28" s="40">
        <f t="shared" si="33"/>
        <v>0.4</v>
      </c>
      <c r="X28" s="41" t="str">
        <f t="shared" si="34"/>
        <v>Baja</v>
      </c>
      <c r="Y28" s="41">
        <f t="shared" si="35"/>
        <v>0.36</v>
      </c>
      <c r="Z28" s="41" t="str">
        <f t="shared" si="36"/>
        <v>Menor</v>
      </c>
      <c r="AA28" s="41">
        <f t="shared" si="37"/>
        <v>0.36</v>
      </c>
      <c r="AB28" s="46" t="str">
        <f t="shared" si="38"/>
        <v>Moderado</v>
      </c>
      <c r="AC28" s="53" t="s">
        <v>47</v>
      </c>
    </row>
    <row r="29" spans="1:29" ht="54.95" customHeight="1" x14ac:dyDescent="0.25">
      <c r="A29" s="69" t="s">
        <v>103</v>
      </c>
      <c r="B29" s="65" t="s">
        <v>37</v>
      </c>
      <c r="C29" s="65" t="s">
        <v>38</v>
      </c>
      <c r="D29" s="45">
        <v>0.8</v>
      </c>
      <c r="E29" s="42" t="str">
        <f t="shared" si="0"/>
        <v>Alta</v>
      </c>
      <c r="F29" s="45">
        <v>0.6</v>
      </c>
      <c r="G29" s="46" t="str">
        <f t="shared" si="10"/>
        <v>Moderado</v>
      </c>
      <c r="H29" s="47" t="str">
        <f t="shared" si="32"/>
        <v>Alto</v>
      </c>
      <c r="I29" s="69" t="s">
        <v>104</v>
      </c>
      <c r="J29" s="65" t="s">
        <v>105</v>
      </c>
      <c r="K29" s="52">
        <v>45748</v>
      </c>
      <c r="L29" s="52">
        <v>45899</v>
      </c>
      <c r="M29" s="52" t="s">
        <v>41</v>
      </c>
      <c r="N29" s="67" t="s">
        <v>42</v>
      </c>
      <c r="O29" s="68" t="s">
        <v>43</v>
      </c>
      <c r="P29" s="82" t="s">
        <v>106</v>
      </c>
      <c r="Q29" s="42" t="str">
        <f t="shared" si="1"/>
        <v>X</v>
      </c>
      <c r="R29" s="42" t="str">
        <f t="shared" si="2"/>
        <v xml:space="preserve"> </v>
      </c>
      <c r="S29" s="65" t="s">
        <v>45</v>
      </c>
      <c r="T29" s="39">
        <f t="shared" si="3"/>
        <v>0.25</v>
      </c>
      <c r="U29" s="65" t="s">
        <v>46</v>
      </c>
      <c r="V29" s="39">
        <f t="shared" si="4"/>
        <v>0.15</v>
      </c>
      <c r="W29" s="40">
        <f t="shared" si="33"/>
        <v>0.4</v>
      </c>
      <c r="X29" s="41" t="str">
        <f t="shared" si="34"/>
        <v>Media</v>
      </c>
      <c r="Y29" s="41">
        <f t="shared" si="35"/>
        <v>0.48</v>
      </c>
      <c r="Z29" s="41" t="str">
        <f t="shared" si="36"/>
        <v>Menor</v>
      </c>
      <c r="AA29" s="41">
        <f t="shared" si="37"/>
        <v>0.36</v>
      </c>
      <c r="AB29" s="46" t="str">
        <f t="shared" si="38"/>
        <v>Moderado</v>
      </c>
      <c r="AC29" s="53" t="s">
        <v>47</v>
      </c>
    </row>
    <row r="30" spans="1:29" ht="135" customHeight="1" x14ac:dyDescent="0.25">
      <c r="A30" s="69" t="s">
        <v>103</v>
      </c>
      <c r="B30" s="65" t="s">
        <v>37</v>
      </c>
      <c r="C30" s="65" t="s">
        <v>38</v>
      </c>
      <c r="D30" s="45">
        <v>0.8</v>
      </c>
      <c r="E30" s="42" t="str">
        <f t="shared" si="0"/>
        <v>Alta</v>
      </c>
      <c r="F30" s="45">
        <v>0.6</v>
      </c>
      <c r="G30" s="46" t="str">
        <f t="shared" si="10"/>
        <v>Moderado</v>
      </c>
      <c r="H30" s="47" t="str">
        <f t="shared" si="32"/>
        <v>Alto</v>
      </c>
      <c r="I30" s="69" t="s">
        <v>107</v>
      </c>
      <c r="J30" s="65" t="s">
        <v>108</v>
      </c>
      <c r="K30" s="52">
        <v>46037</v>
      </c>
      <c r="L30" s="52">
        <v>46371</v>
      </c>
      <c r="M30" s="52" t="s">
        <v>50</v>
      </c>
      <c r="N30" s="67" t="s">
        <v>100</v>
      </c>
      <c r="O30" s="68" t="s">
        <v>109</v>
      </c>
      <c r="P30" s="82" t="s">
        <v>110</v>
      </c>
      <c r="Q30" s="42" t="str">
        <f t="shared" si="1"/>
        <v>X</v>
      </c>
      <c r="R30" s="42" t="str">
        <f t="shared" si="2"/>
        <v xml:space="preserve"> </v>
      </c>
      <c r="S30" s="65" t="s">
        <v>45</v>
      </c>
      <c r="T30" s="39">
        <f t="shared" si="3"/>
        <v>0.25</v>
      </c>
      <c r="U30" s="65" t="s">
        <v>57</v>
      </c>
      <c r="V30" s="39">
        <f t="shared" si="4"/>
        <v>0.25</v>
      </c>
      <c r="W30" s="40">
        <f t="shared" si="33"/>
        <v>0.5</v>
      </c>
      <c r="X30" s="41" t="str">
        <f t="shared" si="34"/>
        <v>Baja</v>
      </c>
      <c r="Y30" s="41">
        <f t="shared" si="35"/>
        <v>0.4</v>
      </c>
      <c r="Z30" s="41" t="str">
        <f t="shared" si="36"/>
        <v>Menor</v>
      </c>
      <c r="AA30" s="41">
        <f t="shared" si="37"/>
        <v>0.3</v>
      </c>
      <c r="AB30" s="46" t="str">
        <f t="shared" si="38"/>
        <v>Moderado</v>
      </c>
      <c r="AC30" s="53" t="s">
        <v>47</v>
      </c>
    </row>
    <row r="31" spans="1:29" ht="100.5" customHeight="1" x14ac:dyDescent="0.25">
      <c r="A31" s="69" t="s">
        <v>111</v>
      </c>
      <c r="B31" s="65" t="s">
        <v>37</v>
      </c>
      <c r="C31" s="65" t="s">
        <v>38</v>
      </c>
      <c r="D31" s="45">
        <v>0.6</v>
      </c>
      <c r="E31" s="42" t="str">
        <f t="shared" si="0"/>
        <v>Media</v>
      </c>
      <c r="F31" s="45">
        <v>0.8</v>
      </c>
      <c r="G31" s="46" t="str">
        <f t="shared" si="10"/>
        <v>Mayor</v>
      </c>
      <c r="H31" s="47" t="str">
        <f t="shared" si="32"/>
        <v>Alto</v>
      </c>
      <c r="I31" s="69" t="s">
        <v>112</v>
      </c>
      <c r="J31" s="65" t="s">
        <v>113</v>
      </c>
      <c r="K31" s="52">
        <v>46055</v>
      </c>
      <c r="L31" s="52">
        <v>46368</v>
      </c>
      <c r="M31" s="52" t="s">
        <v>50</v>
      </c>
      <c r="N31" s="83" t="s">
        <v>51</v>
      </c>
      <c r="O31" s="68" t="s">
        <v>52</v>
      </c>
      <c r="P31" s="82" t="s">
        <v>349</v>
      </c>
      <c r="Q31" s="42" t="str">
        <f t="shared" si="1"/>
        <v>X</v>
      </c>
      <c r="R31" s="42" t="str">
        <f t="shared" si="2"/>
        <v xml:space="preserve"> </v>
      </c>
      <c r="S31" s="65" t="s">
        <v>45</v>
      </c>
      <c r="T31" s="39">
        <f t="shared" si="3"/>
        <v>0.25</v>
      </c>
      <c r="U31" s="65" t="s">
        <v>57</v>
      </c>
      <c r="V31" s="39">
        <f t="shared" si="4"/>
        <v>0.25</v>
      </c>
      <c r="W31" s="40">
        <f t="shared" si="33"/>
        <v>0.5</v>
      </c>
      <c r="X31" s="41" t="str">
        <f t="shared" si="34"/>
        <v>Baja</v>
      </c>
      <c r="Y31" s="41">
        <f t="shared" si="35"/>
        <v>0.3</v>
      </c>
      <c r="Z31" s="41" t="str">
        <f t="shared" si="36"/>
        <v>Menor</v>
      </c>
      <c r="AA31" s="41">
        <f t="shared" si="37"/>
        <v>0.4</v>
      </c>
      <c r="AB31" s="46" t="str">
        <f t="shared" si="38"/>
        <v>Moderado</v>
      </c>
      <c r="AC31" s="53" t="s">
        <v>47</v>
      </c>
    </row>
    <row r="32" spans="1:29" ht="80.45" customHeight="1" x14ac:dyDescent="0.25">
      <c r="A32" s="69" t="s">
        <v>111</v>
      </c>
      <c r="B32" s="65" t="s">
        <v>37</v>
      </c>
      <c r="C32" s="65" t="s">
        <v>38</v>
      </c>
      <c r="D32" s="45">
        <v>0.6</v>
      </c>
      <c r="E32" s="42" t="str">
        <f t="shared" si="0"/>
        <v>Media</v>
      </c>
      <c r="F32" s="45">
        <v>0.8</v>
      </c>
      <c r="G32" s="46" t="str">
        <f t="shared" si="10"/>
        <v>Mayor</v>
      </c>
      <c r="H32" s="47" t="str">
        <f t="shared" si="32"/>
        <v>Alto</v>
      </c>
      <c r="I32" s="69" t="s">
        <v>114</v>
      </c>
      <c r="J32" s="65" t="s">
        <v>115</v>
      </c>
      <c r="K32" s="52">
        <v>46055</v>
      </c>
      <c r="L32" s="52">
        <v>46368</v>
      </c>
      <c r="M32" s="52" t="s">
        <v>50</v>
      </c>
      <c r="N32" s="83" t="s">
        <v>51</v>
      </c>
      <c r="O32" s="83" t="s">
        <v>116</v>
      </c>
      <c r="P32" s="82" t="s">
        <v>350</v>
      </c>
      <c r="Q32" s="42" t="str">
        <f t="shared" si="1"/>
        <v>X</v>
      </c>
      <c r="R32" s="42" t="str">
        <f t="shared" si="2"/>
        <v xml:space="preserve"> </v>
      </c>
      <c r="S32" s="65" t="s">
        <v>45</v>
      </c>
      <c r="T32" s="39">
        <f t="shared" si="3"/>
        <v>0.25</v>
      </c>
      <c r="U32" s="65" t="s">
        <v>46</v>
      </c>
      <c r="V32" s="39">
        <f t="shared" si="4"/>
        <v>0.15</v>
      </c>
      <c r="W32" s="40">
        <f t="shared" si="33"/>
        <v>0.4</v>
      </c>
      <c r="X32" s="41" t="str">
        <f t="shared" si="34"/>
        <v>Baja</v>
      </c>
      <c r="Y32" s="41">
        <f t="shared" si="35"/>
        <v>0.36</v>
      </c>
      <c r="Z32" s="41" t="str">
        <f t="shared" si="36"/>
        <v>Moderado</v>
      </c>
      <c r="AA32" s="41">
        <f t="shared" si="37"/>
        <v>0.48</v>
      </c>
      <c r="AB32" s="46" t="str">
        <f t="shared" si="38"/>
        <v>Moderado</v>
      </c>
      <c r="AC32" s="53" t="s">
        <v>47</v>
      </c>
    </row>
    <row r="33" spans="1:29" ht="93" customHeight="1" x14ac:dyDescent="0.25">
      <c r="A33" s="69" t="s">
        <v>111</v>
      </c>
      <c r="B33" s="65" t="s">
        <v>37</v>
      </c>
      <c r="C33" s="65" t="s">
        <v>38</v>
      </c>
      <c r="D33" s="45">
        <v>0.6</v>
      </c>
      <c r="E33" s="42" t="str">
        <f t="shared" si="0"/>
        <v>Media</v>
      </c>
      <c r="F33" s="45">
        <v>0.8</v>
      </c>
      <c r="G33" s="46" t="str">
        <f t="shared" si="10"/>
        <v>Mayor</v>
      </c>
      <c r="H33" s="47" t="str">
        <f t="shared" si="32"/>
        <v>Alto</v>
      </c>
      <c r="I33" s="69" t="s">
        <v>117</v>
      </c>
      <c r="J33" s="65" t="s">
        <v>118</v>
      </c>
      <c r="K33" s="52">
        <v>46055</v>
      </c>
      <c r="L33" s="52">
        <v>46368</v>
      </c>
      <c r="M33" s="52" t="s">
        <v>68</v>
      </c>
      <c r="N33" s="83" t="s">
        <v>51</v>
      </c>
      <c r="O33" s="68" t="s">
        <v>52</v>
      </c>
      <c r="P33" s="82" t="s">
        <v>351</v>
      </c>
      <c r="Q33" s="42" t="str">
        <f t="shared" si="1"/>
        <v>X</v>
      </c>
      <c r="R33" s="42" t="str">
        <f t="shared" si="2"/>
        <v xml:space="preserve"> </v>
      </c>
      <c r="S33" s="65" t="s">
        <v>45</v>
      </c>
      <c r="T33" s="39">
        <f t="shared" si="3"/>
        <v>0.25</v>
      </c>
      <c r="U33" s="65" t="s">
        <v>57</v>
      </c>
      <c r="V33" s="39">
        <f t="shared" si="4"/>
        <v>0.25</v>
      </c>
      <c r="W33" s="40">
        <f t="shared" si="33"/>
        <v>0.5</v>
      </c>
      <c r="X33" s="41" t="str">
        <f t="shared" si="34"/>
        <v>Baja</v>
      </c>
      <c r="Y33" s="41">
        <f t="shared" si="35"/>
        <v>0.3</v>
      </c>
      <c r="Z33" s="41" t="str">
        <f t="shared" si="36"/>
        <v>Menor</v>
      </c>
      <c r="AA33" s="41">
        <f t="shared" si="37"/>
        <v>0.4</v>
      </c>
      <c r="AB33" s="46" t="str">
        <f t="shared" si="38"/>
        <v>Moderado</v>
      </c>
      <c r="AC33" s="53" t="s">
        <v>47</v>
      </c>
    </row>
    <row r="34" spans="1:29" ht="80.45" customHeight="1" x14ac:dyDescent="0.25">
      <c r="A34" s="69" t="s">
        <v>111</v>
      </c>
      <c r="B34" s="65" t="s">
        <v>37</v>
      </c>
      <c r="C34" s="65" t="s">
        <v>38</v>
      </c>
      <c r="D34" s="45">
        <v>0.6</v>
      </c>
      <c r="E34" s="42" t="str">
        <f t="shared" si="0"/>
        <v>Media</v>
      </c>
      <c r="F34" s="45">
        <v>0.8</v>
      </c>
      <c r="G34" s="46" t="str">
        <f t="shared" si="10"/>
        <v>Mayor</v>
      </c>
      <c r="H34" s="47" t="str">
        <f t="shared" si="32"/>
        <v>Alto</v>
      </c>
      <c r="I34" s="69" t="s">
        <v>119</v>
      </c>
      <c r="J34" s="65" t="s">
        <v>120</v>
      </c>
      <c r="K34" s="52">
        <v>46055</v>
      </c>
      <c r="L34" s="52">
        <v>46368</v>
      </c>
      <c r="M34" s="52" t="s">
        <v>50</v>
      </c>
      <c r="N34" s="83" t="s">
        <v>51</v>
      </c>
      <c r="O34" s="68" t="s">
        <v>52</v>
      </c>
      <c r="P34" s="82" t="s">
        <v>352</v>
      </c>
      <c r="Q34" s="42" t="str">
        <f t="shared" si="1"/>
        <v>X</v>
      </c>
      <c r="R34" s="42" t="str">
        <f t="shared" si="2"/>
        <v xml:space="preserve"> </v>
      </c>
      <c r="S34" s="65" t="s">
        <v>45</v>
      </c>
      <c r="T34" s="39">
        <f t="shared" si="3"/>
        <v>0.25</v>
      </c>
      <c r="U34" s="65" t="s">
        <v>46</v>
      </c>
      <c r="V34" s="39">
        <f t="shared" si="4"/>
        <v>0.15</v>
      </c>
      <c r="W34" s="40">
        <f t="shared" si="33"/>
        <v>0.4</v>
      </c>
      <c r="X34" s="41" t="str">
        <f t="shared" si="34"/>
        <v>Baja</v>
      </c>
      <c r="Y34" s="41">
        <f t="shared" si="35"/>
        <v>0.36</v>
      </c>
      <c r="Z34" s="41" t="str">
        <f t="shared" si="36"/>
        <v>Moderado</v>
      </c>
      <c r="AA34" s="41">
        <f t="shared" si="37"/>
        <v>0.48</v>
      </c>
      <c r="AB34" s="46" t="str">
        <f t="shared" si="38"/>
        <v>Moderado</v>
      </c>
      <c r="AC34" s="53" t="s">
        <v>47</v>
      </c>
    </row>
    <row r="35" spans="1:29" ht="111.6" customHeight="1" x14ac:dyDescent="0.25">
      <c r="A35" s="69" t="s">
        <v>111</v>
      </c>
      <c r="B35" s="65" t="s">
        <v>37</v>
      </c>
      <c r="C35" s="65" t="s">
        <v>38</v>
      </c>
      <c r="D35" s="45">
        <v>0.6</v>
      </c>
      <c r="E35" s="42" t="str">
        <f t="shared" si="0"/>
        <v>Media</v>
      </c>
      <c r="F35" s="45">
        <v>0.8</v>
      </c>
      <c r="G35" s="46" t="str">
        <f t="shared" si="10"/>
        <v>Mayor</v>
      </c>
      <c r="H35" s="47" t="str">
        <f t="shared" si="32"/>
        <v>Alto</v>
      </c>
      <c r="I35" s="69" t="s">
        <v>121</v>
      </c>
      <c r="J35" s="65" t="s">
        <v>122</v>
      </c>
      <c r="K35" s="52">
        <v>46055</v>
      </c>
      <c r="L35" s="52">
        <v>46368</v>
      </c>
      <c r="M35" s="52" t="s">
        <v>68</v>
      </c>
      <c r="N35" s="83" t="s">
        <v>51</v>
      </c>
      <c r="O35" s="68" t="s">
        <v>52</v>
      </c>
      <c r="P35" s="82" t="s">
        <v>353</v>
      </c>
      <c r="Q35" s="42" t="str">
        <f t="shared" si="1"/>
        <v>X</v>
      </c>
      <c r="R35" s="42" t="str">
        <f t="shared" si="2"/>
        <v xml:space="preserve"> </v>
      </c>
      <c r="S35" s="65" t="s">
        <v>45</v>
      </c>
      <c r="T35" s="39">
        <f t="shared" si="3"/>
        <v>0.25</v>
      </c>
      <c r="U35" s="65" t="s">
        <v>46</v>
      </c>
      <c r="V35" s="39">
        <f t="shared" si="4"/>
        <v>0.15</v>
      </c>
      <c r="W35" s="40">
        <f t="shared" si="33"/>
        <v>0.4</v>
      </c>
      <c r="X35" s="41" t="str">
        <f t="shared" si="34"/>
        <v>Baja</v>
      </c>
      <c r="Y35" s="41">
        <f t="shared" si="35"/>
        <v>0.36</v>
      </c>
      <c r="Z35" s="41" t="str">
        <f t="shared" si="36"/>
        <v>Moderado</v>
      </c>
      <c r="AA35" s="41">
        <f t="shared" si="37"/>
        <v>0.48</v>
      </c>
      <c r="AB35" s="46" t="str">
        <f t="shared" si="38"/>
        <v>Moderado</v>
      </c>
      <c r="AC35" s="53" t="s">
        <v>47</v>
      </c>
    </row>
    <row r="36" spans="1:29" ht="118.5" customHeight="1" x14ac:dyDescent="0.25">
      <c r="A36" s="69" t="s">
        <v>123</v>
      </c>
      <c r="B36" s="65" t="s">
        <v>37</v>
      </c>
      <c r="C36" s="65" t="s">
        <v>38</v>
      </c>
      <c r="D36" s="45">
        <v>0.6</v>
      </c>
      <c r="E36" s="42" t="str">
        <f t="shared" si="0"/>
        <v>Media</v>
      </c>
      <c r="F36" s="45">
        <v>0.6</v>
      </c>
      <c r="G36" s="46" t="str">
        <f t="shared" si="10"/>
        <v>Moderado</v>
      </c>
      <c r="H36" s="47" t="str">
        <f t="shared" si="32"/>
        <v xml:space="preserve"> Moderado</v>
      </c>
      <c r="I36" s="69" t="s">
        <v>124</v>
      </c>
      <c r="J36" s="65" t="s">
        <v>125</v>
      </c>
      <c r="K36" s="52">
        <v>46037</v>
      </c>
      <c r="L36" s="52">
        <v>46371</v>
      </c>
      <c r="M36" s="52" t="s">
        <v>68</v>
      </c>
      <c r="N36" s="67" t="s">
        <v>126</v>
      </c>
      <c r="O36" s="68" t="s">
        <v>127</v>
      </c>
      <c r="P36" s="82" t="s">
        <v>128</v>
      </c>
      <c r="Q36" s="42" t="str">
        <f t="shared" si="1"/>
        <v>X</v>
      </c>
      <c r="R36" s="42" t="str">
        <f t="shared" si="2"/>
        <v xml:space="preserve"> </v>
      </c>
      <c r="S36" s="65" t="s">
        <v>45</v>
      </c>
      <c r="T36" s="39">
        <f t="shared" si="3"/>
        <v>0.25</v>
      </c>
      <c r="U36" s="65" t="s">
        <v>46</v>
      </c>
      <c r="V36" s="39">
        <f t="shared" si="4"/>
        <v>0.15</v>
      </c>
      <c r="W36" s="40">
        <f t="shared" si="33"/>
        <v>0.4</v>
      </c>
      <c r="X36" s="41" t="str">
        <f t="shared" si="34"/>
        <v>Baja</v>
      </c>
      <c r="Y36" s="41">
        <f t="shared" si="35"/>
        <v>0.36</v>
      </c>
      <c r="Z36" s="41" t="str">
        <f t="shared" si="36"/>
        <v>Menor</v>
      </c>
      <c r="AA36" s="41">
        <f t="shared" si="37"/>
        <v>0.36</v>
      </c>
      <c r="AB36" s="46" t="str">
        <f t="shared" si="38"/>
        <v>Moderado</v>
      </c>
      <c r="AC36" s="53" t="s">
        <v>47</v>
      </c>
    </row>
    <row r="37" spans="1:29" ht="118.5" customHeight="1" x14ac:dyDescent="0.25">
      <c r="A37" s="69" t="s">
        <v>129</v>
      </c>
      <c r="B37" s="65" t="s">
        <v>37</v>
      </c>
      <c r="C37" s="65" t="s">
        <v>38</v>
      </c>
      <c r="D37" s="45">
        <v>0.6</v>
      </c>
      <c r="E37" s="42" t="str">
        <f t="shared" ref="E37" si="91">IF(AND(D37&lt;=100%,D37&gt;80%),"Muy alta",IF(AND(D37&lt;=80%,D37&gt;60%),"Alta",IF(AND(D37&lt;=60%,D37&gt;40%),"Media",IF(AND(D37&lt;=40%,D37&gt;20%),"Baja",IF(AND(D37&lt;=20%,D37&gt;=0%),"Muy Baja",)))))</f>
        <v>Media</v>
      </c>
      <c r="F37" s="45">
        <v>0.4</v>
      </c>
      <c r="G37" s="46" t="str">
        <f t="shared" ref="G37" si="92">IF(AND(F37&lt;=100%,F37&gt;80%),"Catastrófico",IF(AND(F37&lt;=80%,F37&gt;60%),"Mayor",IF(AND(F37&lt;=60%,F37&gt;40%),"Moderado",IF(AND(F37&lt;=40%,F37&gt;20%),"Menor",IF(AND(F37&lt;=20%,F37&gt;=0%),"Leve")))))</f>
        <v>Menor</v>
      </c>
      <c r="H37" s="47" t="str">
        <f t="shared" ref="H37" si="93">IF(E37&lt;&gt;"",IF(G37&lt;&gt;"",
IF(AND(E37 = "Muy Baja",G37 = "Leve"), "Bajo",
IF(AND(E37 = "Muy Baja",G37 = "Menor"), "Bajo",
IF(AND(E37 = "Muy Baja",G37 = "Moderado"), "Moderado",
IF(AND(E37 = "Muy Baja",G37 = "Mayor"), "Alto",
IF(AND(E37 = "Muy Baja",G37 = "Catastrófico"), "Extremo",
IF(AND(E37 = "Baja",G37 = "Leve"), "Bajo",
IF(AND(E37 = "Baja",G37 = "Menor"), "Moderado",
IF(AND(E37 = "Baja",G37 = "Moderado"), "Moderado",
IF(AND(E37 = "Baja",G37 = "Mayor"), "Alto",
IF(AND(E37 = "Baja",G37 = "Catastrófico"), "Extremo",
IF(AND(E37 = "Media",G37 = "Leve"), "Moderado",
IF(AND(E37 = "Media",G37 = "Menor"), "Moderado",
IF(AND(E37 = "Media",G37 = "Moderado"), " Moderado",
IF(AND(E37 = "Media",G37 = "Mayor"), "Alto",
IF(AND(E37 = "Media",G37 = "Catastrófico"), "Extremo",
IF(AND(E37 = "Alta",G37 = "Leve"), "Moderado",
IF(AND(E37 = "Alta",G37 = "Menor"), "Moderado",
IF(AND(E37 = "Alta",G37 = "Moderado"), "Alto",
IF(AND(E37 = "Alta",G37 = "Mayor"), "Alto",
IF(AND(E37 = "Alta",G37 = "Catastrófico"), "Extremo",
IF(AND(E37 = "Muy Alta",G37 = "Leve"), "Alto",
IF(AND(E37 = "Muy Alta",G37 = "Menor"), "Alto",
IF(AND(E37 = "Muy Alta",G37 = "Moderado"), "Alto",
IF(AND(E37 = "Muy Alta",G37 = "Mayor"), "Alto",
IF(AND(E37 = "Muy Alta",G37 = "Catastrófico"), "Extremo",
))))))))))))))))))))))))),"N/A"),"N/A")</f>
        <v>Moderado</v>
      </c>
      <c r="I37" s="69" t="s">
        <v>130</v>
      </c>
      <c r="J37" s="65" t="s">
        <v>131</v>
      </c>
      <c r="K37" s="52">
        <v>46062</v>
      </c>
      <c r="L37" s="52">
        <v>46371</v>
      </c>
      <c r="M37" s="52" t="s">
        <v>50</v>
      </c>
      <c r="N37" s="83" t="s">
        <v>51</v>
      </c>
      <c r="O37" s="68" t="s">
        <v>52</v>
      </c>
      <c r="P37" s="82" t="s">
        <v>132</v>
      </c>
      <c r="Q37" s="42" t="str">
        <f t="shared" ref="Q37" si="94">IF(S37="Preventivo","X",IF(S37="Detectivo","X",IF(S37="Correctivo"," "," ")))</f>
        <v>X</v>
      </c>
      <c r="R37" s="42" t="str">
        <f t="shared" ref="R37" si="95">IF(S37="Preventivo"," ",IF(S37="Detectivo"," ",IF(S37="Correctivo","X"," ")))</f>
        <v xml:space="preserve"> </v>
      </c>
      <c r="S37" s="65" t="s">
        <v>45</v>
      </c>
      <c r="T37" s="39">
        <f t="shared" ref="T37" si="96">IF(S37="Preventivo",25%,IF(S37="Detectivo",15%,IF(S37="Correctivo",10%,0)))</f>
        <v>0.25</v>
      </c>
      <c r="U37" s="65" t="s">
        <v>46</v>
      </c>
      <c r="V37" s="39">
        <f t="shared" ref="V37" si="97">IF(U37="Automático",25%,IF(U37="Manual",15%,0))</f>
        <v>0.15</v>
      </c>
      <c r="W37" s="40">
        <f t="shared" ref="W37" si="98">T37+V37</f>
        <v>0.4</v>
      </c>
      <c r="X37" s="41" t="str">
        <f t="shared" ref="X37" si="99">IF(AND(Y37&lt;=100%,Y37&gt;80%),"Muy alta",IF(AND(Y37&lt;=80%,Y37&gt;60%),"Alta",IF(AND(Y37&lt;=60%,Y37&gt;40%),"Media",IF(AND(Y37&lt;=40%,Y37&gt;20%),"Baja",IF(AND(Y37&lt;=20%,Y37&gt;=0%),"Muy Baja",)))))</f>
        <v>Baja</v>
      </c>
      <c r="Y37" s="41">
        <f t="shared" ref="Y37" si="100">IF(S37="Preventivo",D37-(W37*D37),IF(S37="Detectivo",D37-(W37*D37),IF(S37="Correctivo",D37*1," ")))</f>
        <v>0.36</v>
      </c>
      <c r="Z37" s="41" t="str">
        <f t="shared" ref="Z37" si="101">IF(AND(AA37&lt;=100%,AA37&gt;80%),"Catastrófico",IF(AND(AA37&lt;=80%,AA37&gt;60%),"Mayor",IF(AND(AA37&lt;=60%,AA37&gt;40%),"Moderado",IF(AND(AA37&lt;=40%,AA37&gt;20%),"Menor",IF(AND(AA37&lt;=20%,AA37&gt;=0%),"Leve"," ")))))</f>
        <v>Menor</v>
      </c>
      <c r="AA37" s="41">
        <f t="shared" ref="AA37" si="102">F37-(W37*F37)</f>
        <v>0.24</v>
      </c>
      <c r="AB37" s="46" t="str">
        <f t="shared" ref="AB37" si="103">IF(X37&lt;&gt;"",IF(Z37&lt;&gt;"",
IF(AND(X37 = "Muy Baja",Z37 = "Leve"), "Bajo",
IF(AND(X37 = "Muy Baja",Z37 = "Menor"), "Bajo",
IF(AND(X37 = "Muy Baja",Z37 = "Moderado"), "Moderado",
IF(AND(X37 = "Muy Baja",Z37 = "Mayor"), "Alto",
IF(AND(X37 = "Muy Baja",Z37 = "Catastrófico"), "Extremo",
IF(AND(X37 = "Baja",Z37 = "Leve"), "Bajo",
IF(AND(X37 = "Baja",Z37 = "Menor"), "Moderado",
IF(AND(X37 = "Baja",Z37 = "Moderado"), "Moderado",
IF(AND(X37 = "Baja",Z37 = "Mayor"), "Alto",
IF(AND(X37 = "Baja",Z37 = "Catastrófico"), "Extremo",
IF(AND(X37 = "Media",Z37 = "Leve"), "Moderado",
IF(AND(X37 = "Media",Z37 = "Menor"), "Moderado",
IF(AND(X37 = "Media",Z37 = "Moderado"), " Moderado",
IF(AND(X37 = "Media",Z37 = "Mayor"), "Alto",
IF(AND(X37 = "Media",Z37 = "Catastrófico"), "Extremo",
IF(AND(X37 = "Alta",Z37 = "Leve"), "Moderado",
IF(AND(X37 = "Alta",Z37 = "Menor"), "Moderado",
IF(AND(X37 = "Alta",Z37 = "Moderado"), "Alto",
IF(AND(X37 = "Alta",Z37 = "Mayor"), "Alto",
IF(AND(X37 = "Alta",Z37 = "Catastrófico"), "Extremo",
IF(AND(X37 = "Muy Alta",Z37 = "Leve"), "Alto",
IF(AND(X37 = "Muy Alta",Z37 = "Menor"), "Alto",
IF(AND(X37 = "Muy Alta",Z37 = "Moderado"), "Alto",
IF(AND(X37 = "Muy Alta",Z37 = "Mayor"), "Alto",
IF(AND(X37 = "Muy Alta",Z37 = "Catastrófico"), "Extremo",
))))))))))))))))))))))))),"N/A"),"N/A")</f>
        <v>Moderado</v>
      </c>
      <c r="AC37" s="53" t="s">
        <v>47</v>
      </c>
    </row>
    <row r="38" spans="1:29" ht="118.5" customHeight="1" x14ac:dyDescent="0.25">
      <c r="A38" s="69" t="s">
        <v>129</v>
      </c>
      <c r="B38" s="65" t="s">
        <v>37</v>
      </c>
      <c r="C38" s="65" t="s">
        <v>38</v>
      </c>
      <c r="D38" s="45">
        <v>0.6</v>
      </c>
      <c r="E38" s="42" t="str">
        <f t="shared" ref="E38" si="104">IF(AND(D38&lt;=100%,D38&gt;80%),"Muy alta",IF(AND(D38&lt;=80%,D38&gt;60%),"Alta",IF(AND(D38&lt;=60%,D38&gt;40%),"Media",IF(AND(D38&lt;=40%,D38&gt;20%),"Baja",IF(AND(D38&lt;=20%,D38&gt;=0%),"Muy Baja",)))))</f>
        <v>Media</v>
      </c>
      <c r="F38" s="45">
        <v>0.6</v>
      </c>
      <c r="G38" s="46" t="str">
        <f t="shared" ref="G38" si="105">IF(AND(F38&lt;=100%,F38&gt;80%),"Catastrófico",IF(AND(F38&lt;=80%,F38&gt;60%),"Mayor",IF(AND(F38&lt;=60%,F38&gt;40%),"Moderado",IF(AND(F38&lt;=40%,F38&gt;20%),"Menor",IF(AND(F38&lt;=20%,F38&gt;=0%),"Leve")))))</f>
        <v>Moderado</v>
      </c>
      <c r="H38" s="47" t="str">
        <f t="shared" ref="H38" si="106">IF(E38&lt;&gt;"",IF(G38&lt;&gt;"",
IF(AND(E38 = "Muy Baja",G38 = "Leve"), "Bajo",
IF(AND(E38 = "Muy Baja",G38 = "Menor"), "Bajo",
IF(AND(E38 = "Muy Baja",G38 = "Moderado"), "Moderado",
IF(AND(E38 = "Muy Baja",G38 = "Mayor"), "Alto",
IF(AND(E38 = "Muy Baja",G38 = "Catastrófico"), "Extremo",
IF(AND(E38 = "Baja",G38 = "Leve"), "Bajo",
IF(AND(E38 = "Baja",G38 = "Menor"), "Moderado",
IF(AND(E38 = "Baja",G38 = "Moderado"), "Moderado",
IF(AND(E38 = "Baja",G38 = "Mayor"), "Alto",
IF(AND(E38 = "Baja",G38 = "Catastrófico"), "Extremo",
IF(AND(E38 = "Media",G38 = "Leve"), "Moderado",
IF(AND(E38 = "Media",G38 = "Menor"), "Moderado",
IF(AND(E38 = "Media",G38 = "Moderado"), " Moderado",
IF(AND(E38 = "Media",G38 = "Mayor"), "Alto",
IF(AND(E38 = "Media",G38 = "Catastrófico"), "Extremo",
IF(AND(E38 = "Alta",G38 = "Leve"), "Moderado",
IF(AND(E38 = "Alta",G38 = "Menor"), "Moderado",
IF(AND(E38 = "Alta",G38 = "Moderado"), "Alto",
IF(AND(E38 = "Alta",G38 = "Mayor"), "Alto",
IF(AND(E38 = "Alta",G38 = "Catastrófico"), "Extremo",
IF(AND(E38 = "Muy Alta",G38 = "Leve"), "Alto",
IF(AND(E38 = "Muy Alta",G38 = "Menor"), "Alto",
IF(AND(E38 = "Muy Alta",G38 = "Moderado"), "Alto",
IF(AND(E38 = "Muy Alta",G38 = "Mayor"), "Alto",
IF(AND(E38 = "Muy Alta",G38 = "Catastrófico"), "Extremo",
))))))))))))))))))))))))),"N/A"),"N/A")</f>
        <v xml:space="preserve"> Moderado</v>
      </c>
      <c r="I38" s="69" t="s">
        <v>133</v>
      </c>
      <c r="J38" s="65" t="s">
        <v>134</v>
      </c>
      <c r="K38" s="52">
        <v>46063</v>
      </c>
      <c r="L38" s="52">
        <v>46371</v>
      </c>
      <c r="M38" s="52" t="s">
        <v>41</v>
      </c>
      <c r="N38" s="83" t="s">
        <v>51</v>
      </c>
      <c r="O38" s="68" t="s">
        <v>52</v>
      </c>
      <c r="P38" s="82" t="s">
        <v>135</v>
      </c>
      <c r="Q38" s="42" t="str">
        <f t="shared" ref="Q38" si="107">IF(S38="Preventivo","X",IF(S38="Detectivo","X",IF(S38="Correctivo"," "," ")))</f>
        <v>X</v>
      </c>
      <c r="R38" s="42" t="str">
        <f t="shared" ref="R38" si="108">IF(S38="Preventivo"," ",IF(S38="Detectivo"," ",IF(S38="Correctivo","X"," ")))</f>
        <v xml:space="preserve"> </v>
      </c>
      <c r="S38" s="65" t="s">
        <v>45</v>
      </c>
      <c r="T38" s="39">
        <f t="shared" ref="T38" si="109">IF(S38="Preventivo",25%,IF(S38="Detectivo",15%,IF(S38="Correctivo",10%,0)))</f>
        <v>0.25</v>
      </c>
      <c r="U38" s="65" t="s">
        <v>46</v>
      </c>
      <c r="V38" s="39">
        <f t="shared" ref="V38" si="110">IF(U38="Automático",25%,IF(U38="Manual",15%,0))</f>
        <v>0.15</v>
      </c>
      <c r="W38" s="40">
        <f t="shared" ref="W38" si="111">T38+V38</f>
        <v>0.4</v>
      </c>
      <c r="X38" s="41" t="str">
        <f t="shared" ref="X38" si="112">IF(AND(Y38&lt;=100%,Y38&gt;80%),"Muy alta",IF(AND(Y38&lt;=80%,Y38&gt;60%),"Alta",IF(AND(Y38&lt;=60%,Y38&gt;40%),"Media",IF(AND(Y38&lt;=40%,Y38&gt;20%),"Baja",IF(AND(Y38&lt;=20%,Y38&gt;=0%),"Muy Baja",)))))</f>
        <v>Baja</v>
      </c>
      <c r="Y38" s="41">
        <f t="shared" ref="Y38" si="113">IF(S38="Preventivo",D38-(W38*D38),IF(S38="Detectivo",D38-(W38*D38),IF(S38="Correctivo",D38*1," ")))</f>
        <v>0.36</v>
      </c>
      <c r="Z38" s="41" t="str">
        <f t="shared" ref="Z38" si="114">IF(AND(AA38&lt;=100%,AA38&gt;80%),"Catastrófico",IF(AND(AA38&lt;=80%,AA38&gt;60%),"Mayor",IF(AND(AA38&lt;=60%,AA38&gt;40%),"Moderado",IF(AND(AA38&lt;=40%,AA38&gt;20%),"Menor",IF(AND(AA38&lt;=20%,AA38&gt;=0%),"Leve"," ")))))</f>
        <v>Menor</v>
      </c>
      <c r="AA38" s="41">
        <f t="shared" ref="AA38" si="115">F38-(W38*F38)</f>
        <v>0.36</v>
      </c>
      <c r="AB38" s="46" t="str">
        <f t="shared" ref="AB38" si="116">IF(X38&lt;&gt;"",IF(Z38&lt;&gt;"",
IF(AND(X38 = "Muy Baja",Z38 = "Leve"), "Bajo",
IF(AND(X38 = "Muy Baja",Z38 = "Menor"), "Bajo",
IF(AND(X38 = "Muy Baja",Z38 = "Moderado"), "Moderado",
IF(AND(X38 = "Muy Baja",Z38 = "Mayor"), "Alto",
IF(AND(X38 = "Muy Baja",Z38 = "Catastrófico"), "Extremo",
IF(AND(X38 = "Baja",Z38 = "Leve"), "Bajo",
IF(AND(X38 = "Baja",Z38 = "Menor"), "Moderado",
IF(AND(X38 = "Baja",Z38 = "Moderado"), "Moderado",
IF(AND(X38 = "Baja",Z38 = "Mayor"), "Alto",
IF(AND(X38 = "Baja",Z38 = "Catastrófico"), "Extremo",
IF(AND(X38 = "Media",Z38 = "Leve"), "Moderado",
IF(AND(X38 = "Media",Z38 = "Menor"), "Moderado",
IF(AND(X38 = "Media",Z38 = "Moderado"), " Moderado",
IF(AND(X38 = "Media",Z38 = "Mayor"), "Alto",
IF(AND(X38 = "Media",Z38 = "Catastrófico"), "Extremo",
IF(AND(X38 = "Alta",Z38 = "Leve"), "Moderado",
IF(AND(X38 = "Alta",Z38 = "Menor"), "Moderado",
IF(AND(X38 = "Alta",Z38 = "Moderado"), "Alto",
IF(AND(X38 = "Alta",Z38 = "Mayor"), "Alto",
IF(AND(X38 = "Alta",Z38 = "Catastrófico"), "Extremo",
IF(AND(X38 = "Muy Alta",Z38 = "Leve"), "Alto",
IF(AND(X38 = "Muy Alta",Z38 = "Menor"), "Alto",
IF(AND(X38 = "Muy Alta",Z38 = "Moderado"), "Alto",
IF(AND(X38 = "Muy Alta",Z38 = "Mayor"), "Alto",
IF(AND(X38 = "Muy Alta",Z38 = "Catastrófico"), "Extremo",
))))))))))))))))))))))))),"N/A"),"N/A")</f>
        <v>Moderado</v>
      </c>
      <c r="AC38" s="53" t="s">
        <v>47</v>
      </c>
    </row>
    <row r="39" spans="1:29" ht="101.45" customHeight="1" x14ac:dyDescent="0.25">
      <c r="A39" s="69" t="s">
        <v>136</v>
      </c>
      <c r="B39" s="65" t="s">
        <v>137</v>
      </c>
      <c r="C39" s="65" t="s">
        <v>38</v>
      </c>
      <c r="D39" s="45">
        <v>0.8</v>
      </c>
      <c r="E39" s="42" t="str">
        <f t="shared" si="0"/>
        <v>Alta</v>
      </c>
      <c r="F39" s="45">
        <v>0.6</v>
      </c>
      <c r="G39" s="46" t="str">
        <f t="shared" si="10"/>
        <v>Moderado</v>
      </c>
      <c r="H39" s="47" t="str">
        <f t="shared" si="32"/>
        <v>Alto</v>
      </c>
      <c r="I39" s="69" t="s">
        <v>138</v>
      </c>
      <c r="J39" s="65" t="s">
        <v>139</v>
      </c>
      <c r="K39" s="52">
        <v>46037</v>
      </c>
      <c r="L39" s="52">
        <v>46371</v>
      </c>
      <c r="M39" s="52" t="s">
        <v>68</v>
      </c>
      <c r="N39" s="67" t="s">
        <v>100</v>
      </c>
      <c r="O39" s="68" t="s">
        <v>140</v>
      </c>
      <c r="P39" s="82" t="s">
        <v>141</v>
      </c>
      <c r="Q39" s="42" t="str">
        <f t="shared" si="1"/>
        <v>X</v>
      </c>
      <c r="R39" s="42" t="str">
        <f t="shared" si="2"/>
        <v xml:space="preserve"> </v>
      </c>
      <c r="S39" s="65" t="s">
        <v>45</v>
      </c>
      <c r="T39" s="39">
        <f t="shared" si="3"/>
        <v>0.25</v>
      </c>
      <c r="U39" s="65" t="s">
        <v>57</v>
      </c>
      <c r="V39" s="39">
        <f t="shared" si="4"/>
        <v>0.25</v>
      </c>
      <c r="W39" s="40">
        <f t="shared" si="33"/>
        <v>0.5</v>
      </c>
      <c r="X39" s="41" t="str">
        <f t="shared" si="34"/>
        <v>Baja</v>
      </c>
      <c r="Y39" s="41">
        <f t="shared" si="35"/>
        <v>0.4</v>
      </c>
      <c r="Z39" s="41" t="str">
        <f t="shared" si="36"/>
        <v>Menor</v>
      </c>
      <c r="AA39" s="41">
        <f t="shared" si="37"/>
        <v>0.3</v>
      </c>
      <c r="AB39" s="46" t="str">
        <f t="shared" si="38"/>
        <v>Moderado</v>
      </c>
      <c r="AC39" s="53" t="s">
        <v>47</v>
      </c>
    </row>
    <row r="40" spans="1:29" ht="243.6" customHeight="1" x14ac:dyDescent="0.25">
      <c r="A40" s="69" t="s">
        <v>136</v>
      </c>
      <c r="B40" s="65" t="s">
        <v>137</v>
      </c>
      <c r="C40" s="65" t="s">
        <v>38</v>
      </c>
      <c r="D40" s="45">
        <v>0.8</v>
      </c>
      <c r="E40" s="42" t="str">
        <f t="shared" si="0"/>
        <v>Alta</v>
      </c>
      <c r="F40" s="45">
        <v>0.6</v>
      </c>
      <c r="G40" s="46" t="str">
        <f t="shared" si="10"/>
        <v>Moderado</v>
      </c>
      <c r="H40" s="47" t="str">
        <f t="shared" si="32"/>
        <v>Alto</v>
      </c>
      <c r="I40" s="69" t="s">
        <v>142</v>
      </c>
      <c r="J40" s="65" t="s">
        <v>108</v>
      </c>
      <c r="K40" s="52">
        <v>46037</v>
      </c>
      <c r="L40" s="52">
        <v>46371</v>
      </c>
      <c r="M40" s="52" t="s">
        <v>68</v>
      </c>
      <c r="N40" s="67" t="s">
        <v>100</v>
      </c>
      <c r="O40" s="68" t="s">
        <v>140</v>
      </c>
      <c r="P40" s="82" t="s">
        <v>354</v>
      </c>
      <c r="Q40" s="42" t="str">
        <f t="shared" si="1"/>
        <v>X</v>
      </c>
      <c r="R40" s="42" t="str">
        <f t="shared" si="2"/>
        <v xml:space="preserve"> </v>
      </c>
      <c r="S40" s="65" t="s">
        <v>45</v>
      </c>
      <c r="T40" s="39">
        <f t="shared" si="3"/>
        <v>0.25</v>
      </c>
      <c r="U40" s="65" t="s">
        <v>46</v>
      </c>
      <c r="V40" s="39">
        <f t="shared" si="4"/>
        <v>0.15</v>
      </c>
      <c r="W40" s="40">
        <f t="shared" si="33"/>
        <v>0.4</v>
      </c>
      <c r="X40" s="41" t="str">
        <f t="shared" si="34"/>
        <v>Media</v>
      </c>
      <c r="Y40" s="41">
        <f t="shared" si="35"/>
        <v>0.48</v>
      </c>
      <c r="Z40" s="41" t="str">
        <f t="shared" si="36"/>
        <v>Menor</v>
      </c>
      <c r="AA40" s="41">
        <f t="shared" si="37"/>
        <v>0.36</v>
      </c>
      <c r="AB40" s="46" t="str">
        <f t="shared" si="38"/>
        <v>Moderado</v>
      </c>
      <c r="AC40" s="53" t="s">
        <v>47</v>
      </c>
    </row>
    <row r="41" spans="1:29" ht="309.60000000000002" customHeight="1" x14ac:dyDescent="0.25">
      <c r="A41" s="69" t="s">
        <v>143</v>
      </c>
      <c r="B41" s="65" t="s">
        <v>137</v>
      </c>
      <c r="C41" s="65" t="s">
        <v>144</v>
      </c>
      <c r="D41" s="45">
        <v>0.8</v>
      </c>
      <c r="E41" s="42" t="str">
        <f t="shared" si="0"/>
        <v>Alta</v>
      </c>
      <c r="F41" s="45">
        <v>0.6</v>
      </c>
      <c r="G41" s="46" t="str">
        <f t="shared" si="10"/>
        <v>Moderado</v>
      </c>
      <c r="H41" s="47" t="str">
        <f t="shared" si="32"/>
        <v>Alto</v>
      </c>
      <c r="I41" s="69" t="s">
        <v>145</v>
      </c>
      <c r="J41" s="65" t="s">
        <v>146</v>
      </c>
      <c r="K41" s="52">
        <v>46037</v>
      </c>
      <c r="L41" s="52">
        <v>46371</v>
      </c>
      <c r="M41" s="52" t="s">
        <v>68</v>
      </c>
      <c r="N41" s="67" t="s">
        <v>147</v>
      </c>
      <c r="O41" s="68" t="s">
        <v>148</v>
      </c>
      <c r="P41" s="79" t="s">
        <v>149</v>
      </c>
      <c r="Q41" s="42" t="str">
        <f t="shared" si="1"/>
        <v>X</v>
      </c>
      <c r="R41" s="42" t="str">
        <f t="shared" si="2"/>
        <v xml:space="preserve"> </v>
      </c>
      <c r="S41" s="65" t="s">
        <v>45</v>
      </c>
      <c r="T41" s="39">
        <f t="shared" si="3"/>
        <v>0.25</v>
      </c>
      <c r="U41" s="65" t="s">
        <v>46</v>
      </c>
      <c r="V41" s="39">
        <f t="shared" si="4"/>
        <v>0.15</v>
      </c>
      <c r="W41" s="40">
        <f t="shared" si="33"/>
        <v>0.4</v>
      </c>
      <c r="X41" s="41" t="str">
        <f t="shared" si="34"/>
        <v>Media</v>
      </c>
      <c r="Y41" s="41">
        <f t="shared" si="35"/>
        <v>0.48</v>
      </c>
      <c r="Z41" s="41" t="str">
        <f t="shared" si="36"/>
        <v>Menor</v>
      </c>
      <c r="AA41" s="41">
        <f t="shared" si="37"/>
        <v>0.36</v>
      </c>
      <c r="AB41" s="46" t="str">
        <f t="shared" si="38"/>
        <v>Moderado</v>
      </c>
      <c r="AC41" s="53" t="s">
        <v>47</v>
      </c>
    </row>
    <row r="42" spans="1:29" ht="102.95" customHeight="1" x14ac:dyDescent="0.25">
      <c r="A42" s="69" t="s">
        <v>150</v>
      </c>
      <c r="B42" s="65" t="s">
        <v>137</v>
      </c>
      <c r="C42" s="65" t="s">
        <v>38</v>
      </c>
      <c r="D42" s="45">
        <v>0.6</v>
      </c>
      <c r="E42" s="42" t="str">
        <f t="shared" si="0"/>
        <v>Media</v>
      </c>
      <c r="F42" s="45">
        <v>0.6</v>
      </c>
      <c r="G42" s="46" t="str">
        <f t="shared" si="10"/>
        <v>Moderado</v>
      </c>
      <c r="H42" s="47" t="str">
        <f t="shared" si="32"/>
        <v xml:space="preserve"> Moderado</v>
      </c>
      <c r="I42" s="69" t="s">
        <v>151</v>
      </c>
      <c r="J42" s="65" t="s">
        <v>139</v>
      </c>
      <c r="K42" s="52">
        <v>46037</v>
      </c>
      <c r="L42" s="52">
        <v>46371</v>
      </c>
      <c r="M42" s="52" t="s">
        <v>50</v>
      </c>
      <c r="N42" s="67" t="s">
        <v>100</v>
      </c>
      <c r="O42" s="68" t="s">
        <v>140</v>
      </c>
      <c r="P42" s="82" t="s">
        <v>141</v>
      </c>
      <c r="Q42" s="42" t="str">
        <f t="shared" si="1"/>
        <v>X</v>
      </c>
      <c r="R42" s="42" t="str">
        <f t="shared" si="2"/>
        <v xml:space="preserve"> </v>
      </c>
      <c r="S42" s="65" t="s">
        <v>45</v>
      </c>
      <c r="T42" s="39">
        <f t="shared" si="3"/>
        <v>0.25</v>
      </c>
      <c r="U42" s="65" t="s">
        <v>46</v>
      </c>
      <c r="V42" s="39">
        <f t="shared" si="4"/>
        <v>0.15</v>
      </c>
      <c r="W42" s="40">
        <f t="shared" si="33"/>
        <v>0.4</v>
      </c>
      <c r="X42" s="41" t="str">
        <f t="shared" si="34"/>
        <v>Baja</v>
      </c>
      <c r="Y42" s="41">
        <f t="shared" si="35"/>
        <v>0.36</v>
      </c>
      <c r="Z42" s="41" t="str">
        <f t="shared" si="36"/>
        <v>Menor</v>
      </c>
      <c r="AA42" s="41">
        <f t="shared" si="37"/>
        <v>0.36</v>
      </c>
      <c r="AB42" s="46" t="str">
        <f t="shared" si="38"/>
        <v>Moderado</v>
      </c>
      <c r="AC42" s="53" t="s">
        <v>47</v>
      </c>
    </row>
    <row r="43" spans="1:29" ht="108.6" customHeight="1" x14ac:dyDescent="0.25">
      <c r="A43" s="69" t="s">
        <v>152</v>
      </c>
      <c r="B43" s="65" t="s">
        <v>137</v>
      </c>
      <c r="C43" s="65" t="s">
        <v>38</v>
      </c>
      <c r="D43" s="45">
        <v>0.6</v>
      </c>
      <c r="E43" s="42" t="str">
        <f t="shared" si="0"/>
        <v>Media</v>
      </c>
      <c r="F43" s="45">
        <v>0.8</v>
      </c>
      <c r="G43" s="46" t="str">
        <f t="shared" si="10"/>
        <v>Mayor</v>
      </c>
      <c r="H43" s="47" t="str">
        <f t="shared" si="32"/>
        <v>Alto</v>
      </c>
      <c r="I43" s="69" t="s">
        <v>151</v>
      </c>
      <c r="J43" s="65" t="s">
        <v>139</v>
      </c>
      <c r="K43" s="52">
        <v>46037</v>
      </c>
      <c r="L43" s="52">
        <v>46371</v>
      </c>
      <c r="M43" s="52" t="s">
        <v>50</v>
      </c>
      <c r="N43" s="67" t="s">
        <v>100</v>
      </c>
      <c r="O43" s="68" t="s">
        <v>140</v>
      </c>
      <c r="P43" s="82" t="s">
        <v>141</v>
      </c>
      <c r="Q43" s="42" t="str">
        <f t="shared" si="1"/>
        <v>X</v>
      </c>
      <c r="R43" s="42" t="str">
        <f t="shared" si="2"/>
        <v xml:space="preserve"> </v>
      </c>
      <c r="S43" s="65" t="s">
        <v>45</v>
      </c>
      <c r="T43" s="39">
        <f t="shared" si="3"/>
        <v>0.25</v>
      </c>
      <c r="U43" s="65" t="s">
        <v>46</v>
      </c>
      <c r="V43" s="39">
        <f t="shared" si="4"/>
        <v>0.15</v>
      </c>
      <c r="W43" s="40">
        <f t="shared" si="33"/>
        <v>0.4</v>
      </c>
      <c r="X43" s="41" t="str">
        <f t="shared" si="34"/>
        <v>Baja</v>
      </c>
      <c r="Y43" s="41">
        <f t="shared" si="35"/>
        <v>0.36</v>
      </c>
      <c r="Z43" s="41" t="str">
        <f t="shared" si="36"/>
        <v>Moderado</v>
      </c>
      <c r="AA43" s="41">
        <f t="shared" si="37"/>
        <v>0.48</v>
      </c>
      <c r="AB43" s="46" t="str">
        <f t="shared" si="38"/>
        <v>Moderado</v>
      </c>
      <c r="AC43" s="53" t="s">
        <v>47</v>
      </c>
    </row>
    <row r="44" spans="1:29" ht="69.599999999999994" customHeight="1" x14ac:dyDescent="0.25">
      <c r="A44" s="69" t="s">
        <v>152</v>
      </c>
      <c r="B44" s="65" t="s">
        <v>137</v>
      </c>
      <c r="C44" s="65" t="s">
        <v>38</v>
      </c>
      <c r="D44" s="45">
        <v>0.6</v>
      </c>
      <c r="E44" s="42" t="str">
        <f t="shared" si="0"/>
        <v>Media</v>
      </c>
      <c r="F44" s="45">
        <v>0.8</v>
      </c>
      <c r="G44" s="46" t="str">
        <f t="shared" si="10"/>
        <v>Mayor</v>
      </c>
      <c r="H44" s="47" t="str">
        <f t="shared" si="32"/>
        <v>Alto</v>
      </c>
      <c r="I44" s="69" t="s">
        <v>153</v>
      </c>
      <c r="J44" s="65" t="s">
        <v>154</v>
      </c>
      <c r="K44" s="52">
        <v>46037</v>
      </c>
      <c r="L44" s="52">
        <v>46371</v>
      </c>
      <c r="M44" s="52" t="s">
        <v>68</v>
      </c>
      <c r="N44" s="67" t="s">
        <v>155</v>
      </c>
      <c r="O44" s="68" t="s">
        <v>156</v>
      </c>
      <c r="P44" s="79" t="s">
        <v>157</v>
      </c>
      <c r="Q44" s="42" t="str">
        <f t="shared" si="1"/>
        <v>X</v>
      </c>
      <c r="R44" s="42" t="str">
        <f t="shared" si="2"/>
        <v xml:space="preserve"> </v>
      </c>
      <c r="S44" s="65" t="s">
        <v>45</v>
      </c>
      <c r="T44" s="39">
        <f t="shared" si="3"/>
        <v>0.25</v>
      </c>
      <c r="U44" s="65" t="s">
        <v>46</v>
      </c>
      <c r="V44" s="39">
        <f t="shared" si="4"/>
        <v>0.15</v>
      </c>
      <c r="W44" s="40">
        <f t="shared" si="33"/>
        <v>0.4</v>
      </c>
      <c r="X44" s="41" t="str">
        <f t="shared" si="34"/>
        <v>Baja</v>
      </c>
      <c r="Y44" s="41">
        <f t="shared" si="35"/>
        <v>0.36</v>
      </c>
      <c r="Z44" s="41" t="str">
        <f t="shared" si="36"/>
        <v>Moderado</v>
      </c>
      <c r="AA44" s="41">
        <f t="shared" si="37"/>
        <v>0.48</v>
      </c>
      <c r="AB44" s="46" t="str">
        <f t="shared" si="38"/>
        <v>Moderado</v>
      </c>
      <c r="AC44" s="53" t="s">
        <v>47</v>
      </c>
    </row>
    <row r="45" spans="1:29" ht="72.95" customHeight="1" x14ac:dyDescent="0.25">
      <c r="A45" s="69" t="s">
        <v>158</v>
      </c>
      <c r="B45" s="65" t="s">
        <v>137</v>
      </c>
      <c r="C45" s="65" t="s">
        <v>38</v>
      </c>
      <c r="D45" s="45">
        <v>0.8</v>
      </c>
      <c r="E45" s="42" t="str">
        <f t="shared" si="0"/>
        <v>Alta</v>
      </c>
      <c r="F45" s="45">
        <v>0.6</v>
      </c>
      <c r="G45" s="46" t="str">
        <f t="shared" si="10"/>
        <v>Moderado</v>
      </c>
      <c r="H45" s="47" t="str">
        <f t="shared" si="32"/>
        <v>Alto</v>
      </c>
      <c r="I45" s="69" t="s">
        <v>159</v>
      </c>
      <c r="J45" s="65" t="s">
        <v>160</v>
      </c>
      <c r="K45" s="52">
        <v>46037</v>
      </c>
      <c r="L45" s="52">
        <v>46371</v>
      </c>
      <c r="M45" s="52" t="s">
        <v>50</v>
      </c>
      <c r="N45" s="67" t="s">
        <v>59</v>
      </c>
      <c r="O45" s="68" t="s">
        <v>60</v>
      </c>
      <c r="P45" s="82" t="s">
        <v>83</v>
      </c>
      <c r="Q45" s="42" t="str">
        <f t="shared" si="1"/>
        <v>X</v>
      </c>
      <c r="R45" s="42" t="str">
        <f t="shared" si="2"/>
        <v xml:space="preserve"> </v>
      </c>
      <c r="S45" s="65" t="s">
        <v>45</v>
      </c>
      <c r="T45" s="39">
        <f t="shared" si="3"/>
        <v>0.25</v>
      </c>
      <c r="U45" s="65" t="s">
        <v>46</v>
      </c>
      <c r="V45" s="39">
        <f t="shared" si="4"/>
        <v>0.15</v>
      </c>
      <c r="W45" s="40">
        <f t="shared" si="33"/>
        <v>0.4</v>
      </c>
      <c r="X45" s="41" t="str">
        <f t="shared" si="34"/>
        <v>Media</v>
      </c>
      <c r="Y45" s="41">
        <f t="shared" si="35"/>
        <v>0.48</v>
      </c>
      <c r="Z45" s="41" t="str">
        <f t="shared" si="36"/>
        <v>Menor</v>
      </c>
      <c r="AA45" s="41">
        <f t="shared" si="37"/>
        <v>0.36</v>
      </c>
      <c r="AB45" s="46" t="str">
        <f t="shared" si="38"/>
        <v>Moderado</v>
      </c>
      <c r="AC45" s="53" t="s">
        <v>47</v>
      </c>
    </row>
    <row r="46" spans="1:29" ht="54.95" customHeight="1" x14ac:dyDescent="0.25">
      <c r="A46" s="69" t="s">
        <v>161</v>
      </c>
      <c r="B46" s="65" t="s">
        <v>137</v>
      </c>
      <c r="C46" s="65" t="s">
        <v>162</v>
      </c>
      <c r="D46" s="45">
        <v>1</v>
      </c>
      <c r="E46" s="42" t="str">
        <f t="shared" si="0"/>
        <v>Muy alta</v>
      </c>
      <c r="F46" s="45">
        <v>0.8</v>
      </c>
      <c r="G46" s="46" t="str">
        <f t="shared" si="10"/>
        <v>Mayor</v>
      </c>
      <c r="H46" s="47" t="str">
        <f t="shared" si="32"/>
        <v>Alto</v>
      </c>
      <c r="I46" s="69" t="s">
        <v>163</v>
      </c>
      <c r="J46" s="65" t="s">
        <v>164</v>
      </c>
      <c r="K46" s="72">
        <v>46055</v>
      </c>
      <c r="L46" s="72">
        <v>46357</v>
      </c>
      <c r="M46" s="65" t="s">
        <v>50</v>
      </c>
      <c r="N46" s="67" t="s">
        <v>42</v>
      </c>
      <c r="O46" s="68" t="s">
        <v>43</v>
      </c>
      <c r="P46" s="82" t="s">
        <v>83</v>
      </c>
      <c r="Q46" s="42" t="str">
        <f t="shared" si="1"/>
        <v>X</v>
      </c>
      <c r="R46" s="42" t="str">
        <f t="shared" si="2"/>
        <v xml:space="preserve"> </v>
      </c>
      <c r="S46" s="65" t="s">
        <v>45</v>
      </c>
      <c r="T46" s="39">
        <f t="shared" si="3"/>
        <v>0.25</v>
      </c>
      <c r="U46" s="65" t="s">
        <v>46</v>
      </c>
      <c r="V46" s="39">
        <f t="shared" si="4"/>
        <v>0.15</v>
      </c>
      <c r="W46" s="40">
        <f t="shared" si="33"/>
        <v>0.4</v>
      </c>
      <c r="X46" s="41" t="str">
        <f t="shared" si="34"/>
        <v>Media</v>
      </c>
      <c r="Y46" s="41">
        <f t="shared" si="35"/>
        <v>0.6</v>
      </c>
      <c r="Z46" s="41" t="str">
        <f t="shared" si="36"/>
        <v>Moderado</v>
      </c>
      <c r="AA46" s="41">
        <f t="shared" si="37"/>
        <v>0.48</v>
      </c>
      <c r="AB46" s="46" t="str">
        <f t="shared" si="38"/>
        <v xml:space="preserve"> Moderado</v>
      </c>
      <c r="AC46" s="53" t="s">
        <v>47</v>
      </c>
    </row>
    <row r="47" spans="1:29" ht="54.95" customHeight="1" x14ac:dyDescent="0.25">
      <c r="A47" s="69" t="s">
        <v>161</v>
      </c>
      <c r="B47" s="65" t="s">
        <v>137</v>
      </c>
      <c r="C47" s="65" t="s">
        <v>162</v>
      </c>
      <c r="D47" s="45">
        <v>0.4</v>
      </c>
      <c r="E47" s="42" t="str">
        <f t="shared" si="0"/>
        <v>Baja</v>
      </c>
      <c r="F47" s="45">
        <v>0.8</v>
      </c>
      <c r="G47" s="46" t="str">
        <f t="shared" si="10"/>
        <v>Mayor</v>
      </c>
      <c r="H47" s="47" t="str">
        <f t="shared" si="32"/>
        <v>Alto</v>
      </c>
      <c r="I47" s="69" t="s">
        <v>165</v>
      </c>
      <c r="J47" s="65" t="s">
        <v>166</v>
      </c>
      <c r="K47" s="72">
        <v>46024</v>
      </c>
      <c r="L47" s="72">
        <v>46143</v>
      </c>
      <c r="M47" s="65" t="s">
        <v>41</v>
      </c>
      <c r="N47" s="67" t="s">
        <v>42</v>
      </c>
      <c r="O47" s="68" t="s">
        <v>43</v>
      </c>
      <c r="P47" s="82" t="s">
        <v>44</v>
      </c>
      <c r="Q47" s="42" t="str">
        <f t="shared" si="1"/>
        <v>X</v>
      </c>
      <c r="R47" s="42" t="str">
        <f t="shared" si="2"/>
        <v xml:space="preserve"> </v>
      </c>
      <c r="S47" s="65" t="s">
        <v>45</v>
      </c>
      <c r="T47" s="39">
        <f t="shared" si="3"/>
        <v>0.25</v>
      </c>
      <c r="U47" s="65" t="s">
        <v>46</v>
      </c>
      <c r="V47" s="39">
        <f t="shared" si="4"/>
        <v>0.15</v>
      </c>
      <c r="W47" s="40">
        <f t="shared" si="33"/>
        <v>0.4</v>
      </c>
      <c r="X47" s="41" t="str">
        <f t="shared" si="34"/>
        <v>Baja</v>
      </c>
      <c r="Y47" s="41">
        <f t="shared" si="35"/>
        <v>0.24</v>
      </c>
      <c r="Z47" s="41" t="str">
        <f t="shared" si="36"/>
        <v>Moderado</v>
      </c>
      <c r="AA47" s="41">
        <f t="shared" si="37"/>
        <v>0.48</v>
      </c>
      <c r="AB47" s="46" t="str">
        <f t="shared" si="38"/>
        <v>Moderado</v>
      </c>
      <c r="AC47" s="53" t="s">
        <v>47</v>
      </c>
    </row>
    <row r="48" spans="1:29" ht="54.95" customHeight="1" x14ac:dyDescent="0.25">
      <c r="A48" s="69" t="s">
        <v>161</v>
      </c>
      <c r="B48" s="65" t="s">
        <v>137</v>
      </c>
      <c r="C48" s="65" t="s">
        <v>162</v>
      </c>
      <c r="D48" s="45">
        <v>0.6</v>
      </c>
      <c r="E48" s="42" t="str">
        <f t="shared" si="0"/>
        <v>Media</v>
      </c>
      <c r="F48" s="45">
        <v>1</v>
      </c>
      <c r="G48" s="46" t="str">
        <f t="shared" si="10"/>
        <v>Catastrófico</v>
      </c>
      <c r="H48" s="47" t="str">
        <f t="shared" si="32"/>
        <v>Extremo</v>
      </c>
      <c r="I48" s="69" t="s">
        <v>167</v>
      </c>
      <c r="J48" s="65" t="s">
        <v>168</v>
      </c>
      <c r="K48" s="72">
        <v>46024</v>
      </c>
      <c r="L48" s="72">
        <v>46264</v>
      </c>
      <c r="M48" s="65" t="s">
        <v>41</v>
      </c>
      <c r="N48" s="67" t="s">
        <v>42</v>
      </c>
      <c r="O48" s="68" t="s">
        <v>43</v>
      </c>
      <c r="P48" s="82" t="s">
        <v>83</v>
      </c>
      <c r="Q48" s="42" t="str">
        <f t="shared" si="1"/>
        <v>X</v>
      </c>
      <c r="R48" s="42" t="str">
        <f t="shared" si="2"/>
        <v xml:space="preserve"> </v>
      </c>
      <c r="S48" s="65" t="s">
        <v>45</v>
      </c>
      <c r="T48" s="39">
        <f t="shared" si="3"/>
        <v>0.25</v>
      </c>
      <c r="U48" s="65" t="s">
        <v>46</v>
      </c>
      <c r="V48" s="39">
        <f t="shared" si="4"/>
        <v>0.15</v>
      </c>
      <c r="W48" s="40">
        <f t="shared" si="33"/>
        <v>0.4</v>
      </c>
      <c r="X48" s="41" t="str">
        <f t="shared" si="34"/>
        <v>Baja</v>
      </c>
      <c r="Y48" s="41">
        <f t="shared" si="35"/>
        <v>0.36</v>
      </c>
      <c r="Z48" s="41" t="str">
        <f t="shared" si="36"/>
        <v>Moderado</v>
      </c>
      <c r="AA48" s="41">
        <f t="shared" si="37"/>
        <v>0.6</v>
      </c>
      <c r="AB48" s="46" t="str">
        <f t="shared" si="38"/>
        <v>Moderado</v>
      </c>
      <c r="AC48" s="53" t="s">
        <v>47</v>
      </c>
    </row>
    <row r="49" spans="1:29" ht="69" customHeight="1" x14ac:dyDescent="0.25">
      <c r="A49" s="69" t="s">
        <v>169</v>
      </c>
      <c r="B49" s="65" t="s">
        <v>137</v>
      </c>
      <c r="C49" s="65" t="s">
        <v>162</v>
      </c>
      <c r="D49" s="45">
        <v>0.8</v>
      </c>
      <c r="E49" s="42" t="str">
        <f t="shared" ref="E49" si="117">IF(AND(D49&lt;=100%,D49&gt;80%),"Muy alta",IF(AND(D49&lt;=80%,D49&gt;60%),"Alta",IF(AND(D49&lt;=60%,D49&gt;40%),"Media",IF(AND(D49&lt;=40%,D49&gt;20%),"Baja",IF(AND(D49&lt;=20%,D49&gt;=0%),"Muy Baja",)))))</f>
        <v>Alta</v>
      </c>
      <c r="F49" s="45">
        <v>0.6</v>
      </c>
      <c r="G49" s="46" t="str">
        <f t="shared" ref="G49" si="118">IF(AND(F49&lt;=100%,F49&gt;80%),"Catastrófico",IF(AND(F49&lt;=80%,F49&gt;60%),"Mayor",IF(AND(F49&lt;=60%,F49&gt;40%),"Moderado",IF(AND(F49&lt;=40%,F49&gt;20%),"Menor",IF(AND(F49&lt;=20%,F49&gt;=0%),"Leve")))))</f>
        <v>Moderado</v>
      </c>
      <c r="H49" s="47" t="str">
        <f t="shared" ref="H49" si="119">IF(E49&lt;&gt;"",IF(G49&lt;&gt;"",
IF(AND(E49 = "Muy Baja",G49 = "Leve"), "Bajo",
IF(AND(E49 = "Muy Baja",G49 = "Menor"), "Bajo",
IF(AND(E49 = "Muy Baja",G49 = "Moderado"), "Moderado",
IF(AND(E49 = "Muy Baja",G49 = "Mayor"), "Alto",
IF(AND(E49 = "Muy Baja",G49 = "Catastrófico"), "Extremo",
IF(AND(E49 = "Baja",G49 = "Leve"), "Bajo",
IF(AND(E49 = "Baja",G49 = "Menor"), "Moderado",
IF(AND(E49 = "Baja",G49 = "Moderado"), "Moderado",
IF(AND(E49 = "Baja",G49 = "Mayor"), "Alto",
IF(AND(E49 = "Baja",G49 = "Catastrófico"), "Extremo",
IF(AND(E49 = "Media",G49 = "Leve"), "Moderado",
IF(AND(E49 = "Media",G49 = "Menor"), "Moderado",
IF(AND(E49 = "Media",G49 = "Moderado"), " Moderado",
IF(AND(E49 = "Media",G49 = "Mayor"), "Alto",
IF(AND(E49 = "Media",G49 = "Catastrófico"), "Extremo",
IF(AND(E49 = "Alta",G49 = "Leve"), "Moderado",
IF(AND(E49 = "Alta",G49 = "Menor"), "Moderado",
IF(AND(E49 = "Alta",G49 = "Moderado"), "Alto",
IF(AND(E49 = "Alta",G49 = "Mayor"), "Alto",
IF(AND(E49 = "Alta",G49 = "Catastrófico"), "Extremo",
IF(AND(E49 = "Muy Alta",G49 = "Leve"), "Alto",
IF(AND(E49 = "Muy Alta",G49 = "Menor"), "Alto",
IF(AND(E49 = "Muy Alta",G49 = "Moderado"), "Alto",
IF(AND(E49 = "Muy Alta",G49 = "Mayor"), "Alto",
IF(AND(E49 = "Muy Alta",G49 = "Catastrófico"), "Extremo",
))))))))))))))))))))))))),"N/A"),"N/A")</f>
        <v>Alto</v>
      </c>
      <c r="I49" s="69" t="s">
        <v>170</v>
      </c>
      <c r="J49" s="65" t="s">
        <v>171</v>
      </c>
      <c r="K49" s="72">
        <v>46024</v>
      </c>
      <c r="L49" s="72">
        <v>46082</v>
      </c>
      <c r="M49" s="52" t="s">
        <v>41</v>
      </c>
      <c r="N49" s="83" t="s">
        <v>42</v>
      </c>
      <c r="O49" s="68" t="s">
        <v>43</v>
      </c>
      <c r="P49" s="79" t="s">
        <v>355</v>
      </c>
      <c r="Q49" s="42" t="str">
        <f t="shared" ref="Q49" si="120">IF(S49="Preventivo","X",IF(S49="Detectivo","X",IF(S49="Correctivo"," "," ")))</f>
        <v>X</v>
      </c>
      <c r="R49" s="42" t="str">
        <f t="shared" ref="R49" si="121">IF(S49="Preventivo"," ",IF(S49="Detectivo"," ",IF(S49="Correctivo","X"," ")))</f>
        <v xml:space="preserve"> </v>
      </c>
      <c r="S49" s="65" t="s">
        <v>45</v>
      </c>
      <c r="T49" s="39">
        <f t="shared" ref="T49" si="122">IF(S49="Preventivo",25%,IF(S49="Detectivo",15%,IF(S49="Correctivo",10%,0)))</f>
        <v>0.25</v>
      </c>
      <c r="U49" s="65" t="s">
        <v>46</v>
      </c>
      <c r="V49" s="39">
        <f t="shared" ref="V49" si="123">IF(U49="Automático",25%,IF(U49="Manual",15%,0))</f>
        <v>0.15</v>
      </c>
      <c r="W49" s="40">
        <f t="shared" si="33"/>
        <v>0.4</v>
      </c>
      <c r="X49" s="41" t="str">
        <f t="shared" si="34"/>
        <v>Media</v>
      </c>
      <c r="Y49" s="41">
        <f t="shared" si="35"/>
        <v>0.48</v>
      </c>
      <c r="Z49" s="41" t="str">
        <f t="shared" si="36"/>
        <v>Menor</v>
      </c>
      <c r="AA49" s="41">
        <f t="shared" si="37"/>
        <v>0.36</v>
      </c>
      <c r="AB49" s="46" t="str">
        <f t="shared" si="38"/>
        <v>Moderado</v>
      </c>
      <c r="AC49" s="53" t="s">
        <v>172</v>
      </c>
    </row>
    <row r="50" spans="1:29" ht="198" customHeight="1" x14ac:dyDescent="0.25">
      <c r="A50" s="69" t="s">
        <v>173</v>
      </c>
      <c r="B50" s="65" t="s">
        <v>137</v>
      </c>
      <c r="C50" s="65" t="s">
        <v>38</v>
      </c>
      <c r="D50" s="45">
        <v>0.8</v>
      </c>
      <c r="E50" s="42" t="str">
        <f t="shared" si="0"/>
        <v>Alta</v>
      </c>
      <c r="F50" s="45">
        <v>0.8</v>
      </c>
      <c r="G50" s="46" t="str">
        <f t="shared" si="10"/>
        <v>Mayor</v>
      </c>
      <c r="H50" s="47" t="str">
        <f t="shared" si="32"/>
        <v>Alto</v>
      </c>
      <c r="I50" s="69" t="s">
        <v>174</v>
      </c>
      <c r="J50" s="65" t="s">
        <v>175</v>
      </c>
      <c r="K50" s="52">
        <v>46037</v>
      </c>
      <c r="L50" s="52">
        <v>46371</v>
      </c>
      <c r="M50" s="52" t="s">
        <v>50</v>
      </c>
      <c r="N50" s="67" t="s">
        <v>59</v>
      </c>
      <c r="O50" s="68" t="s">
        <v>176</v>
      </c>
      <c r="P50" s="82" t="s">
        <v>356</v>
      </c>
      <c r="Q50" s="42" t="str">
        <f t="shared" si="1"/>
        <v>X</v>
      </c>
      <c r="R50" s="42" t="str">
        <f t="shared" si="2"/>
        <v xml:space="preserve"> </v>
      </c>
      <c r="S50" s="65" t="s">
        <v>45</v>
      </c>
      <c r="T50" s="39">
        <f t="shared" si="3"/>
        <v>0.25</v>
      </c>
      <c r="U50" s="65" t="s">
        <v>46</v>
      </c>
      <c r="V50" s="39">
        <f t="shared" si="4"/>
        <v>0.15</v>
      </c>
      <c r="W50" s="40">
        <f t="shared" si="33"/>
        <v>0.4</v>
      </c>
      <c r="X50" s="41" t="str">
        <f t="shared" si="34"/>
        <v>Media</v>
      </c>
      <c r="Y50" s="41">
        <f t="shared" si="35"/>
        <v>0.48</v>
      </c>
      <c r="Z50" s="41" t="str">
        <f t="shared" si="36"/>
        <v>Moderado</v>
      </c>
      <c r="AA50" s="41">
        <f t="shared" si="37"/>
        <v>0.48</v>
      </c>
      <c r="AB50" s="46" t="str">
        <f t="shared" si="38"/>
        <v xml:space="preserve"> Moderado</v>
      </c>
      <c r="AC50" s="53" t="s">
        <v>47</v>
      </c>
    </row>
    <row r="51" spans="1:29" ht="54.6" customHeight="1" x14ac:dyDescent="0.25">
      <c r="A51" s="69"/>
      <c r="B51" s="65"/>
      <c r="C51" s="65"/>
      <c r="D51" s="45"/>
      <c r="E51" s="42" t="str">
        <f t="shared" si="0"/>
        <v>Muy Baja</v>
      </c>
      <c r="F51" s="45"/>
      <c r="G51" s="46" t="str">
        <f t="shared" si="10"/>
        <v>Leve</v>
      </c>
      <c r="H51" s="47" t="str">
        <f t="shared" si="32"/>
        <v>Bajo</v>
      </c>
      <c r="I51" s="69"/>
      <c r="J51" s="65"/>
      <c r="K51" s="52"/>
      <c r="L51" s="52"/>
      <c r="M51" s="52"/>
      <c r="N51" s="83"/>
      <c r="O51" s="68"/>
      <c r="P51" s="82"/>
      <c r="Q51" s="42" t="str">
        <f t="shared" si="1"/>
        <v>X</v>
      </c>
      <c r="R51" s="42" t="str">
        <f t="shared" si="2"/>
        <v xml:space="preserve"> </v>
      </c>
      <c r="S51" s="65" t="s">
        <v>45</v>
      </c>
      <c r="T51" s="39">
        <f t="shared" si="3"/>
        <v>0.25</v>
      </c>
      <c r="U51" s="65" t="s">
        <v>46</v>
      </c>
      <c r="V51" s="39">
        <f t="shared" si="4"/>
        <v>0.15</v>
      </c>
      <c r="W51" s="40">
        <f t="shared" si="5"/>
        <v>0.4</v>
      </c>
      <c r="X51" s="41" t="str">
        <f t="shared" si="6"/>
        <v>Muy Baja</v>
      </c>
      <c r="Y51" s="41">
        <f t="shared" si="7"/>
        <v>0</v>
      </c>
      <c r="Z51" s="41" t="str">
        <f t="shared" si="8"/>
        <v>Leve</v>
      </c>
      <c r="AA51" s="41">
        <f t="shared" ref="AA51:AA186" si="124">F51-(W51*F51)</f>
        <v>0</v>
      </c>
      <c r="AB51" s="46" t="str">
        <f t="shared" si="9"/>
        <v>Bajo</v>
      </c>
      <c r="AC51" s="53" t="s">
        <v>47</v>
      </c>
    </row>
    <row r="52" spans="1:29" ht="16.5" x14ac:dyDescent="0.25">
      <c r="A52" s="69"/>
      <c r="B52" s="65"/>
      <c r="C52" s="65"/>
      <c r="D52" s="45"/>
      <c r="E52" s="42" t="str">
        <f t="shared" si="0"/>
        <v>Muy Baja</v>
      </c>
      <c r="F52" s="45"/>
      <c r="G52" s="46" t="str">
        <f t="shared" si="10"/>
        <v>Leve</v>
      </c>
      <c r="H52" s="47" t="str">
        <f t="shared" si="32"/>
        <v>Bajo</v>
      </c>
      <c r="I52" s="69"/>
      <c r="J52" s="65"/>
      <c r="K52" s="52"/>
      <c r="L52" s="52"/>
      <c r="M52" s="52"/>
      <c r="N52" s="67"/>
      <c r="O52" s="68"/>
      <c r="P52" s="82"/>
      <c r="Q52" s="42"/>
      <c r="R52" s="42"/>
      <c r="S52" s="65" t="s">
        <v>45</v>
      </c>
      <c r="T52" s="39">
        <f t="shared" si="3"/>
        <v>0.25</v>
      </c>
      <c r="U52" s="65" t="s">
        <v>46</v>
      </c>
      <c r="V52" s="39">
        <f t="shared" si="4"/>
        <v>0.15</v>
      </c>
      <c r="W52" s="40">
        <f t="shared" si="5"/>
        <v>0.4</v>
      </c>
      <c r="X52" s="41" t="str">
        <f t="shared" si="6"/>
        <v>Muy Baja</v>
      </c>
      <c r="Y52" s="41">
        <f t="shared" si="7"/>
        <v>0</v>
      </c>
      <c r="Z52" s="41" t="str">
        <f t="shared" si="8"/>
        <v>Leve</v>
      </c>
      <c r="AA52" s="41">
        <f t="shared" si="124"/>
        <v>0</v>
      </c>
      <c r="AB52" s="46" t="str">
        <f t="shared" si="9"/>
        <v>Bajo</v>
      </c>
      <c r="AC52" s="53" t="s">
        <v>47</v>
      </c>
    </row>
    <row r="53" spans="1:29" ht="16.5" x14ac:dyDescent="0.25">
      <c r="A53" s="69"/>
      <c r="B53" s="65"/>
      <c r="C53" s="65"/>
      <c r="D53" s="45"/>
      <c r="E53" s="42" t="str">
        <f t="shared" si="0"/>
        <v>Muy Baja</v>
      </c>
      <c r="F53" s="45"/>
      <c r="G53" s="46" t="str">
        <f t="shared" si="10"/>
        <v>Leve</v>
      </c>
      <c r="H53" s="47" t="str">
        <f t="shared" si="32"/>
        <v>Bajo</v>
      </c>
      <c r="I53" s="69"/>
      <c r="J53" s="65"/>
      <c r="K53" s="52"/>
      <c r="L53" s="52"/>
      <c r="M53" s="52"/>
      <c r="N53" s="67"/>
      <c r="O53" s="68"/>
      <c r="P53" s="82"/>
      <c r="Q53" s="42" t="str">
        <f t="shared" si="1"/>
        <v xml:space="preserve"> </v>
      </c>
      <c r="R53" s="42" t="str">
        <f t="shared" si="2"/>
        <v xml:space="preserve"> </v>
      </c>
      <c r="S53" s="65"/>
      <c r="T53" s="39">
        <f t="shared" si="3"/>
        <v>0</v>
      </c>
      <c r="U53" s="65"/>
      <c r="V53" s="39">
        <f t="shared" si="4"/>
        <v>0</v>
      </c>
      <c r="W53" s="40">
        <f t="shared" si="5"/>
        <v>0</v>
      </c>
      <c r="X53" s="41">
        <f t="shared" si="6"/>
        <v>0</v>
      </c>
      <c r="Y53" s="41" t="str">
        <f t="shared" si="7"/>
        <v xml:space="preserve"> </v>
      </c>
      <c r="Z53" s="41" t="str">
        <f t="shared" si="8"/>
        <v>Leve</v>
      </c>
      <c r="AA53" s="41">
        <f t="shared" si="124"/>
        <v>0</v>
      </c>
      <c r="AB53" s="46">
        <f t="shared" si="9"/>
        <v>0</v>
      </c>
      <c r="AC53" s="53"/>
    </row>
    <row r="54" spans="1:29" ht="16.5" x14ac:dyDescent="0.25">
      <c r="A54" s="69"/>
      <c r="B54" s="65"/>
      <c r="C54" s="65"/>
      <c r="D54" s="45"/>
      <c r="E54" s="42" t="str">
        <f t="shared" si="0"/>
        <v>Muy Baja</v>
      </c>
      <c r="F54" s="45"/>
      <c r="G54" s="46" t="str">
        <f t="shared" ref="G54:G186" si="125">IF(AND(F54&lt;=100%,F54&gt;80%),"Catastrófico",IF(AND(F54&lt;=80%,F54&gt;60%),"Mayor",IF(AND(F54&lt;=60%,F54&gt;40%),"Moderado",IF(AND(F54&lt;=40%,F54&gt;20%),"Menor",IF(AND(F54&lt;=20%,F54&gt;=0%),"Leve")))))</f>
        <v>Leve</v>
      </c>
      <c r="H54" s="47" t="str">
        <f t="shared" si="32"/>
        <v>Bajo</v>
      </c>
      <c r="I54" s="69"/>
      <c r="J54" s="65"/>
      <c r="K54" s="52"/>
      <c r="L54" s="52"/>
      <c r="M54" s="52"/>
      <c r="N54" s="67"/>
      <c r="O54" s="68"/>
      <c r="P54" s="82"/>
      <c r="Q54" s="42" t="str">
        <f t="shared" si="1"/>
        <v xml:space="preserve"> </v>
      </c>
      <c r="R54" s="42" t="str">
        <f t="shared" si="2"/>
        <v xml:space="preserve"> </v>
      </c>
      <c r="S54" s="65"/>
      <c r="T54" s="39">
        <f t="shared" si="3"/>
        <v>0</v>
      </c>
      <c r="U54" s="65"/>
      <c r="V54" s="39">
        <f t="shared" si="4"/>
        <v>0</v>
      </c>
      <c r="W54" s="40">
        <f t="shared" si="5"/>
        <v>0</v>
      </c>
      <c r="X54" s="41">
        <f t="shared" si="6"/>
        <v>0</v>
      </c>
      <c r="Y54" s="41" t="str">
        <f t="shared" si="7"/>
        <v xml:space="preserve"> </v>
      </c>
      <c r="Z54" s="41" t="str">
        <f t="shared" si="8"/>
        <v>Leve</v>
      </c>
      <c r="AA54" s="41">
        <f t="shared" si="124"/>
        <v>0</v>
      </c>
      <c r="AB54" s="46">
        <f t="shared" si="9"/>
        <v>0</v>
      </c>
      <c r="AC54" s="53"/>
    </row>
    <row r="55" spans="1:29" ht="16.5" x14ac:dyDescent="0.25">
      <c r="A55" s="69"/>
      <c r="B55" s="65"/>
      <c r="C55" s="65"/>
      <c r="D55" s="45"/>
      <c r="E55" s="42" t="str">
        <f t="shared" si="0"/>
        <v>Muy Baja</v>
      </c>
      <c r="F55" s="45"/>
      <c r="G55" s="46" t="str">
        <f t="shared" si="125"/>
        <v>Leve</v>
      </c>
      <c r="H55" s="47" t="str">
        <f t="shared" si="32"/>
        <v>Bajo</v>
      </c>
      <c r="I55" s="69"/>
      <c r="J55" s="65"/>
      <c r="K55" s="52"/>
      <c r="L55" s="52"/>
      <c r="M55" s="52"/>
      <c r="N55" s="67"/>
      <c r="O55" s="68"/>
      <c r="P55" s="82"/>
      <c r="Q55" s="42" t="str">
        <f t="shared" si="1"/>
        <v xml:space="preserve"> </v>
      </c>
      <c r="R55" s="42" t="str">
        <f t="shared" si="2"/>
        <v xml:space="preserve"> </v>
      </c>
      <c r="S55" s="65"/>
      <c r="T55" s="39">
        <f t="shared" si="3"/>
        <v>0</v>
      </c>
      <c r="U55" s="65"/>
      <c r="V55" s="39">
        <f t="shared" si="4"/>
        <v>0</v>
      </c>
      <c r="W55" s="40">
        <f t="shared" si="5"/>
        <v>0</v>
      </c>
      <c r="X55" s="41">
        <f t="shared" si="6"/>
        <v>0</v>
      </c>
      <c r="Y55" s="41" t="str">
        <f t="shared" si="7"/>
        <v xml:space="preserve"> </v>
      </c>
      <c r="Z55" s="41" t="str">
        <f t="shared" si="8"/>
        <v>Leve</v>
      </c>
      <c r="AA55" s="41">
        <f t="shared" si="124"/>
        <v>0</v>
      </c>
      <c r="AB55" s="46">
        <f t="shared" si="9"/>
        <v>0</v>
      </c>
      <c r="AC55" s="53"/>
    </row>
    <row r="56" spans="1:29" ht="16.5" x14ac:dyDescent="0.25">
      <c r="A56" s="69"/>
      <c r="B56" s="65"/>
      <c r="C56" s="65"/>
      <c r="D56" s="45"/>
      <c r="E56" s="42" t="str">
        <f t="shared" si="0"/>
        <v>Muy Baja</v>
      </c>
      <c r="F56" s="45"/>
      <c r="G56" s="46" t="str">
        <f t="shared" si="125"/>
        <v>Leve</v>
      </c>
      <c r="H56" s="47" t="str">
        <f t="shared" si="32"/>
        <v>Bajo</v>
      </c>
      <c r="I56" s="69"/>
      <c r="J56" s="65"/>
      <c r="K56" s="52"/>
      <c r="L56" s="52"/>
      <c r="M56" s="52"/>
      <c r="N56" s="67"/>
      <c r="O56" s="68"/>
      <c r="P56" s="82"/>
      <c r="Q56" s="42" t="str">
        <f t="shared" si="1"/>
        <v xml:space="preserve"> </v>
      </c>
      <c r="R56" s="42" t="str">
        <f t="shared" si="2"/>
        <v xml:space="preserve"> </v>
      </c>
      <c r="S56" s="65"/>
      <c r="T56" s="39">
        <f t="shared" si="3"/>
        <v>0</v>
      </c>
      <c r="U56" s="65"/>
      <c r="V56" s="39">
        <f t="shared" si="4"/>
        <v>0</v>
      </c>
      <c r="W56" s="40">
        <f t="shared" si="5"/>
        <v>0</v>
      </c>
      <c r="X56" s="41">
        <f t="shared" si="6"/>
        <v>0</v>
      </c>
      <c r="Y56" s="41" t="str">
        <f t="shared" si="7"/>
        <v xml:space="preserve"> </v>
      </c>
      <c r="Z56" s="41" t="str">
        <f t="shared" si="8"/>
        <v>Leve</v>
      </c>
      <c r="AA56" s="41">
        <f t="shared" si="124"/>
        <v>0</v>
      </c>
      <c r="AB56" s="46">
        <f t="shared" si="9"/>
        <v>0</v>
      </c>
      <c r="AC56" s="53"/>
    </row>
    <row r="57" spans="1:29" ht="16.5" x14ac:dyDescent="0.25">
      <c r="A57" s="69"/>
      <c r="B57" s="65"/>
      <c r="C57" s="65"/>
      <c r="D57" s="45"/>
      <c r="E57" s="42" t="str">
        <f t="shared" si="0"/>
        <v>Muy Baja</v>
      </c>
      <c r="F57" s="45"/>
      <c r="G57" s="46" t="str">
        <f t="shared" si="125"/>
        <v>Leve</v>
      </c>
      <c r="H57" s="47" t="str">
        <f t="shared" si="32"/>
        <v>Bajo</v>
      </c>
      <c r="I57" s="69"/>
      <c r="J57" s="65"/>
      <c r="K57" s="52"/>
      <c r="L57" s="52"/>
      <c r="M57" s="52"/>
      <c r="N57" s="67"/>
      <c r="O57" s="68"/>
      <c r="P57" s="82"/>
      <c r="Q57" s="42" t="str">
        <f t="shared" si="1"/>
        <v xml:space="preserve"> </v>
      </c>
      <c r="R57" s="42" t="str">
        <f t="shared" si="2"/>
        <v xml:space="preserve"> </v>
      </c>
      <c r="S57" s="65"/>
      <c r="T57" s="39">
        <f t="shared" si="3"/>
        <v>0</v>
      </c>
      <c r="U57" s="65"/>
      <c r="V57" s="39">
        <f t="shared" si="4"/>
        <v>0</v>
      </c>
      <c r="W57" s="40">
        <f t="shared" si="5"/>
        <v>0</v>
      </c>
      <c r="X57" s="41">
        <f t="shared" si="6"/>
        <v>0</v>
      </c>
      <c r="Y57" s="41" t="str">
        <f t="shared" si="7"/>
        <v xml:space="preserve"> </v>
      </c>
      <c r="Z57" s="41" t="str">
        <f t="shared" si="8"/>
        <v>Leve</v>
      </c>
      <c r="AA57" s="41">
        <f t="shared" si="124"/>
        <v>0</v>
      </c>
      <c r="AB57" s="46">
        <f t="shared" si="9"/>
        <v>0</v>
      </c>
      <c r="AC57" s="53"/>
    </row>
    <row r="58" spans="1:29" ht="16.5" x14ac:dyDescent="0.25">
      <c r="A58" s="69"/>
      <c r="B58" s="65"/>
      <c r="C58" s="65"/>
      <c r="D58" s="45"/>
      <c r="E58" s="42" t="str">
        <f t="shared" si="0"/>
        <v>Muy Baja</v>
      </c>
      <c r="F58" s="45"/>
      <c r="G58" s="46" t="str">
        <f t="shared" si="125"/>
        <v>Leve</v>
      </c>
      <c r="H58" s="47" t="str">
        <f t="shared" si="32"/>
        <v>Bajo</v>
      </c>
      <c r="I58" s="69"/>
      <c r="J58" s="65"/>
      <c r="K58" s="52"/>
      <c r="L58" s="52"/>
      <c r="M58" s="52"/>
      <c r="N58" s="67"/>
      <c r="O58" s="68"/>
      <c r="P58" s="82"/>
      <c r="Q58" s="42" t="str">
        <f t="shared" si="1"/>
        <v xml:space="preserve"> </v>
      </c>
      <c r="R58" s="42" t="str">
        <f t="shared" si="2"/>
        <v xml:space="preserve"> </v>
      </c>
      <c r="S58" s="65"/>
      <c r="T58" s="39">
        <f t="shared" si="3"/>
        <v>0</v>
      </c>
      <c r="U58" s="65"/>
      <c r="V58" s="39">
        <f t="shared" si="4"/>
        <v>0</v>
      </c>
      <c r="W58" s="40">
        <f t="shared" si="5"/>
        <v>0</v>
      </c>
      <c r="X58" s="41">
        <f t="shared" si="6"/>
        <v>0</v>
      </c>
      <c r="Y58" s="41" t="str">
        <f t="shared" si="7"/>
        <v xml:space="preserve"> </v>
      </c>
      <c r="Z58" s="41" t="str">
        <f t="shared" si="8"/>
        <v>Leve</v>
      </c>
      <c r="AA58" s="41">
        <f t="shared" si="124"/>
        <v>0</v>
      </c>
      <c r="AB58" s="46">
        <f t="shared" si="9"/>
        <v>0</v>
      </c>
      <c r="AC58" s="53"/>
    </row>
    <row r="59" spans="1:29" ht="16.5" x14ac:dyDescent="0.25">
      <c r="A59" s="69"/>
      <c r="B59" s="65"/>
      <c r="C59" s="65"/>
      <c r="D59" s="45"/>
      <c r="E59" s="42" t="str">
        <f t="shared" si="0"/>
        <v>Muy Baja</v>
      </c>
      <c r="F59" s="45"/>
      <c r="G59" s="46" t="str">
        <f t="shared" si="125"/>
        <v>Leve</v>
      </c>
      <c r="H59" s="47" t="str">
        <f t="shared" si="32"/>
        <v>Bajo</v>
      </c>
      <c r="I59" s="69"/>
      <c r="J59" s="65"/>
      <c r="K59" s="52"/>
      <c r="L59" s="52"/>
      <c r="M59" s="52"/>
      <c r="N59" s="67"/>
      <c r="O59" s="68"/>
      <c r="P59" s="82"/>
      <c r="Q59" s="42" t="str">
        <f t="shared" si="1"/>
        <v xml:space="preserve"> </v>
      </c>
      <c r="R59" s="42" t="str">
        <f t="shared" si="2"/>
        <v xml:space="preserve"> </v>
      </c>
      <c r="S59" s="65"/>
      <c r="T59" s="39">
        <f t="shared" si="3"/>
        <v>0</v>
      </c>
      <c r="U59" s="65"/>
      <c r="V59" s="39">
        <f t="shared" si="4"/>
        <v>0</v>
      </c>
      <c r="W59" s="40">
        <f t="shared" si="5"/>
        <v>0</v>
      </c>
      <c r="X59" s="41">
        <f t="shared" si="6"/>
        <v>0</v>
      </c>
      <c r="Y59" s="41" t="str">
        <f t="shared" si="7"/>
        <v xml:space="preserve"> </v>
      </c>
      <c r="Z59" s="41" t="str">
        <f t="shared" si="8"/>
        <v>Leve</v>
      </c>
      <c r="AA59" s="41">
        <f t="shared" si="124"/>
        <v>0</v>
      </c>
      <c r="AB59" s="46">
        <f t="shared" si="9"/>
        <v>0</v>
      </c>
      <c r="AC59" s="53"/>
    </row>
    <row r="60" spans="1:29" ht="16.5" x14ac:dyDescent="0.25">
      <c r="A60" s="69"/>
      <c r="B60" s="65"/>
      <c r="C60" s="65"/>
      <c r="D60" s="45"/>
      <c r="E60" s="42" t="str">
        <f t="shared" si="0"/>
        <v>Muy Baja</v>
      </c>
      <c r="F60" s="45"/>
      <c r="G60" s="46" t="str">
        <f t="shared" si="125"/>
        <v>Leve</v>
      </c>
      <c r="H60" s="47" t="str">
        <f t="shared" si="32"/>
        <v>Bajo</v>
      </c>
      <c r="I60" s="69"/>
      <c r="J60" s="65"/>
      <c r="K60" s="52"/>
      <c r="L60" s="52"/>
      <c r="M60" s="52"/>
      <c r="N60" s="67"/>
      <c r="O60" s="68"/>
      <c r="P60" s="82"/>
      <c r="Q60" s="42" t="str">
        <f t="shared" si="1"/>
        <v xml:space="preserve"> </v>
      </c>
      <c r="R60" s="42" t="str">
        <f t="shared" si="2"/>
        <v xml:space="preserve"> </v>
      </c>
      <c r="S60" s="65"/>
      <c r="T60" s="39">
        <f t="shared" si="3"/>
        <v>0</v>
      </c>
      <c r="U60" s="65"/>
      <c r="V60" s="39">
        <f t="shared" si="4"/>
        <v>0</v>
      </c>
      <c r="W60" s="40">
        <f t="shared" si="5"/>
        <v>0</v>
      </c>
      <c r="X60" s="41">
        <f t="shared" si="6"/>
        <v>0</v>
      </c>
      <c r="Y60" s="41" t="str">
        <f t="shared" si="7"/>
        <v xml:space="preserve"> </v>
      </c>
      <c r="Z60" s="41" t="str">
        <f t="shared" si="8"/>
        <v>Leve</v>
      </c>
      <c r="AA60" s="41">
        <f t="shared" si="124"/>
        <v>0</v>
      </c>
      <c r="AB60" s="46">
        <f t="shared" si="9"/>
        <v>0</v>
      </c>
      <c r="AC60" s="53"/>
    </row>
    <row r="61" spans="1:29" ht="16.5" x14ac:dyDescent="0.25">
      <c r="A61" s="69"/>
      <c r="B61" s="65"/>
      <c r="C61" s="65"/>
      <c r="D61" s="45"/>
      <c r="E61" s="42" t="str">
        <f t="shared" si="0"/>
        <v>Muy Baja</v>
      </c>
      <c r="F61" s="45"/>
      <c r="G61" s="46" t="str">
        <f t="shared" si="125"/>
        <v>Leve</v>
      </c>
      <c r="H61" s="47" t="str">
        <f t="shared" si="32"/>
        <v>Bajo</v>
      </c>
      <c r="I61" s="69"/>
      <c r="J61" s="65"/>
      <c r="K61" s="52"/>
      <c r="L61" s="52"/>
      <c r="M61" s="52"/>
      <c r="N61" s="67"/>
      <c r="O61" s="68"/>
      <c r="P61" s="82"/>
      <c r="Q61" s="42" t="str">
        <f t="shared" si="1"/>
        <v xml:space="preserve"> </v>
      </c>
      <c r="R61" s="42" t="str">
        <f t="shared" si="2"/>
        <v xml:space="preserve"> </v>
      </c>
      <c r="S61" s="65"/>
      <c r="T61" s="39">
        <f t="shared" si="3"/>
        <v>0</v>
      </c>
      <c r="U61" s="65"/>
      <c r="V61" s="39">
        <f t="shared" si="4"/>
        <v>0</v>
      </c>
      <c r="W61" s="40">
        <f t="shared" si="5"/>
        <v>0</v>
      </c>
      <c r="X61" s="41">
        <f t="shared" si="6"/>
        <v>0</v>
      </c>
      <c r="Y61" s="41" t="str">
        <f t="shared" si="7"/>
        <v xml:space="preserve"> </v>
      </c>
      <c r="Z61" s="41" t="str">
        <f t="shared" si="8"/>
        <v>Leve</v>
      </c>
      <c r="AA61" s="41">
        <f t="shared" si="124"/>
        <v>0</v>
      </c>
      <c r="AB61" s="46">
        <f t="shared" si="9"/>
        <v>0</v>
      </c>
      <c r="AC61" s="53"/>
    </row>
    <row r="62" spans="1:29" ht="16.5" x14ac:dyDescent="0.25">
      <c r="A62" s="69"/>
      <c r="B62" s="65"/>
      <c r="C62" s="65"/>
      <c r="D62" s="45"/>
      <c r="E62" s="42" t="str">
        <f t="shared" si="0"/>
        <v>Muy Baja</v>
      </c>
      <c r="F62" s="45"/>
      <c r="G62" s="46" t="str">
        <f t="shared" si="125"/>
        <v>Leve</v>
      </c>
      <c r="H62" s="47" t="str">
        <f t="shared" si="32"/>
        <v>Bajo</v>
      </c>
      <c r="I62" s="69"/>
      <c r="J62" s="65"/>
      <c r="K62" s="52"/>
      <c r="L62" s="52"/>
      <c r="M62" s="52"/>
      <c r="N62" s="67"/>
      <c r="O62" s="68"/>
      <c r="P62" s="82"/>
      <c r="Q62" s="42" t="str">
        <f t="shared" si="1"/>
        <v xml:space="preserve"> </v>
      </c>
      <c r="R62" s="42" t="str">
        <f t="shared" si="2"/>
        <v xml:space="preserve"> </v>
      </c>
      <c r="S62" s="65"/>
      <c r="T62" s="39">
        <f t="shared" si="3"/>
        <v>0</v>
      </c>
      <c r="U62" s="65"/>
      <c r="V62" s="39">
        <f t="shared" si="4"/>
        <v>0</v>
      </c>
      <c r="W62" s="40">
        <f t="shared" si="5"/>
        <v>0</v>
      </c>
      <c r="X62" s="41">
        <f t="shared" si="6"/>
        <v>0</v>
      </c>
      <c r="Y62" s="41" t="str">
        <f t="shared" si="7"/>
        <v xml:space="preserve"> </v>
      </c>
      <c r="Z62" s="41" t="str">
        <f t="shared" si="8"/>
        <v>Leve</v>
      </c>
      <c r="AA62" s="41">
        <f t="shared" si="124"/>
        <v>0</v>
      </c>
      <c r="AB62" s="46">
        <f t="shared" si="9"/>
        <v>0</v>
      </c>
      <c r="AC62" s="53"/>
    </row>
    <row r="63" spans="1:29" ht="16.5" x14ac:dyDescent="0.25">
      <c r="A63" s="69"/>
      <c r="B63" s="65"/>
      <c r="C63" s="65"/>
      <c r="D63" s="45"/>
      <c r="E63" s="42" t="str">
        <f t="shared" si="0"/>
        <v>Muy Baja</v>
      </c>
      <c r="F63" s="45"/>
      <c r="G63" s="46" t="str">
        <f t="shared" si="125"/>
        <v>Leve</v>
      </c>
      <c r="H63" s="47" t="str">
        <f t="shared" si="32"/>
        <v>Bajo</v>
      </c>
      <c r="I63" s="69"/>
      <c r="J63" s="65"/>
      <c r="K63" s="52"/>
      <c r="L63" s="52"/>
      <c r="M63" s="52"/>
      <c r="N63" s="67"/>
      <c r="O63" s="68"/>
      <c r="P63" s="82"/>
      <c r="Q63" s="42" t="str">
        <f t="shared" si="1"/>
        <v xml:space="preserve"> </v>
      </c>
      <c r="R63" s="42" t="str">
        <f t="shared" si="2"/>
        <v xml:space="preserve"> </v>
      </c>
      <c r="S63" s="65"/>
      <c r="T63" s="39">
        <f t="shared" si="3"/>
        <v>0</v>
      </c>
      <c r="U63" s="65"/>
      <c r="V63" s="39">
        <f t="shared" si="4"/>
        <v>0</v>
      </c>
      <c r="W63" s="40">
        <f t="shared" si="5"/>
        <v>0</v>
      </c>
      <c r="X63" s="41">
        <f t="shared" si="6"/>
        <v>0</v>
      </c>
      <c r="Y63" s="41" t="str">
        <f t="shared" si="7"/>
        <v xml:space="preserve"> </v>
      </c>
      <c r="Z63" s="41" t="str">
        <f t="shared" si="8"/>
        <v>Leve</v>
      </c>
      <c r="AA63" s="41">
        <f t="shared" si="124"/>
        <v>0</v>
      </c>
      <c r="AB63" s="46">
        <f t="shared" si="9"/>
        <v>0</v>
      </c>
      <c r="AC63" s="53"/>
    </row>
    <row r="64" spans="1:29" ht="16.5" x14ac:dyDescent="0.25">
      <c r="A64" s="69"/>
      <c r="B64" s="65"/>
      <c r="C64" s="65"/>
      <c r="D64" s="45"/>
      <c r="E64" s="42" t="str">
        <f t="shared" si="0"/>
        <v>Muy Baja</v>
      </c>
      <c r="F64" s="45"/>
      <c r="G64" s="46" t="str">
        <f t="shared" si="125"/>
        <v>Leve</v>
      </c>
      <c r="H64" s="47" t="str">
        <f t="shared" si="32"/>
        <v>Bajo</v>
      </c>
      <c r="I64" s="69"/>
      <c r="J64" s="65"/>
      <c r="K64" s="52"/>
      <c r="L64" s="52"/>
      <c r="M64" s="52"/>
      <c r="N64" s="67"/>
      <c r="O64" s="68"/>
      <c r="P64" s="82"/>
      <c r="Q64" s="42" t="str">
        <f t="shared" si="1"/>
        <v xml:space="preserve"> </v>
      </c>
      <c r="R64" s="42" t="str">
        <f t="shared" si="2"/>
        <v xml:space="preserve"> </v>
      </c>
      <c r="S64" s="65"/>
      <c r="T64" s="39">
        <f t="shared" si="3"/>
        <v>0</v>
      </c>
      <c r="U64" s="65"/>
      <c r="V64" s="39">
        <f t="shared" si="4"/>
        <v>0</v>
      </c>
      <c r="W64" s="40">
        <f t="shared" si="5"/>
        <v>0</v>
      </c>
      <c r="X64" s="41">
        <f t="shared" si="6"/>
        <v>0</v>
      </c>
      <c r="Y64" s="41" t="str">
        <f t="shared" si="7"/>
        <v xml:space="preserve"> </v>
      </c>
      <c r="Z64" s="41" t="str">
        <f t="shared" si="8"/>
        <v>Leve</v>
      </c>
      <c r="AA64" s="41">
        <f t="shared" si="124"/>
        <v>0</v>
      </c>
      <c r="AB64" s="46">
        <f t="shared" si="9"/>
        <v>0</v>
      </c>
      <c r="AC64" s="53"/>
    </row>
    <row r="65" spans="1:29" ht="16.5" x14ac:dyDescent="0.25">
      <c r="A65" s="69"/>
      <c r="B65" s="65"/>
      <c r="C65" s="65"/>
      <c r="D65" s="45"/>
      <c r="E65" s="42" t="str">
        <f t="shared" si="0"/>
        <v>Muy Baja</v>
      </c>
      <c r="F65" s="45"/>
      <c r="G65" s="46" t="str">
        <f t="shared" si="125"/>
        <v>Leve</v>
      </c>
      <c r="H65" s="47" t="str">
        <f t="shared" si="32"/>
        <v>Bajo</v>
      </c>
      <c r="I65" s="69"/>
      <c r="J65" s="65"/>
      <c r="K65" s="52"/>
      <c r="L65" s="52"/>
      <c r="M65" s="52"/>
      <c r="N65" s="67"/>
      <c r="O65" s="68"/>
      <c r="P65" s="82"/>
      <c r="Q65" s="42" t="str">
        <f t="shared" si="1"/>
        <v xml:space="preserve"> </v>
      </c>
      <c r="R65" s="42" t="str">
        <f t="shared" si="2"/>
        <v xml:space="preserve"> </v>
      </c>
      <c r="S65" s="65"/>
      <c r="T65" s="39">
        <f t="shared" si="3"/>
        <v>0</v>
      </c>
      <c r="U65" s="65"/>
      <c r="V65" s="39">
        <f t="shared" si="4"/>
        <v>0</v>
      </c>
      <c r="W65" s="40">
        <f t="shared" si="5"/>
        <v>0</v>
      </c>
      <c r="X65" s="41">
        <f t="shared" si="6"/>
        <v>0</v>
      </c>
      <c r="Y65" s="41" t="str">
        <f t="shared" si="7"/>
        <v xml:space="preserve"> </v>
      </c>
      <c r="Z65" s="41" t="str">
        <f t="shared" si="8"/>
        <v>Leve</v>
      </c>
      <c r="AA65" s="41">
        <f t="shared" si="124"/>
        <v>0</v>
      </c>
      <c r="AB65" s="46">
        <f t="shared" si="9"/>
        <v>0</v>
      </c>
      <c r="AC65" s="53"/>
    </row>
    <row r="66" spans="1:29" ht="16.5" x14ac:dyDescent="0.25">
      <c r="A66" s="69"/>
      <c r="B66" s="65"/>
      <c r="C66" s="65"/>
      <c r="D66" s="45"/>
      <c r="E66" s="42" t="str">
        <f t="shared" si="0"/>
        <v>Muy Baja</v>
      </c>
      <c r="F66" s="45"/>
      <c r="G66" s="46" t="str">
        <f t="shared" si="125"/>
        <v>Leve</v>
      </c>
      <c r="H66" s="47" t="str">
        <f t="shared" si="32"/>
        <v>Bajo</v>
      </c>
      <c r="I66" s="69"/>
      <c r="J66" s="65"/>
      <c r="K66" s="52"/>
      <c r="L66" s="52"/>
      <c r="M66" s="52"/>
      <c r="N66" s="67"/>
      <c r="O66" s="68"/>
      <c r="P66" s="82"/>
      <c r="Q66" s="42" t="str">
        <f t="shared" si="1"/>
        <v xml:space="preserve"> </v>
      </c>
      <c r="R66" s="42" t="str">
        <f t="shared" si="2"/>
        <v xml:space="preserve"> </v>
      </c>
      <c r="S66" s="65"/>
      <c r="T66" s="39">
        <f t="shared" si="3"/>
        <v>0</v>
      </c>
      <c r="U66" s="65"/>
      <c r="V66" s="39">
        <f t="shared" si="4"/>
        <v>0</v>
      </c>
      <c r="W66" s="40">
        <f t="shared" si="5"/>
        <v>0</v>
      </c>
      <c r="X66" s="41">
        <f t="shared" si="6"/>
        <v>0</v>
      </c>
      <c r="Y66" s="41" t="str">
        <f t="shared" si="7"/>
        <v xml:space="preserve"> </v>
      </c>
      <c r="Z66" s="41" t="str">
        <f t="shared" si="8"/>
        <v>Leve</v>
      </c>
      <c r="AA66" s="41">
        <f t="shared" si="124"/>
        <v>0</v>
      </c>
      <c r="AB66" s="46">
        <f t="shared" si="9"/>
        <v>0</v>
      </c>
      <c r="AC66" s="53"/>
    </row>
    <row r="67" spans="1:29" ht="16.5" x14ac:dyDescent="0.25">
      <c r="A67" s="69"/>
      <c r="B67" s="65"/>
      <c r="C67" s="65"/>
      <c r="D67" s="45"/>
      <c r="E67" s="42" t="str">
        <f t="shared" si="0"/>
        <v>Muy Baja</v>
      </c>
      <c r="F67" s="45"/>
      <c r="G67" s="46" t="str">
        <f t="shared" si="125"/>
        <v>Leve</v>
      </c>
      <c r="H67" s="47" t="str">
        <f t="shared" si="32"/>
        <v>Bajo</v>
      </c>
      <c r="I67" s="69"/>
      <c r="J67" s="65"/>
      <c r="K67" s="52"/>
      <c r="L67" s="52"/>
      <c r="M67" s="52"/>
      <c r="N67" s="67"/>
      <c r="O67" s="68"/>
      <c r="P67" s="82"/>
      <c r="Q67" s="42" t="str">
        <f t="shared" si="1"/>
        <v xml:space="preserve"> </v>
      </c>
      <c r="R67" s="42" t="str">
        <f t="shared" si="2"/>
        <v xml:space="preserve"> </v>
      </c>
      <c r="S67" s="65"/>
      <c r="T67" s="39">
        <f t="shared" si="3"/>
        <v>0</v>
      </c>
      <c r="U67" s="65"/>
      <c r="V67" s="39">
        <f t="shared" si="4"/>
        <v>0</v>
      </c>
      <c r="W67" s="40">
        <f t="shared" si="5"/>
        <v>0</v>
      </c>
      <c r="X67" s="41">
        <f t="shared" si="6"/>
        <v>0</v>
      </c>
      <c r="Y67" s="41" t="str">
        <f t="shared" si="7"/>
        <v xml:space="preserve"> </v>
      </c>
      <c r="Z67" s="41" t="str">
        <f t="shared" si="8"/>
        <v>Leve</v>
      </c>
      <c r="AA67" s="41">
        <f t="shared" si="124"/>
        <v>0</v>
      </c>
      <c r="AB67" s="46">
        <f t="shared" si="9"/>
        <v>0</v>
      </c>
      <c r="AC67" s="53"/>
    </row>
    <row r="68" spans="1:29" ht="16.5" x14ac:dyDescent="0.25">
      <c r="A68" s="65"/>
      <c r="B68" s="65"/>
      <c r="C68" s="65"/>
      <c r="D68" s="45"/>
      <c r="E68" s="42" t="str">
        <f t="shared" si="0"/>
        <v>Muy Baja</v>
      </c>
      <c r="F68" s="45"/>
      <c r="G68" s="46" t="str">
        <f t="shared" si="125"/>
        <v>Leve</v>
      </c>
      <c r="H68" s="47" t="str">
        <f t="shared" si="32"/>
        <v>Bajo</v>
      </c>
      <c r="I68" s="69"/>
      <c r="J68" s="65"/>
      <c r="K68" s="52"/>
      <c r="L68" s="52"/>
      <c r="M68" s="52"/>
      <c r="N68" s="67"/>
      <c r="O68" s="68"/>
      <c r="P68" s="82"/>
      <c r="Q68" s="42" t="str">
        <f t="shared" si="1"/>
        <v xml:space="preserve"> </v>
      </c>
      <c r="R68" s="42" t="str">
        <f t="shared" si="2"/>
        <v xml:space="preserve"> </v>
      </c>
      <c r="S68" s="65"/>
      <c r="T68" s="39">
        <f t="shared" si="3"/>
        <v>0</v>
      </c>
      <c r="U68" s="65"/>
      <c r="V68" s="39">
        <f t="shared" si="4"/>
        <v>0</v>
      </c>
      <c r="W68" s="40">
        <f t="shared" si="5"/>
        <v>0</v>
      </c>
      <c r="X68" s="41">
        <f t="shared" si="6"/>
        <v>0</v>
      </c>
      <c r="Y68" s="41" t="str">
        <f t="shared" si="7"/>
        <v xml:space="preserve"> </v>
      </c>
      <c r="Z68" s="41" t="str">
        <f t="shared" si="8"/>
        <v>Leve</v>
      </c>
      <c r="AA68" s="41">
        <f t="shared" si="124"/>
        <v>0</v>
      </c>
      <c r="AB68" s="46">
        <f t="shared" si="9"/>
        <v>0</v>
      </c>
      <c r="AC68" s="53"/>
    </row>
    <row r="69" spans="1:29" ht="16.5" x14ac:dyDescent="0.25">
      <c r="A69" s="65"/>
      <c r="B69" s="65"/>
      <c r="C69" s="65"/>
      <c r="D69" s="45"/>
      <c r="E69" s="42" t="str">
        <f t="shared" si="0"/>
        <v>Muy Baja</v>
      </c>
      <c r="F69" s="45"/>
      <c r="G69" s="46" t="str">
        <f t="shared" si="125"/>
        <v>Leve</v>
      </c>
      <c r="H69" s="47" t="str">
        <f t="shared" si="32"/>
        <v>Bajo</v>
      </c>
      <c r="I69" s="69"/>
      <c r="J69" s="65"/>
      <c r="K69" s="52"/>
      <c r="L69" s="52"/>
      <c r="M69" s="52"/>
      <c r="N69" s="67"/>
      <c r="O69" s="68"/>
      <c r="P69" s="82"/>
      <c r="Q69" s="42" t="str">
        <f t="shared" si="1"/>
        <v xml:space="preserve"> </v>
      </c>
      <c r="R69" s="42" t="str">
        <f t="shared" si="2"/>
        <v xml:space="preserve"> </v>
      </c>
      <c r="S69" s="65"/>
      <c r="T69" s="39">
        <f t="shared" si="3"/>
        <v>0</v>
      </c>
      <c r="U69" s="65"/>
      <c r="V69" s="39">
        <f t="shared" si="4"/>
        <v>0</v>
      </c>
      <c r="W69" s="40">
        <f t="shared" si="5"/>
        <v>0</v>
      </c>
      <c r="X69" s="41">
        <f t="shared" si="6"/>
        <v>0</v>
      </c>
      <c r="Y69" s="41" t="str">
        <f t="shared" si="7"/>
        <v xml:space="preserve"> </v>
      </c>
      <c r="Z69" s="41" t="str">
        <f t="shared" si="8"/>
        <v>Leve</v>
      </c>
      <c r="AA69" s="41">
        <f t="shared" si="124"/>
        <v>0</v>
      </c>
      <c r="AB69" s="46">
        <f t="shared" si="9"/>
        <v>0</v>
      </c>
      <c r="AC69" s="53"/>
    </row>
    <row r="70" spans="1:29" ht="16.5" x14ac:dyDescent="0.25">
      <c r="A70" s="65"/>
      <c r="B70" s="65"/>
      <c r="C70" s="65"/>
      <c r="D70" s="45"/>
      <c r="E70" s="42" t="str">
        <f t="shared" si="0"/>
        <v>Muy Baja</v>
      </c>
      <c r="F70" s="45"/>
      <c r="G70" s="46" t="str">
        <f t="shared" si="125"/>
        <v>Leve</v>
      </c>
      <c r="H70" s="47" t="str">
        <f t="shared" si="32"/>
        <v>Bajo</v>
      </c>
      <c r="I70" s="69"/>
      <c r="J70" s="65"/>
      <c r="K70" s="52"/>
      <c r="L70" s="52"/>
      <c r="M70" s="52"/>
      <c r="N70" s="67"/>
      <c r="O70" s="68"/>
      <c r="P70" s="82"/>
      <c r="Q70" s="42" t="str">
        <f t="shared" si="1"/>
        <v xml:space="preserve"> </v>
      </c>
      <c r="R70" s="42" t="str">
        <f t="shared" si="2"/>
        <v xml:space="preserve"> </v>
      </c>
      <c r="S70" s="65"/>
      <c r="T70" s="39">
        <f t="shared" si="3"/>
        <v>0</v>
      </c>
      <c r="U70" s="65"/>
      <c r="V70" s="39">
        <f t="shared" si="4"/>
        <v>0</v>
      </c>
      <c r="W70" s="40">
        <f t="shared" si="5"/>
        <v>0</v>
      </c>
      <c r="X70" s="41">
        <f t="shared" si="6"/>
        <v>0</v>
      </c>
      <c r="Y70" s="41" t="str">
        <f t="shared" si="7"/>
        <v xml:space="preserve"> </v>
      </c>
      <c r="Z70" s="41" t="str">
        <f t="shared" si="8"/>
        <v>Leve</v>
      </c>
      <c r="AA70" s="41">
        <f t="shared" si="124"/>
        <v>0</v>
      </c>
      <c r="AB70" s="46">
        <f t="shared" si="9"/>
        <v>0</v>
      </c>
      <c r="AC70" s="53"/>
    </row>
    <row r="71" spans="1:29" ht="16.5" x14ac:dyDescent="0.25">
      <c r="A71" s="65"/>
      <c r="B71" s="65"/>
      <c r="C71" s="65"/>
      <c r="D71" s="45"/>
      <c r="E71" s="42" t="str">
        <f t="shared" si="0"/>
        <v>Muy Baja</v>
      </c>
      <c r="F71" s="45"/>
      <c r="G71" s="46" t="str">
        <f t="shared" si="125"/>
        <v>Leve</v>
      </c>
      <c r="H71" s="47" t="str">
        <f t="shared" si="32"/>
        <v>Bajo</v>
      </c>
      <c r="I71" s="69"/>
      <c r="J71" s="65"/>
      <c r="K71" s="52"/>
      <c r="L71" s="52"/>
      <c r="M71" s="52"/>
      <c r="N71" s="67"/>
      <c r="O71" s="68"/>
      <c r="P71" s="82"/>
      <c r="Q71" s="42" t="str">
        <f t="shared" si="1"/>
        <v xml:space="preserve"> </v>
      </c>
      <c r="R71" s="42" t="str">
        <f t="shared" si="2"/>
        <v xml:space="preserve"> </v>
      </c>
      <c r="S71" s="65"/>
      <c r="T71" s="39">
        <f t="shared" si="3"/>
        <v>0</v>
      </c>
      <c r="U71" s="65"/>
      <c r="V71" s="39">
        <f t="shared" si="4"/>
        <v>0</v>
      </c>
      <c r="W71" s="40">
        <f t="shared" si="5"/>
        <v>0</v>
      </c>
      <c r="X71" s="41">
        <f t="shared" si="6"/>
        <v>0</v>
      </c>
      <c r="Y71" s="41" t="str">
        <f t="shared" si="7"/>
        <v xml:space="preserve"> </v>
      </c>
      <c r="Z71" s="41" t="str">
        <f t="shared" si="8"/>
        <v>Leve</v>
      </c>
      <c r="AA71" s="41">
        <f t="shared" si="124"/>
        <v>0</v>
      </c>
      <c r="AB71" s="46">
        <f t="shared" si="9"/>
        <v>0</v>
      </c>
      <c r="AC71" s="53"/>
    </row>
    <row r="72" spans="1:29" ht="16.5" x14ac:dyDescent="0.25">
      <c r="A72" s="65"/>
      <c r="B72" s="65"/>
      <c r="C72" s="65"/>
      <c r="D72" s="45"/>
      <c r="E72" s="42" t="str">
        <f t="shared" si="0"/>
        <v>Muy Baja</v>
      </c>
      <c r="F72" s="45"/>
      <c r="G72" s="46" t="str">
        <f t="shared" si="125"/>
        <v>Leve</v>
      </c>
      <c r="H72" s="47" t="str">
        <f t="shared" si="32"/>
        <v>Bajo</v>
      </c>
      <c r="I72" s="69"/>
      <c r="J72" s="65"/>
      <c r="K72" s="52"/>
      <c r="L72" s="52"/>
      <c r="M72" s="52"/>
      <c r="N72" s="67"/>
      <c r="O72" s="68"/>
      <c r="P72" s="82"/>
      <c r="Q72" s="42" t="str">
        <f t="shared" si="1"/>
        <v xml:space="preserve"> </v>
      </c>
      <c r="R72" s="42" t="str">
        <f t="shared" si="2"/>
        <v xml:space="preserve"> </v>
      </c>
      <c r="S72" s="65"/>
      <c r="T72" s="39">
        <f t="shared" si="3"/>
        <v>0</v>
      </c>
      <c r="U72" s="65"/>
      <c r="V72" s="39">
        <f t="shared" si="4"/>
        <v>0</v>
      </c>
      <c r="W72" s="40">
        <f t="shared" si="5"/>
        <v>0</v>
      </c>
      <c r="X72" s="41">
        <f t="shared" si="6"/>
        <v>0</v>
      </c>
      <c r="Y72" s="41" t="str">
        <f t="shared" si="7"/>
        <v xml:space="preserve"> </v>
      </c>
      <c r="Z72" s="41" t="str">
        <f t="shared" si="8"/>
        <v>Leve</v>
      </c>
      <c r="AA72" s="41">
        <f t="shared" si="124"/>
        <v>0</v>
      </c>
      <c r="AB72" s="46">
        <f t="shared" si="9"/>
        <v>0</v>
      </c>
      <c r="AC72" s="53"/>
    </row>
    <row r="73" spans="1:29" ht="16.5" x14ac:dyDescent="0.25">
      <c r="A73" s="65"/>
      <c r="B73" s="65"/>
      <c r="C73" s="65"/>
      <c r="D73" s="45"/>
      <c r="E73" s="42" t="str">
        <f t="shared" si="0"/>
        <v>Muy Baja</v>
      </c>
      <c r="F73" s="45"/>
      <c r="G73" s="46" t="str">
        <f t="shared" si="125"/>
        <v>Leve</v>
      </c>
      <c r="H73" s="47" t="str">
        <f t="shared" si="32"/>
        <v>Bajo</v>
      </c>
      <c r="I73" s="69"/>
      <c r="J73" s="65"/>
      <c r="K73" s="52"/>
      <c r="L73" s="52"/>
      <c r="M73" s="52"/>
      <c r="N73" s="67"/>
      <c r="O73" s="68"/>
      <c r="P73" s="82"/>
      <c r="Q73" s="42" t="str">
        <f t="shared" si="1"/>
        <v xml:space="preserve"> </v>
      </c>
      <c r="R73" s="42" t="str">
        <f t="shared" si="2"/>
        <v xml:space="preserve"> </v>
      </c>
      <c r="S73" s="65"/>
      <c r="T73" s="39">
        <f t="shared" si="3"/>
        <v>0</v>
      </c>
      <c r="U73" s="65"/>
      <c r="V73" s="39">
        <f t="shared" si="4"/>
        <v>0</v>
      </c>
      <c r="W73" s="40">
        <f t="shared" si="5"/>
        <v>0</v>
      </c>
      <c r="X73" s="41">
        <f t="shared" si="6"/>
        <v>0</v>
      </c>
      <c r="Y73" s="41" t="str">
        <f t="shared" si="7"/>
        <v xml:space="preserve"> </v>
      </c>
      <c r="Z73" s="41" t="str">
        <f t="shared" si="8"/>
        <v>Leve</v>
      </c>
      <c r="AA73" s="41">
        <f t="shared" si="124"/>
        <v>0</v>
      </c>
      <c r="AB73" s="46">
        <f t="shared" si="9"/>
        <v>0</v>
      </c>
      <c r="AC73" s="53"/>
    </row>
    <row r="74" spans="1:29" ht="16.5" x14ac:dyDescent="0.25">
      <c r="A74" s="65"/>
      <c r="B74" s="65"/>
      <c r="C74" s="65"/>
      <c r="D74" s="45"/>
      <c r="E74" s="42" t="str">
        <f t="shared" si="0"/>
        <v>Muy Baja</v>
      </c>
      <c r="F74" s="45"/>
      <c r="G74" s="46" t="str">
        <f t="shared" si="125"/>
        <v>Leve</v>
      </c>
      <c r="H74" s="47" t="str">
        <f t="shared" si="32"/>
        <v>Bajo</v>
      </c>
      <c r="I74" s="69"/>
      <c r="J74" s="65"/>
      <c r="K74" s="52"/>
      <c r="L74" s="52"/>
      <c r="M74" s="52"/>
      <c r="N74" s="67"/>
      <c r="O74" s="68"/>
      <c r="P74" s="82"/>
      <c r="Q74" s="42" t="str">
        <f t="shared" si="1"/>
        <v xml:space="preserve"> </v>
      </c>
      <c r="R74" s="42" t="str">
        <f t="shared" si="2"/>
        <v xml:space="preserve"> </v>
      </c>
      <c r="S74" s="65"/>
      <c r="T74" s="39">
        <f t="shared" si="3"/>
        <v>0</v>
      </c>
      <c r="U74" s="65"/>
      <c r="V74" s="39">
        <f t="shared" si="4"/>
        <v>0</v>
      </c>
      <c r="W74" s="40">
        <f t="shared" si="5"/>
        <v>0</v>
      </c>
      <c r="X74" s="41">
        <f t="shared" si="6"/>
        <v>0</v>
      </c>
      <c r="Y74" s="41" t="str">
        <f t="shared" si="7"/>
        <v xml:space="preserve"> </v>
      </c>
      <c r="Z74" s="41" t="str">
        <f t="shared" si="8"/>
        <v>Leve</v>
      </c>
      <c r="AA74" s="41">
        <f t="shared" si="124"/>
        <v>0</v>
      </c>
      <c r="AB74" s="46">
        <f t="shared" si="9"/>
        <v>0</v>
      </c>
      <c r="AC74" s="53"/>
    </row>
    <row r="75" spans="1:29" ht="16.5" x14ac:dyDescent="0.25">
      <c r="A75" s="65"/>
      <c r="B75" s="65"/>
      <c r="C75" s="65"/>
      <c r="D75" s="45"/>
      <c r="E75" s="42" t="str">
        <f t="shared" si="0"/>
        <v>Muy Baja</v>
      </c>
      <c r="F75" s="45"/>
      <c r="G75" s="46" t="str">
        <f t="shared" si="125"/>
        <v>Leve</v>
      </c>
      <c r="H75" s="47" t="str">
        <f t="shared" si="32"/>
        <v>Bajo</v>
      </c>
      <c r="I75" s="69"/>
      <c r="J75" s="65"/>
      <c r="K75" s="52"/>
      <c r="L75" s="52"/>
      <c r="M75" s="52"/>
      <c r="N75" s="67"/>
      <c r="O75" s="68"/>
      <c r="P75" s="82"/>
      <c r="Q75" s="42" t="str">
        <f t="shared" si="1"/>
        <v xml:space="preserve"> </v>
      </c>
      <c r="R75" s="42" t="str">
        <f t="shared" si="2"/>
        <v xml:space="preserve"> </v>
      </c>
      <c r="S75" s="65"/>
      <c r="T75" s="39">
        <f t="shared" si="3"/>
        <v>0</v>
      </c>
      <c r="U75" s="65"/>
      <c r="V75" s="39">
        <f t="shared" si="4"/>
        <v>0</v>
      </c>
      <c r="W75" s="40">
        <f t="shared" si="5"/>
        <v>0</v>
      </c>
      <c r="X75" s="41">
        <f t="shared" si="6"/>
        <v>0</v>
      </c>
      <c r="Y75" s="41" t="str">
        <f t="shared" si="7"/>
        <v xml:space="preserve"> </v>
      </c>
      <c r="Z75" s="41" t="str">
        <f t="shared" si="8"/>
        <v>Leve</v>
      </c>
      <c r="AA75" s="41">
        <f t="shared" si="124"/>
        <v>0</v>
      </c>
      <c r="AB75" s="46">
        <f t="shared" si="9"/>
        <v>0</v>
      </c>
      <c r="AC75" s="53"/>
    </row>
    <row r="76" spans="1:29" ht="16.5" x14ac:dyDescent="0.25">
      <c r="A76" s="65"/>
      <c r="B76" s="65"/>
      <c r="C76" s="65"/>
      <c r="D76" s="45"/>
      <c r="E76" s="42" t="str">
        <f t="shared" si="0"/>
        <v>Muy Baja</v>
      </c>
      <c r="F76" s="45"/>
      <c r="G76" s="46" t="str">
        <f t="shared" si="125"/>
        <v>Leve</v>
      </c>
      <c r="H76" s="47" t="str">
        <f t="shared" si="32"/>
        <v>Bajo</v>
      </c>
      <c r="I76" s="69"/>
      <c r="J76" s="65"/>
      <c r="K76" s="52"/>
      <c r="L76" s="52"/>
      <c r="M76" s="52"/>
      <c r="N76" s="67"/>
      <c r="O76" s="68"/>
      <c r="P76" s="82"/>
      <c r="Q76" s="42" t="str">
        <f t="shared" si="1"/>
        <v xml:space="preserve"> </v>
      </c>
      <c r="R76" s="42" t="str">
        <f t="shared" si="2"/>
        <v xml:space="preserve"> </v>
      </c>
      <c r="S76" s="65"/>
      <c r="T76" s="39">
        <f t="shared" si="3"/>
        <v>0</v>
      </c>
      <c r="U76" s="65"/>
      <c r="V76" s="39">
        <f t="shared" si="4"/>
        <v>0</v>
      </c>
      <c r="W76" s="40">
        <f t="shared" si="5"/>
        <v>0</v>
      </c>
      <c r="X76" s="41">
        <f t="shared" si="6"/>
        <v>0</v>
      </c>
      <c r="Y76" s="41" t="str">
        <f t="shared" si="7"/>
        <v xml:space="preserve"> </v>
      </c>
      <c r="Z76" s="41" t="str">
        <f t="shared" si="8"/>
        <v>Leve</v>
      </c>
      <c r="AA76" s="41">
        <f t="shared" si="124"/>
        <v>0</v>
      </c>
      <c r="AB76" s="46">
        <f t="shared" si="9"/>
        <v>0</v>
      </c>
      <c r="AC76" s="53"/>
    </row>
    <row r="77" spans="1:29" ht="16.5" x14ac:dyDescent="0.25">
      <c r="A77" s="65"/>
      <c r="B77" s="65"/>
      <c r="C77" s="65"/>
      <c r="D77" s="45"/>
      <c r="E77" s="42" t="str">
        <f t="shared" si="0"/>
        <v>Muy Baja</v>
      </c>
      <c r="F77" s="45"/>
      <c r="G77" s="46" t="str">
        <f t="shared" si="125"/>
        <v>Leve</v>
      </c>
      <c r="H77" s="47" t="str">
        <f t="shared" si="32"/>
        <v>Bajo</v>
      </c>
      <c r="I77" s="69"/>
      <c r="J77" s="65"/>
      <c r="K77" s="52"/>
      <c r="L77" s="52"/>
      <c r="M77" s="52"/>
      <c r="N77" s="67"/>
      <c r="O77" s="68"/>
      <c r="P77" s="82"/>
      <c r="Q77" s="42" t="str">
        <f t="shared" si="1"/>
        <v xml:space="preserve"> </v>
      </c>
      <c r="R77" s="42" t="str">
        <f t="shared" si="2"/>
        <v xml:space="preserve"> </v>
      </c>
      <c r="S77" s="65"/>
      <c r="T77" s="39">
        <f t="shared" si="3"/>
        <v>0</v>
      </c>
      <c r="U77" s="65"/>
      <c r="V77" s="39">
        <f t="shared" si="4"/>
        <v>0</v>
      </c>
      <c r="W77" s="40">
        <f t="shared" si="5"/>
        <v>0</v>
      </c>
      <c r="X77" s="41">
        <f t="shared" si="6"/>
        <v>0</v>
      </c>
      <c r="Y77" s="41" t="str">
        <f t="shared" si="7"/>
        <v xml:space="preserve"> </v>
      </c>
      <c r="Z77" s="41" t="str">
        <f t="shared" si="8"/>
        <v>Leve</v>
      </c>
      <c r="AA77" s="41">
        <f t="shared" si="124"/>
        <v>0</v>
      </c>
      <c r="AB77" s="46">
        <f t="shared" si="9"/>
        <v>0</v>
      </c>
      <c r="AC77" s="53"/>
    </row>
    <row r="78" spans="1:29" ht="16.5" x14ac:dyDescent="0.25">
      <c r="A78" s="65"/>
      <c r="B78" s="65"/>
      <c r="C78" s="65"/>
      <c r="D78" s="45"/>
      <c r="E78" s="42" t="str">
        <f t="shared" si="0"/>
        <v>Muy Baja</v>
      </c>
      <c r="F78" s="45"/>
      <c r="G78" s="46" t="str">
        <f t="shared" si="125"/>
        <v>Leve</v>
      </c>
      <c r="H78" s="47" t="str">
        <f t="shared" si="32"/>
        <v>Bajo</v>
      </c>
      <c r="I78" s="69"/>
      <c r="J78" s="65"/>
      <c r="K78" s="52"/>
      <c r="L78" s="52"/>
      <c r="M78" s="52"/>
      <c r="N78" s="67"/>
      <c r="O78" s="68"/>
      <c r="P78" s="82"/>
      <c r="Q78" s="42" t="str">
        <f t="shared" si="1"/>
        <v xml:space="preserve"> </v>
      </c>
      <c r="R78" s="42" t="str">
        <f t="shared" si="2"/>
        <v xml:space="preserve"> </v>
      </c>
      <c r="S78" s="65"/>
      <c r="T78" s="39">
        <f t="shared" si="3"/>
        <v>0</v>
      </c>
      <c r="U78" s="65"/>
      <c r="V78" s="39">
        <f t="shared" si="4"/>
        <v>0</v>
      </c>
      <c r="W78" s="40">
        <f t="shared" si="5"/>
        <v>0</v>
      </c>
      <c r="X78" s="41">
        <f t="shared" si="6"/>
        <v>0</v>
      </c>
      <c r="Y78" s="41" t="str">
        <f t="shared" si="7"/>
        <v xml:space="preserve"> </v>
      </c>
      <c r="Z78" s="41" t="str">
        <f t="shared" si="8"/>
        <v>Leve</v>
      </c>
      <c r="AA78" s="41">
        <f t="shared" si="124"/>
        <v>0</v>
      </c>
      <c r="AB78" s="46">
        <f t="shared" si="9"/>
        <v>0</v>
      </c>
      <c r="AC78" s="53"/>
    </row>
    <row r="79" spans="1:29" ht="16.5" x14ac:dyDescent="0.25">
      <c r="A79" s="65"/>
      <c r="B79" s="65"/>
      <c r="C79" s="65"/>
      <c r="D79" s="45"/>
      <c r="E79" s="42" t="str">
        <f t="shared" ref="E79:E92" si="126">IF(AND(D79&lt;=100%,D79&gt;80%),"Muy alta",IF(AND(D79&lt;=80%,D79&gt;60%),"Alta",IF(AND(D79&lt;=60%,D79&gt;40%),"Media",IF(AND(D79&lt;=40%,D79&gt;20%),"Baja",IF(AND(D79&lt;=20%,D79&gt;=0%),"Muy Baja",)))))</f>
        <v>Muy Baja</v>
      </c>
      <c r="F79" s="45"/>
      <c r="G79" s="46" t="str">
        <f t="shared" si="125"/>
        <v>Leve</v>
      </c>
      <c r="H79" s="47" t="str">
        <f t="shared" si="32"/>
        <v>Bajo</v>
      </c>
      <c r="I79" s="69"/>
      <c r="J79" s="65"/>
      <c r="K79" s="52"/>
      <c r="L79" s="52"/>
      <c r="M79" s="52"/>
      <c r="N79" s="67"/>
      <c r="O79" s="68"/>
      <c r="P79" s="82"/>
      <c r="Q79" s="42" t="str">
        <f t="shared" si="1"/>
        <v xml:space="preserve"> </v>
      </c>
      <c r="R79" s="42" t="str">
        <f t="shared" si="2"/>
        <v xml:space="preserve"> </v>
      </c>
      <c r="S79" s="65"/>
      <c r="T79" s="39">
        <f t="shared" si="3"/>
        <v>0</v>
      </c>
      <c r="U79" s="65"/>
      <c r="V79" s="39">
        <f t="shared" si="4"/>
        <v>0</v>
      </c>
      <c r="W79" s="40">
        <f t="shared" si="5"/>
        <v>0</v>
      </c>
      <c r="X79" s="41">
        <f t="shared" si="6"/>
        <v>0</v>
      </c>
      <c r="Y79" s="41" t="str">
        <f t="shared" si="7"/>
        <v xml:space="preserve"> </v>
      </c>
      <c r="Z79" s="41" t="str">
        <f t="shared" si="8"/>
        <v>Leve</v>
      </c>
      <c r="AA79" s="41">
        <f t="shared" si="124"/>
        <v>0</v>
      </c>
      <c r="AB79" s="46">
        <f t="shared" si="9"/>
        <v>0</v>
      </c>
      <c r="AC79" s="53"/>
    </row>
    <row r="80" spans="1:29" ht="16.5" x14ac:dyDescent="0.25">
      <c r="A80" s="65"/>
      <c r="B80" s="65"/>
      <c r="C80" s="65"/>
      <c r="D80" s="45"/>
      <c r="E80" s="42" t="str">
        <f t="shared" si="126"/>
        <v>Muy Baja</v>
      </c>
      <c r="F80" s="45"/>
      <c r="G80" s="46" t="str">
        <f t="shared" ref="G80:G143" si="127">IF(AND(F80&lt;=100%,F80&gt;80%),"Catastrófico",IF(AND(F80&lt;=80%,F80&gt;60%),"Mayor",IF(AND(F80&lt;=60%,F80&gt;40%),"Moderado",IF(AND(F80&lt;=40%,F80&gt;20%),"Menor",IF(AND(F80&lt;=20%,F80&gt;=0%),"Leve")))))</f>
        <v>Leve</v>
      </c>
      <c r="H80" s="47" t="str">
        <f t="shared" si="32"/>
        <v>Bajo</v>
      </c>
      <c r="I80" s="69"/>
      <c r="J80" s="65"/>
      <c r="K80" s="52"/>
      <c r="L80" s="52"/>
      <c r="M80" s="52"/>
      <c r="N80" s="67"/>
      <c r="O80" s="68"/>
      <c r="P80" s="82"/>
      <c r="Q80" s="42" t="str">
        <f t="shared" si="1"/>
        <v xml:space="preserve"> </v>
      </c>
      <c r="R80" s="42" t="str">
        <f t="shared" ref="R80:R143" si="128">IF(S80="Preventivo"," ",IF(S80="Detectivo"," ",IF(S80="Correctivo","X"," ")))</f>
        <v xml:space="preserve"> </v>
      </c>
      <c r="S80" s="65"/>
      <c r="T80" s="39">
        <f t="shared" si="3"/>
        <v>0</v>
      </c>
      <c r="U80" s="65"/>
      <c r="V80" s="39">
        <f t="shared" si="4"/>
        <v>0</v>
      </c>
      <c r="W80" s="40">
        <f t="shared" ref="W80:W143" si="129">T80+V80</f>
        <v>0</v>
      </c>
      <c r="X80" s="41">
        <f t="shared" ref="X80:X143" si="130">IF(AND(Y80&lt;=100%,Y80&gt;80%),"Muy alta",IF(AND(Y80&lt;=80%,Y80&gt;60%),"Alta",IF(AND(Y80&lt;=60%,Y80&gt;40%),"Media",IF(AND(Y80&lt;=40%,Y80&gt;20%),"Baja",IF(AND(Y80&lt;=20%,Y80&gt;=0%),"Muy Baja",)))))</f>
        <v>0</v>
      </c>
      <c r="Y80" s="41" t="str">
        <f t="shared" ref="Y80:Y143" si="131">IF(S80="Preventivo",D80-(W80*D80),IF(S80="Detectivo",D80-(W80*D80),IF(S80="Correctivo",D80*1," ")))</f>
        <v xml:space="preserve"> </v>
      </c>
      <c r="Z80" s="41" t="str">
        <f t="shared" ref="Z80:Z143" si="132">IF(AND(AA80&lt;=100%,AA80&gt;80%),"Catastrófico",IF(AND(AA80&lt;=80%,AA80&gt;60%),"Mayor",IF(AND(AA80&lt;=60%,AA80&gt;40%),"Moderado",IF(AND(AA80&lt;=40%,AA80&gt;20%),"Menor",IF(AND(AA80&lt;=20%,AA80&gt;=0%),"Leve"," ")))))</f>
        <v>Leve</v>
      </c>
      <c r="AA80" s="41">
        <f t="shared" ref="AA80:AA143" si="133">F80-(W80*F80)</f>
        <v>0</v>
      </c>
      <c r="AB80" s="46">
        <f t="shared" ref="AB80:AB143" si="134">IF(X80&lt;&gt;"",IF(Z80&lt;&gt;"",
IF(AND(X80 = "Muy Baja",Z80 = "Leve"), "Bajo",
IF(AND(X80 = "Muy Baja",Z80 = "Menor"), "Bajo",
IF(AND(X80 = "Muy Baja",Z80 = "Moderado"), "Moderado",
IF(AND(X80 = "Muy Baja",Z80 = "Mayor"), "Alto",
IF(AND(X80 = "Muy Baja",Z80 = "Catastrófico"), "Extremo",
IF(AND(X80 = "Baja",Z80 = "Leve"), "Bajo",
IF(AND(X80 = "Baja",Z80 = "Menor"), "Moderado",
IF(AND(X80 = "Baja",Z80 = "Moderado"), "Moderado",
IF(AND(X80 = "Baja",Z80 = "Mayor"), "Alto",
IF(AND(X80 = "Baja",Z80 = "Catastrófico"), "Extremo",
IF(AND(X80 = "Media",Z80 = "Leve"), "Moderado",
IF(AND(X80 = "Media",Z80 = "Menor"), "Moderado",
IF(AND(X80 = "Media",Z80 = "Moderado"), " Moderado",
IF(AND(X80 = "Media",Z80 = "Mayor"), "Alto",
IF(AND(X80 = "Media",Z80 = "Catastrófico"), "Extremo",
IF(AND(X80 = "Alta",Z80 = "Leve"), "Moderado",
IF(AND(X80 = "Alta",Z80 = "Menor"), "Moderado",
IF(AND(X80 = "Alta",Z80 = "Moderado"), "Alto",
IF(AND(X80 = "Alta",Z80 = "Mayor"), "Alto",
IF(AND(X80 = "Alta",Z80 = "Catastrófico"), "Extremo",
IF(AND(X80 = "Muy Alta",Z80 = "Leve"), "Alto",
IF(AND(X80 = "Muy Alta",Z80 = "Menor"), "Alto",
IF(AND(X80 = "Muy Alta",Z80 = "Moderado"), "Alto",
IF(AND(X80 = "Muy Alta",Z80 = "Mayor"), "Alto",
IF(AND(X80 = "Muy Alta",Z80 = "Catastrófico"), "Extremo",
))))))))))))))))))))))))),"N/A"),"N/A")</f>
        <v>0</v>
      </c>
      <c r="AC80" s="53"/>
    </row>
    <row r="81" spans="1:29" ht="16.5" x14ac:dyDescent="0.25">
      <c r="A81" s="65"/>
      <c r="B81" s="65"/>
      <c r="C81" s="65"/>
      <c r="D81" s="45"/>
      <c r="E81" s="42" t="str">
        <f t="shared" si="126"/>
        <v>Muy Baja</v>
      </c>
      <c r="F81" s="45"/>
      <c r="G81" s="46" t="str">
        <f t="shared" si="127"/>
        <v>Leve</v>
      </c>
      <c r="H81" s="47" t="str">
        <f t="shared" si="32"/>
        <v>Bajo</v>
      </c>
      <c r="I81" s="69"/>
      <c r="J81" s="65"/>
      <c r="K81" s="52"/>
      <c r="L81" s="52"/>
      <c r="M81" s="52"/>
      <c r="N81" s="67"/>
      <c r="O81" s="68"/>
      <c r="P81" s="82"/>
      <c r="Q81" s="42" t="str">
        <f t="shared" si="1"/>
        <v xml:space="preserve"> </v>
      </c>
      <c r="R81" s="42" t="str">
        <f t="shared" si="128"/>
        <v xml:space="preserve"> </v>
      </c>
      <c r="S81" s="65"/>
      <c r="T81" s="39">
        <f t="shared" si="3"/>
        <v>0</v>
      </c>
      <c r="U81" s="65"/>
      <c r="V81" s="39">
        <f t="shared" si="4"/>
        <v>0</v>
      </c>
      <c r="W81" s="40">
        <f t="shared" si="129"/>
        <v>0</v>
      </c>
      <c r="X81" s="41">
        <f t="shared" si="130"/>
        <v>0</v>
      </c>
      <c r="Y81" s="41" t="str">
        <f t="shared" si="131"/>
        <v xml:space="preserve"> </v>
      </c>
      <c r="Z81" s="41" t="str">
        <f t="shared" si="132"/>
        <v>Leve</v>
      </c>
      <c r="AA81" s="41">
        <f t="shared" si="133"/>
        <v>0</v>
      </c>
      <c r="AB81" s="46">
        <f t="shared" si="134"/>
        <v>0</v>
      </c>
      <c r="AC81" s="53"/>
    </row>
    <row r="82" spans="1:29" ht="16.5" x14ac:dyDescent="0.25">
      <c r="A82" s="65"/>
      <c r="B82" s="65"/>
      <c r="C82" s="65"/>
      <c r="D82" s="45"/>
      <c r="E82" s="42" t="str">
        <f t="shared" si="126"/>
        <v>Muy Baja</v>
      </c>
      <c r="F82" s="45"/>
      <c r="G82" s="46" t="str">
        <f t="shared" si="127"/>
        <v>Leve</v>
      </c>
      <c r="H82" s="47" t="str">
        <f t="shared" si="32"/>
        <v>Bajo</v>
      </c>
      <c r="I82" s="69"/>
      <c r="J82" s="65"/>
      <c r="K82" s="52"/>
      <c r="L82" s="52"/>
      <c r="M82" s="52"/>
      <c r="N82" s="67"/>
      <c r="O82" s="68"/>
      <c r="P82" s="82"/>
      <c r="Q82" s="42" t="str">
        <f t="shared" si="1"/>
        <v xml:space="preserve"> </v>
      </c>
      <c r="R82" s="42" t="str">
        <f t="shared" si="128"/>
        <v xml:space="preserve"> </v>
      </c>
      <c r="S82" s="65"/>
      <c r="T82" s="39">
        <f t="shared" si="3"/>
        <v>0</v>
      </c>
      <c r="U82" s="65"/>
      <c r="V82" s="39">
        <f t="shared" si="4"/>
        <v>0</v>
      </c>
      <c r="W82" s="40">
        <f t="shared" si="129"/>
        <v>0</v>
      </c>
      <c r="X82" s="41">
        <f t="shared" si="130"/>
        <v>0</v>
      </c>
      <c r="Y82" s="41" t="str">
        <f t="shared" si="131"/>
        <v xml:space="preserve"> </v>
      </c>
      <c r="Z82" s="41" t="str">
        <f t="shared" si="132"/>
        <v>Leve</v>
      </c>
      <c r="AA82" s="41">
        <f t="shared" si="133"/>
        <v>0</v>
      </c>
      <c r="AB82" s="46">
        <f t="shared" si="134"/>
        <v>0</v>
      </c>
      <c r="AC82" s="53"/>
    </row>
    <row r="83" spans="1:29" ht="16.5" x14ac:dyDescent="0.25">
      <c r="A83" s="65"/>
      <c r="B83" s="65"/>
      <c r="C83" s="65"/>
      <c r="D83" s="45"/>
      <c r="E83" s="42" t="str">
        <f t="shared" si="126"/>
        <v>Muy Baja</v>
      </c>
      <c r="F83" s="45"/>
      <c r="G83" s="46" t="str">
        <f t="shared" si="127"/>
        <v>Leve</v>
      </c>
      <c r="H83" s="47" t="str">
        <f t="shared" si="32"/>
        <v>Bajo</v>
      </c>
      <c r="I83" s="69"/>
      <c r="J83" s="65"/>
      <c r="K83" s="52"/>
      <c r="L83" s="52"/>
      <c r="M83" s="52"/>
      <c r="N83" s="67"/>
      <c r="O83" s="68"/>
      <c r="P83" s="82"/>
      <c r="Q83" s="42" t="str">
        <f t="shared" si="1"/>
        <v xml:space="preserve"> </v>
      </c>
      <c r="R83" s="42" t="str">
        <f t="shared" si="128"/>
        <v xml:space="preserve"> </v>
      </c>
      <c r="S83" s="65"/>
      <c r="T83" s="39">
        <f t="shared" si="3"/>
        <v>0</v>
      </c>
      <c r="U83" s="65"/>
      <c r="V83" s="39">
        <f t="shared" si="4"/>
        <v>0</v>
      </c>
      <c r="W83" s="40">
        <f t="shared" si="129"/>
        <v>0</v>
      </c>
      <c r="X83" s="41">
        <f t="shared" si="130"/>
        <v>0</v>
      </c>
      <c r="Y83" s="41" t="str">
        <f t="shared" si="131"/>
        <v xml:space="preserve"> </v>
      </c>
      <c r="Z83" s="41" t="str">
        <f t="shared" si="132"/>
        <v>Leve</v>
      </c>
      <c r="AA83" s="41">
        <f t="shared" si="133"/>
        <v>0</v>
      </c>
      <c r="AB83" s="46">
        <f t="shared" si="134"/>
        <v>0</v>
      </c>
      <c r="AC83" s="53"/>
    </row>
    <row r="84" spans="1:29" ht="16.5" x14ac:dyDescent="0.25">
      <c r="A84" s="65"/>
      <c r="B84" s="65"/>
      <c r="C84" s="65"/>
      <c r="D84" s="45"/>
      <c r="E84" s="42" t="str">
        <f t="shared" si="126"/>
        <v>Muy Baja</v>
      </c>
      <c r="F84" s="45"/>
      <c r="G84" s="46" t="str">
        <f t="shared" si="127"/>
        <v>Leve</v>
      </c>
      <c r="H84" s="47" t="str">
        <f t="shared" si="32"/>
        <v>Bajo</v>
      </c>
      <c r="I84" s="69"/>
      <c r="J84" s="65"/>
      <c r="K84" s="52"/>
      <c r="L84" s="52"/>
      <c r="M84" s="52"/>
      <c r="N84" s="67"/>
      <c r="O84" s="68"/>
      <c r="P84" s="78"/>
      <c r="Q84" s="42" t="str">
        <f t="shared" si="1"/>
        <v xml:space="preserve"> </v>
      </c>
      <c r="R84" s="42" t="str">
        <f t="shared" si="128"/>
        <v xml:space="preserve"> </v>
      </c>
      <c r="S84" s="65"/>
      <c r="T84" s="39">
        <f t="shared" si="3"/>
        <v>0</v>
      </c>
      <c r="U84" s="65"/>
      <c r="V84" s="39">
        <f t="shared" si="4"/>
        <v>0</v>
      </c>
      <c r="W84" s="40">
        <f t="shared" si="129"/>
        <v>0</v>
      </c>
      <c r="X84" s="41">
        <f t="shared" si="130"/>
        <v>0</v>
      </c>
      <c r="Y84" s="41" t="str">
        <f t="shared" si="131"/>
        <v xml:space="preserve"> </v>
      </c>
      <c r="Z84" s="41" t="str">
        <f t="shared" si="132"/>
        <v>Leve</v>
      </c>
      <c r="AA84" s="41">
        <f t="shared" si="133"/>
        <v>0</v>
      </c>
      <c r="AB84" s="46">
        <f t="shared" si="134"/>
        <v>0</v>
      </c>
      <c r="AC84" s="53"/>
    </row>
    <row r="85" spans="1:29" ht="16.5" x14ac:dyDescent="0.25">
      <c r="A85" s="65"/>
      <c r="B85" s="65"/>
      <c r="C85" s="65"/>
      <c r="D85" s="45"/>
      <c r="E85" s="42" t="str">
        <f t="shared" si="126"/>
        <v>Muy Baja</v>
      </c>
      <c r="F85" s="45"/>
      <c r="G85" s="46" t="str">
        <f t="shared" si="127"/>
        <v>Leve</v>
      </c>
      <c r="H85" s="47" t="str">
        <f t="shared" si="32"/>
        <v>Bajo</v>
      </c>
      <c r="I85" s="69"/>
      <c r="J85" s="65"/>
      <c r="K85" s="52"/>
      <c r="L85" s="52"/>
      <c r="M85" s="52"/>
      <c r="N85" s="67"/>
      <c r="O85" s="68"/>
      <c r="P85" s="78"/>
      <c r="Q85" s="42" t="str">
        <f t="shared" si="1"/>
        <v xml:space="preserve"> </v>
      </c>
      <c r="R85" s="42" t="str">
        <f t="shared" si="128"/>
        <v xml:space="preserve"> </v>
      </c>
      <c r="S85" s="65"/>
      <c r="T85" s="39">
        <f t="shared" si="3"/>
        <v>0</v>
      </c>
      <c r="U85" s="65"/>
      <c r="V85" s="39">
        <f t="shared" si="4"/>
        <v>0</v>
      </c>
      <c r="W85" s="40">
        <f t="shared" si="129"/>
        <v>0</v>
      </c>
      <c r="X85" s="41">
        <f t="shared" si="130"/>
        <v>0</v>
      </c>
      <c r="Y85" s="41" t="str">
        <f t="shared" si="131"/>
        <v xml:space="preserve"> </v>
      </c>
      <c r="Z85" s="41" t="str">
        <f t="shared" si="132"/>
        <v>Leve</v>
      </c>
      <c r="AA85" s="41">
        <f t="shared" si="133"/>
        <v>0</v>
      </c>
      <c r="AB85" s="46">
        <f t="shared" si="134"/>
        <v>0</v>
      </c>
      <c r="AC85" s="53"/>
    </row>
    <row r="86" spans="1:29" ht="16.5" x14ac:dyDescent="0.25">
      <c r="A86" s="65"/>
      <c r="B86" s="65"/>
      <c r="C86" s="65"/>
      <c r="D86" s="45"/>
      <c r="E86" s="42" t="str">
        <f t="shared" si="126"/>
        <v>Muy Baja</v>
      </c>
      <c r="F86" s="45"/>
      <c r="G86" s="46" t="str">
        <f t="shared" si="127"/>
        <v>Leve</v>
      </c>
      <c r="H86" s="47" t="str">
        <f t="shared" si="32"/>
        <v>Bajo</v>
      </c>
      <c r="I86" s="69"/>
      <c r="J86" s="65"/>
      <c r="K86" s="52"/>
      <c r="L86" s="52"/>
      <c r="M86" s="52"/>
      <c r="N86" s="67"/>
      <c r="O86" s="68"/>
      <c r="P86" s="78"/>
      <c r="Q86" s="42" t="str">
        <f t="shared" si="1"/>
        <v xml:space="preserve"> </v>
      </c>
      <c r="R86" s="42" t="str">
        <f t="shared" si="128"/>
        <v xml:space="preserve"> </v>
      </c>
      <c r="S86" s="65"/>
      <c r="T86" s="39">
        <f t="shared" si="3"/>
        <v>0</v>
      </c>
      <c r="U86" s="65"/>
      <c r="V86" s="39">
        <f t="shared" si="4"/>
        <v>0</v>
      </c>
      <c r="W86" s="40">
        <f t="shared" si="129"/>
        <v>0</v>
      </c>
      <c r="X86" s="41">
        <f t="shared" si="130"/>
        <v>0</v>
      </c>
      <c r="Y86" s="41" t="str">
        <f t="shared" si="131"/>
        <v xml:space="preserve"> </v>
      </c>
      <c r="Z86" s="41" t="str">
        <f t="shared" si="132"/>
        <v>Leve</v>
      </c>
      <c r="AA86" s="41">
        <f t="shared" si="133"/>
        <v>0</v>
      </c>
      <c r="AB86" s="46">
        <f t="shared" si="134"/>
        <v>0</v>
      </c>
      <c r="AC86" s="53"/>
    </row>
    <row r="87" spans="1:29" ht="16.5" x14ac:dyDescent="0.25">
      <c r="A87" s="65"/>
      <c r="B87" s="65"/>
      <c r="C87" s="65"/>
      <c r="D87" s="45"/>
      <c r="E87" s="42" t="str">
        <f t="shared" si="126"/>
        <v>Muy Baja</v>
      </c>
      <c r="F87" s="45"/>
      <c r="G87" s="46" t="str">
        <f t="shared" si="127"/>
        <v>Leve</v>
      </c>
      <c r="H87" s="47" t="str">
        <f t="shared" si="32"/>
        <v>Bajo</v>
      </c>
      <c r="I87" s="69"/>
      <c r="J87" s="65"/>
      <c r="K87" s="52"/>
      <c r="L87" s="52"/>
      <c r="M87" s="52"/>
      <c r="N87" s="67"/>
      <c r="O87" s="68"/>
      <c r="P87" s="78"/>
      <c r="Q87" s="42" t="str">
        <f t="shared" si="1"/>
        <v xml:space="preserve"> </v>
      </c>
      <c r="R87" s="42" t="str">
        <f t="shared" si="128"/>
        <v xml:space="preserve"> </v>
      </c>
      <c r="S87" s="65"/>
      <c r="T87" s="39">
        <f t="shared" si="3"/>
        <v>0</v>
      </c>
      <c r="U87" s="65"/>
      <c r="V87" s="39">
        <f t="shared" si="4"/>
        <v>0</v>
      </c>
      <c r="W87" s="40">
        <f t="shared" si="129"/>
        <v>0</v>
      </c>
      <c r="X87" s="41">
        <f t="shared" si="130"/>
        <v>0</v>
      </c>
      <c r="Y87" s="41" t="str">
        <f t="shared" si="131"/>
        <v xml:space="preserve"> </v>
      </c>
      <c r="Z87" s="41" t="str">
        <f t="shared" si="132"/>
        <v>Leve</v>
      </c>
      <c r="AA87" s="41">
        <f t="shared" si="133"/>
        <v>0</v>
      </c>
      <c r="AB87" s="46">
        <f t="shared" si="134"/>
        <v>0</v>
      </c>
      <c r="AC87" s="53"/>
    </row>
    <row r="88" spans="1:29" ht="16.5" x14ac:dyDescent="0.25">
      <c r="A88" s="65"/>
      <c r="B88" s="65"/>
      <c r="C88" s="65"/>
      <c r="D88" s="45"/>
      <c r="E88" s="42" t="str">
        <f t="shared" si="126"/>
        <v>Muy Baja</v>
      </c>
      <c r="F88" s="45"/>
      <c r="G88" s="46" t="str">
        <f t="shared" si="127"/>
        <v>Leve</v>
      </c>
      <c r="H88" s="47" t="str">
        <f t="shared" si="32"/>
        <v>Bajo</v>
      </c>
      <c r="I88" s="69"/>
      <c r="J88" s="65"/>
      <c r="K88" s="52"/>
      <c r="L88" s="52"/>
      <c r="M88" s="52"/>
      <c r="N88" s="67"/>
      <c r="O88" s="68"/>
      <c r="P88" s="78"/>
      <c r="Q88" s="42" t="str">
        <f t="shared" si="1"/>
        <v xml:space="preserve"> </v>
      </c>
      <c r="R88" s="42" t="str">
        <f t="shared" si="128"/>
        <v xml:space="preserve"> </v>
      </c>
      <c r="S88" s="65"/>
      <c r="T88" s="39">
        <f t="shared" si="3"/>
        <v>0</v>
      </c>
      <c r="U88" s="65"/>
      <c r="V88" s="39">
        <f t="shared" si="4"/>
        <v>0</v>
      </c>
      <c r="W88" s="40">
        <f t="shared" si="129"/>
        <v>0</v>
      </c>
      <c r="X88" s="41">
        <f t="shared" si="130"/>
        <v>0</v>
      </c>
      <c r="Y88" s="41" t="str">
        <f t="shared" si="131"/>
        <v xml:space="preserve"> </v>
      </c>
      <c r="Z88" s="41" t="str">
        <f t="shared" si="132"/>
        <v>Leve</v>
      </c>
      <c r="AA88" s="41">
        <f t="shared" si="133"/>
        <v>0</v>
      </c>
      <c r="AB88" s="46">
        <f t="shared" si="134"/>
        <v>0</v>
      </c>
      <c r="AC88" s="53"/>
    </row>
    <row r="89" spans="1:29" ht="16.5" x14ac:dyDescent="0.25">
      <c r="A89" s="65"/>
      <c r="B89" s="65"/>
      <c r="C89" s="65"/>
      <c r="D89" s="45"/>
      <c r="E89" s="42" t="str">
        <f t="shared" si="126"/>
        <v>Muy Baja</v>
      </c>
      <c r="F89" s="45"/>
      <c r="G89" s="46" t="str">
        <f t="shared" si="127"/>
        <v>Leve</v>
      </c>
      <c r="H89" s="47" t="str">
        <f t="shared" si="32"/>
        <v>Bajo</v>
      </c>
      <c r="I89" s="69"/>
      <c r="J89" s="65"/>
      <c r="K89" s="52"/>
      <c r="L89" s="52"/>
      <c r="M89" s="52"/>
      <c r="N89" s="67"/>
      <c r="O89" s="68"/>
      <c r="P89" s="78"/>
      <c r="Q89" s="42" t="str">
        <f t="shared" si="1"/>
        <v xml:space="preserve"> </v>
      </c>
      <c r="R89" s="42" t="str">
        <f t="shared" si="128"/>
        <v xml:space="preserve"> </v>
      </c>
      <c r="S89" s="65"/>
      <c r="T89" s="39">
        <f t="shared" si="3"/>
        <v>0</v>
      </c>
      <c r="U89" s="65"/>
      <c r="V89" s="39">
        <f t="shared" si="4"/>
        <v>0</v>
      </c>
      <c r="W89" s="40">
        <f t="shared" si="129"/>
        <v>0</v>
      </c>
      <c r="X89" s="41">
        <f t="shared" si="130"/>
        <v>0</v>
      </c>
      <c r="Y89" s="41" t="str">
        <f t="shared" si="131"/>
        <v xml:space="preserve"> </v>
      </c>
      <c r="Z89" s="41" t="str">
        <f t="shared" si="132"/>
        <v>Leve</v>
      </c>
      <c r="AA89" s="41">
        <f t="shared" si="133"/>
        <v>0</v>
      </c>
      <c r="AB89" s="46">
        <f t="shared" si="134"/>
        <v>0</v>
      </c>
      <c r="AC89" s="53"/>
    </row>
    <row r="90" spans="1:29" ht="16.5" x14ac:dyDescent="0.25">
      <c r="A90" s="65"/>
      <c r="B90" s="65"/>
      <c r="C90" s="65"/>
      <c r="D90" s="45"/>
      <c r="E90" s="42" t="str">
        <f t="shared" si="126"/>
        <v>Muy Baja</v>
      </c>
      <c r="F90" s="45"/>
      <c r="G90" s="46" t="str">
        <f t="shared" si="127"/>
        <v>Leve</v>
      </c>
      <c r="H90" s="47" t="str">
        <f t="shared" si="32"/>
        <v>Bajo</v>
      </c>
      <c r="I90" s="69"/>
      <c r="J90" s="65"/>
      <c r="K90" s="52"/>
      <c r="L90" s="52"/>
      <c r="M90" s="52"/>
      <c r="N90" s="67"/>
      <c r="O90" s="68"/>
      <c r="P90" s="78"/>
      <c r="Q90" s="42" t="str">
        <f t="shared" si="1"/>
        <v xml:space="preserve"> </v>
      </c>
      <c r="R90" s="42" t="str">
        <f t="shared" si="128"/>
        <v xml:space="preserve"> </v>
      </c>
      <c r="S90" s="65"/>
      <c r="T90" s="39">
        <f t="shared" si="3"/>
        <v>0</v>
      </c>
      <c r="U90" s="65"/>
      <c r="V90" s="39">
        <f t="shared" si="4"/>
        <v>0</v>
      </c>
      <c r="W90" s="40">
        <f t="shared" si="129"/>
        <v>0</v>
      </c>
      <c r="X90" s="41">
        <f t="shared" si="130"/>
        <v>0</v>
      </c>
      <c r="Y90" s="41" t="str">
        <f t="shared" si="131"/>
        <v xml:space="preserve"> </v>
      </c>
      <c r="Z90" s="41" t="str">
        <f t="shared" si="132"/>
        <v>Leve</v>
      </c>
      <c r="AA90" s="41">
        <f t="shared" si="133"/>
        <v>0</v>
      </c>
      <c r="AB90" s="46">
        <f t="shared" si="134"/>
        <v>0</v>
      </c>
      <c r="AC90" s="53"/>
    </row>
    <row r="91" spans="1:29" ht="16.5" x14ac:dyDescent="0.25">
      <c r="A91" s="65"/>
      <c r="B91" s="65"/>
      <c r="C91" s="65"/>
      <c r="D91" s="45"/>
      <c r="E91" s="42" t="str">
        <f t="shared" si="126"/>
        <v>Muy Baja</v>
      </c>
      <c r="F91" s="45"/>
      <c r="G91" s="46" t="str">
        <f t="shared" si="127"/>
        <v>Leve</v>
      </c>
      <c r="H91" s="47" t="str">
        <f t="shared" si="32"/>
        <v>Bajo</v>
      </c>
      <c r="I91" s="69"/>
      <c r="J91" s="65"/>
      <c r="K91" s="52"/>
      <c r="L91" s="52"/>
      <c r="M91" s="52"/>
      <c r="N91" s="67"/>
      <c r="O91" s="68"/>
      <c r="P91" s="78"/>
      <c r="Q91" s="42" t="str">
        <f t="shared" si="1"/>
        <v xml:space="preserve"> </v>
      </c>
      <c r="R91" s="42" t="str">
        <f t="shared" si="128"/>
        <v xml:space="preserve"> </v>
      </c>
      <c r="S91" s="65"/>
      <c r="T91" s="39">
        <f t="shared" si="3"/>
        <v>0</v>
      </c>
      <c r="U91" s="65"/>
      <c r="V91" s="39">
        <f t="shared" si="4"/>
        <v>0</v>
      </c>
      <c r="W91" s="40">
        <f t="shared" si="129"/>
        <v>0</v>
      </c>
      <c r="X91" s="41">
        <f t="shared" si="130"/>
        <v>0</v>
      </c>
      <c r="Y91" s="41" t="str">
        <f t="shared" si="131"/>
        <v xml:space="preserve"> </v>
      </c>
      <c r="Z91" s="41" t="str">
        <f t="shared" si="132"/>
        <v>Leve</v>
      </c>
      <c r="AA91" s="41">
        <f t="shared" si="133"/>
        <v>0</v>
      </c>
      <c r="AB91" s="46">
        <f t="shared" si="134"/>
        <v>0</v>
      </c>
      <c r="AC91" s="53"/>
    </row>
    <row r="92" spans="1:29" ht="16.5" x14ac:dyDescent="0.25">
      <c r="A92" s="65"/>
      <c r="B92" s="65"/>
      <c r="C92" s="65"/>
      <c r="D92" s="45"/>
      <c r="E92" s="42" t="str">
        <f t="shared" si="126"/>
        <v>Muy Baja</v>
      </c>
      <c r="F92" s="45"/>
      <c r="G92" s="46" t="str">
        <f t="shared" si="127"/>
        <v>Leve</v>
      </c>
      <c r="H92" s="47" t="str">
        <f t="shared" si="32"/>
        <v>Bajo</v>
      </c>
      <c r="I92" s="69"/>
      <c r="J92" s="65"/>
      <c r="K92" s="52"/>
      <c r="L92" s="52"/>
      <c r="M92" s="52"/>
      <c r="N92" s="67"/>
      <c r="O92" s="68"/>
      <c r="P92" s="78"/>
      <c r="Q92" s="42" t="str">
        <f t="shared" si="1"/>
        <v xml:space="preserve"> </v>
      </c>
      <c r="R92" s="42" t="str">
        <f t="shared" si="128"/>
        <v xml:space="preserve"> </v>
      </c>
      <c r="S92" s="65"/>
      <c r="T92" s="39">
        <f t="shared" si="3"/>
        <v>0</v>
      </c>
      <c r="U92" s="65"/>
      <c r="V92" s="39">
        <f t="shared" si="4"/>
        <v>0</v>
      </c>
      <c r="W92" s="40">
        <f t="shared" si="129"/>
        <v>0</v>
      </c>
      <c r="X92" s="41">
        <f t="shared" si="130"/>
        <v>0</v>
      </c>
      <c r="Y92" s="41" t="str">
        <f t="shared" si="131"/>
        <v xml:space="preserve"> </v>
      </c>
      <c r="Z92" s="41" t="str">
        <f t="shared" si="132"/>
        <v>Leve</v>
      </c>
      <c r="AA92" s="41">
        <f t="shared" si="133"/>
        <v>0</v>
      </c>
      <c r="AB92" s="46">
        <f t="shared" si="134"/>
        <v>0</v>
      </c>
      <c r="AC92" s="53"/>
    </row>
    <row r="93" spans="1:29" ht="16.5" x14ac:dyDescent="0.25">
      <c r="A93" s="65"/>
      <c r="B93" s="65"/>
      <c r="C93" s="65"/>
      <c r="D93" s="45"/>
      <c r="E93" s="42" t="str">
        <f t="shared" ref="E93:E143" si="135">IF(AND(D93&lt;=100%,D93&gt;80%),"Muy alta",IF(AND(D93&lt;=80%,D93&gt;60%),"Alta",IF(AND(D93&lt;=60%,D93&gt;40%),"Media",IF(AND(D93&lt;=40%,D93&gt;20%),"Baja",IF(AND(D93&lt;=20%,D93&gt;=0%),"Muy Baja",)))))</f>
        <v>Muy Baja</v>
      </c>
      <c r="F93" s="45"/>
      <c r="G93" s="46" t="str">
        <f t="shared" si="127"/>
        <v>Leve</v>
      </c>
      <c r="H93" s="47" t="str">
        <f t="shared" si="32"/>
        <v>Bajo</v>
      </c>
      <c r="I93" s="69"/>
      <c r="J93" s="65"/>
      <c r="K93" s="52"/>
      <c r="L93" s="52"/>
      <c r="M93" s="52"/>
      <c r="N93" s="67"/>
      <c r="O93" s="68"/>
      <c r="P93" s="78"/>
      <c r="Q93" s="42" t="str">
        <f t="shared" si="1"/>
        <v xml:space="preserve"> </v>
      </c>
      <c r="R93" s="42" t="str">
        <f t="shared" si="128"/>
        <v xml:space="preserve"> </v>
      </c>
      <c r="S93" s="65"/>
      <c r="T93" s="39">
        <f t="shared" si="3"/>
        <v>0</v>
      </c>
      <c r="U93" s="65"/>
      <c r="V93" s="39">
        <f t="shared" si="4"/>
        <v>0</v>
      </c>
      <c r="W93" s="40">
        <f t="shared" si="129"/>
        <v>0</v>
      </c>
      <c r="X93" s="41">
        <f t="shared" si="130"/>
        <v>0</v>
      </c>
      <c r="Y93" s="41" t="str">
        <f t="shared" si="131"/>
        <v xml:space="preserve"> </v>
      </c>
      <c r="Z93" s="41" t="str">
        <f t="shared" si="132"/>
        <v>Leve</v>
      </c>
      <c r="AA93" s="41">
        <f t="shared" si="133"/>
        <v>0</v>
      </c>
      <c r="AB93" s="46">
        <f t="shared" si="134"/>
        <v>0</v>
      </c>
      <c r="AC93" s="53"/>
    </row>
    <row r="94" spans="1:29" ht="16.5" x14ac:dyDescent="0.25">
      <c r="A94" s="65"/>
      <c r="B94" s="65"/>
      <c r="C94" s="65"/>
      <c r="D94" s="45"/>
      <c r="E94" s="42" t="str">
        <f t="shared" si="135"/>
        <v>Muy Baja</v>
      </c>
      <c r="F94" s="45"/>
      <c r="G94" s="46" t="str">
        <f t="shared" si="127"/>
        <v>Leve</v>
      </c>
      <c r="H94" s="47" t="str">
        <f t="shared" si="32"/>
        <v>Bajo</v>
      </c>
      <c r="I94" s="69"/>
      <c r="J94" s="65"/>
      <c r="K94" s="52"/>
      <c r="L94" s="52"/>
      <c r="M94" s="52"/>
      <c r="N94" s="67"/>
      <c r="O94" s="68"/>
      <c r="P94" s="78"/>
      <c r="Q94" s="42" t="str">
        <f t="shared" si="1"/>
        <v xml:space="preserve"> </v>
      </c>
      <c r="R94" s="42" t="str">
        <f t="shared" si="128"/>
        <v xml:space="preserve"> </v>
      </c>
      <c r="S94" s="65"/>
      <c r="T94" s="39">
        <f t="shared" si="3"/>
        <v>0</v>
      </c>
      <c r="U94" s="65"/>
      <c r="V94" s="39">
        <f t="shared" si="4"/>
        <v>0</v>
      </c>
      <c r="W94" s="40">
        <f t="shared" si="129"/>
        <v>0</v>
      </c>
      <c r="X94" s="41">
        <f t="shared" si="130"/>
        <v>0</v>
      </c>
      <c r="Y94" s="41" t="str">
        <f t="shared" si="131"/>
        <v xml:space="preserve"> </v>
      </c>
      <c r="Z94" s="41" t="str">
        <f t="shared" si="132"/>
        <v>Leve</v>
      </c>
      <c r="AA94" s="41">
        <f t="shared" si="133"/>
        <v>0</v>
      </c>
      <c r="AB94" s="46">
        <f t="shared" si="134"/>
        <v>0</v>
      </c>
      <c r="AC94" s="53"/>
    </row>
    <row r="95" spans="1:29" ht="16.5" x14ac:dyDescent="0.25">
      <c r="A95" s="65"/>
      <c r="B95" s="65"/>
      <c r="C95" s="65"/>
      <c r="D95" s="45"/>
      <c r="E95" s="42" t="str">
        <f t="shared" si="135"/>
        <v>Muy Baja</v>
      </c>
      <c r="F95" s="45"/>
      <c r="G95" s="46" t="str">
        <f t="shared" si="127"/>
        <v>Leve</v>
      </c>
      <c r="H95" s="47" t="str">
        <f t="shared" si="32"/>
        <v>Bajo</v>
      </c>
      <c r="I95" s="69"/>
      <c r="J95" s="65"/>
      <c r="K95" s="52"/>
      <c r="L95" s="52"/>
      <c r="M95" s="52"/>
      <c r="N95" s="67"/>
      <c r="O95" s="68"/>
      <c r="P95" s="78"/>
      <c r="Q95" s="42" t="str">
        <f t="shared" si="1"/>
        <v xml:space="preserve"> </v>
      </c>
      <c r="R95" s="42" t="str">
        <f t="shared" si="128"/>
        <v xml:space="preserve"> </v>
      </c>
      <c r="S95" s="65"/>
      <c r="T95" s="39">
        <f t="shared" si="3"/>
        <v>0</v>
      </c>
      <c r="U95" s="65"/>
      <c r="V95" s="39">
        <f t="shared" si="4"/>
        <v>0</v>
      </c>
      <c r="W95" s="40">
        <f t="shared" si="129"/>
        <v>0</v>
      </c>
      <c r="X95" s="41">
        <f t="shared" si="130"/>
        <v>0</v>
      </c>
      <c r="Y95" s="41" t="str">
        <f t="shared" si="131"/>
        <v xml:space="preserve"> </v>
      </c>
      <c r="Z95" s="41" t="str">
        <f t="shared" si="132"/>
        <v>Leve</v>
      </c>
      <c r="AA95" s="41">
        <f t="shared" si="133"/>
        <v>0</v>
      </c>
      <c r="AB95" s="46">
        <f t="shared" si="134"/>
        <v>0</v>
      </c>
      <c r="AC95" s="53"/>
    </row>
    <row r="96" spans="1:29" ht="16.5" x14ac:dyDescent="0.25">
      <c r="A96" s="65"/>
      <c r="B96" s="65"/>
      <c r="C96" s="65"/>
      <c r="D96" s="45"/>
      <c r="E96" s="42" t="str">
        <f t="shared" si="135"/>
        <v>Muy Baja</v>
      </c>
      <c r="F96" s="45"/>
      <c r="G96" s="46" t="str">
        <f t="shared" si="127"/>
        <v>Leve</v>
      </c>
      <c r="H96" s="47" t="str">
        <f t="shared" si="32"/>
        <v>Bajo</v>
      </c>
      <c r="I96" s="69"/>
      <c r="J96" s="65"/>
      <c r="K96" s="52"/>
      <c r="L96" s="52"/>
      <c r="M96" s="52"/>
      <c r="N96" s="67"/>
      <c r="O96" s="68"/>
      <c r="P96" s="78"/>
      <c r="Q96" s="42" t="str">
        <f t="shared" si="1"/>
        <v xml:space="preserve"> </v>
      </c>
      <c r="R96" s="42" t="str">
        <f t="shared" si="128"/>
        <v xml:space="preserve"> </v>
      </c>
      <c r="S96" s="65"/>
      <c r="T96" s="39">
        <f t="shared" si="3"/>
        <v>0</v>
      </c>
      <c r="U96" s="65"/>
      <c r="V96" s="39">
        <f t="shared" si="4"/>
        <v>0</v>
      </c>
      <c r="W96" s="40">
        <f t="shared" si="129"/>
        <v>0</v>
      </c>
      <c r="X96" s="41">
        <f t="shared" si="130"/>
        <v>0</v>
      </c>
      <c r="Y96" s="41" t="str">
        <f t="shared" si="131"/>
        <v xml:space="preserve"> </v>
      </c>
      <c r="Z96" s="41" t="str">
        <f t="shared" si="132"/>
        <v>Leve</v>
      </c>
      <c r="AA96" s="41">
        <f t="shared" si="133"/>
        <v>0</v>
      </c>
      <c r="AB96" s="46">
        <f t="shared" si="134"/>
        <v>0</v>
      </c>
      <c r="AC96" s="53"/>
    </row>
    <row r="97" spans="1:29" ht="16.5" x14ac:dyDescent="0.25">
      <c r="A97" s="65"/>
      <c r="B97" s="65"/>
      <c r="C97" s="65"/>
      <c r="D97" s="45"/>
      <c r="E97" s="42" t="str">
        <f t="shared" si="135"/>
        <v>Muy Baja</v>
      </c>
      <c r="F97" s="45"/>
      <c r="G97" s="46" t="str">
        <f t="shared" si="127"/>
        <v>Leve</v>
      </c>
      <c r="H97" s="47" t="str">
        <f t="shared" si="32"/>
        <v>Bajo</v>
      </c>
      <c r="I97" s="69"/>
      <c r="J97" s="65"/>
      <c r="K97" s="52"/>
      <c r="L97" s="52"/>
      <c r="M97" s="52"/>
      <c r="N97" s="67"/>
      <c r="O97" s="68"/>
      <c r="P97" s="78"/>
      <c r="Q97" s="42" t="str">
        <f t="shared" si="1"/>
        <v xml:space="preserve"> </v>
      </c>
      <c r="R97" s="42" t="str">
        <f t="shared" si="128"/>
        <v xml:space="preserve"> </v>
      </c>
      <c r="S97" s="65"/>
      <c r="T97" s="39">
        <f t="shared" si="3"/>
        <v>0</v>
      </c>
      <c r="U97" s="65"/>
      <c r="V97" s="39">
        <f t="shared" si="4"/>
        <v>0</v>
      </c>
      <c r="W97" s="40">
        <f t="shared" si="129"/>
        <v>0</v>
      </c>
      <c r="X97" s="41">
        <f t="shared" si="130"/>
        <v>0</v>
      </c>
      <c r="Y97" s="41" t="str">
        <f t="shared" si="131"/>
        <v xml:space="preserve"> </v>
      </c>
      <c r="Z97" s="41" t="str">
        <f t="shared" si="132"/>
        <v>Leve</v>
      </c>
      <c r="AA97" s="41">
        <f t="shared" si="133"/>
        <v>0</v>
      </c>
      <c r="AB97" s="46">
        <f t="shared" si="134"/>
        <v>0</v>
      </c>
      <c r="AC97" s="53"/>
    </row>
    <row r="98" spans="1:29" ht="16.5" x14ac:dyDescent="0.25">
      <c r="A98" s="65"/>
      <c r="B98" s="65"/>
      <c r="C98" s="65"/>
      <c r="D98" s="45"/>
      <c r="E98" s="42" t="str">
        <f t="shared" si="135"/>
        <v>Muy Baja</v>
      </c>
      <c r="F98" s="45"/>
      <c r="G98" s="46" t="str">
        <f t="shared" si="127"/>
        <v>Leve</v>
      </c>
      <c r="H98" s="47" t="str">
        <f t="shared" si="32"/>
        <v>Bajo</v>
      </c>
      <c r="I98" s="69"/>
      <c r="J98" s="65"/>
      <c r="K98" s="52"/>
      <c r="L98" s="52"/>
      <c r="M98" s="52"/>
      <c r="N98" s="67"/>
      <c r="O98" s="68"/>
      <c r="P98" s="78"/>
      <c r="Q98" s="42" t="str">
        <f t="shared" si="1"/>
        <v xml:space="preserve"> </v>
      </c>
      <c r="R98" s="42" t="str">
        <f t="shared" si="128"/>
        <v xml:space="preserve"> </v>
      </c>
      <c r="S98" s="65"/>
      <c r="T98" s="39">
        <f t="shared" si="3"/>
        <v>0</v>
      </c>
      <c r="U98" s="65"/>
      <c r="V98" s="39">
        <f t="shared" si="4"/>
        <v>0</v>
      </c>
      <c r="W98" s="40">
        <f t="shared" si="129"/>
        <v>0</v>
      </c>
      <c r="X98" s="41">
        <f t="shared" si="130"/>
        <v>0</v>
      </c>
      <c r="Y98" s="41" t="str">
        <f t="shared" si="131"/>
        <v xml:space="preserve"> </v>
      </c>
      <c r="Z98" s="41" t="str">
        <f t="shared" si="132"/>
        <v>Leve</v>
      </c>
      <c r="AA98" s="41">
        <f t="shared" si="133"/>
        <v>0</v>
      </c>
      <c r="AB98" s="46">
        <f t="shared" si="134"/>
        <v>0</v>
      </c>
      <c r="AC98" s="53"/>
    </row>
    <row r="99" spans="1:29" ht="16.5" x14ac:dyDescent="0.25">
      <c r="A99" s="65"/>
      <c r="B99" s="65"/>
      <c r="C99" s="65"/>
      <c r="D99" s="45"/>
      <c r="E99" s="42" t="str">
        <f t="shared" si="135"/>
        <v>Muy Baja</v>
      </c>
      <c r="F99" s="45"/>
      <c r="G99" s="46" t="str">
        <f t="shared" si="127"/>
        <v>Leve</v>
      </c>
      <c r="H99" s="47" t="str">
        <f t="shared" ref="H99:H143" si="136">IF(E99&lt;&gt;"",IF(G99&lt;&gt;"",
IF(AND(E99 = "Muy Baja",G99 = "Leve"), "Bajo",
IF(AND(E99 = "Muy Baja",G99 = "Menor"), "Bajo",
IF(AND(E99 = "Muy Baja",G99 = "Moderado"), "Moderado",
IF(AND(E99 = "Muy Baja",G99 = "Mayor"), "Alto",
IF(AND(E99 = "Muy Baja",G99 = "Catastrófico"), "Extremo",
IF(AND(E99 = "Baja",G99 = "Leve"), "Bajo",
IF(AND(E99 = "Baja",G99 = "Menor"), "Moderado",
IF(AND(E99 = "Baja",G99 = "Moderado"), "Moderado",
IF(AND(E99 = "Baja",G99 = "Mayor"), "Alto",
IF(AND(E99 = "Baja",G99 = "Catastrófico"), "Extremo",
IF(AND(E99 = "Media",G99 = "Leve"), "Moderado",
IF(AND(E99 = "Media",G99 = "Menor"), "Moderado",
IF(AND(E99 = "Media",G99 = "Moderado"), " Moderado",
IF(AND(E99 = "Media",G99 = "Mayor"), "Alto",
IF(AND(E99 = "Media",G99 = "Catastrófico"), "Extremo",
IF(AND(E99 = "Alta",G99 = "Leve"), "Moderado",
IF(AND(E99 = "Alta",G99 = "Menor"), "Moderado",
IF(AND(E99 = "Alta",G99 = "Moderado"), "Alto",
IF(AND(E99 = "Alta",G99 = "Mayor"), "Alto",
IF(AND(E99 = "Alta",G99 = "Catastrófico"), "Extremo",
IF(AND(E99 = "Muy Alta",G99 = "Leve"), "Alto",
IF(AND(E99 = "Muy Alta",G99 = "Menor"), "Alto",
IF(AND(E99 = "Muy Alta",G99 = "Moderado"), "Alto",
IF(AND(E99 = "Muy Alta",G99 = "Mayor"), "Alto",
IF(AND(E99 = "Muy Alta",G99 = "Catastrófico"), "Extremo",
))))))))))))))))))))))))),"N/A"),"N/A")</f>
        <v>Bajo</v>
      </c>
      <c r="I99" s="69"/>
      <c r="J99" s="65"/>
      <c r="K99" s="52"/>
      <c r="L99" s="52"/>
      <c r="M99" s="52"/>
      <c r="N99" s="67"/>
      <c r="O99" s="68"/>
      <c r="P99" s="78"/>
      <c r="Q99" s="42" t="str">
        <f t="shared" si="1"/>
        <v xml:space="preserve"> </v>
      </c>
      <c r="R99" s="42" t="str">
        <f t="shared" si="128"/>
        <v xml:space="preserve"> </v>
      </c>
      <c r="S99" s="65"/>
      <c r="T99" s="39">
        <f t="shared" si="3"/>
        <v>0</v>
      </c>
      <c r="U99" s="65"/>
      <c r="V99" s="39">
        <f t="shared" si="4"/>
        <v>0</v>
      </c>
      <c r="W99" s="40">
        <f t="shared" si="129"/>
        <v>0</v>
      </c>
      <c r="X99" s="41">
        <f t="shared" si="130"/>
        <v>0</v>
      </c>
      <c r="Y99" s="41" t="str">
        <f t="shared" si="131"/>
        <v xml:space="preserve"> </v>
      </c>
      <c r="Z99" s="41" t="str">
        <f t="shared" si="132"/>
        <v>Leve</v>
      </c>
      <c r="AA99" s="41">
        <f t="shared" si="133"/>
        <v>0</v>
      </c>
      <c r="AB99" s="46">
        <f t="shared" si="134"/>
        <v>0</v>
      </c>
      <c r="AC99" s="53"/>
    </row>
    <row r="100" spans="1:29" ht="16.5" x14ac:dyDescent="0.25">
      <c r="A100" s="65"/>
      <c r="B100" s="65"/>
      <c r="C100" s="65"/>
      <c r="D100" s="45"/>
      <c r="E100" s="42" t="str">
        <f t="shared" si="135"/>
        <v>Muy Baja</v>
      </c>
      <c r="F100" s="45"/>
      <c r="G100" s="46" t="str">
        <f t="shared" si="127"/>
        <v>Leve</v>
      </c>
      <c r="H100" s="47" t="str">
        <f t="shared" si="136"/>
        <v>Bajo</v>
      </c>
      <c r="I100" s="69"/>
      <c r="J100" s="65"/>
      <c r="K100" s="52"/>
      <c r="L100" s="52"/>
      <c r="M100" s="52"/>
      <c r="N100" s="67"/>
      <c r="O100" s="68"/>
      <c r="P100" s="78"/>
      <c r="Q100" s="42" t="str">
        <f t="shared" si="1"/>
        <v xml:space="preserve"> </v>
      </c>
      <c r="R100" s="42" t="str">
        <f t="shared" si="128"/>
        <v xml:space="preserve"> </v>
      </c>
      <c r="S100" s="65"/>
      <c r="T100" s="39">
        <f t="shared" si="3"/>
        <v>0</v>
      </c>
      <c r="U100" s="65"/>
      <c r="V100" s="39">
        <f t="shared" si="4"/>
        <v>0</v>
      </c>
      <c r="W100" s="40">
        <f t="shared" si="129"/>
        <v>0</v>
      </c>
      <c r="X100" s="41">
        <f t="shared" si="130"/>
        <v>0</v>
      </c>
      <c r="Y100" s="41" t="str">
        <f t="shared" si="131"/>
        <v xml:space="preserve"> </v>
      </c>
      <c r="Z100" s="41" t="str">
        <f t="shared" si="132"/>
        <v>Leve</v>
      </c>
      <c r="AA100" s="41">
        <f t="shared" si="133"/>
        <v>0</v>
      </c>
      <c r="AB100" s="46">
        <f t="shared" si="134"/>
        <v>0</v>
      </c>
      <c r="AC100" s="53"/>
    </row>
    <row r="101" spans="1:29" ht="16.5" x14ac:dyDescent="0.25">
      <c r="A101" s="65"/>
      <c r="B101" s="65"/>
      <c r="C101" s="65"/>
      <c r="D101" s="45"/>
      <c r="E101" s="42" t="str">
        <f t="shared" si="135"/>
        <v>Muy Baja</v>
      </c>
      <c r="F101" s="45"/>
      <c r="G101" s="46" t="str">
        <f t="shared" si="127"/>
        <v>Leve</v>
      </c>
      <c r="H101" s="47" t="str">
        <f t="shared" si="136"/>
        <v>Bajo</v>
      </c>
      <c r="I101" s="69"/>
      <c r="J101" s="65"/>
      <c r="K101" s="52"/>
      <c r="L101" s="52"/>
      <c r="M101" s="52"/>
      <c r="N101" s="67"/>
      <c r="O101" s="68"/>
      <c r="P101" s="78"/>
      <c r="Q101" s="42" t="str">
        <f t="shared" si="1"/>
        <v xml:space="preserve"> </v>
      </c>
      <c r="R101" s="42" t="str">
        <f t="shared" si="128"/>
        <v xml:space="preserve"> </v>
      </c>
      <c r="S101" s="65"/>
      <c r="T101" s="39">
        <f t="shared" si="3"/>
        <v>0</v>
      </c>
      <c r="U101" s="65"/>
      <c r="V101" s="39">
        <f t="shared" si="4"/>
        <v>0</v>
      </c>
      <c r="W101" s="40">
        <f t="shared" si="129"/>
        <v>0</v>
      </c>
      <c r="X101" s="41">
        <f t="shared" si="130"/>
        <v>0</v>
      </c>
      <c r="Y101" s="41" t="str">
        <f t="shared" si="131"/>
        <v xml:space="preserve"> </v>
      </c>
      <c r="Z101" s="41" t="str">
        <f t="shared" si="132"/>
        <v>Leve</v>
      </c>
      <c r="AA101" s="41">
        <f t="shared" si="133"/>
        <v>0</v>
      </c>
      <c r="AB101" s="46">
        <f t="shared" si="134"/>
        <v>0</v>
      </c>
      <c r="AC101" s="53"/>
    </row>
    <row r="102" spans="1:29" ht="16.5" x14ac:dyDescent="0.25">
      <c r="A102" s="65"/>
      <c r="B102" s="65"/>
      <c r="C102" s="65"/>
      <c r="D102" s="45"/>
      <c r="E102" s="42" t="str">
        <f t="shared" si="135"/>
        <v>Muy Baja</v>
      </c>
      <c r="F102" s="45"/>
      <c r="G102" s="46" t="str">
        <f t="shared" si="127"/>
        <v>Leve</v>
      </c>
      <c r="H102" s="47" t="str">
        <f t="shared" si="136"/>
        <v>Bajo</v>
      </c>
      <c r="I102" s="69"/>
      <c r="J102" s="65"/>
      <c r="K102" s="52"/>
      <c r="L102" s="52"/>
      <c r="M102" s="52"/>
      <c r="N102" s="67"/>
      <c r="O102" s="68"/>
      <c r="P102" s="78"/>
      <c r="Q102" s="42" t="str">
        <f t="shared" si="1"/>
        <v xml:space="preserve"> </v>
      </c>
      <c r="R102" s="42" t="str">
        <f t="shared" si="128"/>
        <v xml:space="preserve"> </v>
      </c>
      <c r="S102" s="65"/>
      <c r="T102" s="39">
        <f t="shared" si="3"/>
        <v>0</v>
      </c>
      <c r="U102" s="65"/>
      <c r="V102" s="39">
        <f t="shared" si="4"/>
        <v>0</v>
      </c>
      <c r="W102" s="40">
        <f t="shared" si="129"/>
        <v>0</v>
      </c>
      <c r="X102" s="41">
        <f t="shared" si="130"/>
        <v>0</v>
      </c>
      <c r="Y102" s="41" t="str">
        <f t="shared" si="131"/>
        <v xml:space="preserve"> </v>
      </c>
      <c r="Z102" s="41" t="str">
        <f t="shared" si="132"/>
        <v>Leve</v>
      </c>
      <c r="AA102" s="41">
        <f t="shared" si="133"/>
        <v>0</v>
      </c>
      <c r="AB102" s="46">
        <f t="shared" si="134"/>
        <v>0</v>
      </c>
      <c r="AC102" s="53"/>
    </row>
    <row r="103" spans="1:29" ht="16.5" x14ac:dyDescent="0.25">
      <c r="A103" s="65"/>
      <c r="B103" s="65"/>
      <c r="C103" s="65"/>
      <c r="D103" s="45"/>
      <c r="E103" s="42" t="str">
        <f t="shared" si="135"/>
        <v>Muy Baja</v>
      </c>
      <c r="F103" s="45"/>
      <c r="G103" s="46" t="str">
        <f t="shared" si="127"/>
        <v>Leve</v>
      </c>
      <c r="H103" s="47" t="str">
        <f t="shared" si="136"/>
        <v>Bajo</v>
      </c>
      <c r="I103" s="69"/>
      <c r="J103" s="65"/>
      <c r="K103" s="52"/>
      <c r="L103" s="52"/>
      <c r="M103" s="52"/>
      <c r="N103" s="67"/>
      <c r="O103" s="68"/>
      <c r="P103" s="78"/>
      <c r="Q103" s="42" t="str">
        <f t="shared" si="1"/>
        <v xml:space="preserve"> </v>
      </c>
      <c r="R103" s="42" t="str">
        <f t="shared" si="128"/>
        <v xml:space="preserve"> </v>
      </c>
      <c r="S103" s="65"/>
      <c r="T103" s="39">
        <f t="shared" si="3"/>
        <v>0</v>
      </c>
      <c r="U103" s="65"/>
      <c r="V103" s="39">
        <f t="shared" si="4"/>
        <v>0</v>
      </c>
      <c r="W103" s="40">
        <f t="shared" si="129"/>
        <v>0</v>
      </c>
      <c r="X103" s="41">
        <f t="shared" si="130"/>
        <v>0</v>
      </c>
      <c r="Y103" s="41" t="str">
        <f t="shared" si="131"/>
        <v xml:space="preserve"> </v>
      </c>
      <c r="Z103" s="41" t="str">
        <f t="shared" si="132"/>
        <v>Leve</v>
      </c>
      <c r="AA103" s="41">
        <f t="shared" si="133"/>
        <v>0</v>
      </c>
      <c r="AB103" s="46">
        <f t="shared" si="134"/>
        <v>0</v>
      </c>
      <c r="AC103" s="53"/>
    </row>
    <row r="104" spans="1:29" ht="16.5" x14ac:dyDescent="0.25">
      <c r="A104" s="65"/>
      <c r="B104" s="65"/>
      <c r="C104" s="65"/>
      <c r="D104" s="45"/>
      <c r="E104" s="42" t="str">
        <f t="shared" si="135"/>
        <v>Muy Baja</v>
      </c>
      <c r="F104" s="45"/>
      <c r="G104" s="46" t="str">
        <f t="shared" si="127"/>
        <v>Leve</v>
      </c>
      <c r="H104" s="47" t="str">
        <f t="shared" si="136"/>
        <v>Bajo</v>
      </c>
      <c r="I104" s="69"/>
      <c r="J104" s="65"/>
      <c r="K104" s="52"/>
      <c r="L104" s="52"/>
      <c r="M104" s="52"/>
      <c r="N104" s="67"/>
      <c r="O104" s="68"/>
      <c r="P104" s="78"/>
      <c r="Q104" s="42" t="str">
        <f t="shared" si="1"/>
        <v xml:space="preserve"> </v>
      </c>
      <c r="R104" s="42" t="str">
        <f t="shared" si="128"/>
        <v xml:space="preserve"> </v>
      </c>
      <c r="S104" s="65"/>
      <c r="T104" s="39">
        <f t="shared" si="3"/>
        <v>0</v>
      </c>
      <c r="U104" s="65"/>
      <c r="V104" s="39">
        <f t="shared" si="4"/>
        <v>0</v>
      </c>
      <c r="W104" s="40">
        <f t="shared" si="129"/>
        <v>0</v>
      </c>
      <c r="X104" s="41">
        <f t="shared" si="130"/>
        <v>0</v>
      </c>
      <c r="Y104" s="41" t="str">
        <f t="shared" si="131"/>
        <v xml:space="preserve"> </v>
      </c>
      <c r="Z104" s="41" t="str">
        <f t="shared" si="132"/>
        <v>Leve</v>
      </c>
      <c r="AA104" s="41">
        <f t="shared" si="133"/>
        <v>0</v>
      </c>
      <c r="AB104" s="46">
        <f t="shared" si="134"/>
        <v>0</v>
      </c>
      <c r="AC104" s="53"/>
    </row>
    <row r="105" spans="1:29" ht="16.5" x14ac:dyDescent="0.25">
      <c r="A105" s="65"/>
      <c r="B105" s="65"/>
      <c r="C105" s="65"/>
      <c r="D105" s="45"/>
      <c r="E105" s="42" t="str">
        <f t="shared" si="135"/>
        <v>Muy Baja</v>
      </c>
      <c r="F105" s="45"/>
      <c r="G105" s="46" t="str">
        <f t="shared" si="127"/>
        <v>Leve</v>
      </c>
      <c r="H105" s="47" t="str">
        <f t="shared" si="136"/>
        <v>Bajo</v>
      </c>
      <c r="I105" s="69"/>
      <c r="J105" s="65"/>
      <c r="K105" s="52"/>
      <c r="L105" s="52"/>
      <c r="M105" s="52"/>
      <c r="N105" s="67"/>
      <c r="O105" s="68"/>
      <c r="P105" s="78"/>
      <c r="Q105" s="42" t="str">
        <f t="shared" si="1"/>
        <v xml:space="preserve"> </v>
      </c>
      <c r="R105" s="42" t="str">
        <f t="shared" si="128"/>
        <v xml:space="preserve"> </v>
      </c>
      <c r="S105" s="65"/>
      <c r="T105" s="39">
        <f t="shared" si="3"/>
        <v>0</v>
      </c>
      <c r="U105" s="65"/>
      <c r="V105" s="39">
        <f t="shared" si="4"/>
        <v>0</v>
      </c>
      <c r="W105" s="40">
        <f t="shared" si="129"/>
        <v>0</v>
      </c>
      <c r="X105" s="41">
        <f t="shared" si="130"/>
        <v>0</v>
      </c>
      <c r="Y105" s="41" t="str">
        <f t="shared" si="131"/>
        <v xml:space="preserve"> </v>
      </c>
      <c r="Z105" s="41" t="str">
        <f t="shared" si="132"/>
        <v>Leve</v>
      </c>
      <c r="AA105" s="41">
        <f t="shared" si="133"/>
        <v>0</v>
      </c>
      <c r="AB105" s="46">
        <f t="shared" si="134"/>
        <v>0</v>
      </c>
      <c r="AC105" s="53"/>
    </row>
    <row r="106" spans="1:29" ht="16.5" x14ac:dyDescent="0.25">
      <c r="A106" s="65"/>
      <c r="B106" s="65"/>
      <c r="C106" s="65"/>
      <c r="D106" s="45"/>
      <c r="E106" s="42" t="str">
        <f t="shared" si="135"/>
        <v>Muy Baja</v>
      </c>
      <c r="F106" s="45"/>
      <c r="G106" s="46" t="str">
        <f t="shared" si="127"/>
        <v>Leve</v>
      </c>
      <c r="H106" s="47" t="str">
        <f t="shared" si="136"/>
        <v>Bajo</v>
      </c>
      <c r="I106" s="69"/>
      <c r="J106" s="65"/>
      <c r="K106" s="52"/>
      <c r="L106" s="52"/>
      <c r="M106" s="52"/>
      <c r="N106" s="67"/>
      <c r="O106" s="68"/>
      <c r="P106" s="78"/>
      <c r="Q106" s="42" t="str">
        <f t="shared" si="1"/>
        <v xml:space="preserve"> </v>
      </c>
      <c r="R106" s="42" t="str">
        <f t="shared" si="128"/>
        <v xml:space="preserve"> </v>
      </c>
      <c r="S106" s="65"/>
      <c r="T106" s="39">
        <f t="shared" si="3"/>
        <v>0</v>
      </c>
      <c r="U106" s="65"/>
      <c r="V106" s="39">
        <f t="shared" si="4"/>
        <v>0</v>
      </c>
      <c r="W106" s="40">
        <f t="shared" si="129"/>
        <v>0</v>
      </c>
      <c r="X106" s="41">
        <f t="shared" si="130"/>
        <v>0</v>
      </c>
      <c r="Y106" s="41" t="str">
        <f t="shared" si="131"/>
        <v xml:space="preserve"> </v>
      </c>
      <c r="Z106" s="41" t="str">
        <f t="shared" si="132"/>
        <v>Leve</v>
      </c>
      <c r="AA106" s="41">
        <f t="shared" si="133"/>
        <v>0</v>
      </c>
      <c r="AB106" s="46">
        <f t="shared" si="134"/>
        <v>0</v>
      </c>
      <c r="AC106" s="53"/>
    </row>
    <row r="107" spans="1:29" ht="16.5" x14ac:dyDescent="0.25">
      <c r="A107" s="65"/>
      <c r="B107" s="65"/>
      <c r="C107" s="65"/>
      <c r="D107" s="45"/>
      <c r="E107" s="42" t="str">
        <f t="shared" si="135"/>
        <v>Muy Baja</v>
      </c>
      <c r="F107" s="45"/>
      <c r="G107" s="46" t="str">
        <f t="shared" si="127"/>
        <v>Leve</v>
      </c>
      <c r="H107" s="47" t="str">
        <f t="shared" si="136"/>
        <v>Bajo</v>
      </c>
      <c r="I107" s="69"/>
      <c r="J107" s="65"/>
      <c r="K107" s="52"/>
      <c r="L107" s="52"/>
      <c r="M107" s="52"/>
      <c r="N107" s="67"/>
      <c r="O107" s="68"/>
      <c r="P107" s="78"/>
      <c r="Q107" s="42" t="str">
        <f t="shared" si="1"/>
        <v xml:space="preserve"> </v>
      </c>
      <c r="R107" s="42" t="str">
        <f t="shared" si="128"/>
        <v xml:space="preserve"> </v>
      </c>
      <c r="S107" s="65"/>
      <c r="T107" s="39">
        <f t="shared" si="3"/>
        <v>0</v>
      </c>
      <c r="U107" s="65"/>
      <c r="V107" s="39">
        <f t="shared" si="4"/>
        <v>0</v>
      </c>
      <c r="W107" s="40">
        <f t="shared" si="129"/>
        <v>0</v>
      </c>
      <c r="X107" s="41">
        <f t="shared" si="130"/>
        <v>0</v>
      </c>
      <c r="Y107" s="41" t="str">
        <f t="shared" si="131"/>
        <v xml:space="preserve"> </v>
      </c>
      <c r="Z107" s="41" t="str">
        <f t="shared" si="132"/>
        <v>Leve</v>
      </c>
      <c r="AA107" s="41">
        <f t="shared" si="133"/>
        <v>0</v>
      </c>
      <c r="AB107" s="46">
        <f t="shared" si="134"/>
        <v>0</v>
      </c>
      <c r="AC107" s="53"/>
    </row>
    <row r="108" spans="1:29" ht="16.5" x14ac:dyDescent="0.25">
      <c r="A108" s="65"/>
      <c r="B108" s="65"/>
      <c r="C108" s="65"/>
      <c r="D108" s="45"/>
      <c r="E108" s="42" t="str">
        <f t="shared" si="135"/>
        <v>Muy Baja</v>
      </c>
      <c r="F108" s="45"/>
      <c r="G108" s="46" t="str">
        <f t="shared" si="127"/>
        <v>Leve</v>
      </c>
      <c r="H108" s="47" t="str">
        <f t="shared" si="136"/>
        <v>Bajo</v>
      </c>
      <c r="I108" s="69"/>
      <c r="J108" s="65"/>
      <c r="K108" s="52"/>
      <c r="L108" s="52"/>
      <c r="M108" s="52"/>
      <c r="N108" s="67"/>
      <c r="O108" s="68"/>
      <c r="P108" s="78"/>
      <c r="Q108" s="42" t="str">
        <f t="shared" si="1"/>
        <v xml:space="preserve"> </v>
      </c>
      <c r="R108" s="42" t="str">
        <f t="shared" si="128"/>
        <v xml:space="preserve"> </v>
      </c>
      <c r="S108" s="65"/>
      <c r="T108" s="39">
        <f t="shared" si="3"/>
        <v>0</v>
      </c>
      <c r="U108" s="65"/>
      <c r="V108" s="39">
        <f t="shared" si="4"/>
        <v>0</v>
      </c>
      <c r="W108" s="40">
        <f t="shared" si="129"/>
        <v>0</v>
      </c>
      <c r="X108" s="41">
        <f t="shared" si="130"/>
        <v>0</v>
      </c>
      <c r="Y108" s="41" t="str">
        <f t="shared" si="131"/>
        <v xml:space="preserve"> </v>
      </c>
      <c r="Z108" s="41" t="str">
        <f t="shared" si="132"/>
        <v>Leve</v>
      </c>
      <c r="AA108" s="41">
        <f t="shared" si="133"/>
        <v>0</v>
      </c>
      <c r="AB108" s="46">
        <f t="shared" si="134"/>
        <v>0</v>
      </c>
      <c r="AC108" s="53"/>
    </row>
    <row r="109" spans="1:29" ht="16.5" x14ac:dyDescent="0.25">
      <c r="A109" s="65"/>
      <c r="B109" s="65"/>
      <c r="C109" s="65"/>
      <c r="D109" s="45"/>
      <c r="E109" s="42" t="str">
        <f t="shared" si="135"/>
        <v>Muy Baja</v>
      </c>
      <c r="F109" s="45"/>
      <c r="G109" s="46" t="str">
        <f t="shared" si="127"/>
        <v>Leve</v>
      </c>
      <c r="H109" s="47" t="str">
        <f t="shared" si="136"/>
        <v>Bajo</v>
      </c>
      <c r="I109" s="69"/>
      <c r="J109" s="65"/>
      <c r="K109" s="52"/>
      <c r="L109" s="52"/>
      <c r="M109" s="52"/>
      <c r="N109" s="67"/>
      <c r="O109" s="68"/>
      <c r="P109" s="78"/>
      <c r="Q109" s="42" t="str">
        <f t="shared" si="1"/>
        <v xml:space="preserve"> </v>
      </c>
      <c r="R109" s="42" t="str">
        <f t="shared" si="128"/>
        <v xml:space="preserve"> </v>
      </c>
      <c r="S109" s="65"/>
      <c r="T109" s="39">
        <f t="shared" si="3"/>
        <v>0</v>
      </c>
      <c r="U109" s="65"/>
      <c r="V109" s="39">
        <f t="shared" si="4"/>
        <v>0</v>
      </c>
      <c r="W109" s="40">
        <f t="shared" si="129"/>
        <v>0</v>
      </c>
      <c r="X109" s="41">
        <f t="shared" si="130"/>
        <v>0</v>
      </c>
      <c r="Y109" s="41" t="str">
        <f t="shared" si="131"/>
        <v xml:space="preserve"> </v>
      </c>
      <c r="Z109" s="41" t="str">
        <f t="shared" si="132"/>
        <v>Leve</v>
      </c>
      <c r="AA109" s="41">
        <f t="shared" si="133"/>
        <v>0</v>
      </c>
      <c r="AB109" s="46">
        <f t="shared" si="134"/>
        <v>0</v>
      </c>
      <c r="AC109" s="53"/>
    </row>
    <row r="110" spans="1:29" ht="16.5" x14ac:dyDescent="0.25">
      <c r="A110" s="65"/>
      <c r="B110" s="65"/>
      <c r="C110" s="65"/>
      <c r="D110" s="45"/>
      <c r="E110" s="42" t="str">
        <f t="shared" si="135"/>
        <v>Muy Baja</v>
      </c>
      <c r="F110" s="45"/>
      <c r="G110" s="46" t="str">
        <f t="shared" si="127"/>
        <v>Leve</v>
      </c>
      <c r="H110" s="47" t="str">
        <f t="shared" si="136"/>
        <v>Bajo</v>
      </c>
      <c r="I110" s="69"/>
      <c r="J110" s="65"/>
      <c r="K110" s="52"/>
      <c r="L110" s="52"/>
      <c r="M110" s="52"/>
      <c r="N110" s="67"/>
      <c r="O110" s="68"/>
      <c r="P110" s="78"/>
      <c r="Q110" s="42" t="str">
        <f t="shared" si="1"/>
        <v xml:space="preserve"> </v>
      </c>
      <c r="R110" s="42" t="str">
        <f t="shared" si="128"/>
        <v xml:space="preserve"> </v>
      </c>
      <c r="S110" s="65"/>
      <c r="T110" s="39">
        <f t="shared" si="3"/>
        <v>0</v>
      </c>
      <c r="U110" s="65"/>
      <c r="V110" s="39">
        <f t="shared" si="4"/>
        <v>0</v>
      </c>
      <c r="W110" s="40">
        <f t="shared" si="129"/>
        <v>0</v>
      </c>
      <c r="X110" s="41">
        <f t="shared" si="130"/>
        <v>0</v>
      </c>
      <c r="Y110" s="41" t="str">
        <f t="shared" si="131"/>
        <v xml:space="preserve"> </v>
      </c>
      <c r="Z110" s="41" t="str">
        <f t="shared" si="132"/>
        <v>Leve</v>
      </c>
      <c r="AA110" s="41">
        <f t="shared" si="133"/>
        <v>0</v>
      </c>
      <c r="AB110" s="46">
        <f t="shared" si="134"/>
        <v>0</v>
      </c>
      <c r="AC110" s="53"/>
    </row>
    <row r="111" spans="1:29" ht="16.5" x14ac:dyDescent="0.25">
      <c r="A111" s="65"/>
      <c r="B111" s="65"/>
      <c r="C111" s="65"/>
      <c r="D111" s="45"/>
      <c r="E111" s="42" t="str">
        <f t="shared" si="135"/>
        <v>Muy Baja</v>
      </c>
      <c r="F111" s="45"/>
      <c r="G111" s="46" t="str">
        <f t="shared" si="127"/>
        <v>Leve</v>
      </c>
      <c r="H111" s="47" t="str">
        <f t="shared" si="136"/>
        <v>Bajo</v>
      </c>
      <c r="I111" s="69"/>
      <c r="J111" s="65"/>
      <c r="K111" s="52"/>
      <c r="L111" s="52"/>
      <c r="M111" s="52"/>
      <c r="N111" s="67"/>
      <c r="O111" s="68"/>
      <c r="P111" s="78"/>
      <c r="Q111" s="42" t="str">
        <f t="shared" si="1"/>
        <v xml:space="preserve"> </v>
      </c>
      <c r="R111" s="42" t="str">
        <f t="shared" si="128"/>
        <v xml:space="preserve"> </v>
      </c>
      <c r="S111" s="65"/>
      <c r="T111" s="39">
        <f t="shared" si="3"/>
        <v>0</v>
      </c>
      <c r="U111" s="65"/>
      <c r="V111" s="39">
        <f t="shared" si="4"/>
        <v>0</v>
      </c>
      <c r="W111" s="40">
        <f t="shared" si="129"/>
        <v>0</v>
      </c>
      <c r="X111" s="41">
        <f t="shared" si="130"/>
        <v>0</v>
      </c>
      <c r="Y111" s="41" t="str">
        <f t="shared" si="131"/>
        <v xml:space="preserve"> </v>
      </c>
      <c r="Z111" s="41" t="str">
        <f t="shared" si="132"/>
        <v>Leve</v>
      </c>
      <c r="AA111" s="41">
        <f t="shared" si="133"/>
        <v>0</v>
      </c>
      <c r="AB111" s="46">
        <f t="shared" si="134"/>
        <v>0</v>
      </c>
      <c r="AC111" s="53"/>
    </row>
    <row r="112" spans="1:29" ht="16.5" x14ac:dyDescent="0.25">
      <c r="A112" s="65"/>
      <c r="B112" s="65"/>
      <c r="C112" s="65"/>
      <c r="D112" s="45"/>
      <c r="E112" s="42" t="str">
        <f t="shared" si="135"/>
        <v>Muy Baja</v>
      </c>
      <c r="F112" s="45"/>
      <c r="G112" s="46" t="str">
        <f t="shared" si="127"/>
        <v>Leve</v>
      </c>
      <c r="H112" s="47" t="str">
        <f t="shared" si="136"/>
        <v>Bajo</v>
      </c>
      <c r="I112" s="69"/>
      <c r="J112" s="65"/>
      <c r="K112" s="52"/>
      <c r="L112" s="52"/>
      <c r="M112" s="52"/>
      <c r="N112" s="67"/>
      <c r="O112" s="68"/>
      <c r="P112" s="78"/>
      <c r="Q112" s="42" t="str">
        <f t="shared" si="1"/>
        <v xml:space="preserve"> </v>
      </c>
      <c r="R112" s="42" t="str">
        <f t="shared" si="128"/>
        <v xml:space="preserve"> </v>
      </c>
      <c r="S112" s="65"/>
      <c r="T112" s="39">
        <f t="shared" si="3"/>
        <v>0</v>
      </c>
      <c r="U112" s="65"/>
      <c r="V112" s="39">
        <f t="shared" si="4"/>
        <v>0</v>
      </c>
      <c r="W112" s="40">
        <f t="shared" si="129"/>
        <v>0</v>
      </c>
      <c r="X112" s="41">
        <f t="shared" si="130"/>
        <v>0</v>
      </c>
      <c r="Y112" s="41" t="str">
        <f t="shared" si="131"/>
        <v xml:space="preserve"> </v>
      </c>
      <c r="Z112" s="41" t="str">
        <f t="shared" si="132"/>
        <v>Leve</v>
      </c>
      <c r="AA112" s="41">
        <f t="shared" si="133"/>
        <v>0</v>
      </c>
      <c r="AB112" s="46">
        <f t="shared" si="134"/>
        <v>0</v>
      </c>
      <c r="AC112" s="53"/>
    </row>
    <row r="113" spans="1:29" ht="16.5" x14ac:dyDescent="0.25">
      <c r="A113" s="65"/>
      <c r="B113" s="65"/>
      <c r="C113" s="65"/>
      <c r="D113" s="45"/>
      <c r="E113" s="42" t="str">
        <f t="shared" si="135"/>
        <v>Muy Baja</v>
      </c>
      <c r="F113" s="45"/>
      <c r="G113" s="46" t="str">
        <f t="shared" si="127"/>
        <v>Leve</v>
      </c>
      <c r="H113" s="47" t="str">
        <f t="shared" si="136"/>
        <v>Bajo</v>
      </c>
      <c r="I113" s="69"/>
      <c r="J113" s="65"/>
      <c r="K113" s="52"/>
      <c r="L113" s="52"/>
      <c r="M113" s="52"/>
      <c r="N113" s="67"/>
      <c r="O113" s="68"/>
      <c r="P113" s="78"/>
      <c r="Q113" s="42" t="str">
        <f t="shared" si="1"/>
        <v xml:space="preserve"> </v>
      </c>
      <c r="R113" s="42" t="str">
        <f t="shared" si="128"/>
        <v xml:space="preserve"> </v>
      </c>
      <c r="S113" s="65"/>
      <c r="T113" s="39">
        <f t="shared" si="3"/>
        <v>0</v>
      </c>
      <c r="U113" s="65"/>
      <c r="V113" s="39">
        <f t="shared" si="4"/>
        <v>0</v>
      </c>
      <c r="W113" s="40">
        <f t="shared" si="129"/>
        <v>0</v>
      </c>
      <c r="X113" s="41">
        <f t="shared" si="130"/>
        <v>0</v>
      </c>
      <c r="Y113" s="41" t="str">
        <f t="shared" si="131"/>
        <v xml:space="preserve"> </v>
      </c>
      <c r="Z113" s="41" t="str">
        <f t="shared" si="132"/>
        <v>Leve</v>
      </c>
      <c r="AA113" s="41">
        <f t="shared" si="133"/>
        <v>0</v>
      </c>
      <c r="AB113" s="46">
        <f t="shared" si="134"/>
        <v>0</v>
      </c>
      <c r="AC113" s="53"/>
    </row>
    <row r="114" spans="1:29" ht="16.5" x14ac:dyDescent="0.25">
      <c r="A114" s="65"/>
      <c r="B114" s="65"/>
      <c r="C114" s="65"/>
      <c r="D114" s="45"/>
      <c r="E114" s="42" t="str">
        <f t="shared" si="135"/>
        <v>Muy Baja</v>
      </c>
      <c r="F114" s="45"/>
      <c r="G114" s="46" t="str">
        <f t="shared" si="127"/>
        <v>Leve</v>
      </c>
      <c r="H114" s="47" t="str">
        <f t="shared" si="136"/>
        <v>Bajo</v>
      </c>
      <c r="I114" s="69"/>
      <c r="J114" s="65"/>
      <c r="K114" s="52"/>
      <c r="L114" s="52"/>
      <c r="M114" s="52"/>
      <c r="N114" s="67"/>
      <c r="O114" s="68"/>
      <c r="P114" s="78"/>
      <c r="Q114" s="42" t="str">
        <f t="shared" si="1"/>
        <v xml:space="preserve"> </v>
      </c>
      <c r="R114" s="42" t="str">
        <f t="shared" si="128"/>
        <v xml:space="preserve"> </v>
      </c>
      <c r="S114" s="65"/>
      <c r="T114" s="39">
        <f t="shared" si="3"/>
        <v>0</v>
      </c>
      <c r="U114" s="65"/>
      <c r="V114" s="39">
        <f t="shared" si="4"/>
        <v>0</v>
      </c>
      <c r="W114" s="40">
        <f t="shared" si="129"/>
        <v>0</v>
      </c>
      <c r="X114" s="41">
        <f t="shared" si="130"/>
        <v>0</v>
      </c>
      <c r="Y114" s="41" t="str">
        <f t="shared" si="131"/>
        <v xml:space="preserve"> </v>
      </c>
      <c r="Z114" s="41" t="str">
        <f t="shared" si="132"/>
        <v>Leve</v>
      </c>
      <c r="AA114" s="41">
        <f t="shared" si="133"/>
        <v>0</v>
      </c>
      <c r="AB114" s="46">
        <f t="shared" si="134"/>
        <v>0</v>
      </c>
      <c r="AC114" s="53"/>
    </row>
    <row r="115" spans="1:29" ht="16.5" x14ac:dyDescent="0.25">
      <c r="A115" s="65"/>
      <c r="B115" s="65"/>
      <c r="C115" s="65"/>
      <c r="D115" s="45"/>
      <c r="E115" s="42" t="str">
        <f t="shared" si="135"/>
        <v>Muy Baja</v>
      </c>
      <c r="F115" s="45"/>
      <c r="G115" s="46" t="str">
        <f t="shared" si="127"/>
        <v>Leve</v>
      </c>
      <c r="H115" s="47" t="str">
        <f t="shared" si="136"/>
        <v>Bajo</v>
      </c>
      <c r="I115" s="69"/>
      <c r="J115" s="65"/>
      <c r="K115" s="52"/>
      <c r="L115" s="52"/>
      <c r="M115" s="52"/>
      <c r="N115" s="67"/>
      <c r="O115" s="68"/>
      <c r="P115" s="78"/>
      <c r="Q115" s="42" t="str">
        <f t="shared" si="1"/>
        <v xml:space="preserve"> </v>
      </c>
      <c r="R115" s="42" t="str">
        <f t="shared" si="128"/>
        <v xml:space="preserve"> </v>
      </c>
      <c r="S115" s="65"/>
      <c r="T115" s="39">
        <f t="shared" si="3"/>
        <v>0</v>
      </c>
      <c r="U115" s="65"/>
      <c r="V115" s="39">
        <f t="shared" si="4"/>
        <v>0</v>
      </c>
      <c r="W115" s="40">
        <f t="shared" si="129"/>
        <v>0</v>
      </c>
      <c r="X115" s="41">
        <f t="shared" si="130"/>
        <v>0</v>
      </c>
      <c r="Y115" s="41" t="str">
        <f t="shared" si="131"/>
        <v xml:space="preserve"> </v>
      </c>
      <c r="Z115" s="41" t="str">
        <f t="shared" si="132"/>
        <v>Leve</v>
      </c>
      <c r="AA115" s="41">
        <f t="shared" si="133"/>
        <v>0</v>
      </c>
      <c r="AB115" s="46">
        <f t="shared" si="134"/>
        <v>0</v>
      </c>
      <c r="AC115" s="53"/>
    </row>
    <row r="116" spans="1:29" ht="16.5" x14ac:dyDescent="0.25">
      <c r="A116" s="65"/>
      <c r="B116" s="65"/>
      <c r="C116" s="65"/>
      <c r="D116" s="45"/>
      <c r="E116" s="42" t="str">
        <f t="shared" si="135"/>
        <v>Muy Baja</v>
      </c>
      <c r="F116" s="45"/>
      <c r="G116" s="46" t="str">
        <f t="shared" si="127"/>
        <v>Leve</v>
      </c>
      <c r="H116" s="47" t="str">
        <f t="shared" si="136"/>
        <v>Bajo</v>
      </c>
      <c r="I116" s="69"/>
      <c r="J116" s="65"/>
      <c r="K116" s="52"/>
      <c r="L116" s="52"/>
      <c r="M116" s="52"/>
      <c r="N116" s="67"/>
      <c r="O116" s="68"/>
      <c r="P116" s="78"/>
      <c r="Q116" s="42" t="str">
        <f t="shared" si="1"/>
        <v xml:space="preserve"> </v>
      </c>
      <c r="R116" s="42" t="str">
        <f t="shared" si="128"/>
        <v xml:space="preserve"> </v>
      </c>
      <c r="S116" s="65"/>
      <c r="T116" s="39">
        <f t="shared" si="3"/>
        <v>0</v>
      </c>
      <c r="U116" s="65"/>
      <c r="V116" s="39">
        <f t="shared" si="4"/>
        <v>0</v>
      </c>
      <c r="W116" s="40">
        <f t="shared" si="129"/>
        <v>0</v>
      </c>
      <c r="X116" s="41">
        <f t="shared" si="130"/>
        <v>0</v>
      </c>
      <c r="Y116" s="41" t="str">
        <f t="shared" si="131"/>
        <v xml:space="preserve"> </v>
      </c>
      <c r="Z116" s="41" t="str">
        <f t="shared" si="132"/>
        <v>Leve</v>
      </c>
      <c r="AA116" s="41">
        <f t="shared" si="133"/>
        <v>0</v>
      </c>
      <c r="AB116" s="46">
        <f t="shared" si="134"/>
        <v>0</v>
      </c>
      <c r="AC116" s="53"/>
    </row>
    <row r="117" spans="1:29" ht="16.5" x14ac:dyDescent="0.25">
      <c r="A117" s="65"/>
      <c r="B117" s="65"/>
      <c r="C117" s="65"/>
      <c r="D117" s="45"/>
      <c r="E117" s="42" t="str">
        <f t="shared" si="135"/>
        <v>Muy Baja</v>
      </c>
      <c r="F117" s="45"/>
      <c r="G117" s="46" t="str">
        <f t="shared" si="127"/>
        <v>Leve</v>
      </c>
      <c r="H117" s="47" t="str">
        <f t="shared" si="136"/>
        <v>Bajo</v>
      </c>
      <c r="I117" s="69"/>
      <c r="J117" s="65"/>
      <c r="K117" s="52"/>
      <c r="L117" s="52"/>
      <c r="M117" s="52"/>
      <c r="N117" s="67"/>
      <c r="O117" s="68"/>
      <c r="P117" s="78"/>
      <c r="Q117" s="42" t="str">
        <f t="shared" si="1"/>
        <v xml:space="preserve"> </v>
      </c>
      <c r="R117" s="42" t="str">
        <f t="shared" si="128"/>
        <v xml:space="preserve"> </v>
      </c>
      <c r="S117" s="65"/>
      <c r="T117" s="39">
        <f t="shared" si="3"/>
        <v>0</v>
      </c>
      <c r="U117" s="65"/>
      <c r="V117" s="39">
        <f t="shared" si="4"/>
        <v>0</v>
      </c>
      <c r="W117" s="40">
        <f t="shared" si="129"/>
        <v>0</v>
      </c>
      <c r="X117" s="41">
        <f t="shared" si="130"/>
        <v>0</v>
      </c>
      <c r="Y117" s="41" t="str">
        <f t="shared" si="131"/>
        <v xml:space="preserve"> </v>
      </c>
      <c r="Z117" s="41" t="str">
        <f t="shared" si="132"/>
        <v>Leve</v>
      </c>
      <c r="AA117" s="41">
        <f t="shared" si="133"/>
        <v>0</v>
      </c>
      <c r="AB117" s="46">
        <f t="shared" si="134"/>
        <v>0</v>
      </c>
      <c r="AC117" s="53"/>
    </row>
    <row r="118" spans="1:29" ht="16.5" x14ac:dyDescent="0.25">
      <c r="A118" s="65"/>
      <c r="B118" s="65"/>
      <c r="C118" s="65"/>
      <c r="D118" s="45"/>
      <c r="E118" s="42" t="str">
        <f t="shared" si="135"/>
        <v>Muy Baja</v>
      </c>
      <c r="F118" s="45"/>
      <c r="G118" s="46" t="str">
        <f t="shared" si="127"/>
        <v>Leve</v>
      </c>
      <c r="H118" s="47" t="str">
        <f t="shared" si="136"/>
        <v>Bajo</v>
      </c>
      <c r="I118" s="69"/>
      <c r="J118" s="65"/>
      <c r="K118" s="52"/>
      <c r="L118" s="52"/>
      <c r="M118" s="52"/>
      <c r="N118" s="67"/>
      <c r="O118" s="68"/>
      <c r="P118" s="78"/>
      <c r="Q118" s="42" t="str">
        <f t="shared" si="1"/>
        <v xml:space="preserve"> </v>
      </c>
      <c r="R118" s="42" t="str">
        <f t="shared" si="128"/>
        <v xml:space="preserve"> </v>
      </c>
      <c r="S118" s="65"/>
      <c r="T118" s="39">
        <f t="shared" si="3"/>
        <v>0</v>
      </c>
      <c r="U118" s="65"/>
      <c r="V118" s="39">
        <f t="shared" si="4"/>
        <v>0</v>
      </c>
      <c r="W118" s="40">
        <f t="shared" si="129"/>
        <v>0</v>
      </c>
      <c r="X118" s="41">
        <f t="shared" si="130"/>
        <v>0</v>
      </c>
      <c r="Y118" s="41" t="str">
        <f t="shared" si="131"/>
        <v xml:space="preserve"> </v>
      </c>
      <c r="Z118" s="41" t="str">
        <f t="shared" si="132"/>
        <v>Leve</v>
      </c>
      <c r="AA118" s="41">
        <f t="shared" si="133"/>
        <v>0</v>
      </c>
      <c r="AB118" s="46">
        <f t="shared" si="134"/>
        <v>0</v>
      </c>
      <c r="AC118" s="53"/>
    </row>
    <row r="119" spans="1:29" ht="16.5" x14ac:dyDescent="0.25">
      <c r="A119" s="65"/>
      <c r="B119" s="65"/>
      <c r="C119" s="65"/>
      <c r="D119" s="45"/>
      <c r="E119" s="42" t="str">
        <f t="shared" si="135"/>
        <v>Muy Baja</v>
      </c>
      <c r="F119" s="45"/>
      <c r="G119" s="46" t="str">
        <f t="shared" si="127"/>
        <v>Leve</v>
      </c>
      <c r="H119" s="47" t="str">
        <f t="shared" si="136"/>
        <v>Bajo</v>
      </c>
      <c r="I119" s="69"/>
      <c r="J119" s="65"/>
      <c r="K119" s="52"/>
      <c r="L119" s="52"/>
      <c r="M119" s="52"/>
      <c r="N119" s="67"/>
      <c r="O119" s="68"/>
      <c r="P119" s="78"/>
      <c r="Q119" s="42" t="str">
        <f t="shared" si="1"/>
        <v xml:space="preserve"> </v>
      </c>
      <c r="R119" s="42" t="str">
        <f t="shared" si="128"/>
        <v xml:space="preserve"> </v>
      </c>
      <c r="S119" s="65"/>
      <c r="T119" s="39">
        <f t="shared" si="3"/>
        <v>0</v>
      </c>
      <c r="U119" s="65"/>
      <c r="V119" s="39">
        <f t="shared" si="4"/>
        <v>0</v>
      </c>
      <c r="W119" s="40">
        <f t="shared" si="129"/>
        <v>0</v>
      </c>
      <c r="X119" s="41">
        <f t="shared" si="130"/>
        <v>0</v>
      </c>
      <c r="Y119" s="41" t="str">
        <f t="shared" si="131"/>
        <v xml:space="preserve"> </v>
      </c>
      <c r="Z119" s="41" t="str">
        <f t="shared" si="132"/>
        <v>Leve</v>
      </c>
      <c r="AA119" s="41">
        <f t="shared" si="133"/>
        <v>0</v>
      </c>
      <c r="AB119" s="46">
        <f t="shared" si="134"/>
        <v>0</v>
      </c>
      <c r="AC119" s="53"/>
    </row>
    <row r="120" spans="1:29" ht="16.5" x14ac:dyDescent="0.25">
      <c r="A120" s="65"/>
      <c r="B120" s="65"/>
      <c r="C120" s="65"/>
      <c r="D120" s="45"/>
      <c r="E120" s="42" t="str">
        <f t="shared" si="135"/>
        <v>Muy Baja</v>
      </c>
      <c r="F120" s="45"/>
      <c r="G120" s="46" t="str">
        <f t="shared" si="127"/>
        <v>Leve</v>
      </c>
      <c r="H120" s="47" t="str">
        <f t="shared" si="136"/>
        <v>Bajo</v>
      </c>
      <c r="I120" s="69"/>
      <c r="J120" s="65"/>
      <c r="K120" s="52"/>
      <c r="L120" s="52"/>
      <c r="M120" s="52"/>
      <c r="N120" s="67"/>
      <c r="O120" s="68"/>
      <c r="P120" s="78"/>
      <c r="Q120" s="42" t="str">
        <f t="shared" si="1"/>
        <v xml:space="preserve"> </v>
      </c>
      <c r="R120" s="42" t="str">
        <f t="shared" si="128"/>
        <v xml:space="preserve"> </v>
      </c>
      <c r="S120" s="65"/>
      <c r="T120" s="39">
        <f t="shared" si="3"/>
        <v>0</v>
      </c>
      <c r="U120" s="65"/>
      <c r="V120" s="39">
        <f t="shared" si="4"/>
        <v>0</v>
      </c>
      <c r="W120" s="40">
        <f t="shared" si="129"/>
        <v>0</v>
      </c>
      <c r="X120" s="41">
        <f t="shared" si="130"/>
        <v>0</v>
      </c>
      <c r="Y120" s="41" t="str">
        <f t="shared" si="131"/>
        <v xml:space="preserve"> </v>
      </c>
      <c r="Z120" s="41" t="str">
        <f t="shared" si="132"/>
        <v>Leve</v>
      </c>
      <c r="AA120" s="41">
        <f t="shared" si="133"/>
        <v>0</v>
      </c>
      <c r="AB120" s="46">
        <f t="shared" si="134"/>
        <v>0</v>
      </c>
      <c r="AC120" s="53"/>
    </row>
    <row r="121" spans="1:29" ht="16.5" x14ac:dyDescent="0.25">
      <c r="A121" s="65"/>
      <c r="B121" s="65"/>
      <c r="C121" s="65"/>
      <c r="D121" s="45"/>
      <c r="E121" s="42" t="str">
        <f t="shared" si="135"/>
        <v>Muy Baja</v>
      </c>
      <c r="F121" s="45"/>
      <c r="G121" s="46" t="str">
        <f t="shared" si="127"/>
        <v>Leve</v>
      </c>
      <c r="H121" s="47" t="str">
        <f t="shared" si="136"/>
        <v>Bajo</v>
      </c>
      <c r="I121" s="69"/>
      <c r="J121" s="65"/>
      <c r="K121" s="52"/>
      <c r="L121" s="52"/>
      <c r="M121" s="52"/>
      <c r="N121" s="67"/>
      <c r="O121" s="68"/>
      <c r="P121" s="78"/>
      <c r="Q121" s="42" t="str">
        <f t="shared" si="1"/>
        <v xml:space="preserve"> </v>
      </c>
      <c r="R121" s="42" t="str">
        <f t="shared" si="128"/>
        <v xml:space="preserve"> </v>
      </c>
      <c r="S121" s="65"/>
      <c r="T121" s="39">
        <f t="shared" si="3"/>
        <v>0</v>
      </c>
      <c r="U121" s="65"/>
      <c r="V121" s="39">
        <f t="shared" si="4"/>
        <v>0</v>
      </c>
      <c r="W121" s="40">
        <f t="shared" si="129"/>
        <v>0</v>
      </c>
      <c r="X121" s="41">
        <f t="shared" si="130"/>
        <v>0</v>
      </c>
      <c r="Y121" s="41" t="str">
        <f t="shared" si="131"/>
        <v xml:space="preserve"> </v>
      </c>
      <c r="Z121" s="41" t="str">
        <f t="shared" si="132"/>
        <v>Leve</v>
      </c>
      <c r="AA121" s="41">
        <f t="shared" si="133"/>
        <v>0</v>
      </c>
      <c r="AB121" s="46">
        <f t="shared" si="134"/>
        <v>0</v>
      </c>
      <c r="AC121" s="53"/>
    </row>
    <row r="122" spans="1:29" ht="16.5" x14ac:dyDescent="0.25">
      <c r="A122" s="65"/>
      <c r="B122" s="65"/>
      <c r="C122" s="65"/>
      <c r="D122" s="45"/>
      <c r="E122" s="42" t="str">
        <f t="shared" si="135"/>
        <v>Muy Baja</v>
      </c>
      <c r="F122" s="45"/>
      <c r="G122" s="46" t="str">
        <f t="shared" si="127"/>
        <v>Leve</v>
      </c>
      <c r="H122" s="47" t="str">
        <f t="shared" si="136"/>
        <v>Bajo</v>
      </c>
      <c r="I122" s="69"/>
      <c r="J122" s="65"/>
      <c r="K122" s="52"/>
      <c r="L122" s="52"/>
      <c r="M122" s="52"/>
      <c r="N122" s="67"/>
      <c r="O122" s="68"/>
      <c r="P122" s="78"/>
      <c r="Q122" s="42" t="str">
        <f t="shared" si="1"/>
        <v xml:space="preserve"> </v>
      </c>
      <c r="R122" s="42" t="str">
        <f t="shared" si="128"/>
        <v xml:space="preserve"> </v>
      </c>
      <c r="S122" s="65"/>
      <c r="T122" s="39">
        <f t="shared" si="3"/>
        <v>0</v>
      </c>
      <c r="U122" s="65"/>
      <c r="V122" s="39">
        <f t="shared" si="4"/>
        <v>0</v>
      </c>
      <c r="W122" s="40">
        <f t="shared" si="129"/>
        <v>0</v>
      </c>
      <c r="X122" s="41">
        <f t="shared" si="130"/>
        <v>0</v>
      </c>
      <c r="Y122" s="41" t="str">
        <f t="shared" si="131"/>
        <v xml:space="preserve"> </v>
      </c>
      <c r="Z122" s="41" t="str">
        <f t="shared" si="132"/>
        <v>Leve</v>
      </c>
      <c r="AA122" s="41">
        <f t="shared" si="133"/>
        <v>0</v>
      </c>
      <c r="AB122" s="46">
        <f t="shared" si="134"/>
        <v>0</v>
      </c>
      <c r="AC122" s="53"/>
    </row>
    <row r="123" spans="1:29" ht="16.5" x14ac:dyDescent="0.25">
      <c r="A123" s="65"/>
      <c r="B123" s="65"/>
      <c r="C123" s="65"/>
      <c r="D123" s="45"/>
      <c r="E123" s="42" t="str">
        <f t="shared" si="135"/>
        <v>Muy Baja</v>
      </c>
      <c r="F123" s="45"/>
      <c r="G123" s="46" t="str">
        <f t="shared" si="127"/>
        <v>Leve</v>
      </c>
      <c r="H123" s="47" t="str">
        <f t="shared" si="136"/>
        <v>Bajo</v>
      </c>
      <c r="I123" s="69"/>
      <c r="J123" s="65"/>
      <c r="K123" s="52"/>
      <c r="L123" s="52"/>
      <c r="M123" s="52"/>
      <c r="N123" s="67"/>
      <c r="O123" s="68"/>
      <c r="P123" s="78"/>
      <c r="Q123" s="42" t="str">
        <f t="shared" si="1"/>
        <v xml:space="preserve"> </v>
      </c>
      <c r="R123" s="42" t="str">
        <f t="shared" si="128"/>
        <v xml:space="preserve"> </v>
      </c>
      <c r="S123" s="65"/>
      <c r="T123" s="39">
        <f t="shared" si="3"/>
        <v>0</v>
      </c>
      <c r="U123" s="65"/>
      <c r="V123" s="39">
        <f t="shared" si="4"/>
        <v>0</v>
      </c>
      <c r="W123" s="40">
        <f t="shared" si="129"/>
        <v>0</v>
      </c>
      <c r="X123" s="41">
        <f t="shared" si="130"/>
        <v>0</v>
      </c>
      <c r="Y123" s="41" t="str">
        <f t="shared" si="131"/>
        <v xml:space="preserve"> </v>
      </c>
      <c r="Z123" s="41" t="str">
        <f t="shared" si="132"/>
        <v>Leve</v>
      </c>
      <c r="AA123" s="41">
        <f t="shared" si="133"/>
        <v>0</v>
      </c>
      <c r="AB123" s="46">
        <f t="shared" si="134"/>
        <v>0</v>
      </c>
      <c r="AC123" s="53"/>
    </row>
    <row r="124" spans="1:29" ht="16.5" x14ac:dyDescent="0.25">
      <c r="A124" s="65"/>
      <c r="B124" s="65"/>
      <c r="C124" s="65"/>
      <c r="D124" s="45"/>
      <c r="E124" s="42" t="str">
        <f t="shared" si="135"/>
        <v>Muy Baja</v>
      </c>
      <c r="F124" s="45"/>
      <c r="G124" s="46" t="str">
        <f t="shared" si="127"/>
        <v>Leve</v>
      </c>
      <c r="H124" s="47" t="str">
        <f t="shared" si="136"/>
        <v>Bajo</v>
      </c>
      <c r="I124" s="69"/>
      <c r="J124" s="65"/>
      <c r="K124" s="52"/>
      <c r="L124" s="52"/>
      <c r="M124" s="52"/>
      <c r="N124" s="67"/>
      <c r="O124" s="68"/>
      <c r="P124" s="78"/>
      <c r="Q124" s="42" t="str">
        <f t="shared" si="1"/>
        <v xml:space="preserve"> </v>
      </c>
      <c r="R124" s="42" t="str">
        <f t="shared" si="128"/>
        <v xml:space="preserve"> </v>
      </c>
      <c r="S124" s="65"/>
      <c r="T124" s="39">
        <f t="shared" si="3"/>
        <v>0</v>
      </c>
      <c r="U124" s="65"/>
      <c r="V124" s="39">
        <f t="shared" si="4"/>
        <v>0</v>
      </c>
      <c r="W124" s="40">
        <f t="shared" si="129"/>
        <v>0</v>
      </c>
      <c r="X124" s="41">
        <f t="shared" si="130"/>
        <v>0</v>
      </c>
      <c r="Y124" s="41" t="str">
        <f t="shared" si="131"/>
        <v xml:space="preserve"> </v>
      </c>
      <c r="Z124" s="41" t="str">
        <f t="shared" si="132"/>
        <v>Leve</v>
      </c>
      <c r="AA124" s="41">
        <f t="shared" si="133"/>
        <v>0</v>
      </c>
      <c r="AB124" s="46">
        <f t="shared" si="134"/>
        <v>0</v>
      </c>
      <c r="AC124" s="53"/>
    </row>
    <row r="125" spans="1:29" ht="16.5" x14ac:dyDescent="0.25">
      <c r="A125" s="65"/>
      <c r="B125" s="65"/>
      <c r="C125" s="65"/>
      <c r="D125" s="45"/>
      <c r="E125" s="42" t="str">
        <f t="shared" si="135"/>
        <v>Muy Baja</v>
      </c>
      <c r="F125" s="45"/>
      <c r="G125" s="46" t="str">
        <f t="shared" si="127"/>
        <v>Leve</v>
      </c>
      <c r="H125" s="47" t="str">
        <f t="shared" si="136"/>
        <v>Bajo</v>
      </c>
      <c r="I125" s="69"/>
      <c r="J125" s="65"/>
      <c r="K125" s="52"/>
      <c r="L125" s="52"/>
      <c r="M125" s="52"/>
      <c r="N125" s="67"/>
      <c r="O125" s="68"/>
      <c r="P125" s="78"/>
      <c r="Q125" s="42" t="str">
        <f t="shared" si="1"/>
        <v xml:space="preserve"> </v>
      </c>
      <c r="R125" s="42" t="str">
        <f t="shared" si="128"/>
        <v xml:space="preserve"> </v>
      </c>
      <c r="S125" s="65"/>
      <c r="T125" s="39">
        <f t="shared" si="3"/>
        <v>0</v>
      </c>
      <c r="U125" s="65"/>
      <c r="V125" s="39">
        <f t="shared" si="4"/>
        <v>0</v>
      </c>
      <c r="W125" s="40">
        <f t="shared" si="129"/>
        <v>0</v>
      </c>
      <c r="X125" s="41">
        <f t="shared" si="130"/>
        <v>0</v>
      </c>
      <c r="Y125" s="41" t="str">
        <f t="shared" si="131"/>
        <v xml:space="preserve"> </v>
      </c>
      <c r="Z125" s="41" t="str">
        <f t="shared" si="132"/>
        <v>Leve</v>
      </c>
      <c r="AA125" s="41">
        <f t="shared" si="133"/>
        <v>0</v>
      </c>
      <c r="AB125" s="46">
        <f t="shared" si="134"/>
        <v>0</v>
      </c>
      <c r="AC125" s="53"/>
    </row>
    <row r="126" spans="1:29" ht="16.5" x14ac:dyDescent="0.25">
      <c r="A126" s="65"/>
      <c r="B126" s="65"/>
      <c r="C126" s="65"/>
      <c r="D126" s="45"/>
      <c r="E126" s="42" t="str">
        <f t="shared" si="135"/>
        <v>Muy Baja</v>
      </c>
      <c r="F126" s="45"/>
      <c r="G126" s="46" t="str">
        <f t="shared" si="127"/>
        <v>Leve</v>
      </c>
      <c r="H126" s="47" t="str">
        <f t="shared" si="136"/>
        <v>Bajo</v>
      </c>
      <c r="I126" s="69"/>
      <c r="J126" s="65"/>
      <c r="K126" s="52"/>
      <c r="L126" s="52"/>
      <c r="M126" s="52"/>
      <c r="N126" s="67"/>
      <c r="O126" s="68"/>
      <c r="P126" s="78"/>
      <c r="Q126" s="42" t="str">
        <f t="shared" si="1"/>
        <v xml:space="preserve"> </v>
      </c>
      <c r="R126" s="42" t="str">
        <f t="shared" si="128"/>
        <v xml:space="preserve"> </v>
      </c>
      <c r="S126" s="65"/>
      <c r="T126" s="39">
        <f t="shared" si="3"/>
        <v>0</v>
      </c>
      <c r="U126" s="65"/>
      <c r="V126" s="39">
        <f t="shared" si="4"/>
        <v>0</v>
      </c>
      <c r="W126" s="40">
        <f t="shared" si="129"/>
        <v>0</v>
      </c>
      <c r="X126" s="41">
        <f t="shared" si="130"/>
        <v>0</v>
      </c>
      <c r="Y126" s="41" t="str">
        <f t="shared" si="131"/>
        <v xml:space="preserve"> </v>
      </c>
      <c r="Z126" s="41" t="str">
        <f t="shared" si="132"/>
        <v>Leve</v>
      </c>
      <c r="AA126" s="41">
        <f t="shared" si="133"/>
        <v>0</v>
      </c>
      <c r="AB126" s="46">
        <f t="shared" si="134"/>
        <v>0</v>
      </c>
      <c r="AC126" s="53"/>
    </row>
    <row r="127" spans="1:29" ht="16.5" x14ac:dyDescent="0.25">
      <c r="A127" s="65"/>
      <c r="B127" s="65"/>
      <c r="C127" s="65"/>
      <c r="D127" s="45"/>
      <c r="E127" s="42" t="str">
        <f t="shared" si="135"/>
        <v>Muy Baja</v>
      </c>
      <c r="F127" s="45"/>
      <c r="G127" s="46" t="str">
        <f t="shared" si="127"/>
        <v>Leve</v>
      </c>
      <c r="H127" s="47" t="str">
        <f t="shared" si="136"/>
        <v>Bajo</v>
      </c>
      <c r="I127" s="69"/>
      <c r="J127" s="65"/>
      <c r="K127" s="52"/>
      <c r="L127" s="52"/>
      <c r="M127" s="52"/>
      <c r="N127" s="67"/>
      <c r="O127" s="68"/>
      <c r="P127" s="78"/>
      <c r="Q127" s="42" t="str">
        <f t="shared" si="1"/>
        <v xml:space="preserve"> </v>
      </c>
      <c r="R127" s="42" t="str">
        <f t="shared" si="128"/>
        <v xml:space="preserve"> </v>
      </c>
      <c r="S127" s="65"/>
      <c r="T127" s="39">
        <f t="shared" si="3"/>
        <v>0</v>
      </c>
      <c r="U127" s="65"/>
      <c r="V127" s="39">
        <f t="shared" si="4"/>
        <v>0</v>
      </c>
      <c r="W127" s="40">
        <f t="shared" si="129"/>
        <v>0</v>
      </c>
      <c r="X127" s="41">
        <f t="shared" si="130"/>
        <v>0</v>
      </c>
      <c r="Y127" s="41" t="str">
        <f t="shared" si="131"/>
        <v xml:space="preserve"> </v>
      </c>
      <c r="Z127" s="41" t="str">
        <f t="shared" si="132"/>
        <v>Leve</v>
      </c>
      <c r="AA127" s="41">
        <f t="shared" si="133"/>
        <v>0</v>
      </c>
      <c r="AB127" s="46">
        <f t="shared" si="134"/>
        <v>0</v>
      </c>
      <c r="AC127" s="53"/>
    </row>
    <row r="128" spans="1:29" ht="16.5" x14ac:dyDescent="0.25">
      <c r="A128" s="65"/>
      <c r="B128" s="65"/>
      <c r="C128" s="65"/>
      <c r="D128" s="45"/>
      <c r="E128" s="42" t="str">
        <f t="shared" si="135"/>
        <v>Muy Baja</v>
      </c>
      <c r="F128" s="45"/>
      <c r="G128" s="46" t="str">
        <f t="shared" si="127"/>
        <v>Leve</v>
      </c>
      <c r="H128" s="47" t="str">
        <f t="shared" si="136"/>
        <v>Bajo</v>
      </c>
      <c r="I128" s="69"/>
      <c r="J128" s="65"/>
      <c r="K128" s="52"/>
      <c r="L128" s="52"/>
      <c r="M128" s="52"/>
      <c r="N128" s="67"/>
      <c r="O128" s="68"/>
      <c r="P128" s="78"/>
      <c r="Q128" s="42" t="str">
        <f t="shared" si="1"/>
        <v xml:space="preserve"> </v>
      </c>
      <c r="R128" s="42" t="str">
        <f t="shared" si="128"/>
        <v xml:space="preserve"> </v>
      </c>
      <c r="S128" s="65"/>
      <c r="T128" s="39">
        <f t="shared" si="3"/>
        <v>0</v>
      </c>
      <c r="U128" s="65"/>
      <c r="V128" s="39">
        <f t="shared" si="4"/>
        <v>0</v>
      </c>
      <c r="W128" s="40">
        <f t="shared" si="129"/>
        <v>0</v>
      </c>
      <c r="X128" s="41">
        <f t="shared" si="130"/>
        <v>0</v>
      </c>
      <c r="Y128" s="41" t="str">
        <f t="shared" si="131"/>
        <v xml:space="preserve"> </v>
      </c>
      <c r="Z128" s="41" t="str">
        <f t="shared" si="132"/>
        <v>Leve</v>
      </c>
      <c r="AA128" s="41">
        <f t="shared" si="133"/>
        <v>0</v>
      </c>
      <c r="AB128" s="46">
        <f t="shared" si="134"/>
        <v>0</v>
      </c>
      <c r="AC128" s="53"/>
    </row>
    <row r="129" spans="1:29" ht="16.5" x14ac:dyDescent="0.25">
      <c r="A129" s="65"/>
      <c r="B129" s="65"/>
      <c r="C129" s="65"/>
      <c r="D129" s="45"/>
      <c r="E129" s="42" t="str">
        <f t="shared" si="135"/>
        <v>Muy Baja</v>
      </c>
      <c r="F129" s="45"/>
      <c r="G129" s="46" t="str">
        <f t="shared" si="127"/>
        <v>Leve</v>
      </c>
      <c r="H129" s="47" t="str">
        <f t="shared" si="136"/>
        <v>Bajo</v>
      </c>
      <c r="I129" s="69"/>
      <c r="J129" s="65"/>
      <c r="K129" s="52"/>
      <c r="L129" s="52"/>
      <c r="M129" s="52"/>
      <c r="N129" s="67"/>
      <c r="O129" s="68"/>
      <c r="P129" s="78"/>
      <c r="Q129" s="42" t="str">
        <f t="shared" si="1"/>
        <v xml:space="preserve"> </v>
      </c>
      <c r="R129" s="42" t="str">
        <f t="shared" si="128"/>
        <v xml:space="preserve"> </v>
      </c>
      <c r="S129" s="65"/>
      <c r="T129" s="39">
        <f t="shared" si="3"/>
        <v>0</v>
      </c>
      <c r="U129" s="65"/>
      <c r="V129" s="39">
        <f t="shared" si="4"/>
        <v>0</v>
      </c>
      <c r="W129" s="40">
        <f t="shared" si="129"/>
        <v>0</v>
      </c>
      <c r="X129" s="41">
        <f t="shared" si="130"/>
        <v>0</v>
      </c>
      <c r="Y129" s="41" t="str">
        <f t="shared" si="131"/>
        <v xml:space="preserve"> </v>
      </c>
      <c r="Z129" s="41" t="str">
        <f t="shared" si="132"/>
        <v>Leve</v>
      </c>
      <c r="AA129" s="41">
        <f t="shared" si="133"/>
        <v>0</v>
      </c>
      <c r="AB129" s="46">
        <f t="shared" si="134"/>
        <v>0</v>
      </c>
      <c r="AC129" s="53"/>
    </row>
    <row r="130" spans="1:29" ht="16.5" x14ac:dyDescent="0.25">
      <c r="A130" s="65"/>
      <c r="B130" s="65"/>
      <c r="C130" s="65"/>
      <c r="D130" s="45"/>
      <c r="E130" s="42" t="str">
        <f t="shared" si="135"/>
        <v>Muy Baja</v>
      </c>
      <c r="F130" s="45"/>
      <c r="G130" s="46" t="str">
        <f t="shared" si="127"/>
        <v>Leve</v>
      </c>
      <c r="H130" s="47" t="str">
        <f t="shared" si="136"/>
        <v>Bajo</v>
      </c>
      <c r="I130" s="69"/>
      <c r="J130" s="65"/>
      <c r="K130" s="52"/>
      <c r="L130" s="52"/>
      <c r="M130" s="52"/>
      <c r="N130" s="67"/>
      <c r="O130" s="68"/>
      <c r="P130" s="78"/>
      <c r="Q130" s="42" t="str">
        <f t="shared" si="1"/>
        <v xml:space="preserve"> </v>
      </c>
      <c r="R130" s="42" t="str">
        <f t="shared" si="128"/>
        <v xml:space="preserve"> </v>
      </c>
      <c r="S130" s="65"/>
      <c r="T130" s="39">
        <f t="shared" si="3"/>
        <v>0</v>
      </c>
      <c r="U130" s="65"/>
      <c r="V130" s="39">
        <f t="shared" si="4"/>
        <v>0</v>
      </c>
      <c r="W130" s="40">
        <f t="shared" si="129"/>
        <v>0</v>
      </c>
      <c r="X130" s="41">
        <f t="shared" si="130"/>
        <v>0</v>
      </c>
      <c r="Y130" s="41" t="str">
        <f t="shared" si="131"/>
        <v xml:space="preserve"> </v>
      </c>
      <c r="Z130" s="41" t="str">
        <f t="shared" si="132"/>
        <v>Leve</v>
      </c>
      <c r="AA130" s="41">
        <f t="shared" si="133"/>
        <v>0</v>
      </c>
      <c r="AB130" s="46">
        <f t="shared" si="134"/>
        <v>0</v>
      </c>
      <c r="AC130" s="53"/>
    </row>
    <row r="131" spans="1:29" ht="16.5" x14ac:dyDescent="0.25">
      <c r="A131" s="65"/>
      <c r="B131" s="65"/>
      <c r="C131" s="65"/>
      <c r="D131" s="45"/>
      <c r="E131" s="42" t="str">
        <f t="shared" si="135"/>
        <v>Muy Baja</v>
      </c>
      <c r="F131" s="45"/>
      <c r="G131" s="46" t="str">
        <f t="shared" si="127"/>
        <v>Leve</v>
      </c>
      <c r="H131" s="47" t="str">
        <f t="shared" si="136"/>
        <v>Bajo</v>
      </c>
      <c r="I131" s="69"/>
      <c r="J131" s="65"/>
      <c r="K131" s="52"/>
      <c r="L131" s="52"/>
      <c r="M131" s="52"/>
      <c r="N131" s="67"/>
      <c r="O131" s="68"/>
      <c r="P131" s="78"/>
      <c r="Q131" s="42" t="str">
        <f t="shared" si="1"/>
        <v xml:space="preserve"> </v>
      </c>
      <c r="R131" s="42" t="str">
        <f t="shared" si="128"/>
        <v xml:space="preserve"> </v>
      </c>
      <c r="S131" s="65"/>
      <c r="T131" s="39">
        <f t="shared" si="3"/>
        <v>0</v>
      </c>
      <c r="U131" s="65"/>
      <c r="V131" s="39">
        <f t="shared" si="4"/>
        <v>0</v>
      </c>
      <c r="W131" s="40">
        <f t="shared" si="129"/>
        <v>0</v>
      </c>
      <c r="X131" s="41">
        <f t="shared" si="130"/>
        <v>0</v>
      </c>
      <c r="Y131" s="41" t="str">
        <f t="shared" si="131"/>
        <v xml:space="preserve"> </v>
      </c>
      <c r="Z131" s="41" t="str">
        <f t="shared" si="132"/>
        <v>Leve</v>
      </c>
      <c r="AA131" s="41">
        <f t="shared" si="133"/>
        <v>0</v>
      </c>
      <c r="AB131" s="46">
        <f t="shared" si="134"/>
        <v>0</v>
      </c>
      <c r="AC131" s="53"/>
    </row>
    <row r="132" spans="1:29" ht="16.5" x14ac:dyDescent="0.25">
      <c r="A132" s="65"/>
      <c r="B132" s="65"/>
      <c r="C132" s="65"/>
      <c r="D132" s="45"/>
      <c r="E132" s="42" t="str">
        <f t="shared" si="135"/>
        <v>Muy Baja</v>
      </c>
      <c r="F132" s="45"/>
      <c r="G132" s="46" t="str">
        <f t="shared" si="127"/>
        <v>Leve</v>
      </c>
      <c r="H132" s="47" t="str">
        <f t="shared" si="136"/>
        <v>Bajo</v>
      </c>
      <c r="I132" s="69"/>
      <c r="J132" s="65"/>
      <c r="K132" s="52"/>
      <c r="L132" s="52"/>
      <c r="M132" s="52"/>
      <c r="N132" s="67"/>
      <c r="O132" s="68"/>
      <c r="P132" s="78"/>
      <c r="Q132" s="42" t="str">
        <f t="shared" si="1"/>
        <v xml:space="preserve"> </v>
      </c>
      <c r="R132" s="42" t="str">
        <f t="shared" si="128"/>
        <v xml:space="preserve"> </v>
      </c>
      <c r="S132" s="65"/>
      <c r="T132" s="39">
        <f t="shared" si="3"/>
        <v>0</v>
      </c>
      <c r="U132" s="65"/>
      <c r="V132" s="39">
        <f t="shared" si="4"/>
        <v>0</v>
      </c>
      <c r="W132" s="40">
        <f t="shared" si="129"/>
        <v>0</v>
      </c>
      <c r="X132" s="41">
        <f t="shared" si="130"/>
        <v>0</v>
      </c>
      <c r="Y132" s="41" t="str">
        <f t="shared" si="131"/>
        <v xml:space="preserve"> </v>
      </c>
      <c r="Z132" s="41" t="str">
        <f t="shared" si="132"/>
        <v>Leve</v>
      </c>
      <c r="AA132" s="41">
        <f t="shared" si="133"/>
        <v>0</v>
      </c>
      <c r="AB132" s="46">
        <f t="shared" si="134"/>
        <v>0</v>
      </c>
      <c r="AC132" s="53"/>
    </row>
    <row r="133" spans="1:29" ht="16.5" x14ac:dyDescent="0.25">
      <c r="A133" s="65"/>
      <c r="B133" s="65"/>
      <c r="C133" s="65"/>
      <c r="D133" s="45"/>
      <c r="E133" s="42" t="str">
        <f t="shared" si="135"/>
        <v>Muy Baja</v>
      </c>
      <c r="F133" s="45"/>
      <c r="G133" s="46" t="str">
        <f t="shared" si="127"/>
        <v>Leve</v>
      </c>
      <c r="H133" s="47" t="str">
        <f t="shared" si="136"/>
        <v>Bajo</v>
      </c>
      <c r="I133" s="69"/>
      <c r="J133" s="65"/>
      <c r="K133" s="52"/>
      <c r="L133" s="52"/>
      <c r="M133" s="52"/>
      <c r="N133" s="67"/>
      <c r="O133" s="68"/>
      <c r="P133" s="78"/>
      <c r="Q133" s="42" t="str">
        <f t="shared" si="1"/>
        <v xml:space="preserve"> </v>
      </c>
      <c r="R133" s="42" t="str">
        <f t="shared" si="128"/>
        <v xml:space="preserve"> </v>
      </c>
      <c r="S133" s="65"/>
      <c r="T133" s="39">
        <f t="shared" si="3"/>
        <v>0</v>
      </c>
      <c r="U133" s="65"/>
      <c r="V133" s="39">
        <f t="shared" si="4"/>
        <v>0</v>
      </c>
      <c r="W133" s="40">
        <f t="shared" si="129"/>
        <v>0</v>
      </c>
      <c r="X133" s="41">
        <f t="shared" si="130"/>
        <v>0</v>
      </c>
      <c r="Y133" s="41" t="str">
        <f t="shared" si="131"/>
        <v xml:space="preserve"> </v>
      </c>
      <c r="Z133" s="41" t="str">
        <f t="shared" si="132"/>
        <v>Leve</v>
      </c>
      <c r="AA133" s="41">
        <f t="shared" si="133"/>
        <v>0</v>
      </c>
      <c r="AB133" s="46">
        <f t="shared" si="134"/>
        <v>0</v>
      </c>
      <c r="AC133" s="53"/>
    </row>
    <row r="134" spans="1:29" ht="16.5" x14ac:dyDescent="0.25">
      <c r="A134" s="65"/>
      <c r="B134" s="65"/>
      <c r="C134" s="65"/>
      <c r="D134" s="45"/>
      <c r="E134" s="42" t="str">
        <f t="shared" si="135"/>
        <v>Muy Baja</v>
      </c>
      <c r="F134" s="45"/>
      <c r="G134" s="46" t="str">
        <f t="shared" si="127"/>
        <v>Leve</v>
      </c>
      <c r="H134" s="47" t="str">
        <f t="shared" si="136"/>
        <v>Bajo</v>
      </c>
      <c r="I134" s="69"/>
      <c r="J134" s="65"/>
      <c r="K134" s="52"/>
      <c r="L134" s="52"/>
      <c r="M134" s="52"/>
      <c r="N134" s="67"/>
      <c r="O134" s="68"/>
      <c r="P134" s="78"/>
      <c r="Q134" s="42" t="str">
        <f t="shared" si="1"/>
        <v xml:space="preserve"> </v>
      </c>
      <c r="R134" s="42" t="str">
        <f t="shared" si="128"/>
        <v xml:space="preserve"> </v>
      </c>
      <c r="S134" s="65"/>
      <c r="T134" s="39">
        <f t="shared" si="3"/>
        <v>0</v>
      </c>
      <c r="U134" s="65"/>
      <c r="V134" s="39">
        <f t="shared" si="4"/>
        <v>0</v>
      </c>
      <c r="W134" s="40">
        <f t="shared" si="129"/>
        <v>0</v>
      </c>
      <c r="X134" s="41">
        <f t="shared" si="130"/>
        <v>0</v>
      </c>
      <c r="Y134" s="41" t="str">
        <f t="shared" si="131"/>
        <v xml:space="preserve"> </v>
      </c>
      <c r="Z134" s="41" t="str">
        <f t="shared" si="132"/>
        <v>Leve</v>
      </c>
      <c r="AA134" s="41">
        <f t="shared" si="133"/>
        <v>0</v>
      </c>
      <c r="AB134" s="46">
        <f t="shared" si="134"/>
        <v>0</v>
      </c>
      <c r="AC134" s="53"/>
    </row>
    <row r="135" spans="1:29" ht="16.5" x14ac:dyDescent="0.25">
      <c r="A135" s="65"/>
      <c r="B135" s="65"/>
      <c r="C135" s="65"/>
      <c r="D135" s="45"/>
      <c r="E135" s="42" t="str">
        <f t="shared" si="135"/>
        <v>Muy Baja</v>
      </c>
      <c r="F135" s="45"/>
      <c r="G135" s="46" t="str">
        <f t="shared" si="127"/>
        <v>Leve</v>
      </c>
      <c r="H135" s="47" t="str">
        <f t="shared" si="136"/>
        <v>Bajo</v>
      </c>
      <c r="I135" s="69"/>
      <c r="J135" s="65"/>
      <c r="K135" s="52"/>
      <c r="L135" s="52"/>
      <c r="M135" s="52"/>
      <c r="N135" s="67"/>
      <c r="O135" s="68"/>
      <c r="P135" s="78"/>
      <c r="Q135" s="42" t="str">
        <f t="shared" si="1"/>
        <v xml:space="preserve"> </v>
      </c>
      <c r="R135" s="42" t="str">
        <f t="shared" si="128"/>
        <v xml:space="preserve"> </v>
      </c>
      <c r="S135" s="65"/>
      <c r="T135" s="39">
        <f t="shared" si="3"/>
        <v>0</v>
      </c>
      <c r="U135" s="65"/>
      <c r="V135" s="39">
        <f t="shared" si="4"/>
        <v>0</v>
      </c>
      <c r="W135" s="40">
        <f t="shared" si="129"/>
        <v>0</v>
      </c>
      <c r="X135" s="41">
        <f t="shared" si="130"/>
        <v>0</v>
      </c>
      <c r="Y135" s="41" t="str">
        <f t="shared" si="131"/>
        <v xml:space="preserve"> </v>
      </c>
      <c r="Z135" s="41" t="str">
        <f t="shared" si="132"/>
        <v>Leve</v>
      </c>
      <c r="AA135" s="41">
        <f t="shared" si="133"/>
        <v>0</v>
      </c>
      <c r="AB135" s="46">
        <f t="shared" si="134"/>
        <v>0</v>
      </c>
      <c r="AC135" s="53"/>
    </row>
    <row r="136" spans="1:29" ht="16.5" x14ac:dyDescent="0.25">
      <c r="A136" s="65"/>
      <c r="B136" s="65"/>
      <c r="C136" s="65"/>
      <c r="D136" s="45"/>
      <c r="E136" s="42" t="str">
        <f t="shared" si="135"/>
        <v>Muy Baja</v>
      </c>
      <c r="F136" s="45"/>
      <c r="G136" s="46" t="str">
        <f t="shared" si="127"/>
        <v>Leve</v>
      </c>
      <c r="H136" s="47" t="str">
        <f t="shared" si="136"/>
        <v>Bajo</v>
      </c>
      <c r="I136" s="69"/>
      <c r="J136" s="65"/>
      <c r="K136" s="52"/>
      <c r="L136" s="52"/>
      <c r="M136" s="52"/>
      <c r="N136" s="67"/>
      <c r="O136" s="68"/>
      <c r="P136" s="78"/>
      <c r="Q136" s="42" t="str">
        <f t="shared" si="1"/>
        <v xml:space="preserve"> </v>
      </c>
      <c r="R136" s="42" t="str">
        <f t="shared" si="128"/>
        <v xml:space="preserve"> </v>
      </c>
      <c r="S136" s="65"/>
      <c r="T136" s="39">
        <f t="shared" si="3"/>
        <v>0</v>
      </c>
      <c r="U136" s="65"/>
      <c r="V136" s="39">
        <f t="shared" si="4"/>
        <v>0</v>
      </c>
      <c r="W136" s="40">
        <f t="shared" si="129"/>
        <v>0</v>
      </c>
      <c r="X136" s="41">
        <f t="shared" si="130"/>
        <v>0</v>
      </c>
      <c r="Y136" s="41" t="str">
        <f t="shared" si="131"/>
        <v xml:space="preserve"> </v>
      </c>
      <c r="Z136" s="41" t="str">
        <f t="shared" si="132"/>
        <v>Leve</v>
      </c>
      <c r="AA136" s="41">
        <f t="shared" si="133"/>
        <v>0</v>
      </c>
      <c r="AB136" s="46">
        <f t="shared" si="134"/>
        <v>0</v>
      </c>
      <c r="AC136" s="53"/>
    </row>
    <row r="137" spans="1:29" ht="16.5" x14ac:dyDescent="0.25">
      <c r="A137" s="65"/>
      <c r="B137" s="65"/>
      <c r="C137" s="65"/>
      <c r="D137" s="45"/>
      <c r="E137" s="42" t="str">
        <f t="shared" si="135"/>
        <v>Muy Baja</v>
      </c>
      <c r="F137" s="45"/>
      <c r="G137" s="46" t="str">
        <f t="shared" si="127"/>
        <v>Leve</v>
      </c>
      <c r="H137" s="47" t="str">
        <f t="shared" si="136"/>
        <v>Bajo</v>
      </c>
      <c r="I137" s="69"/>
      <c r="J137" s="65"/>
      <c r="K137" s="52"/>
      <c r="L137" s="52"/>
      <c r="M137" s="52"/>
      <c r="N137" s="67"/>
      <c r="O137" s="68"/>
      <c r="P137" s="78"/>
      <c r="Q137" s="42" t="str">
        <f t="shared" si="1"/>
        <v xml:space="preserve"> </v>
      </c>
      <c r="R137" s="42" t="str">
        <f t="shared" si="128"/>
        <v xml:space="preserve"> </v>
      </c>
      <c r="S137" s="65"/>
      <c r="T137" s="39">
        <f t="shared" si="3"/>
        <v>0</v>
      </c>
      <c r="U137" s="65"/>
      <c r="V137" s="39">
        <f t="shared" si="4"/>
        <v>0</v>
      </c>
      <c r="W137" s="40">
        <f t="shared" si="129"/>
        <v>0</v>
      </c>
      <c r="X137" s="41">
        <f t="shared" si="130"/>
        <v>0</v>
      </c>
      <c r="Y137" s="41" t="str">
        <f t="shared" si="131"/>
        <v xml:space="preserve"> </v>
      </c>
      <c r="Z137" s="41" t="str">
        <f t="shared" si="132"/>
        <v>Leve</v>
      </c>
      <c r="AA137" s="41">
        <f t="shared" si="133"/>
        <v>0</v>
      </c>
      <c r="AB137" s="46">
        <f t="shared" si="134"/>
        <v>0</v>
      </c>
      <c r="AC137" s="53"/>
    </row>
    <row r="138" spans="1:29" ht="16.5" x14ac:dyDescent="0.25">
      <c r="A138" s="65"/>
      <c r="B138" s="65"/>
      <c r="C138" s="65"/>
      <c r="D138" s="45"/>
      <c r="E138" s="42" t="str">
        <f t="shared" si="135"/>
        <v>Muy Baja</v>
      </c>
      <c r="F138" s="45"/>
      <c r="G138" s="46" t="str">
        <f t="shared" si="127"/>
        <v>Leve</v>
      </c>
      <c r="H138" s="47" t="str">
        <f t="shared" si="136"/>
        <v>Bajo</v>
      </c>
      <c r="I138" s="69"/>
      <c r="J138" s="65"/>
      <c r="K138" s="52"/>
      <c r="L138" s="52"/>
      <c r="M138" s="52"/>
      <c r="N138" s="67"/>
      <c r="O138" s="68"/>
      <c r="P138" s="78"/>
      <c r="Q138" s="42" t="str">
        <f t="shared" si="1"/>
        <v xml:space="preserve"> </v>
      </c>
      <c r="R138" s="42" t="str">
        <f t="shared" si="128"/>
        <v xml:space="preserve"> </v>
      </c>
      <c r="S138" s="65"/>
      <c r="T138" s="39">
        <f t="shared" si="3"/>
        <v>0</v>
      </c>
      <c r="U138" s="65"/>
      <c r="V138" s="39">
        <f t="shared" si="4"/>
        <v>0</v>
      </c>
      <c r="W138" s="40">
        <f t="shared" si="129"/>
        <v>0</v>
      </c>
      <c r="X138" s="41">
        <f t="shared" si="130"/>
        <v>0</v>
      </c>
      <c r="Y138" s="41" t="str">
        <f t="shared" si="131"/>
        <v xml:space="preserve"> </v>
      </c>
      <c r="Z138" s="41" t="str">
        <f t="shared" si="132"/>
        <v>Leve</v>
      </c>
      <c r="AA138" s="41">
        <f t="shared" si="133"/>
        <v>0</v>
      </c>
      <c r="AB138" s="46">
        <f t="shared" si="134"/>
        <v>0</v>
      </c>
      <c r="AC138" s="53"/>
    </row>
    <row r="139" spans="1:29" ht="16.5" x14ac:dyDescent="0.25">
      <c r="A139" s="65"/>
      <c r="B139" s="65"/>
      <c r="C139" s="65"/>
      <c r="D139" s="45"/>
      <c r="E139" s="42" t="str">
        <f t="shared" si="135"/>
        <v>Muy Baja</v>
      </c>
      <c r="F139" s="45"/>
      <c r="G139" s="46" t="str">
        <f t="shared" si="127"/>
        <v>Leve</v>
      </c>
      <c r="H139" s="47" t="str">
        <f t="shared" si="136"/>
        <v>Bajo</v>
      </c>
      <c r="I139" s="69"/>
      <c r="J139" s="65"/>
      <c r="K139" s="52"/>
      <c r="L139" s="52"/>
      <c r="M139" s="52"/>
      <c r="N139" s="67"/>
      <c r="O139" s="68"/>
      <c r="P139" s="78"/>
      <c r="Q139" s="42" t="str">
        <f t="shared" si="1"/>
        <v xml:space="preserve"> </v>
      </c>
      <c r="R139" s="42" t="str">
        <f t="shared" si="128"/>
        <v xml:space="preserve"> </v>
      </c>
      <c r="S139" s="65"/>
      <c r="T139" s="39">
        <f t="shared" si="3"/>
        <v>0</v>
      </c>
      <c r="U139" s="65"/>
      <c r="V139" s="39">
        <f t="shared" si="4"/>
        <v>0</v>
      </c>
      <c r="W139" s="40">
        <f t="shared" si="129"/>
        <v>0</v>
      </c>
      <c r="X139" s="41">
        <f t="shared" si="130"/>
        <v>0</v>
      </c>
      <c r="Y139" s="41" t="str">
        <f t="shared" si="131"/>
        <v xml:space="preserve"> </v>
      </c>
      <c r="Z139" s="41" t="str">
        <f t="shared" si="132"/>
        <v>Leve</v>
      </c>
      <c r="AA139" s="41">
        <f t="shared" si="133"/>
        <v>0</v>
      </c>
      <c r="AB139" s="46">
        <f t="shared" si="134"/>
        <v>0</v>
      </c>
      <c r="AC139" s="53"/>
    </row>
    <row r="140" spans="1:29" ht="16.5" x14ac:dyDescent="0.25">
      <c r="A140" s="65"/>
      <c r="B140" s="65"/>
      <c r="C140" s="65"/>
      <c r="D140" s="45"/>
      <c r="E140" s="42" t="str">
        <f t="shared" si="135"/>
        <v>Muy Baja</v>
      </c>
      <c r="F140" s="45"/>
      <c r="G140" s="46" t="str">
        <f t="shared" si="127"/>
        <v>Leve</v>
      </c>
      <c r="H140" s="47" t="str">
        <f t="shared" si="136"/>
        <v>Bajo</v>
      </c>
      <c r="I140" s="69"/>
      <c r="J140" s="65"/>
      <c r="K140" s="52"/>
      <c r="L140" s="52"/>
      <c r="M140" s="52"/>
      <c r="N140" s="67"/>
      <c r="O140" s="68"/>
      <c r="P140" s="78"/>
      <c r="Q140" s="42" t="str">
        <f t="shared" si="1"/>
        <v xml:space="preserve"> </v>
      </c>
      <c r="R140" s="42" t="str">
        <f t="shared" si="128"/>
        <v xml:space="preserve"> </v>
      </c>
      <c r="S140" s="65"/>
      <c r="T140" s="39">
        <f t="shared" si="3"/>
        <v>0</v>
      </c>
      <c r="U140" s="65"/>
      <c r="V140" s="39">
        <f t="shared" si="4"/>
        <v>0</v>
      </c>
      <c r="W140" s="40">
        <f t="shared" si="129"/>
        <v>0</v>
      </c>
      <c r="X140" s="41">
        <f t="shared" si="130"/>
        <v>0</v>
      </c>
      <c r="Y140" s="41" t="str">
        <f t="shared" si="131"/>
        <v xml:space="preserve"> </v>
      </c>
      <c r="Z140" s="41" t="str">
        <f t="shared" si="132"/>
        <v>Leve</v>
      </c>
      <c r="AA140" s="41">
        <f t="shared" si="133"/>
        <v>0</v>
      </c>
      <c r="AB140" s="46">
        <f t="shared" si="134"/>
        <v>0</v>
      </c>
      <c r="AC140" s="53"/>
    </row>
    <row r="141" spans="1:29" ht="16.5" x14ac:dyDescent="0.25">
      <c r="A141" s="65"/>
      <c r="B141" s="65"/>
      <c r="C141" s="65"/>
      <c r="D141" s="45"/>
      <c r="E141" s="42" t="str">
        <f t="shared" si="135"/>
        <v>Muy Baja</v>
      </c>
      <c r="F141" s="45"/>
      <c r="G141" s="46" t="str">
        <f t="shared" si="127"/>
        <v>Leve</v>
      </c>
      <c r="H141" s="47" t="str">
        <f t="shared" si="136"/>
        <v>Bajo</v>
      </c>
      <c r="I141" s="69"/>
      <c r="J141" s="65"/>
      <c r="K141" s="52"/>
      <c r="L141" s="52"/>
      <c r="M141" s="52"/>
      <c r="N141" s="67"/>
      <c r="O141" s="68"/>
      <c r="P141" s="78"/>
      <c r="Q141" s="42" t="str">
        <f t="shared" si="1"/>
        <v xml:space="preserve"> </v>
      </c>
      <c r="R141" s="42" t="str">
        <f t="shared" si="128"/>
        <v xml:space="preserve"> </v>
      </c>
      <c r="S141" s="65"/>
      <c r="T141" s="39">
        <f t="shared" si="3"/>
        <v>0</v>
      </c>
      <c r="U141" s="65"/>
      <c r="V141" s="39">
        <f t="shared" si="4"/>
        <v>0</v>
      </c>
      <c r="W141" s="40">
        <f t="shared" si="129"/>
        <v>0</v>
      </c>
      <c r="X141" s="41">
        <f t="shared" si="130"/>
        <v>0</v>
      </c>
      <c r="Y141" s="41" t="str">
        <f t="shared" si="131"/>
        <v xml:space="preserve"> </v>
      </c>
      <c r="Z141" s="41" t="str">
        <f t="shared" si="132"/>
        <v>Leve</v>
      </c>
      <c r="AA141" s="41">
        <f t="shared" si="133"/>
        <v>0</v>
      </c>
      <c r="AB141" s="46">
        <f t="shared" si="134"/>
        <v>0</v>
      </c>
      <c r="AC141" s="53"/>
    </row>
    <row r="142" spans="1:29" ht="16.5" x14ac:dyDescent="0.25">
      <c r="A142" s="65"/>
      <c r="B142" s="65"/>
      <c r="C142" s="65"/>
      <c r="D142" s="45"/>
      <c r="E142" s="42" t="str">
        <f t="shared" si="135"/>
        <v>Muy Baja</v>
      </c>
      <c r="F142" s="45"/>
      <c r="G142" s="46" t="str">
        <f t="shared" si="127"/>
        <v>Leve</v>
      </c>
      <c r="H142" s="47" t="str">
        <f t="shared" si="136"/>
        <v>Bajo</v>
      </c>
      <c r="I142" s="69"/>
      <c r="J142" s="65"/>
      <c r="K142" s="52"/>
      <c r="L142" s="52"/>
      <c r="M142" s="52"/>
      <c r="N142" s="67"/>
      <c r="O142" s="68"/>
      <c r="P142" s="78"/>
      <c r="Q142" s="42" t="str">
        <f t="shared" si="1"/>
        <v xml:space="preserve"> </v>
      </c>
      <c r="R142" s="42" t="str">
        <f t="shared" si="128"/>
        <v xml:space="preserve"> </v>
      </c>
      <c r="S142" s="65"/>
      <c r="T142" s="39">
        <f t="shared" si="3"/>
        <v>0</v>
      </c>
      <c r="U142" s="65"/>
      <c r="V142" s="39">
        <f t="shared" si="4"/>
        <v>0</v>
      </c>
      <c r="W142" s="40">
        <f t="shared" si="129"/>
        <v>0</v>
      </c>
      <c r="X142" s="41">
        <f t="shared" si="130"/>
        <v>0</v>
      </c>
      <c r="Y142" s="41" t="str">
        <f t="shared" si="131"/>
        <v xml:space="preserve"> </v>
      </c>
      <c r="Z142" s="41" t="str">
        <f t="shared" si="132"/>
        <v>Leve</v>
      </c>
      <c r="AA142" s="41">
        <f t="shared" si="133"/>
        <v>0</v>
      </c>
      <c r="AB142" s="46">
        <f t="shared" si="134"/>
        <v>0</v>
      </c>
      <c r="AC142" s="53"/>
    </row>
    <row r="143" spans="1:29" ht="16.5" x14ac:dyDescent="0.25">
      <c r="A143" s="65"/>
      <c r="B143" s="65"/>
      <c r="C143" s="65"/>
      <c r="D143" s="45"/>
      <c r="E143" s="42" t="str">
        <f t="shared" si="135"/>
        <v>Muy Baja</v>
      </c>
      <c r="F143" s="45"/>
      <c r="G143" s="46" t="str">
        <f t="shared" si="127"/>
        <v>Leve</v>
      </c>
      <c r="H143" s="47" t="str">
        <f t="shared" si="136"/>
        <v>Bajo</v>
      </c>
      <c r="I143" s="69"/>
      <c r="J143" s="65"/>
      <c r="K143" s="52"/>
      <c r="L143" s="52"/>
      <c r="M143" s="52"/>
      <c r="N143" s="67"/>
      <c r="O143" s="68"/>
      <c r="P143" s="78"/>
      <c r="Q143" s="42" t="str">
        <f t="shared" si="1"/>
        <v xml:space="preserve"> </v>
      </c>
      <c r="R143" s="42" t="str">
        <f t="shared" si="128"/>
        <v xml:space="preserve"> </v>
      </c>
      <c r="S143" s="65"/>
      <c r="T143" s="39">
        <f t="shared" si="3"/>
        <v>0</v>
      </c>
      <c r="U143" s="65"/>
      <c r="V143" s="39">
        <f t="shared" si="4"/>
        <v>0</v>
      </c>
      <c r="W143" s="40">
        <f t="shared" si="129"/>
        <v>0</v>
      </c>
      <c r="X143" s="41">
        <f t="shared" si="130"/>
        <v>0</v>
      </c>
      <c r="Y143" s="41" t="str">
        <f t="shared" si="131"/>
        <v xml:space="preserve"> </v>
      </c>
      <c r="Z143" s="41" t="str">
        <f t="shared" si="132"/>
        <v>Leve</v>
      </c>
      <c r="AA143" s="41">
        <f t="shared" si="133"/>
        <v>0</v>
      </c>
      <c r="AB143" s="46">
        <f t="shared" si="134"/>
        <v>0</v>
      </c>
      <c r="AC143" s="53"/>
    </row>
    <row r="144" spans="1:29" ht="16.5" x14ac:dyDescent="0.25">
      <c r="A144" s="65"/>
      <c r="B144" s="65"/>
      <c r="C144" s="65"/>
      <c r="D144" s="45"/>
      <c r="E144" s="42" t="str">
        <f t="shared" ref="E144:E184" si="137">IF(AND(D144&lt;=100%,D144&gt;80%),"Muy alta",IF(AND(D144&lt;=80%,D144&gt;60%),"Alta",IF(AND(D144&lt;=60%,D144&gt;40%),"Media",IF(AND(D144&lt;=40%,D144&gt;20%),"Baja",IF(AND(D144&lt;=20%,D144&gt;=0%),"Muy Baja",)))))</f>
        <v>Muy Baja</v>
      </c>
      <c r="F144" s="45"/>
      <c r="G144" s="46" t="str">
        <f t="shared" ref="G144:G184" si="138">IF(AND(F144&lt;=100%,F144&gt;80%),"Catastrófico",IF(AND(F144&lt;=80%,F144&gt;60%),"Mayor",IF(AND(F144&lt;=60%,F144&gt;40%),"Moderado",IF(AND(F144&lt;=40%,F144&gt;20%),"Menor",IF(AND(F144&lt;=20%,F144&gt;=0%),"Leve")))))</f>
        <v>Leve</v>
      </c>
      <c r="H144" s="47" t="str">
        <f t="shared" ref="H144:H184" si="139">IF(E144&lt;&gt;"",IF(G144&lt;&gt;"",
IF(AND(E144 = "Muy Baja",G144 = "Leve"), "Bajo",
IF(AND(E144 = "Muy Baja",G144 = "Menor"), "Bajo",
IF(AND(E144 = "Muy Baja",G144 = "Moderado"), "Moderado",
IF(AND(E144 = "Muy Baja",G144 = "Mayor"), "Alto",
IF(AND(E144 = "Muy Baja",G144 = "Catastrófico"), "Extremo",
IF(AND(E144 = "Baja",G144 = "Leve"), "Bajo",
IF(AND(E144 = "Baja",G144 = "Menor"), "Moderado",
IF(AND(E144 = "Baja",G144 = "Moderado"), "Moderado",
IF(AND(E144 = "Baja",G144 = "Mayor"), "Alto",
IF(AND(E144 = "Baja",G144 = "Catastrófico"), "Extremo",
IF(AND(E144 = "Media",G144 = "Leve"), "Moderado",
IF(AND(E144 = "Media",G144 = "Menor"), "Moderado",
IF(AND(E144 = "Media",G144 = "Moderado"), " Moderado",
IF(AND(E144 = "Media",G144 = "Mayor"), "Alto",
IF(AND(E144 = "Media",G144 = "Catastrófico"), "Extremo",
IF(AND(E144 = "Alta",G144 = "Leve"), "Moderado",
IF(AND(E144 = "Alta",G144 = "Menor"), "Moderado",
IF(AND(E144 = "Alta",G144 = "Moderado"), "Alto",
IF(AND(E144 = "Alta",G144 = "Mayor"), "Alto",
IF(AND(E144 = "Alta",G144 = "Catastrófico"), "Extremo",
IF(AND(E144 = "Muy Alta",G144 = "Leve"), "Alto",
IF(AND(E144 = "Muy Alta",G144 = "Menor"), "Alto",
IF(AND(E144 = "Muy Alta",G144 = "Moderado"), "Alto",
IF(AND(E144 = "Muy Alta",G144 = "Mayor"), "Alto",
IF(AND(E144 = "Muy Alta",G144 = "Catastrófico"), "Extremo",
))))))))))))))))))))))))),"N/A"),"N/A")</f>
        <v>Bajo</v>
      </c>
      <c r="I144" s="69"/>
      <c r="J144" s="65"/>
      <c r="K144" s="52"/>
      <c r="L144" s="52"/>
      <c r="M144" s="52"/>
      <c r="N144" s="67"/>
      <c r="O144" s="68"/>
      <c r="P144" s="78"/>
      <c r="Q144" s="42" t="str">
        <f t="shared" si="1"/>
        <v xml:space="preserve"> </v>
      </c>
      <c r="R144" s="42" t="str">
        <f t="shared" ref="R144:R184" si="140">IF(S144="Preventivo"," ",IF(S144="Detectivo"," ",IF(S144="Correctivo","X"," ")))</f>
        <v xml:space="preserve"> </v>
      </c>
      <c r="S144" s="65"/>
      <c r="T144" s="39">
        <f t="shared" si="3"/>
        <v>0</v>
      </c>
      <c r="U144" s="65"/>
      <c r="V144" s="39">
        <f t="shared" si="4"/>
        <v>0</v>
      </c>
      <c r="W144" s="40">
        <f t="shared" ref="W144:W184" si="141">T144+V144</f>
        <v>0</v>
      </c>
      <c r="X144" s="41">
        <f t="shared" ref="X144:X184" si="142">IF(AND(Y144&lt;=100%,Y144&gt;80%),"Muy alta",IF(AND(Y144&lt;=80%,Y144&gt;60%),"Alta",IF(AND(Y144&lt;=60%,Y144&gt;40%),"Media",IF(AND(Y144&lt;=40%,Y144&gt;20%),"Baja",IF(AND(Y144&lt;=20%,Y144&gt;=0%),"Muy Baja",)))))</f>
        <v>0</v>
      </c>
      <c r="Y144" s="41" t="str">
        <f t="shared" ref="Y144:Y184" si="143">IF(S144="Preventivo",D144-(W144*D144),IF(S144="Detectivo",D144-(W144*D144),IF(S144="Correctivo",D144*1," ")))</f>
        <v xml:space="preserve"> </v>
      </c>
      <c r="Z144" s="41" t="str">
        <f t="shared" ref="Z144:Z184" si="144">IF(AND(AA144&lt;=100%,AA144&gt;80%),"Catastrófico",IF(AND(AA144&lt;=80%,AA144&gt;60%),"Mayor",IF(AND(AA144&lt;=60%,AA144&gt;40%),"Moderado",IF(AND(AA144&lt;=40%,AA144&gt;20%),"Menor",IF(AND(AA144&lt;=20%,AA144&gt;=0%),"Leve"," ")))))</f>
        <v>Leve</v>
      </c>
      <c r="AA144" s="41">
        <f t="shared" ref="AA144:AA184" si="145">F144-(W144*F144)</f>
        <v>0</v>
      </c>
      <c r="AB144" s="46">
        <f t="shared" ref="AB144:AB184" si="146">IF(X144&lt;&gt;"",IF(Z144&lt;&gt;"",
IF(AND(X144 = "Muy Baja",Z144 = "Leve"), "Bajo",
IF(AND(X144 = "Muy Baja",Z144 = "Menor"), "Bajo",
IF(AND(X144 = "Muy Baja",Z144 = "Moderado"), "Moderado",
IF(AND(X144 = "Muy Baja",Z144 = "Mayor"), "Alto",
IF(AND(X144 = "Muy Baja",Z144 = "Catastrófico"), "Extremo",
IF(AND(X144 = "Baja",Z144 = "Leve"), "Bajo",
IF(AND(X144 = "Baja",Z144 = "Menor"), "Moderado",
IF(AND(X144 = "Baja",Z144 = "Moderado"), "Moderado",
IF(AND(X144 = "Baja",Z144 = "Mayor"), "Alto",
IF(AND(X144 = "Baja",Z144 = "Catastrófico"), "Extremo",
IF(AND(X144 = "Media",Z144 = "Leve"), "Moderado",
IF(AND(X144 = "Media",Z144 = "Menor"), "Moderado",
IF(AND(X144 = "Media",Z144 = "Moderado"), " Moderado",
IF(AND(X144 = "Media",Z144 = "Mayor"), "Alto",
IF(AND(X144 = "Media",Z144 = "Catastrófico"), "Extremo",
IF(AND(X144 = "Alta",Z144 = "Leve"), "Moderado",
IF(AND(X144 = "Alta",Z144 = "Menor"), "Moderado",
IF(AND(X144 = "Alta",Z144 = "Moderado"), "Alto",
IF(AND(X144 = "Alta",Z144 = "Mayor"), "Alto",
IF(AND(X144 = "Alta",Z144 = "Catastrófico"), "Extremo",
IF(AND(X144 = "Muy Alta",Z144 = "Leve"), "Alto",
IF(AND(X144 = "Muy Alta",Z144 = "Menor"), "Alto",
IF(AND(X144 = "Muy Alta",Z144 = "Moderado"), "Alto",
IF(AND(X144 = "Muy Alta",Z144 = "Mayor"), "Alto",
IF(AND(X144 = "Muy Alta",Z144 = "Catastrófico"), "Extremo",
))))))))))))))))))))))))),"N/A"),"N/A")</f>
        <v>0</v>
      </c>
      <c r="AC144" s="53"/>
    </row>
    <row r="145" spans="1:29" ht="16.5" x14ac:dyDescent="0.25">
      <c r="A145" s="65"/>
      <c r="B145" s="65"/>
      <c r="C145" s="65"/>
      <c r="D145" s="45"/>
      <c r="E145" s="42" t="str">
        <f t="shared" si="137"/>
        <v>Muy Baja</v>
      </c>
      <c r="F145" s="45"/>
      <c r="G145" s="46" t="str">
        <f t="shared" si="138"/>
        <v>Leve</v>
      </c>
      <c r="H145" s="47" t="str">
        <f t="shared" si="139"/>
        <v>Bajo</v>
      </c>
      <c r="I145" s="69"/>
      <c r="J145" s="65"/>
      <c r="K145" s="52"/>
      <c r="L145" s="52"/>
      <c r="M145" s="52"/>
      <c r="N145" s="67"/>
      <c r="O145" s="68"/>
      <c r="P145" s="78"/>
      <c r="Q145" s="42" t="str">
        <f t="shared" si="1"/>
        <v xml:space="preserve"> </v>
      </c>
      <c r="R145" s="42" t="str">
        <f t="shared" si="140"/>
        <v xml:space="preserve"> </v>
      </c>
      <c r="S145" s="65"/>
      <c r="T145" s="39">
        <f t="shared" si="3"/>
        <v>0</v>
      </c>
      <c r="U145" s="65"/>
      <c r="V145" s="39">
        <f t="shared" si="4"/>
        <v>0</v>
      </c>
      <c r="W145" s="40">
        <f t="shared" si="141"/>
        <v>0</v>
      </c>
      <c r="X145" s="41">
        <f t="shared" si="142"/>
        <v>0</v>
      </c>
      <c r="Y145" s="41" t="str">
        <f t="shared" si="143"/>
        <v xml:space="preserve"> </v>
      </c>
      <c r="Z145" s="41" t="str">
        <f t="shared" si="144"/>
        <v>Leve</v>
      </c>
      <c r="AA145" s="41">
        <f t="shared" si="145"/>
        <v>0</v>
      </c>
      <c r="AB145" s="46">
        <f t="shared" si="146"/>
        <v>0</v>
      </c>
      <c r="AC145" s="53"/>
    </row>
    <row r="146" spans="1:29" ht="16.5" x14ac:dyDescent="0.25">
      <c r="A146" s="65"/>
      <c r="B146" s="65"/>
      <c r="C146" s="65"/>
      <c r="D146" s="45"/>
      <c r="E146" s="42" t="str">
        <f t="shared" si="137"/>
        <v>Muy Baja</v>
      </c>
      <c r="F146" s="45"/>
      <c r="G146" s="46" t="str">
        <f t="shared" si="138"/>
        <v>Leve</v>
      </c>
      <c r="H146" s="47" t="str">
        <f t="shared" si="139"/>
        <v>Bajo</v>
      </c>
      <c r="I146" s="69"/>
      <c r="J146" s="65"/>
      <c r="K146" s="52"/>
      <c r="L146" s="52"/>
      <c r="M146" s="52"/>
      <c r="N146" s="67"/>
      <c r="O146" s="68"/>
      <c r="P146" s="78"/>
      <c r="Q146" s="42" t="str">
        <f t="shared" si="1"/>
        <v xml:space="preserve"> </v>
      </c>
      <c r="R146" s="42" t="str">
        <f t="shared" si="140"/>
        <v xml:space="preserve"> </v>
      </c>
      <c r="S146" s="65"/>
      <c r="T146" s="39">
        <f t="shared" si="3"/>
        <v>0</v>
      </c>
      <c r="U146" s="65"/>
      <c r="V146" s="39">
        <f t="shared" si="4"/>
        <v>0</v>
      </c>
      <c r="W146" s="40">
        <f t="shared" si="141"/>
        <v>0</v>
      </c>
      <c r="X146" s="41">
        <f t="shared" si="142"/>
        <v>0</v>
      </c>
      <c r="Y146" s="41" t="str">
        <f t="shared" si="143"/>
        <v xml:space="preserve"> </v>
      </c>
      <c r="Z146" s="41" t="str">
        <f t="shared" si="144"/>
        <v>Leve</v>
      </c>
      <c r="AA146" s="41">
        <f t="shared" si="145"/>
        <v>0</v>
      </c>
      <c r="AB146" s="46">
        <f t="shared" si="146"/>
        <v>0</v>
      </c>
      <c r="AC146" s="53"/>
    </row>
    <row r="147" spans="1:29" ht="16.5" x14ac:dyDescent="0.25">
      <c r="A147" s="65"/>
      <c r="B147" s="65"/>
      <c r="C147" s="65"/>
      <c r="D147" s="45"/>
      <c r="E147" s="42" t="str">
        <f t="shared" si="137"/>
        <v>Muy Baja</v>
      </c>
      <c r="F147" s="45"/>
      <c r="G147" s="46" t="str">
        <f t="shared" si="138"/>
        <v>Leve</v>
      </c>
      <c r="H147" s="47" t="str">
        <f t="shared" si="139"/>
        <v>Bajo</v>
      </c>
      <c r="I147" s="69"/>
      <c r="J147" s="65"/>
      <c r="K147" s="52"/>
      <c r="L147" s="52"/>
      <c r="M147" s="52"/>
      <c r="N147" s="67"/>
      <c r="O147" s="68"/>
      <c r="P147" s="78"/>
      <c r="Q147" s="42" t="str">
        <f t="shared" si="1"/>
        <v xml:space="preserve"> </v>
      </c>
      <c r="R147" s="42" t="str">
        <f t="shared" si="140"/>
        <v xml:space="preserve"> </v>
      </c>
      <c r="S147" s="65"/>
      <c r="T147" s="39">
        <f t="shared" si="3"/>
        <v>0</v>
      </c>
      <c r="U147" s="65"/>
      <c r="V147" s="39">
        <f t="shared" si="4"/>
        <v>0</v>
      </c>
      <c r="W147" s="40">
        <f t="shared" si="141"/>
        <v>0</v>
      </c>
      <c r="X147" s="41">
        <f t="shared" si="142"/>
        <v>0</v>
      </c>
      <c r="Y147" s="41" t="str">
        <f t="shared" si="143"/>
        <v xml:space="preserve"> </v>
      </c>
      <c r="Z147" s="41" t="str">
        <f t="shared" si="144"/>
        <v>Leve</v>
      </c>
      <c r="AA147" s="41">
        <f t="shared" si="145"/>
        <v>0</v>
      </c>
      <c r="AB147" s="46">
        <f t="shared" si="146"/>
        <v>0</v>
      </c>
      <c r="AC147" s="53"/>
    </row>
    <row r="148" spans="1:29" ht="16.5" x14ac:dyDescent="0.25">
      <c r="A148" s="65"/>
      <c r="B148" s="65"/>
      <c r="C148" s="65"/>
      <c r="D148" s="45"/>
      <c r="E148" s="42" t="str">
        <f t="shared" si="137"/>
        <v>Muy Baja</v>
      </c>
      <c r="F148" s="45"/>
      <c r="G148" s="46" t="str">
        <f t="shared" si="138"/>
        <v>Leve</v>
      </c>
      <c r="H148" s="47" t="str">
        <f t="shared" si="139"/>
        <v>Bajo</v>
      </c>
      <c r="I148" s="69"/>
      <c r="J148" s="65"/>
      <c r="K148" s="52"/>
      <c r="L148" s="52"/>
      <c r="M148" s="52"/>
      <c r="N148" s="67"/>
      <c r="O148" s="68"/>
      <c r="P148" s="78"/>
      <c r="Q148" s="42" t="str">
        <f t="shared" si="1"/>
        <v xml:space="preserve"> </v>
      </c>
      <c r="R148" s="42" t="str">
        <f t="shared" si="140"/>
        <v xml:space="preserve"> </v>
      </c>
      <c r="S148" s="65"/>
      <c r="T148" s="39">
        <f t="shared" si="3"/>
        <v>0</v>
      </c>
      <c r="U148" s="65"/>
      <c r="V148" s="39">
        <f t="shared" si="4"/>
        <v>0</v>
      </c>
      <c r="W148" s="40">
        <f t="shared" si="141"/>
        <v>0</v>
      </c>
      <c r="X148" s="41">
        <f t="shared" si="142"/>
        <v>0</v>
      </c>
      <c r="Y148" s="41" t="str">
        <f t="shared" si="143"/>
        <v xml:space="preserve"> </v>
      </c>
      <c r="Z148" s="41" t="str">
        <f t="shared" si="144"/>
        <v>Leve</v>
      </c>
      <c r="AA148" s="41">
        <f t="shared" si="145"/>
        <v>0</v>
      </c>
      <c r="AB148" s="46">
        <f t="shared" si="146"/>
        <v>0</v>
      </c>
      <c r="AC148" s="53"/>
    </row>
    <row r="149" spans="1:29" ht="16.5" x14ac:dyDescent="0.25">
      <c r="A149" s="65"/>
      <c r="B149" s="65"/>
      <c r="C149" s="65"/>
      <c r="D149" s="45"/>
      <c r="E149" s="42" t="str">
        <f t="shared" si="137"/>
        <v>Muy Baja</v>
      </c>
      <c r="F149" s="45"/>
      <c r="G149" s="46" t="str">
        <f t="shared" si="138"/>
        <v>Leve</v>
      </c>
      <c r="H149" s="47" t="str">
        <f t="shared" si="139"/>
        <v>Bajo</v>
      </c>
      <c r="I149" s="69"/>
      <c r="J149" s="65"/>
      <c r="K149" s="52"/>
      <c r="L149" s="52"/>
      <c r="M149" s="52"/>
      <c r="N149" s="67"/>
      <c r="O149" s="68"/>
      <c r="P149" s="78"/>
      <c r="Q149" s="42" t="str">
        <f t="shared" si="1"/>
        <v xml:space="preserve"> </v>
      </c>
      <c r="R149" s="42" t="str">
        <f t="shared" si="140"/>
        <v xml:space="preserve"> </v>
      </c>
      <c r="S149" s="65"/>
      <c r="T149" s="39">
        <f t="shared" si="3"/>
        <v>0</v>
      </c>
      <c r="U149" s="65"/>
      <c r="V149" s="39">
        <f t="shared" si="4"/>
        <v>0</v>
      </c>
      <c r="W149" s="40">
        <f t="shared" si="141"/>
        <v>0</v>
      </c>
      <c r="X149" s="41">
        <f t="shared" si="142"/>
        <v>0</v>
      </c>
      <c r="Y149" s="41" t="str">
        <f t="shared" si="143"/>
        <v xml:space="preserve"> </v>
      </c>
      <c r="Z149" s="41" t="str">
        <f t="shared" si="144"/>
        <v>Leve</v>
      </c>
      <c r="AA149" s="41">
        <f t="shared" si="145"/>
        <v>0</v>
      </c>
      <c r="AB149" s="46">
        <f t="shared" si="146"/>
        <v>0</v>
      </c>
      <c r="AC149" s="53"/>
    </row>
    <row r="150" spans="1:29" ht="16.5" x14ac:dyDescent="0.25">
      <c r="A150" s="65"/>
      <c r="B150" s="65"/>
      <c r="C150" s="65"/>
      <c r="D150" s="45"/>
      <c r="E150" s="42" t="str">
        <f t="shared" si="137"/>
        <v>Muy Baja</v>
      </c>
      <c r="F150" s="45"/>
      <c r="G150" s="46" t="str">
        <f t="shared" si="138"/>
        <v>Leve</v>
      </c>
      <c r="H150" s="47" t="str">
        <f t="shared" si="139"/>
        <v>Bajo</v>
      </c>
      <c r="I150" s="69"/>
      <c r="J150" s="65"/>
      <c r="K150" s="52"/>
      <c r="L150" s="52"/>
      <c r="M150" s="52"/>
      <c r="N150" s="67"/>
      <c r="O150" s="68"/>
      <c r="P150" s="78"/>
      <c r="Q150" s="42" t="str">
        <f t="shared" si="1"/>
        <v xml:space="preserve"> </v>
      </c>
      <c r="R150" s="42" t="str">
        <f t="shared" si="140"/>
        <v xml:space="preserve"> </v>
      </c>
      <c r="S150" s="65"/>
      <c r="T150" s="39">
        <f t="shared" si="3"/>
        <v>0</v>
      </c>
      <c r="U150" s="65"/>
      <c r="V150" s="39">
        <f t="shared" si="4"/>
        <v>0</v>
      </c>
      <c r="W150" s="40">
        <f t="shared" si="141"/>
        <v>0</v>
      </c>
      <c r="X150" s="41">
        <f t="shared" si="142"/>
        <v>0</v>
      </c>
      <c r="Y150" s="41" t="str">
        <f t="shared" si="143"/>
        <v xml:space="preserve"> </v>
      </c>
      <c r="Z150" s="41" t="str">
        <f t="shared" si="144"/>
        <v>Leve</v>
      </c>
      <c r="AA150" s="41">
        <f t="shared" si="145"/>
        <v>0</v>
      </c>
      <c r="AB150" s="46">
        <f t="shared" si="146"/>
        <v>0</v>
      </c>
      <c r="AC150" s="53"/>
    </row>
    <row r="151" spans="1:29" ht="16.5" x14ac:dyDescent="0.25">
      <c r="A151" s="65"/>
      <c r="B151" s="65"/>
      <c r="C151" s="65"/>
      <c r="D151" s="45"/>
      <c r="E151" s="42" t="str">
        <f t="shared" si="137"/>
        <v>Muy Baja</v>
      </c>
      <c r="F151" s="45"/>
      <c r="G151" s="46" t="str">
        <f t="shared" si="138"/>
        <v>Leve</v>
      </c>
      <c r="H151" s="47" t="str">
        <f t="shared" si="139"/>
        <v>Bajo</v>
      </c>
      <c r="I151" s="69"/>
      <c r="J151" s="65"/>
      <c r="K151" s="52"/>
      <c r="L151" s="52"/>
      <c r="M151" s="52"/>
      <c r="N151" s="67"/>
      <c r="O151" s="68"/>
      <c r="P151" s="78"/>
      <c r="Q151" s="42" t="str">
        <f t="shared" si="1"/>
        <v xml:space="preserve"> </v>
      </c>
      <c r="R151" s="42" t="str">
        <f t="shared" si="140"/>
        <v xml:space="preserve"> </v>
      </c>
      <c r="S151" s="65"/>
      <c r="T151" s="39">
        <f t="shared" si="3"/>
        <v>0</v>
      </c>
      <c r="U151" s="65"/>
      <c r="V151" s="39">
        <f t="shared" si="4"/>
        <v>0</v>
      </c>
      <c r="W151" s="40">
        <f t="shared" si="141"/>
        <v>0</v>
      </c>
      <c r="X151" s="41">
        <f t="shared" si="142"/>
        <v>0</v>
      </c>
      <c r="Y151" s="41" t="str">
        <f t="shared" si="143"/>
        <v xml:space="preserve"> </v>
      </c>
      <c r="Z151" s="41" t="str">
        <f t="shared" si="144"/>
        <v>Leve</v>
      </c>
      <c r="AA151" s="41">
        <f t="shared" si="145"/>
        <v>0</v>
      </c>
      <c r="AB151" s="46">
        <f t="shared" si="146"/>
        <v>0</v>
      </c>
      <c r="AC151" s="53"/>
    </row>
    <row r="152" spans="1:29" ht="16.5" x14ac:dyDescent="0.25">
      <c r="A152" s="65"/>
      <c r="B152" s="65"/>
      <c r="C152" s="65"/>
      <c r="D152" s="45"/>
      <c r="E152" s="42" t="str">
        <f t="shared" si="137"/>
        <v>Muy Baja</v>
      </c>
      <c r="F152" s="45"/>
      <c r="G152" s="46" t="str">
        <f t="shared" si="138"/>
        <v>Leve</v>
      </c>
      <c r="H152" s="47" t="str">
        <f t="shared" si="139"/>
        <v>Bajo</v>
      </c>
      <c r="I152" s="69"/>
      <c r="J152" s="65"/>
      <c r="K152" s="52"/>
      <c r="L152" s="52"/>
      <c r="M152" s="52"/>
      <c r="N152" s="67"/>
      <c r="O152" s="68"/>
      <c r="P152" s="78"/>
      <c r="Q152" s="42" t="str">
        <f t="shared" si="1"/>
        <v xml:space="preserve"> </v>
      </c>
      <c r="R152" s="42" t="str">
        <f t="shared" si="140"/>
        <v xml:space="preserve"> </v>
      </c>
      <c r="S152" s="65"/>
      <c r="T152" s="39">
        <f t="shared" si="3"/>
        <v>0</v>
      </c>
      <c r="U152" s="65"/>
      <c r="V152" s="39">
        <f t="shared" si="4"/>
        <v>0</v>
      </c>
      <c r="W152" s="40">
        <f t="shared" si="141"/>
        <v>0</v>
      </c>
      <c r="X152" s="41">
        <f t="shared" si="142"/>
        <v>0</v>
      </c>
      <c r="Y152" s="41" t="str">
        <f t="shared" si="143"/>
        <v xml:space="preserve"> </v>
      </c>
      <c r="Z152" s="41" t="str">
        <f t="shared" si="144"/>
        <v>Leve</v>
      </c>
      <c r="AA152" s="41">
        <f t="shared" si="145"/>
        <v>0</v>
      </c>
      <c r="AB152" s="46">
        <f t="shared" si="146"/>
        <v>0</v>
      </c>
      <c r="AC152" s="53"/>
    </row>
    <row r="153" spans="1:29" ht="16.5" x14ac:dyDescent="0.25">
      <c r="A153" s="65"/>
      <c r="B153" s="65"/>
      <c r="C153" s="65"/>
      <c r="D153" s="45"/>
      <c r="E153" s="42" t="str">
        <f t="shared" si="137"/>
        <v>Muy Baja</v>
      </c>
      <c r="F153" s="45"/>
      <c r="G153" s="46" t="str">
        <f t="shared" si="138"/>
        <v>Leve</v>
      </c>
      <c r="H153" s="47" t="str">
        <f t="shared" si="139"/>
        <v>Bajo</v>
      </c>
      <c r="I153" s="69"/>
      <c r="J153" s="65"/>
      <c r="K153" s="52"/>
      <c r="L153" s="52"/>
      <c r="M153" s="52"/>
      <c r="N153" s="67"/>
      <c r="O153" s="68"/>
      <c r="P153" s="78"/>
      <c r="Q153" s="42" t="str">
        <f t="shared" si="1"/>
        <v xml:space="preserve"> </v>
      </c>
      <c r="R153" s="42" t="str">
        <f t="shared" si="140"/>
        <v xml:space="preserve"> </v>
      </c>
      <c r="S153" s="65"/>
      <c r="T153" s="39">
        <f t="shared" si="3"/>
        <v>0</v>
      </c>
      <c r="U153" s="65"/>
      <c r="V153" s="39">
        <f t="shared" si="4"/>
        <v>0</v>
      </c>
      <c r="W153" s="40">
        <f t="shared" si="141"/>
        <v>0</v>
      </c>
      <c r="X153" s="41">
        <f t="shared" si="142"/>
        <v>0</v>
      </c>
      <c r="Y153" s="41" t="str">
        <f t="shared" si="143"/>
        <v xml:space="preserve"> </v>
      </c>
      <c r="Z153" s="41" t="str">
        <f t="shared" si="144"/>
        <v>Leve</v>
      </c>
      <c r="AA153" s="41">
        <f t="shared" si="145"/>
        <v>0</v>
      </c>
      <c r="AB153" s="46">
        <f t="shared" si="146"/>
        <v>0</v>
      </c>
      <c r="AC153" s="53"/>
    </row>
    <row r="154" spans="1:29" ht="16.5" x14ac:dyDescent="0.25">
      <c r="A154" s="65"/>
      <c r="B154" s="65"/>
      <c r="C154" s="65"/>
      <c r="D154" s="45"/>
      <c r="E154" s="42" t="str">
        <f t="shared" si="137"/>
        <v>Muy Baja</v>
      </c>
      <c r="F154" s="45"/>
      <c r="G154" s="46" t="str">
        <f t="shared" si="138"/>
        <v>Leve</v>
      </c>
      <c r="H154" s="47" t="str">
        <f t="shared" si="139"/>
        <v>Bajo</v>
      </c>
      <c r="I154" s="69"/>
      <c r="J154" s="65"/>
      <c r="K154" s="52"/>
      <c r="L154" s="52"/>
      <c r="M154" s="52"/>
      <c r="N154" s="67"/>
      <c r="O154" s="68"/>
      <c r="P154" s="78"/>
      <c r="Q154" s="42" t="str">
        <f t="shared" si="1"/>
        <v xml:space="preserve"> </v>
      </c>
      <c r="R154" s="42" t="str">
        <f t="shared" si="140"/>
        <v xml:space="preserve"> </v>
      </c>
      <c r="S154" s="65"/>
      <c r="T154" s="39">
        <f t="shared" si="3"/>
        <v>0</v>
      </c>
      <c r="U154" s="65"/>
      <c r="V154" s="39">
        <f t="shared" si="4"/>
        <v>0</v>
      </c>
      <c r="W154" s="40">
        <f t="shared" si="141"/>
        <v>0</v>
      </c>
      <c r="X154" s="41">
        <f t="shared" si="142"/>
        <v>0</v>
      </c>
      <c r="Y154" s="41" t="str">
        <f t="shared" si="143"/>
        <v xml:space="preserve"> </v>
      </c>
      <c r="Z154" s="41" t="str">
        <f t="shared" si="144"/>
        <v>Leve</v>
      </c>
      <c r="AA154" s="41">
        <f t="shared" si="145"/>
        <v>0</v>
      </c>
      <c r="AB154" s="46">
        <f t="shared" si="146"/>
        <v>0</v>
      </c>
      <c r="AC154" s="53"/>
    </row>
    <row r="155" spans="1:29" ht="16.5" x14ac:dyDescent="0.25">
      <c r="A155" s="65"/>
      <c r="B155" s="65"/>
      <c r="C155" s="65"/>
      <c r="D155" s="45"/>
      <c r="E155" s="42" t="str">
        <f t="shared" si="137"/>
        <v>Muy Baja</v>
      </c>
      <c r="F155" s="45"/>
      <c r="G155" s="46" t="str">
        <f t="shared" si="138"/>
        <v>Leve</v>
      </c>
      <c r="H155" s="47" t="str">
        <f t="shared" si="139"/>
        <v>Bajo</v>
      </c>
      <c r="I155" s="69"/>
      <c r="J155" s="65"/>
      <c r="K155" s="52"/>
      <c r="L155" s="52"/>
      <c r="M155" s="52"/>
      <c r="N155" s="67"/>
      <c r="O155" s="68"/>
      <c r="P155" s="78"/>
      <c r="Q155" s="42" t="str">
        <f t="shared" si="1"/>
        <v xml:space="preserve"> </v>
      </c>
      <c r="R155" s="42" t="str">
        <f t="shared" si="140"/>
        <v xml:space="preserve"> </v>
      </c>
      <c r="S155" s="65"/>
      <c r="T155" s="39">
        <f t="shared" si="3"/>
        <v>0</v>
      </c>
      <c r="U155" s="65"/>
      <c r="V155" s="39">
        <f t="shared" si="4"/>
        <v>0</v>
      </c>
      <c r="W155" s="40">
        <f t="shared" si="141"/>
        <v>0</v>
      </c>
      <c r="X155" s="41">
        <f t="shared" si="142"/>
        <v>0</v>
      </c>
      <c r="Y155" s="41" t="str">
        <f t="shared" si="143"/>
        <v xml:space="preserve"> </v>
      </c>
      <c r="Z155" s="41" t="str">
        <f t="shared" si="144"/>
        <v>Leve</v>
      </c>
      <c r="AA155" s="41">
        <f t="shared" si="145"/>
        <v>0</v>
      </c>
      <c r="AB155" s="46">
        <f t="shared" si="146"/>
        <v>0</v>
      </c>
      <c r="AC155" s="53"/>
    </row>
    <row r="156" spans="1:29" ht="16.5" x14ac:dyDescent="0.25">
      <c r="A156" s="65"/>
      <c r="B156" s="65"/>
      <c r="C156" s="65"/>
      <c r="D156" s="45"/>
      <c r="E156" s="42" t="str">
        <f t="shared" si="137"/>
        <v>Muy Baja</v>
      </c>
      <c r="F156" s="45"/>
      <c r="G156" s="46" t="str">
        <f t="shared" si="138"/>
        <v>Leve</v>
      </c>
      <c r="H156" s="47" t="str">
        <f t="shared" si="139"/>
        <v>Bajo</v>
      </c>
      <c r="I156" s="69"/>
      <c r="J156" s="65"/>
      <c r="K156" s="52"/>
      <c r="L156" s="52"/>
      <c r="M156" s="52"/>
      <c r="N156" s="67"/>
      <c r="O156" s="68"/>
      <c r="P156" s="78"/>
      <c r="Q156" s="42" t="str">
        <f t="shared" si="1"/>
        <v xml:space="preserve"> </v>
      </c>
      <c r="R156" s="42" t="str">
        <f t="shared" si="140"/>
        <v xml:space="preserve"> </v>
      </c>
      <c r="S156" s="65"/>
      <c r="T156" s="39">
        <f t="shared" si="3"/>
        <v>0</v>
      </c>
      <c r="U156" s="65"/>
      <c r="V156" s="39">
        <f t="shared" si="4"/>
        <v>0</v>
      </c>
      <c r="W156" s="40">
        <f t="shared" si="141"/>
        <v>0</v>
      </c>
      <c r="X156" s="41">
        <f t="shared" si="142"/>
        <v>0</v>
      </c>
      <c r="Y156" s="41" t="str">
        <f t="shared" si="143"/>
        <v xml:space="preserve"> </v>
      </c>
      <c r="Z156" s="41" t="str">
        <f t="shared" si="144"/>
        <v>Leve</v>
      </c>
      <c r="AA156" s="41">
        <f t="shared" si="145"/>
        <v>0</v>
      </c>
      <c r="AB156" s="46">
        <f t="shared" si="146"/>
        <v>0</v>
      </c>
      <c r="AC156" s="53"/>
    </row>
    <row r="157" spans="1:29" ht="16.5" x14ac:dyDescent="0.25">
      <c r="A157" s="65"/>
      <c r="B157" s="65"/>
      <c r="C157" s="65"/>
      <c r="D157" s="45"/>
      <c r="E157" s="42" t="str">
        <f t="shared" si="137"/>
        <v>Muy Baja</v>
      </c>
      <c r="F157" s="45"/>
      <c r="G157" s="46" t="str">
        <f t="shared" si="138"/>
        <v>Leve</v>
      </c>
      <c r="H157" s="47" t="str">
        <f t="shared" si="139"/>
        <v>Bajo</v>
      </c>
      <c r="I157" s="69"/>
      <c r="J157" s="65"/>
      <c r="K157" s="52"/>
      <c r="L157" s="52"/>
      <c r="M157" s="52"/>
      <c r="N157" s="67"/>
      <c r="O157" s="68"/>
      <c r="P157" s="78"/>
      <c r="Q157" s="42" t="str">
        <f t="shared" si="1"/>
        <v xml:space="preserve"> </v>
      </c>
      <c r="R157" s="42" t="str">
        <f t="shared" si="140"/>
        <v xml:space="preserve"> </v>
      </c>
      <c r="S157" s="65"/>
      <c r="T157" s="39">
        <f t="shared" si="3"/>
        <v>0</v>
      </c>
      <c r="U157" s="65"/>
      <c r="V157" s="39">
        <f t="shared" si="4"/>
        <v>0</v>
      </c>
      <c r="W157" s="40">
        <f t="shared" si="141"/>
        <v>0</v>
      </c>
      <c r="X157" s="41">
        <f t="shared" si="142"/>
        <v>0</v>
      </c>
      <c r="Y157" s="41" t="str">
        <f t="shared" si="143"/>
        <v xml:space="preserve"> </v>
      </c>
      <c r="Z157" s="41" t="str">
        <f t="shared" si="144"/>
        <v>Leve</v>
      </c>
      <c r="AA157" s="41">
        <f t="shared" si="145"/>
        <v>0</v>
      </c>
      <c r="AB157" s="46">
        <f t="shared" si="146"/>
        <v>0</v>
      </c>
      <c r="AC157" s="53"/>
    </row>
    <row r="158" spans="1:29" ht="16.5" x14ac:dyDescent="0.25">
      <c r="A158" s="65"/>
      <c r="B158" s="65"/>
      <c r="C158" s="65"/>
      <c r="D158" s="45"/>
      <c r="E158" s="42" t="str">
        <f t="shared" si="137"/>
        <v>Muy Baja</v>
      </c>
      <c r="F158" s="45"/>
      <c r="G158" s="46" t="str">
        <f t="shared" si="138"/>
        <v>Leve</v>
      </c>
      <c r="H158" s="47" t="str">
        <f t="shared" si="139"/>
        <v>Bajo</v>
      </c>
      <c r="I158" s="69"/>
      <c r="J158" s="65"/>
      <c r="K158" s="52"/>
      <c r="L158" s="52"/>
      <c r="M158" s="52"/>
      <c r="N158" s="67"/>
      <c r="O158" s="68"/>
      <c r="P158" s="78"/>
      <c r="Q158" s="42" t="str">
        <f t="shared" si="1"/>
        <v xml:space="preserve"> </v>
      </c>
      <c r="R158" s="42" t="str">
        <f t="shared" si="140"/>
        <v xml:space="preserve"> </v>
      </c>
      <c r="S158" s="65"/>
      <c r="T158" s="39">
        <f t="shared" si="3"/>
        <v>0</v>
      </c>
      <c r="U158" s="65"/>
      <c r="V158" s="39">
        <f t="shared" si="4"/>
        <v>0</v>
      </c>
      <c r="W158" s="40">
        <f t="shared" si="141"/>
        <v>0</v>
      </c>
      <c r="X158" s="41">
        <f t="shared" si="142"/>
        <v>0</v>
      </c>
      <c r="Y158" s="41" t="str">
        <f t="shared" si="143"/>
        <v xml:space="preserve"> </v>
      </c>
      <c r="Z158" s="41" t="str">
        <f t="shared" si="144"/>
        <v>Leve</v>
      </c>
      <c r="AA158" s="41">
        <f t="shared" si="145"/>
        <v>0</v>
      </c>
      <c r="AB158" s="46">
        <f t="shared" si="146"/>
        <v>0</v>
      </c>
      <c r="AC158" s="53"/>
    </row>
    <row r="159" spans="1:29" ht="16.5" x14ac:dyDescent="0.25">
      <c r="A159" s="65"/>
      <c r="B159" s="65"/>
      <c r="C159" s="65"/>
      <c r="D159" s="45"/>
      <c r="E159" s="42" t="str">
        <f t="shared" si="137"/>
        <v>Muy Baja</v>
      </c>
      <c r="F159" s="45"/>
      <c r="G159" s="46" t="str">
        <f t="shared" si="138"/>
        <v>Leve</v>
      </c>
      <c r="H159" s="47" t="str">
        <f t="shared" si="139"/>
        <v>Bajo</v>
      </c>
      <c r="I159" s="69"/>
      <c r="J159" s="65"/>
      <c r="K159" s="52"/>
      <c r="L159" s="52"/>
      <c r="M159" s="52"/>
      <c r="N159" s="67"/>
      <c r="O159" s="68"/>
      <c r="P159" s="78"/>
      <c r="Q159" s="42" t="str">
        <f t="shared" si="1"/>
        <v xml:space="preserve"> </v>
      </c>
      <c r="R159" s="42" t="str">
        <f t="shared" si="140"/>
        <v xml:space="preserve"> </v>
      </c>
      <c r="S159" s="65"/>
      <c r="T159" s="39">
        <f t="shared" si="3"/>
        <v>0</v>
      </c>
      <c r="U159" s="65"/>
      <c r="V159" s="39">
        <f t="shared" si="4"/>
        <v>0</v>
      </c>
      <c r="W159" s="40">
        <f t="shared" si="141"/>
        <v>0</v>
      </c>
      <c r="X159" s="41">
        <f t="shared" si="142"/>
        <v>0</v>
      </c>
      <c r="Y159" s="41" t="str">
        <f t="shared" si="143"/>
        <v xml:space="preserve"> </v>
      </c>
      <c r="Z159" s="41" t="str">
        <f t="shared" si="144"/>
        <v>Leve</v>
      </c>
      <c r="AA159" s="41">
        <f t="shared" si="145"/>
        <v>0</v>
      </c>
      <c r="AB159" s="46">
        <f t="shared" si="146"/>
        <v>0</v>
      </c>
      <c r="AC159" s="53"/>
    </row>
    <row r="160" spans="1:29" ht="16.5" x14ac:dyDescent="0.25">
      <c r="A160" s="65"/>
      <c r="B160" s="65"/>
      <c r="C160" s="65"/>
      <c r="D160" s="45"/>
      <c r="E160" s="42" t="str">
        <f t="shared" si="137"/>
        <v>Muy Baja</v>
      </c>
      <c r="F160" s="45"/>
      <c r="G160" s="46" t="str">
        <f t="shared" si="138"/>
        <v>Leve</v>
      </c>
      <c r="H160" s="47" t="str">
        <f t="shared" si="139"/>
        <v>Bajo</v>
      </c>
      <c r="I160" s="69"/>
      <c r="J160" s="65"/>
      <c r="K160" s="52"/>
      <c r="L160" s="52"/>
      <c r="M160" s="52"/>
      <c r="N160" s="67"/>
      <c r="O160" s="68"/>
      <c r="P160" s="78"/>
      <c r="Q160" s="42" t="str">
        <f t="shared" si="1"/>
        <v xml:space="preserve"> </v>
      </c>
      <c r="R160" s="42" t="str">
        <f t="shared" si="140"/>
        <v xml:space="preserve"> </v>
      </c>
      <c r="S160" s="65"/>
      <c r="T160" s="39">
        <f t="shared" si="3"/>
        <v>0</v>
      </c>
      <c r="U160" s="65"/>
      <c r="V160" s="39">
        <f t="shared" si="4"/>
        <v>0</v>
      </c>
      <c r="W160" s="40">
        <f t="shared" si="141"/>
        <v>0</v>
      </c>
      <c r="X160" s="41">
        <f t="shared" si="142"/>
        <v>0</v>
      </c>
      <c r="Y160" s="41" t="str">
        <f t="shared" si="143"/>
        <v xml:space="preserve"> </v>
      </c>
      <c r="Z160" s="41" t="str">
        <f t="shared" si="144"/>
        <v>Leve</v>
      </c>
      <c r="AA160" s="41">
        <f t="shared" si="145"/>
        <v>0</v>
      </c>
      <c r="AB160" s="46">
        <f t="shared" si="146"/>
        <v>0</v>
      </c>
      <c r="AC160" s="53"/>
    </row>
    <row r="161" spans="1:29" ht="16.5" x14ac:dyDescent="0.25">
      <c r="A161" s="65"/>
      <c r="B161" s="65"/>
      <c r="C161" s="65"/>
      <c r="D161" s="45"/>
      <c r="E161" s="42" t="str">
        <f t="shared" si="137"/>
        <v>Muy Baja</v>
      </c>
      <c r="F161" s="45"/>
      <c r="G161" s="46" t="str">
        <f t="shared" si="138"/>
        <v>Leve</v>
      </c>
      <c r="H161" s="47" t="str">
        <f t="shared" si="139"/>
        <v>Bajo</v>
      </c>
      <c r="I161" s="69"/>
      <c r="J161" s="65"/>
      <c r="K161" s="52"/>
      <c r="L161" s="52"/>
      <c r="M161" s="52"/>
      <c r="N161" s="67"/>
      <c r="O161" s="68"/>
      <c r="P161" s="78"/>
      <c r="Q161" s="42" t="str">
        <f t="shared" si="1"/>
        <v xml:space="preserve"> </v>
      </c>
      <c r="R161" s="42" t="str">
        <f t="shared" si="140"/>
        <v xml:space="preserve"> </v>
      </c>
      <c r="S161" s="65"/>
      <c r="T161" s="39">
        <f t="shared" si="3"/>
        <v>0</v>
      </c>
      <c r="U161" s="65"/>
      <c r="V161" s="39">
        <f t="shared" si="4"/>
        <v>0</v>
      </c>
      <c r="W161" s="40">
        <f t="shared" si="141"/>
        <v>0</v>
      </c>
      <c r="X161" s="41">
        <f t="shared" si="142"/>
        <v>0</v>
      </c>
      <c r="Y161" s="41" t="str">
        <f t="shared" si="143"/>
        <v xml:space="preserve"> </v>
      </c>
      <c r="Z161" s="41" t="str">
        <f t="shared" si="144"/>
        <v>Leve</v>
      </c>
      <c r="AA161" s="41">
        <f t="shared" si="145"/>
        <v>0</v>
      </c>
      <c r="AB161" s="46">
        <f t="shared" si="146"/>
        <v>0</v>
      </c>
      <c r="AC161" s="53"/>
    </row>
    <row r="162" spans="1:29" ht="16.5" x14ac:dyDescent="0.25">
      <c r="A162" s="65"/>
      <c r="B162" s="65"/>
      <c r="C162" s="65"/>
      <c r="D162" s="45"/>
      <c r="E162" s="42" t="str">
        <f t="shared" si="137"/>
        <v>Muy Baja</v>
      </c>
      <c r="F162" s="45"/>
      <c r="G162" s="46" t="str">
        <f t="shared" si="138"/>
        <v>Leve</v>
      </c>
      <c r="H162" s="47" t="str">
        <f t="shared" si="139"/>
        <v>Bajo</v>
      </c>
      <c r="I162" s="69"/>
      <c r="J162" s="65"/>
      <c r="K162" s="52"/>
      <c r="L162" s="52"/>
      <c r="M162" s="52"/>
      <c r="N162" s="67"/>
      <c r="O162" s="68"/>
      <c r="P162" s="78"/>
      <c r="Q162" s="42" t="str">
        <f t="shared" si="1"/>
        <v xml:space="preserve"> </v>
      </c>
      <c r="R162" s="42" t="str">
        <f t="shared" si="140"/>
        <v xml:space="preserve"> </v>
      </c>
      <c r="S162" s="65"/>
      <c r="T162" s="39">
        <f t="shared" si="3"/>
        <v>0</v>
      </c>
      <c r="U162" s="65"/>
      <c r="V162" s="39">
        <f t="shared" si="4"/>
        <v>0</v>
      </c>
      <c r="W162" s="40">
        <f t="shared" si="141"/>
        <v>0</v>
      </c>
      <c r="X162" s="41">
        <f t="shared" si="142"/>
        <v>0</v>
      </c>
      <c r="Y162" s="41" t="str">
        <f t="shared" si="143"/>
        <v xml:space="preserve"> </v>
      </c>
      <c r="Z162" s="41" t="str">
        <f t="shared" si="144"/>
        <v>Leve</v>
      </c>
      <c r="AA162" s="41">
        <f t="shared" si="145"/>
        <v>0</v>
      </c>
      <c r="AB162" s="46">
        <f t="shared" si="146"/>
        <v>0</v>
      </c>
      <c r="AC162" s="53"/>
    </row>
    <row r="163" spans="1:29" ht="16.5" x14ac:dyDescent="0.25">
      <c r="A163" s="65"/>
      <c r="B163" s="65"/>
      <c r="C163" s="65"/>
      <c r="D163" s="45"/>
      <c r="E163" s="42" t="str">
        <f t="shared" si="137"/>
        <v>Muy Baja</v>
      </c>
      <c r="F163" s="45"/>
      <c r="G163" s="46" t="str">
        <f t="shared" si="138"/>
        <v>Leve</v>
      </c>
      <c r="H163" s="47" t="str">
        <f t="shared" si="139"/>
        <v>Bajo</v>
      </c>
      <c r="I163" s="69"/>
      <c r="J163" s="65"/>
      <c r="K163" s="52"/>
      <c r="L163" s="52"/>
      <c r="M163" s="52"/>
      <c r="N163" s="67"/>
      <c r="O163" s="68"/>
      <c r="P163" s="78"/>
      <c r="Q163" s="42" t="str">
        <f t="shared" si="1"/>
        <v xml:space="preserve"> </v>
      </c>
      <c r="R163" s="42" t="str">
        <f t="shared" si="140"/>
        <v xml:space="preserve"> </v>
      </c>
      <c r="S163" s="65"/>
      <c r="T163" s="39">
        <f t="shared" si="3"/>
        <v>0</v>
      </c>
      <c r="U163" s="65"/>
      <c r="V163" s="39">
        <f t="shared" si="4"/>
        <v>0</v>
      </c>
      <c r="W163" s="40">
        <f t="shared" si="141"/>
        <v>0</v>
      </c>
      <c r="X163" s="41">
        <f t="shared" si="142"/>
        <v>0</v>
      </c>
      <c r="Y163" s="41" t="str">
        <f t="shared" si="143"/>
        <v xml:space="preserve"> </v>
      </c>
      <c r="Z163" s="41" t="str">
        <f t="shared" si="144"/>
        <v>Leve</v>
      </c>
      <c r="AA163" s="41">
        <f t="shared" si="145"/>
        <v>0</v>
      </c>
      <c r="AB163" s="46">
        <f t="shared" si="146"/>
        <v>0</v>
      </c>
      <c r="AC163" s="53"/>
    </row>
    <row r="164" spans="1:29" ht="16.5" x14ac:dyDescent="0.25">
      <c r="A164" s="65"/>
      <c r="B164" s="65"/>
      <c r="C164" s="65"/>
      <c r="D164" s="45"/>
      <c r="E164" s="42" t="str">
        <f t="shared" si="137"/>
        <v>Muy Baja</v>
      </c>
      <c r="F164" s="45"/>
      <c r="G164" s="46" t="str">
        <f t="shared" si="138"/>
        <v>Leve</v>
      </c>
      <c r="H164" s="47" t="str">
        <f t="shared" si="139"/>
        <v>Bajo</v>
      </c>
      <c r="I164" s="69"/>
      <c r="J164" s="65"/>
      <c r="K164" s="52"/>
      <c r="L164" s="52"/>
      <c r="M164" s="52"/>
      <c r="N164" s="67"/>
      <c r="O164" s="68"/>
      <c r="P164" s="78"/>
      <c r="Q164" s="42" t="str">
        <f t="shared" si="1"/>
        <v xml:space="preserve"> </v>
      </c>
      <c r="R164" s="42" t="str">
        <f t="shared" si="140"/>
        <v xml:space="preserve"> </v>
      </c>
      <c r="S164" s="65"/>
      <c r="T164" s="39">
        <f t="shared" si="3"/>
        <v>0</v>
      </c>
      <c r="U164" s="65"/>
      <c r="V164" s="39">
        <f t="shared" si="4"/>
        <v>0</v>
      </c>
      <c r="W164" s="40">
        <f t="shared" si="141"/>
        <v>0</v>
      </c>
      <c r="X164" s="41">
        <f t="shared" si="142"/>
        <v>0</v>
      </c>
      <c r="Y164" s="41" t="str">
        <f t="shared" si="143"/>
        <v xml:space="preserve"> </v>
      </c>
      <c r="Z164" s="41" t="str">
        <f t="shared" si="144"/>
        <v>Leve</v>
      </c>
      <c r="AA164" s="41">
        <f t="shared" si="145"/>
        <v>0</v>
      </c>
      <c r="AB164" s="46">
        <f t="shared" si="146"/>
        <v>0</v>
      </c>
      <c r="AC164" s="53"/>
    </row>
    <row r="165" spans="1:29" ht="16.5" x14ac:dyDescent="0.25">
      <c r="A165" s="65"/>
      <c r="B165" s="65"/>
      <c r="C165" s="65"/>
      <c r="D165" s="45"/>
      <c r="E165" s="42" t="str">
        <f t="shared" si="137"/>
        <v>Muy Baja</v>
      </c>
      <c r="F165" s="45"/>
      <c r="G165" s="46" t="str">
        <f t="shared" si="138"/>
        <v>Leve</v>
      </c>
      <c r="H165" s="47" t="str">
        <f t="shared" si="139"/>
        <v>Bajo</v>
      </c>
      <c r="I165" s="69"/>
      <c r="J165" s="65"/>
      <c r="K165" s="52"/>
      <c r="L165" s="52"/>
      <c r="M165" s="52"/>
      <c r="N165" s="67"/>
      <c r="O165" s="68"/>
      <c r="P165" s="78"/>
      <c r="Q165" s="42" t="str">
        <f t="shared" si="1"/>
        <v xml:space="preserve"> </v>
      </c>
      <c r="R165" s="42" t="str">
        <f t="shared" si="140"/>
        <v xml:space="preserve"> </v>
      </c>
      <c r="S165" s="65"/>
      <c r="T165" s="39">
        <f t="shared" si="3"/>
        <v>0</v>
      </c>
      <c r="U165" s="65"/>
      <c r="V165" s="39">
        <f t="shared" si="4"/>
        <v>0</v>
      </c>
      <c r="W165" s="40">
        <f t="shared" si="141"/>
        <v>0</v>
      </c>
      <c r="X165" s="41">
        <f t="shared" si="142"/>
        <v>0</v>
      </c>
      <c r="Y165" s="41" t="str">
        <f t="shared" si="143"/>
        <v xml:space="preserve"> </v>
      </c>
      <c r="Z165" s="41" t="str">
        <f t="shared" si="144"/>
        <v>Leve</v>
      </c>
      <c r="AA165" s="41">
        <f t="shared" si="145"/>
        <v>0</v>
      </c>
      <c r="AB165" s="46">
        <f t="shared" si="146"/>
        <v>0</v>
      </c>
      <c r="AC165" s="53"/>
    </row>
    <row r="166" spans="1:29" ht="16.5" x14ac:dyDescent="0.25">
      <c r="A166" s="65"/>
      <c r="B166" s="65"/>
      <c r="C166" s="65"/>
      <c r="D166" s="45"/>
      <c r="E166" s="42" t="str">
        <f t="shared" si="137"/>
        <v>Muy Baja</v>
      </c>
      <c r="F166" s="45"/>
      <c r="G166" s="46" t="str">
        <f t="shared" si="138"/>
        <v>Leve</v>
      </c>
      <c r="H166" s="47" t="str">
        <f t="shared" si="139"/>
        <v>Bajo</v>
      </c>
      <c r="I166" s="69"/>
      <c r="J166" s="65"/>
      <c r="K166" s="52"/>
      <c r="L166" s="52"/>
      <c r="M166" s="52"/>
      <c r="N166" s="67"/>
      <c r="O166" s="68"/>
      <c r="P166" s="78"/>
      <c r="Q166" s="42" t="str">
        <f t="shared" si="1"/>
        <v xml:space="preserve"> </v>
      </c>
      <c r="R166" s="42" t="str">
        <f t="shared" si="140"/>
        <v xml:space="preserve"> </v>
      </c>
      <c r="S166" s="65"/>
      <c r="T166" s="39">
        <f t="shared" si="3"/>
        <v>0</v>
      </c>
      <c r="U166" s="65"/>
      <c r="V166" s="39">
        <f t="shared" si="4"/>
        <v>0</v>
      </c>
      <c r="W166" s="40">
        <f t="shared" si="141"/>
        <v>0</v>
      </c>
      <c r="X166" s="41">
        <f t="shared" si="142"/>
        <v>0</v>
      </c>
      <c r="Y166" s="41" t="str">
        <f t="shared" si="143"/>
        <v xml:space="preserve"> </v>
      </c>
      <c r="Z166" s="41" t="str">
        <f t="shared" si="144"/>
        <v>Leve</v>
      </c>
      <c r="AA166" s="41">
        <f t="shared" si="145"/>
        <v>0</v>
      </c>
      <c r="AB166" s="46">
        <f t="shared" si="146"/>
        <v>0</v>
      </c>
      <c r="AC166" s="53"/>
    </row>
    <row r="167" spans="1:29" ht="16.5" x14ac:dyDescent="0.25">
      <c r="A167" s="65"/>
      <c r="B167" s="65"/>
      <c r="C167" s="65"/>
      <c r="D167" s="45"/>
      <c r="E167" s="42" t="str">
        <f t="shared" si="137"/>
        <v>Muy Baja</v>
      </c>
      <c r="F167" s="45"/>
      <c r="G167" s="46" t="str">
        <f t="shared" si="138"/>
        <v>Leve</v>
      </c>
      <c r="H167" s="47" t="str">
        <f t="shared" si="139"/>
        <v>Bajo</v>
      </c>
      <c r="I167" s="69"/>
      <c r="J167" s="65"/>
      <c r="K167" s="52"/>
      <c r="L167" s="52"/>
      <c r="M167" s="52"/>
      <c r="N167" s="67"/>
      <c r="O167" s="68"/>
      <c r="P167" s="78"/>
      <c r="Q167" s="42" t="str">
        <f t="shared" si="1"/>
        <v xml:space="preserve"> </v>
      </c>
      <c r="R167" s="42" t="str">
        <f t="shared" si="140"/>
        <v xml:space="preserve"> </v>
      </c>
      <c r="S167" s="65"/>
      <c r="T167" s="39">
        <f t="shared" si="3"/>
        <v>0</v>
      </c>
      <c r="U167" s="65"/>
      <c r="V167" s="39">
        <f t="shared" si="4"/>
        <v>0</v>
      </c>
      <c r="W167" s="40">
        <f t="shared" si="141"/>
        <v>0</v>
      </c>
      <c r="X167" s="41">
        <f t="shared" si="142"/>
        <v>0</v>
      </c>
      <c r="Y167" s="41" t="str">
        <f t="shared" si="143"/>
        <v xml:space="preserve"> </v>
      </c>
      <c r="Z167" s="41" t="str">
        <f t="shared" si="144"/>
        <v>Leve</v>
      </c>
      <c r="AA167" s="41">
        <f t="shared" si="145"/>
        <v>0</v>
      </c>
      <c r="AB167" s="46">
        <f t="shared" si="146"/>
        <v>0</v>
      </c>
      <c r="AC167" s="53"/>
    </row>
    <row r="168" spans="1:29" ht="16.5" x14ac:dyDescent="0.25">
      <c r="A168" s="65"/>
      <c r="B168" s="65"/>
      <c r="C168" s="65"/>
      <c r="D168" s="45"/>
      <c r="E168" s="42" t="str">
        <f t="shared" si="137"/>
        <v>Muy Baja</v>
      </c>
      <c r="F168" s="45"/>
      <c r="G168" s="46" t="str">
        <f t="shared" si="138"/>
        <v>Leve</v>
      </c>
      <c r="H168" s="47" t="str">
        <f t="shared" si="139"/>
        <v>Bajo</v>
      </c>
      <c r="I168" s="69"/>
      <c r="J168" s="65"/>
      <c r="K168" s="52"/>
      <c r="L168" s="52"/>
      <c r="M168" s="52"/>
      <c r="N168" s="67"/>
      <c r="O168" s="68"/>
      <c r="P168" s="78"/>
      <c r="Q168" s="42" t="str">
        <f t="shared" si="1"/>
        <v xml:space="preserve"> </v>
      </c>
      <c r="R168" s="42" t="str">
        <f t="shared" si="140"/>
        <v xml:space="preserve"> </v>
      </c>
      <c r="S168" s="65"/>
      <c r="T168" s="39">
        <f t="shared" si="3"/>
        <v>0</v>
      </c>
      <c r="U168" s="65"/>
      <c r="V168" s="39">
        <f t="shared" si="4"/>
        <v>0</v>
      </c>
      <c r="W168" s="40">
        <f t="shared" si="141"/>
        <v>0</v>
      </c>
      <c r="X168" s="41">
        <f t="shared" si="142"/>
        <v>0</v>
      </c>
      <c r="Y168" s="41" t="str">
        <f t="shared" si="143"/>
        <v xml:space="preserve"> </v>
      </c>
      <c r="Z168" s="41" t="str">
        <f t="shared" si="144"/>
        <v>Leve</v>
      </c>
      <c r="AA168" s="41">
        <f t="shared" si="145"/>
        <v>0</v>
      </c>
      <c r="AB168" s="46">
        <f t="shared" si="146"/>
        <v>0</v>
      </c>
      <c r="AC168" s="53"/>
    </row>
    <row r="169" spans="1:29" ht="16.5" x14ac:dyDescent="0.25">
      <c r="A169" s="65"/>
      <c r="B169" s="65"/>
      <c r="C169" s="65"/>
      <c r="D169" s="45"/>
      <c r="E169" s="42" t="str">
        <f t="shared" si="137"/>
        <v>Muy Baja</v>
      </c>
      <c r="F169" s="45"/>
      <c r="G169" s="46" t="str">
        <f t="shared" si="138"/>
        <v>Leve</v>
      </c>
      <c r="H169" s="47" t="str">
        <f t="shared" si="139"/>
        <v>Bajo</v>
      </c>
      <c r="I169" s="69"/>
      <c r="J169" s="65"/>
      <c r="K169" s="52"/>
      <c r="L169" s="52"/>
      <c r="M169" s="52"/>
      <c r="N169" s="67"/>
      <c r="O169" s="68"/>
      <c r="P169" s="78"/>
      <c r="Q169" s="42" t="str">
        <f t="shared" si="1"/>
        <v xml:space="preserve"> </v>
      </c>
      <c r="R169" s="42" t="str">
        <f t="shared" si="140"/>
        <v xml:space="preserve"> </v>
      </c>
      <c r="S169" s="65"/>
      <c r="T169" s="39">
        <f t="shared" si="3"/>
        <v>0</v>
      </c>
      <c r="U169" s="65"/>
      <c r="V169" s="39">
        <f t="shared" si="4"/>
        <v>0</v>
      </c>
      <c r="W169" s="40">
        <f t="shared" si="141"/>
        <v>0</v>
      </c>
      <c r="X169" s="41">
        <f t="shared" si="142"/>
        <v>0</v>
      </c>
      <c r="Y169" s="41" t="str">
        <f t="shared" si="143"/>
        <v xml:space="preserve"> </v>
      </c>
      <c r="Z169" s="41" t="str">
        <f t="shared" si="144"/>
        <v>Leve</v>
      </c>
      <c r="AA169" s="41">
        <f t="shared" si="145"/>
        <v>0</v>
      </c>
      <c r="AB169" s="46">
        <f t="shared" si="146"/>
        <v>0</v>
      </c>
      <c r="AC169" s="53"/>
    </row>
    <row r="170" spans="1:29" ht="16.5" x14ac:dyDescent="0.25">
      <c r="A170" s="65"/>
      <c r="B170" s="65"/>
      <c r="C170" s="65"/>
      <c r="D170" s="45"/>
      <c r="E170" s="42" t="str">
        <f t="shared" si="137"/>
        <v>Muy Baja</v>
      </c>
      <c r="F170" s="45"/>
      <c r="G170" s="46" t="str">
        <f t="shared" si="138"/>
        <v>Leve</v>
      </c>
      <c r="H170" s="47" t="str">
        <f t="shared" si="139"/>
        <v>Bajo</v>
      </c>
      <c r="I170" s="69"/>
      <c r="J170" s="65"/>
      <c r="K170" s="52"/>
      <c r="L170" s="52"/>
      <c r="M170" s="52"/>
      <c r="N170" s="67"/>
      <c r="O170" s="68"/>
      <c r="P170" s="78"/>
      <c r="Q170" s="42" t="str">
        <f t="shared" si="1"/>
        <v xml:space="preserve"> </v>
      </c>
      <c r="R170" s="42" t="str">
        <f t="shared" si="140"/>
        <v xml:space="preserve"> </v>
      </c>
      <c r="S170" s="65"/>
      <c r="T170" s="39">
        <f t="shared" si="3"/>
        <v>0</v>
      </c>
      <c r="U170" s="65"/>
      <c r="V170" s="39">
        <f t="shared" si="4"/>
        <v>0</v>
      </c>
      <c r="W170" s="40">
        <f t="shared" si="141"/>
        <v>0</v>
      </c>
      <c r="X170" s="41">
        <f t="shared" si="142"/>
        <v>0</v>
      </c>
      <c r="Y170" s="41" t="str">
        <f t="shared" si="143"/>
        <v xml:space="preserve"> </v>
      </c>
      <c r="Z170" s="41" t="str">
        <f t="shared" si="144"/>
        <v>Leve</v>
      </c>
      <c r="AA170" s="41">
        <f t="shared" si="145"/>
        <v>0</v>
      </c>
      <c r="AB170" s="46">
        <f t="shared" si="146"/>
        <v>0</v>
      </c>
      <c r="AC170" s="53"/>
    </row>
    <row r="171" spans="1:29" ht="16.5" x14ac:dyDescent="0.25">
      <c r="A171" s="65"/>
      <c r="B171" s="65"/>
      <c r="C171" s="65"/>
      <c r="D171" s="45"/>
      <c r="E171" s="42" t="str">
        <f t="shared" si="137"/>
        <v>Muy Baja</v>
      </c>
      <c r="F171" s="45"/>
      <c r="G171" s="46" t="str">
        <f t="shared" si="138"/>
        <v>Leve</v>
      </c>
      <c r="H171" s="47" t="str">
        <f t="shared" si="139"/>
        <v>Bajo</v>
      </c>
      <c r="I171" s="69"/>
      <c r="J171" s="65"/>
      <c r="K171" s="52"/>
      <c r="L171" s="52"/>
      <c r="M171" s="52"/>
      <c r="N171" s="67"/>
      <c r="O171" s="68"/>
      <c r="P171" s="78"/>
      <c r="Q171" s="42" t="str">
        <f t="shared" si="1"/>
        <v xml:space="preserve"> </v>
      </c>
      <c r="R171" s="42" t="str">
        <f t="shared" si="140"/>
        <v xml:space="preserve"> </v>
      </c>
      <c r="S171" s="65"/>
      <c r="T171" s="39">
        <f t="shared" si="3"/>
        <v>0</v>
      </c>
      <c r="U171" s="65"/>
      <c r="V171" s="39">
        <f t="shared" si="4"/>
        <v>0</v>
      </c>
      <c r="W171" s="40">
        <f t="shared" si="141"/>
        <v>0</v>
      </c>
      <c r="X171" s="41">
        <f t="shared" si="142"/>
        <v>0</v>
      </c>
      <c r="Y171" s="41" t="str">
        <f t="shared" si="143"/>
        <v xml:space="preserve"> </v>
      </c>
      <c r="Z171" s="41" t="str">
        <f t="shared" si="144"/>
        <v>Leve</v>
      </c>
      <c r="AA171" s="41">
        <f t="shared" si="145"/>
        <v>0</v>
      </c>
      <c r="AB171" s="46">
        <f t="shared" si="146"/>
        <v>0</v>
      </c>
      <c r="AC171" s="53"/>
    </row>
    <row r="172" spans="1:29" ht="16.5" x14ac:dyDescent="0.25">
      <c r="A172" s="65"/>
      <c r="B172" s="65"/>
      <c r="C172" s="65"/>
      <c r="D172" s="45"/>
      <c r="E172" s="42" t="str">
        <f t="shared" si="137"/>
        <v>Muy Baja</v>
      </c>
      <c r="F172" s="45"/>
      <c r="G172" s="46" t="str">
        <f t="shared" si="138"/>
        <v>Leve</v>
      </c>
      <c r="H172" s="47" t="str">
        <f t="shared" si="139"/>
        <v>Bajo</v>
      </c>
      <c r="I172" s="69"/>
      <c r="J172" s="65"/>
      <c r="K172" s="52"/>
      <c r="L172" s="52"/>
      <c r="M172" s="52"/>
      <c r="N172" s="67"/>
      <c r="O172" s="68"/>
      <c r="P172" s="78"/>
      <c r="Q172" s="42" t="str">
        <f t="shared" si="1"/>
        <v xml:space="preserve"> </v>
      </c>
      <c r="R172" s="42" t="str">
        <f t="shared" si="140"/>
        <v xml:space="preserve"> </v>
      </c>
      <c r="S172" s="65"/>
      <c r="T172" s="39">
        <f t="shared" si="3"/>
        <v>0</v>
      </c>
      <c r="U172" s="65"/>
      <c r="V172" s="39">
        <f t="shared" si="4"/>
        <v>0</v>
      </c>
      <c r="W172" s="40">
        <f t="shared" si="141"/>
        <v>0</v>
      </c>
      <c r="X172" s="41">
        <f t="shared" si="142"/>
        <v>0</v>
      </c>
      <c r="Y172" s="41" t="str">
        <f t="shared" si="143"/>
        <v xml:space="preserve"> </v>
      </c>
      <c r="Z172" s="41" t="str">
        <f t="shared" si="144"/>
        <v>Leve</v>
      </c>
      <c r="AA172" s="41">
        <f t="shared" si="145"/>
        <v>0</v>
      </c>
      <c r="AB172" s="46">
        <f t="shared" si="146"/>
        <v>0</v>
      </c>
      <c r="AC172" s="53"/>
    </row>
    <row r="173" spans="1:29" ht="16.5" x14ac:dyDescent="0.25">
      <c r="A173" s="65"/>
      <c r="B173" s="65"/>
      <c r="C173" s="65"/>
      <c r="D173" s="45"/>
      <c r="E173" s="42" t="str">
        <f t="shared" si="137"/>
        <v>Muy Baja</v>
      </c>
      <c r="F173" s="45"/>
      <c r="G173" s="46" t="str">
        <f t="shared" si="138"/>
        <v>Leve</v>
      </c>
      <c r="H173" s="47" t="str">
        <f t="shared" si="139"/>
        <v>Bajo</v>
      </c>
      <c r="I173" s="69"/>
      <c r="J173" s="65"/>
      <c r="K173" s="52"/>
      <c r="L173" s="52"/>
      <c r="M173" s="52"/>
      <c r="N173" s="67"/>
      <c r="O173" s="68"/>
      <c r="P173" s="78"/>
      <c r="Q173" s="42" t="str">
        <f t="shared" si="1"/>
        <v xml:space="preserve"> </v>
      </c>
      <c r="R173" s="42" t="str">
        <f t="shared" si="140"/>
        <v xml:space="preserve"> </v>
      </c>
      <c r="S173" s="65"/>
      <c r="T173" s="39">
        <f t="shared" si="3"/>
        <v>0</v>
      </c>
      <c r="U173" s="65"/>
      <c r="V173" s="39">
        <f t="shared" si="4"/>
        <v>0</v>
      </c>
      <c r="W173" s="40">
        <f t="shared" si="141"/>
        <v>0</v>
      </c>
      <c r="X173" s="41">
        <f t="shared" si="142"/>
        <v>0</v>
      </c>
      <c r="Y173" s="41" t="str">
        <f t="shared" si="143"/>
        <v xml:space="preserve"> </v>
      </c>
      <c r="Z173" s="41" t="str">
        <f t="shared" si="144"/>
        <v>Leve</v>
      </c>
      <c r="AA173" s="41">
        <f t="shared" si="145"/>
        <v>0</v>
      </c>
      <c r="AB173" s="46">
        <f t="shared" si="146"/>
        <v>0</v>
      </c>
      <c r="AC173" s="53"/>
    </row>
    <row r="174" spans="1:29" ht="16.5" x14ac:dyDescent="0.25">
      <c r="A174" s="65"/>
      <c r="B174" s="65"/>
      <c r="C174" s="65"/>
      <c r="D174" s="45"/>
      <c r="E174" s="42" t="str">
        <f t="shared" si="137"/>
        <v>Muy Baja</v>
      </c>
      <c r="F174" s="45"/>
      <c r="G174" s="46" t="str">
        <f t="shared" si="138"/>
        <v>Leve</v>
      </c>
      <c r="H174" s="47" t="str">
        <f t="shared" si="139"/>
        <v>Bajo</v>
      </c>
      <c r="I174" s="69"/>
      <c r="J174" s="65"/>
      <c r="K174" s="52"/>
      <c r="L174" s="52"/>
      <c r="M174" s="52"/>
      <c r="N174" s="67"/>
      <c r="O174" s="68"/>
      <c r="P174" s="78"/>
      <c r="Q174" s="42" t="str">
        <f t="shared" si="1"/>
        <v xml:space="preserve"> </v>
      </c>
      <c r="R174" s="42" t="str">
        <f t="shared" si="140"/>
        <v xml:space="preserve"> </v>
      </c>
      <c r="S174" s="65"/>
      <c r="T174" s="39">
        <f t="shared" si="3"/>
        <v>0</v>
      </c>
      <c r="U174" s="65"/>
      <c r="V174" s="39">
        <f t="shared" si="4"/>
        <v>0</v>
      </c>
      <c r="W174" s="40">
        <f t="shared" si="141"/>
        <v>0</v>
      </c>
      <c r="X174" s="41">
        <f t="shared" si="142"/>
        <v>0</v>
      </c>
      <c r="Y174" s="41" t="str">
        <f t="shared" si="143"/>
        <v xml:space="preserve"> </v>
      </c>
      <c r="Z174" s="41" t="str">
        <f t="shared" si="144"/>
        <v>Leve</v>
      </c>
      <c r="AA174" s="41">
        <f t="shared" si="145"/>
        <v>0</v>
      </c>
      <c r="AB174" s="46">
        <f t="shared" si="146"/>
        <v>0</v>
      </c>
      <c r="AC174" s="53"/>
    </row>
    <row r="175" spans="1:29" ht="16.5" x14ac:dyDescent="0.25">
      <c r="A175" s="65"/>
      <c r="B175" s="65"/>
      <c r="C175" s="65"/>
      <c r="D175" s="45"/>
      <c r="E175" s="42" t="str">
        <f t="shared" si="137"/>
        <v>Muy Baja</v>
      </c>
      <c r="F175" s="45"/>
      <c r="G175" s="46" t="str">
        <f t="shared" si="138"/>
        <v>Leve</v>
      </c>
      <c r="H175" s="47" t="str">
        <f t="shared" si="139"/>
        <v>Bajo</v>
      </c>
      <c r="I175" s="69"/>
      <c r="J175" s="65"/>
      <c r="K175" s="52"/>
      <c r="L175" s="52"/>
      <c r="M175" s="52"/>
      <c r="N175" s="67"/>
      <c r="O175" s="68"/>
      <c r="P175" s="78"/>
      <c r="Q175" s="42" t="str">
        <f t="shared" si="1"/>
        <v xml:space="preserve"> </v>
      </c>
      <c r="R175" s="42" t="str">
        <f t="shared" si="140"/>
        <v xml:space="preserve"> </v>
      </c>
      <c r="S175" s="65"/>
      <c r="T175" s="39">
        <f t="shared" si="3"/>
        <v>0</v>
      </c>
      <c r="U175" s="65"/>
      <c r="V175" s="39">
        <f t="shared" si="4"/>
        <v>0</v>
      </c>
      <c r="W175" s="40">
        <f t="shared" si="141"/>
        <v>0</v>
      </c>
      <c r="X175" s="41">
        <f t="shared" si="142"/>
        <v>0</v>
      </c>
      <c r="Y175" s="41" t="str">
        <f t="shared" si="143"/>
        <v xml:space="preserve"> </v>
      </c>
      <c r="Z175" s="41" t="str">
        <f t="shared" si="144"/>
        <v>Leve</v>
      </c>
      <c r="AA175" s="41">
        <f t="shared" si="145"/>
        <v>0</v>
      </c>
      <c r="AB175" s="46">
        <f t="shared" si="146"/>
        <v>0</v>
      </c>
      <c r="AC175" s="53"/>
    </row>
    <row r="176" spans="1:29" ht="16.5" x14ac:dyDescent="0.25">
      <c r="A176" s="65"/>
      <c r="B176" s="65"/>
      <c r="C176" s="65"/>
      <c r="D176" s="45"/>
      <c r="E176" s="42" t="str">
        <f t="shared" si="137"/>
        <v>Muy Baja</v>
      </c>
      <c r="F176" s="45"/>
      <c r="G176" s="46" t="str">
        <f t="shared" si="138"/>
        <v>Leve</v>
      </c>
      <c r="H176" s="47" t="str">
        <f t="shared" si="139"/>
        <v>Bajo</v>
      </c>
      <c r="I176" s="69"/>
      <c r="J176" s="65"/>
      <c r="K176" s="52"/>
      <c r="L176" s="52"/>
      <c r="M176" s="52"/>
      <c r="N176" s="67"/>
      <c r="O176" s="68"/>
      <c r="P176" s="78"/>
      <c r="Q176" s="42" t="str">
        <f t="shared" si="1"/>
        <v xml:space="preserve"> </v>
      </c>
      <c r="R176" s="42" t="str">
        <f t="shared" si="140"/>
        <v xml:space="preserve"> </v>
      </c>
      <c r="S176" s="65"/>
      <c r="T176" s="39">
        <f t="shared" si="3"/>
        <v>0</v>
      </c>
      <c r="U176" s="65"/>
      <c r="V176" s="39">
        <f t="shared" si="4"/>
        <v>0</v>
      </c>
      <c r="W176" s="40">
        <f t="shared" si="141"/>
        <v>0</v>
      </c>
      <c r="X176" s="41">
        <f t="shared" si="142"/>
        <v>0</v>
      </c>
      <c r="Y176" s="41" t="str">
        <f t="shared" si="143"/>
        <v xml:space="preserve"> </v>
      </c>
      <c r="Z176" s="41" t="str">
        <f t="shared" si="144"/>
        <v>Leve</v>
      </c>
      <c r="AA176" s="41">
        <f t="shared" si="145"/>
        <v>0</v>
      </c>
      <c r="AB176" s="46">
        <f t="shared" si="146"/>
        <v>0</v>
      </c>
      <c r="AC176" s="53"/>
    </row>
    <row r="177" spans="1:30" ht="16.5" x14ac:dyDescent="0.25">
      <c r="A177" s="65"/>
      <c r="B177" s="65"/>
      <c r="C177" s="65"/>
      <c r="D177" s="45"/>
      <c r="E177" s="42" t="str">
        <f t="shared" si="137"/>
        <v>Muy Baja</v>
      </c>
      <c r="F177" s="45"/>
      <c r="G177" s="46" t="str">
        <f t="shared" si="138"/>
        <v>Leve</v>
      </c>
      <c r="H177" s="47" t="str">
        <f t="shared" si="139"/>
        <v>Bajo</v>
      </c>
      <c r="I177" s="69"/>
      <c r="J177" s="65"/>
      <c r="K177" s="52"/>
      <c r="L177" s="52"/>
      <c r="M177" s="52"/>
      <c r="N177" s="67"/>
      <c r="O177" s="68"/>
      <c r="P177" s="78"/>
      <c r="Q177" s="42" t="str">
        <f t="shared" si="1"/>
        <v xml:space="preserve"> </v>
      </c>
      <c r="R177" s="42" t="str">
        <f t="shared" si="140"/>
        <v xml:space="preserve"> </v>
      </c>
      <c r="S177" s="65"/>
      <c r="T177" s="39">
        <f t="shared" si="3"/>
        <v>0</v>
      </c>
      <c r="U177" s="65"/>
      <c r="V177" s="39">
        <f t="shared" si="4"/>
        <v>0</v>
      </c>
      <c r="W177" s="40">
        <f t="shared" si="141"/>
        <v>0</v>
      </c>
      <c r="X177" s="41">
        <f t="shared" si="142"/>
        <v>0</v>
      </c>
      <c r="Y177" s="41" t="str">
        <f t="shared" si="143"/>
        <v xml:space="preserve"> </v>
      </c>
      <c r="Z177" s="41" t="str">
        <f t="shared" si="144"/>
        <v>Leve</v>
      </c>
      <c r="AA177" s="41">
        <f t="shared" si="145"/>
        <v>0</v>
      </c>
      <c r="AB177" s="46">
        <f t="shared" si="146"/>
        <v>0</v>
      </c>
      <c r="AC177" s="53"/>
    </row>
    <row r="178" spans="1:30" ht="16.5" x14ac:dyDescent="0.25">
      <c r="A178" s="65"/>
      <c r="B178" s="65"/>
      <c r="C178" s="65"/>
      <c r="D178" s="45"/>
      <c r="E178" s="42" t="str">
        <f t="shared" si="137"/>
        <v>Muy Baja</v>
      </c>
      <c r="F178" s="45"/>
      <c r="G178" s="46" t="str">
        <f t="shared" si="138"/>
        <v>Leve</v>
      </c>
      <c r="H178" s="47" t="str">
        <f t="shared" si="139"/>
        <v>Bajo</v>
      </c>
      <c r="I178" s="69"/>
      <c r="J178" s="65"/>
      <c r="K178" s="52"/>
      <c r="L178" s="52"/>
      <c r="M178" s="52"/>
      <c r="N178" s="67"/>
      <c r="O178" s="68"/>
      <c r="P178" s="78"/>
      <c r="Q178" s="42" t="str">
        <f t="shared" si="1"/>
        <v xml:space="preserve"> </v>
      </c>
      <c r="R178" s="42" t="str">
        <f t="shared" si="140"/>
        <v xml:space="preserve"> </v>
      </c>
      <c r="S178" s="65"/>
      <c r="T178" s="39">
        <f t="shared" si="3"/>
        <v>0</v>
      </c>
      <c r="U178" s="65"/>
      <c r="V178" s="39">
        <f t="shared" si="4"/>
        <v>0</v>
      </c>
      <c r="W178" s="40">
        <f t="shared" si="141"/>
        <v>0</v>
      </c>
      <c r="X178" s="41">
        <f t="shared" si="142"/>
        <v>0</v>
      </c>
      <c r="Y178" s="41" t="str">
        <f t="shared" si="143"/>
        <v xml:space="preserve"> </v>
      </c>
      <c r="Z178" s="41" t="str">
        <f t="shared" si="144"/>
        <v>Leve</v>
      </c>
      <c r="AA178" s="41">
        <f t="shared" si="145"/>
        <v>0</v>
      </c>
      <c r="AB178" s="46">
        <f t="shared" si="146"/>
        <v>0</v>
      </c>
      <c r="AC178" s="53"/>
    </row>
    <row r="179" spans="1:30" ht="16.5" x14ac:dyDescent="0.25">
      <c r="A179" s="65"/>
      <c r="B179" s="65"/>
      <c r="C179" s="65"/>
      <c r="D179" s="45"/>
      <c r="E179" s="42" t="str">
        <f t="shared" si="137"/>
        <v>Muy Baja</v>
      </c>
      <c r="F179" s="45"/>
      <c r="G179" s="46" t="str">
        <f t="shared" si="138"/>
        <v>Leve</v>
      </c>
      <c r="H179" s="47" t="str">
        <f t="shared" si="139"/>
        <v>Bajo</v>
      </c>
      <c r="I179" s="69"/>
      <c r="J179" s="65"/>
      <c r="K179" s="52"/>
      <c r="L179" s="52"/>
      <c r="M179" s="52"/>
      <c r="N179" s="67"/>
      <c r="O179" s="68"/>
      <c r="P179" s="78"/>
      <c r="Q179" s="42" t="str">
        <f t="shared" si="1"/>
        <v xml:space="preserve"> </v>
      </c>
      <c r="R179" s="42" t="str">
        <f t="shared" si="140"/>
        <v xml:space="preserve"> </v>
      </c>
      <c r="S179" s="65"/>
      <c r="T179" s="39">
        <f t="shared" si="3"/>
        <v>0</v>
      </c>
      <c r="U179" s="65"/>
      <c r="V179" s="39">
        <f t="shared" si="4"/>
        <v>0</v>
      </c>
      <c r="W179" s="40">
        <f t="shared" si="141"/>
        <v>0</v>
      </c>
      <c r="X179" s="41">
        <f t="shared" si="142"/>
        <v>0</v>
      </c>
      <c r="Y179" s="41" t="str">
        <f t="shared" si="143"/>
        <v xml:space="preserve"> </v>
      </c>
      <c r="Z179" s="41" t="str">
        <f t="shared" si="144"/>
        <v>Leve</v>
      </c>
      <c r="AA179" s="41">
        <f t="shared" si="145"/>
        <v>0</v>
      </c>
      <c r="AB179" s="46">
        <f t="shared" si="146"/>
        <v>0</v>
      </c>
      <c r="AC179" s="53"/>
    </row>
    <row r="180" spans="1:30" ht="16.5" x14ac:dyDescent="0.25">
      <c r="A180" s="65"/>
      <c r="B180" s="65"/>
      <c r="C180" s="65"/>
      <c r="D180" s="45"/>
      <c r="E180" s="42" t="str">
        <f t="shared" si="137"/>
        <v>Muy Baja</v>
      </c>
      <c r="F180" s="45"/>
      <c r="G180" s="46" t="str">
        <f t="shared" si="138"/>
        <v>Leve</v>
      </c>
      <c r="H180" s="47" t="str">
        <f t="shared" si="139"/>
        <v>Bajo</v>
      </c>
      <c r="I180" s="69"/>
      <c r="J180" s="65"/>
      <c r="K180" s="52"/>
      <c r="L180" s="52"/>
      <c r="M180" s="52"/>
      <c r="N180" s="67"/>
      <c r="O180" s="68"/>
      <c r="P180" s="78"/>
      <c r="Q180" s="42" t="str">
        <f t="shared" si="1"/>
        <v xml:space="preserve"> </v>
      </c>
      <c r="R180" s="42" t="str">
        <f t="shared" si="140"/>
        <v xml:space="preserve"> </v>
      </c>
      <c r="S180" s="65"/>
      <c r="T180" s="39">
        <f t="shared" si="3"/>
        <v>0</v>
      </c>
      <c r="U180" s="65"/>
      <c r="V180" s="39">
        <f t="shared" si="4"/>
        <v>0</v>
      </c>
      <c r="W180" s="40">
        <f t="shared" si="141"/>
        <v>0</v>
      </c>
      <c r="X180" s="41">
        <f t="shared" si="142"/>
        <v>0</v>
      </c>
      <c r="Y180" s="41" t="str">
        <f t="shared" si="143"/>
        <v xml:space="preserve"> </v>
      </c>
      <c r="Z180" s="41" t="str">
        <f t="shared" si="144"/>
        <v>Leve</v>
      </c>
      <c r="AA180" s="41">
        <f t="shared" si="145"/>
        <v>0</v>
      </c>
      <c r="AB180" s="46">
        <f t="shared" si="146"/>
        <v>0</v>
      </c>
      <c r="AC180" s="53"/>
    </row>
    <row r="181" spans="1:30" ht="16.5" x14ac:dyDescent="0.25">
      <c r="A181" s="65"/>
      <c r="B181" s="65"/>
      <c r="C181" s="65"/>
      <c r="D181" s="45"/>
      <c r="E181" s="42" t="str">
        <f t="shared" si="137"/>
        <v>Muy Baja</v>
      </c>
      <c r="F181" s="45"/>
      <c r="G181" s="46" t="str">
        <f t="shared" si="138"/>
        <v>Leve</v>
      </c>
      <c r="H181" s="47" t="str">
        <f t="shared" si="139"/>
        <v>Bajo</v>
      </c>
      <c r="I181" s="69"/>
      <c r="J181" s="65"/>
      <c r="K181" s="52"/>
      <c r="L181" s="52"/>
      <c r="M181" s="52"/>
      <c r="N181" s="67"/>
      <c r="O181" s="68"/>
      <c r="P181" s="78"/>
      <c r="Q181" s="42" t="str">
        <f t="shared" si="1"/>
        <v xml:space="preserve"> </v>
      </c>
      <c r="R181" s="42" t="str">
        <f t="shared" si="140"/>
        <v xml:space="preserve"> </v>
      </c>
      <c r="S181" s="65"/>
      <c r="T181" s="39">
        <f t="shared" si="3"/>
        <v>0</v>
      </c>
      <c r="U181" s="65"/>
      <c r="V181" s="39">
        <f t="shared" si="4"/>
        <v>0</v>
      </c>
      <c r="W181" s="40">
        <f t="shared" si="141"/>
        <v>0</v>
      </c>
      <c r="X181" s="41">
        <f t="shared" si="142"/>
        <v>0</v>
      </c>
      <c r="Y181" s="41" t="str">
        <f t="shared" si="143"/>
        <v xml:space="preserve"> </v>
      </c>
      <c r="Z181" s="41" t="str">
        <f t="shared" si="144"/>
        <v>Leve</v>
      </c>
      <c r="AA181" s="41">
        <f t="shared" si="145"/>
        <v>0</v>
      </c>
      <c r="AB181" s="46">
        <f t="shared" si="146"/>
        <v>0</v>
      </c>
      <c r="AC181" s="53"/>
    </row>
    <row r="182" spans="1:30" ht="16.5" x14ac:dyDescent="0.25">
      <c r="A182" s="65"/>
      <c r="B182" s="65"/>
      <c r="C182" s="65"/>
      <c r="D182" s="45"/>
      <c r="E182" s="42" t="str">
        <f t="shared" si="137"/>
        <v>Muy Baja</v>
      </c>
      <c r="F182" s="45"/>
      <c r="G182" s="46" t="str">
        <f t="shared" si="138"/>
        <v>Leve</v>
      </c>
      <c r="H182" s="47" t="str">
        <f t="shared" si="139"/>
        <v>Bajo</v>
      </c>
      <c r="I182" s="69"/>
      <c r="J182" s="65"/>
      <c r="K182" s="52"/>
      <c r="L182" s="52"/>
      <c r="M182" s="52"/>
      <c r="N182" s="67"/>
      <c r="O182" s="68"/>
      <c r="P182" s="78"/>
      <c r="Q182" s="42" t="str">
        <f t="shared" si="1"/>
        <v xml:space="preserve"> </v>
      </c>
      <c r="R182" s="42" t="str">
        <f t="shared" si="140"/>
        <v xml:space="preserve"> </v>
      </c>
      <c r="S182" s="65"/>
      <c r="T182" s="39">
        <f t="shared" si="3"/>
        <v>0</v>
      </c>
      <c r="U182" s="65"/>
      <c r="V182" s="39">
        <f t="shared" si="4"/>
        <v>0</v>
      </c>
      <c r="W182" s="40">
        <f t="shared" si="141"/>
        <v>0</v>
      </c>
      <c r="X182" s="41">
        <f t="shared" si="142"/>
        <v>0</v>
      </c>
      <c r="Y182" s="41" t="str">
        <f t="shared" si="143"/>
        <v xml:space="preserve"> </v>
      </c>
      <c r="Z182" s="41" t="str">
        <f t="shared" si="144"/>
        <v>Leve</v>
      </c>
      <c r="AA182" s="41">
        <f t="shared" si="145"/>
        <v>0</v>
      </c>
      <c r="AB182" s="46">
        <f t="shared" si="146"/>
        <v>0</v>
      </c>
      <c r="AC182" s="53"/>
    </row>
    <row r="183" spans="1:30" ht="16.5" x14ac:dyDescent="0.25">
      <c r="A183" s="65"/>
      <c r="B183" s="65"/>
      <c r="C183" s="65"/>
      <c r="D183" s="45"/>
      <c r="E183" s="42" t="str">
        <f t="shared" si="137"/>
        <v>Muy Baja</v>
      </c>
      <c r="F183" s="45"/>
      <c r="G183" s="46" t="str">
        <f t="shared" si="138"/>
        <v>Leve</v>
      </c>
      <c r="H183" s="47" t="str">
        <f t="shared" si="139"/>
        <v>Bajo</v>
      </c>
      <c r="I183" s="69"/>
      <c r="J183" s="65"/>
      <c r="K183" s="52"/>
      <c r="L183" s="52"/>
      <c r="M183" s="52"/>
      <c r="N183" s="67"/>
      <c r="O183" s="68"/>
      <c r="P183" s="78"/>
      <c r="Q183" s="42" t="str">
        <f t="shared" si="1"/>
        <v xml:space="preserve"> </v>
      </c>
      <c r="R183" s="42" t="str">
        <f t="shared" si="140"/>
        <v xml:space="preserve"> </v>
      </c>
      <c r="S183" s="65"/>
      <c r="T183" s="39">
        <f t="shared" si="3"/>
        <v>0</v>
      </c>
      <c r="U183" s="65"/>
      <c r="V183" s="39">
        <f t="shared" si="4"/>
        <v>0</v>
      </c>
      <c r="W183" s="40">
        <f t="shared" si="141"/>
        <v>0</v>
      </c>
      <c r="X183" s="41">
        <f t="shared" si="142"/>
        <v>0</v>
      </c>
      <c r="Y183" s="41" t="str">
        <f t="shared" si="143"/>
        <v xml:space="preserve"> </v>
      </c>
      <c r="Z183" s="41" t="str">
        <f t="shared" si="144"/>
        <v>Leve</v>
      </c>
      <c r="AA183" s="41">
        <f t="shared" si="145"/>
        <v>0</v>
      </c>
      <c r="AB183" s="46">
        <f t="shared" si="146"/>
        <v>0</v>
      </c>
      <c r="AC183" s="53"/>
    </row>
    <row r="184" spans="1:30" ht="16.5" x14ac:dyDescent="0.25">
      <c r="A184" s="65"/>
      <c r="B184" s="65"/>
      <c r="C184" s="65"/>
      <c r="D184" s="45"/>
      <c r="E184" s="42" t="str">
        <f t="shared" si="137"/>
        <v>Muy Baja</v>
      </c>
      <c r="F184" s="45"/>
      <c r="G184" s="46" t="str">
        <f t="shared" si="138"/>
        <v>Leve</v>
      </c>
      <c r="H184" s="47" t="str">
        <f t="shared" si="139"/>
        <v>Bajo</v>
      </c>
      <c r="I184" s="69"/>
      <c r="J184" s="65"/>
      <c r="K184" s="52"/>
      <c r="L184" s="52"/>
      <c r="M184" s="52"/>
      <c r="N184" s="67"/>
      <c r="O184" s="68"/>
      <c r="P184" s="78"/>
      <c r="Q184" s="42" t="str">
        <f t="shared" si="1"/>
        <v xml:space="preserve"> </v>
      </c>
      <c r="R184" s="42" t="str">
        <f t="shared" si="140"/>
        <v xml:space="preserve"> </v>
      </c>
      <c r="S184" s="65"/>
      <c r="T184" s="39">
        <f t="shared" si="3"/>
        <v>0</v>
      </c>
      <c r="U184" s="65"/>
      <c r="V184" s="39">
        <f t="shared" si="4"/>
        <v>0</v>
      </c>
      <c r="W184" s="40">
        <f t="shared" si="141"/>
        <v>0</v>
      </c>
      <c r="X184" s="41">
        <f t="shared" si="142"/>
        <v>0</v>
      </c>
      <c r="Y184" s="41" t="str">
        <f t="shared" si="143"/>
        <v xml:space="preserve"> </v>
      </c>
      <c r="Z184" s="41" t="str">
        <f t="shared" si="144"/>
        <v>Leve</v>
      </c>
      <c r="AA184" s="41">
        <f t="shared" si="145"/>
        <v>0</v>
      </c>
      <c r="AB184" s="46">
        <f t="shared" si="146"/>
        <v>0</v>
      </c>
      <c r="AC184" s="53"/>
    </row>
    <row r="185" spans="1:30" ht="16.5" x14ac:dyDescent="0.25">
      <c r="A185" s="65"/>
      <c r="B185" s="65"/>
      <c r="C185" s="65"/>
      <c r="D185" s="45"/>
      <c r="E185" s="42" t="str">
        <f t="shared" ref="E185:E186" si="147">IF(AND(D185&lt;=100%,D185&gt;80%),"Muy alta",IF(AND(D185&lt;=80%,D185&gt;60%),"Alta",IF(AND(D185&lt;=60%,D185&gt;40%),"Media",IF(AND(D185&lt;=40%,D185&gt;20%),"Baja",IF(AND(D185&lt;=20%,D185&gt;=0%),"Muy Baja",)))))</f>
        <v>Muy Baja</v>
      </c>
      <c r="F185" s="45"/>
      <c r="G185" s="46" t="str">
        <f t="shared" si="125"/>
        <v>Leve</v>
      </c>
      <c r="H185" s="47" t="str">
        <f t="shared" si="32"/>
        <v>Bajo</v>
      </c>
      <c r="I185" s="69"/>
      <c r="J185" s="65"/>
      <c r="K185" s="52"/>
      <c r="L185" s="52"/>
      <c r="M185" s="52"/>
      <c r="N185" s="67"/>
      <c r="O185" s="68"/>
      <c r="P185" s="78"/>
      <c r="Q185" s="42" t="str">
        <f t="shared" si="1"/>
        <v xml:space="preserve"> </v>
      </c>
      <c r="R185" s="42" t="str">
        <f t="shared" si="2"/>
        <v xml:space="preserve"> </v>
      </c>
      <c r="S185" s="65"/>
      <c r="T185" s="39">
        <f t="shared" si="3"/>
        <v>0</v>
      </c>
      <c r="U185" s="65"/>
      <c r="V185" s="39">
        <f t="shared" si="4"/>
        <v>0</v>
      </c>
      <c r="W185" s="40">
        <f t="shared" si="5"/>
        <v>0</v>
      </c>
      <c r="X185" s="41">
        <f t="shared" si="6"/>
        <v>0</v>
      </c>
      <c r="Y185" s="41" t="str">
        <f t="shared" si="7"/>
        <v xml:space="preserve"> </v>
      </c>
      <c r="Z185" s="41" t="str">
        <f t="shared" si="8"/>
        <v>Leve</v>
      </c>
      <c r="AA185" s="41">
        <f t="shared" si="124"/>
        <v>0</v>
      </c>
      <c r="AB185" s="46">
        <f t="shared" si="9"/>
        <v>0</v>
      </c>
      <c r="AC185" s="53"/>
    </row>
    <row r="186" spans="1:30" ht="16.5" x14ac:dyDescent="0.25">
      <c r="A186" s="65"/>
      <c r="B186" s="65"/>
      <c r="C186" s="65"/>
      <c r="D186" s="45"/>
      <c r="E186" s="42" t="str">
        <f t="shared" si="147"/>
        <v>Muy Baja</v>
      </c>
      <c r="F186" s="45"/>
      <c r="G186" s="46" t="str">
        <f t="shared" si="125"/>
        <v>Leve</v>
      </c>
      <c r="H186" s="47" t="str">
        <f t="shared" si="32"/>
        <v>Bajo</v>
      </c>
      <c r="I186" s="69"/>
      <c r="J186" s="65"/>
      <c r="K186" s="52"/>
      <c r="L186" s="52"/>
      <c r="M186" s="52"/>
      <c r="N186" s="67"/>
      <c r="O186" s="68"/>
      <c r="P186" s="78"/>
      <c r="Q186" s="42" t="str">
        <f t="shared" si="1"/>
        <v xml:space="preserve"> </v>
      </c>
      <c r="R186" s="42" t="str">
        <f t="shared" si="2"/>
        <v xml:space="preserve"> </v>
      </c>
      <c r="S186" s="65"/>
      <c r="T186" s="39">
        <f t="shared" si="3"/>
        <v>0</v>
      </c>
      <c r="U186" s="65"/>
      <c r="V186" s="39">
        <f t="shared" si="4"/>
        <v>0</v>
      </c>
      <c r="W186" s="40">
        <f t="shared" si="5"/>
        <v>0</v>
      </c>
      <c r="X186" s="41">
        <f t="shared" si="6"/>
        <v>0</v>
      </c>
      <c r="Y186" s="41" t="str">
        <f t="shared" si="7"/>
        <v xml:space="preserve"> </v>
      </c>
      <c r="Z186" s="41" t="str">
        <f t="shared" si="8"/>
        <v>Leve</v>
      </c>
      <c r="AA186" s="41">
        <f t="shared" si="124"/>
        <v>0</v>
      </c>
      <c r="AB186" s="46">
        <f t="shared" si="9"/>
        <v>0</v>
      </c>
      <c r="AC186" s="53"/>
      <c r="AD186" s="49"/>
    </row>
    <row r="187" spans="1:30" x14ac:dyDescent="0.25">
      <c r="E187" s="48"/>
      <c r="G187" s="48"/>
      <c r="H187" s="48"/>
      <c r="I187" s="70"/>
      <c r="Q187" s="48"/>
      <c r="R187" s="48"/>
      <c r="T187" s="48"/>
      <c r="U187" s="48"/>
      <c r="V187" s="48"/>
      <c r="W187" s="48"/>
      <c r="X187" s="48"/>
      <c r="Y187" s="48"/>
      <c r="Z187" s="48"/>
      <c r="AA187" s="48"/>
      <c r="AB187" s="48"/>
    </row>
    <row r="189" spans="1:30" x14ac:dyDescent="0.25">
      <c r="A189" s="59"/>
      <c r="B189" s="59"/>
      <c r="C189" s="59"/>
      <c r="D189" s="59"/>
      <c r="E189" s="59"/>
      <c r="F189" s="59"/>
      <c r="G189" s="48"/>
      <c r="H189" s="48"/>
    </row>
    <row r="190" spans="1:30" x14ac:dyDescent="0.25">
      <c r="A190" s="80" t="s">
        <v>177</v>
      </c>
      <c r="B190" s="60"/>
      <c r="C190" s="60"/>
      <c r="D190" s="60"/>
      <c r="E190" s="60"/>
      <c r="F190" s="60"/>
      <c r="G190" s="48"/>
      <c r="H190" s="48"/>
    </row>
    <row r="191" spans="1:30" x14ac:dyDescent="0.25">
      <c r="A191" s="59"/>
      <c r="B191" s="59"/>
      <c r="C191" s="59"/>
      <c r="D191" s="59"/>
      <c r="E191" s="59"/>
      <c r="F191" s="59"/>
      <c r="G191" s="48"/>
      <c r="H191" s="48"/>
    </row>
    <row r="192" spans="1:30" x14ac:dyDescent="0.25">
      <c r="A192" s="59"/>
      <c r="B192" s="59"/>
      <c r="C192" s="59"/>
      <c r="D192" s="59"/>
      <c r="E192" s="59"/>
      <c r="F192" s="59"/>
      <c r="G192" s="48"/>
      <c r="H192" s="48"/>
    </row>
    <row r="193" spans="1:28" ht="37.5" customHeight="1" x14ac:dyDescent="0.25">
      <c r="A193" s="93" t="s">
        <v>178</v>
      </c>
      <c r="B193" s="94"/>
      <c r="C193" s="94"/>
      <c r="D193" s="94"/>
      <c r="E193" s="95"/>
      <c r="G193" s="48"/>
      <c r="H193" s="48"/>
    </row>
    <row r="194" spans="1:28" ht="15" customHeight="1" x14ac:dyDescent="0.2">
      <c r="A194" s="81" t="s">
        <v>179</v>
      </c>
      <c r="B194" s="61" t="s">
        <v>180</v>
      </c>
      <c r="C194" s="62" t="s">
        <v>181</v>
      </c>
      <c r="D194" s="62"/>
      <c r="E194" s="62"/>
      <c r="G194" s="48"/>
      <c r="H194" s="48"/>
    </row>
    <row r="195" spans="1:28" s="49" customFormat="1" ht="25.5" customHeight="1" x14ac:dyDescent="0.25">
      <c r="A195" s="63" t="s">
        <v>182</v>
      </c>
      <c r="B195" s="64">
        <v>45551</v>
      </c>
      <c r="C195" s="87" t="s">
        <v>183</v>
      </c>
      <c r="D195" s="88"/>
      <c r="E195" s="89"/>
      <c r="I195" s="71"/>
      <c r="P195" s="86"/>
      <c r="Q195" s="14"/>
      <c r="R195" s="14"/>
      <c r="T195" s="14"/>
      <c r="V195" s="14"/>
      <c r="W195" s="14"/>
      <c r="X195" s="14"/>
      <c r="Y195" s="14"/>
      <c r="Z195" s="14"/>
      <c r="AA195" s="14"/>
      <c r="AB195" s="14"/>
    </row>
    <row r="196" spans="1:28" s="49" customFormat="1" ht="98.1" customHeight="1" x14ac:dyDescent="0.25">
      <c r="A196" s="63" t="s">
        <v>184</v>
      </c>
      <c r="B196" s="64">
        <v>45917</v>
      </c>
      <c r="C196" s="87" t="s">
        <v>185</v>
      </c>
      <c r="D196" s="88"/>
      <c r="E196" s="89"/>
      <c r="I196" s="71"/>
      <c r="P196" s="86"/>
      <c r="Q196" s="14"/>
      <c r="R196" s="14"/>
      <c r="T196" s="14"/>
      <c r="V196" s="14"/>
      <c r="W196" s="14"/>
      <c r="X196" s="14"/>
      <c r="Y196" s="14"/>
      <c r="Z196" s="14"/>
      <c r="AA196" s="14"/>
      <c r="AB196" s="14"/>
    </row>
    <row r="197" spans="1:28" s="49" customFormat="1" ht="57.6" customHeight="1" x14ac:dyDescent="0.25">
      <c r="A197" s="63" t="s">
        <v>5</v>
      </c>
      <c r="B197" s="64">
        <v>46108</v>
      </c>
      <c r="C197" s="87" t="s">
        <v>186</v>
      </c>
      <c r="D197" s="88"/>
      <c r="E197" s="89"/>
      <c r="I197" s="71"/>
      <c r="P197" s="86"/>
      <c r="Q197" s="14"/>
      <c r="R197" s="14"/>
      <c r="T197" s="14"/>
      <c r="V197" s="14"/>
      <c r="W197" s="14"/>
      <c r="X197" s="14"/>
      <c r="Y197" s="14"/>
      <c r="Z197" s="14"/>
      <c r="AA197" s="14"/>
      <c r="AB197" s="14"/>
    </row>
  </sheetData>
  <sheetProtection formatCells="0" formatColumns="0" formatRows="0"/>
  <mergeCells count="18">
    <mergeCell ref="Q5:AB5"/>
    <mergeCell ref="A193:E193"/>
    <mergeCell ref="A1:A4"/>
    <mergeCell ref="AB1:AC1"/>
    <mergeCell ref="AB2:AC2"/>
    <mergeCell ref="AB3:AC3"/>
    <mergeCell ref="AB4:AC4"/>
    <mergeCell ref="B1:Y2"/>
    <mergeCell ref="B3:Y4"/>
    <mergeCell ref="Z1:AA1"/>
    <mergeCell ref="Z2:AA2"/>
    <mergeCell ref="Z3:AA3"/>
    <mergeCell ref="Z4:AA4"/>
    <mergeCell ref="C195:E195"/>
    <mergeCell ref="C196:E196"/>
    <mergeCell ref="C197:E197"/>
    <mergeCell ref="C5:H5"/>
    <mergeCell ref="I5:P5"/>
  </mergeCells>
  <conditionalFormatting sqref="E7:F186 Z7:Z186">
    <cfRule type="containsText" dxfId="18" priority="21" stopIfTrue="1" operator="containsText" text="Alta">
      <formula>NOT(ISERROR(SEARCH("Alta",E7)))</formula>
    </cfRule>
    <cfRule type="containsText" dxfId="17" priority="22" stopIfTrue="1" operator="containsText" text="Media">
      <formula>NOT(ISERROR(SEARCH("Media",E7)))</formula>
    </cfRule>
    <cfRule type="containsText" dxfId="16" priority="23" stopIfTrue="1" operator="containsText" text="Muy Baja">
      <formula>NOT(ISERROR(SEARCH("Muy Baja",E7)))</formula>
    </cfRule>
    <cfRule type="containsText" dxfId="15" priority="24" stopIfTrue="1" operator="containsText" text="Baja">
      <formula>NOT(ISERROR(SEARCH("Baja",E7)))</formula>
    </cfRule>
  </conditionalFormatting>
  <conditionalFormatting sqref="G7:G186">
    <cfRule type="containsText" dxfId="14" priority="25" stopIfTrue="1" operator="containsText" text="Catastrófico">
      <formula>NOT(ISERROR(SEARCH("Catastrófico",G7)))</formula>
    </cfRule>
    <cfRule type="containsText" dxfId="13" priority="26" stopIfTrue="1" operator="containsText" text="Mayor">
      <formula>NOT(ISERROR(SEARCH("Mayor",G7)))</formula>
    </cfRule>
    <cfRule type="containsText" dxfId="12" priority="27" stopIfTrue="1" operator="containsText" text="Moderado">
      <formula>NOT(ISERROR(SEARCH("Moderado",G7)))</formula>
    </cfRule>
    <cfRule type="containsText" dxfId="11" priority="28" stopIfTrue="1" operator="containsText" text="Menor">
      <formula>NOT(ISERROR(SEARCH("Menor",G7)))</formula>
    </cfRule>
    <cfRule type="containsText" dxfId="10" priority="29" stopIfTrue="1" operator="containsText" text="Leve">
      <formula>NOT(ISERROR(SEARCH("Leve",G7)))</formula>
    </cfRule>
  </conditionalFormatting>
  <conditionalFormatting sqref="H7:H186 AB7:AB186">
    <cfRule type="containsText" dxfId="9" priority="30" stopIfTrue="1" operator="containsText" text="Extremo">
      <formula>NOT(ISERROR(SEARCH("Extremo",H7)))</formula>
    </cfRule>
    <cfRule type="containsText" dxfId="8" priority="31" stopIfTrue="1" operator="containsText" text="Alto">
      <formula>NOT(ISERROR(SEARCH("Alto",H7)))</formula>
    </cfRule>
    <cfRule type="containsText" dxfId="7" priority="32" stopIfTrue="1" operator="containsText" text="Moderado">
      <formula>NOT(ISERROR(SEARCH("Moderado",H7)))</formula>
    </cfRule>
    <cfRule type="containsText" dxfId="6" priority="33" stopIfTrue="1" operator="containsText" text="Bajo">
      <formula>NOT(ISERROR(SEARCH("Bajo",H7)))</formula>
    </cfRule>
  </conditionalFormatting>
  <conditionalFormatting sqref="X7:Z186">
    <cfRule type="containsText" dxfId="5" priority="1" stopIfTrue="1" operator="containsText" text="Muy Alta">
      <formula>NOT(ISERROR(SEARCH("Muy Alta",X7)))</formula>
    </cfRule>
    <cfRule type="containsText" dxfId="4" priority="2" stopIfTrue="1" operator="containsText" text="Alta">
      <formula>NOT(ISERROR(SEARCH("Alta",X7)))</formula>
    </cfRule>
    <cfRule type="containsText" dxfId="3" priority="3" stopIfTrue="1" operator="containsText" text="Media">
      <formula>NOT(ISERROR(SEARCH("Media",X7)))</formula>
    </cfRule>
    <cfRule type="containsText" dxfId="2" priority="4" stopIfTrue="1" operator="containsText" text="Muy Baja">
      <formula>NOT(ISERROR(SEARCH("Muy Baja",X7)))</formula>
    </cfRule>
    <cfRule type="containsText" dxfId="1" priority="5" stopIfTrue="1" operator="containsText" text="Baja">
      <formula>NOT(ISERROR(SEARCH("Baja",X7)))</formula>
    </cfRule>
  </conditionalFormatting>
  <conditionalFormatting sqref="Z7:Z186 E7:F186">
    <cfRule type="containsText" dxfId="0" priority="20" stopIfTrue="1" operator="containsText" text="Muy Alta">
      <formula>NOT(ISERROR(SEARCH("Muy Alta",E7)))</formula>
    </cfRule>
  </conditionalFormatting>
  <hyperlinks>
    <hyperlink ref="F6" location="'TABLA DE PROBABILIDAD'!A1" display="Probabilidad" xr:uid="{F1AD6782-EDA8-4229-B8E2-35D6079AC9A6}"/>
    <hyperlink ref="A190" r:id="rId1" xr:uid="{E025B795-B42D-4867-84E5-7291CC2F0AD5}"/>
  </hyperlinks>
  <pageMargins left="0.70866141732283472" right="0.70866141732283472" top="0.74803149606299213" bottom="0.74803149606299213" header="0.31496062992125984" footer="0.31496062992125984"/>
  <pageSetup orientation="portrait" r:id="rId2"/>
  <headerFooter>
    <oddHeader>&amp;L&amp;G&amp;R&amp;G</oddHeader>
  </headerFooter>
  <drawing r:id="rId3"/>
  <legacyDrawing r:id="rId4"/>
  <legacyDrawingHF r:id="rId5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8BC8684-D578-4E8E-A110-D021B6C25CB4}">
          <x14:formula1>
            <xm:f>Listas!$A$70:$A$101</xm:f>
          </x14:formula1>
          <xm:sqref>N7:N12 N17:N30 N36 N39:N186</xm:sqref>
        </x14:dataValidation>
        <x14:dataValidation type="list" allowBlank="1" showInputMessage="1" showErrorMessage="1" xr:uid="{A4574C1F-6711-4D81-A16D-61E4A16CF6BA}">
          <x14:formula1>
            <xm:f>Listas!$A$37:$A$44</xm:f>
          </x14:formula1>
          <xm:sqref>M7:M12 M17:M30 M36:M186</xm:sqref>
        </x14:dataValidation>
        <x14:dataValidation type="list" allowBlank="1" showInputMessage="1" showErrorMessage="1" xr:uid="{65ED8F5D-F4F5-4B80-8BAC-E51C55F8B234}">
          <x14:formula1>
            <xm:f>Listas!$C$3:$C$7</xm:f>
          </x14:formula1>
          <xm:sqref>D7:D186 F7:F186</xm:sqref>
        </x14:dataValidation>
        <x14:dataValidation type="list" allowBlank="1" showInputMessage="1" showErrorMessage="1" xr:uid="{AB43DA04-0B8E-43B5-B204-A784B5ECB0FD}">
          <x14:formula1>
            <xm:f>Listas!$A$24:$A$25</xm:f>
          </x14:formula1>
          <xm:sqref>B7:B186</xm:sqref>
        </x14:dataValidation>
        <x14:dataValidation type="list" allowBlank="1" showInputMessage="1" showErrorMessage="1" xr:uid="{AB29DF30-2A2E-49B5-93DF-1BBD085C8BEE}">
          <x14:formula1>
            <xm:f>Listas!$A$30:$A$33</xm:f>
          </x14:formula1>
          <xm:sqref>C7:C186</xm:sqref>
        </x14:dataValidation>
        <x14:dataValidation type="list" allowBlank="1" showInputMessage="1" showErrorMessage="1" xr:uid="{C24DCD89-47E4-4519-9A1F-A815110F1CF9}">
          <x14:formula1>
            <xm:f>Listas!$C$14:$C$15</xm:f>
          </x14:formula1>
          <xm:sqref>U7:U186</xm:sqref>
        </x14:dataValidation>
        <x14:dataValidation type="list" allowBlank="1" showInputMessage="1" showErrorMessage="1" xr:uid="{2A5911A2-8FAF-49D6-9222-C93D71F33BA1}">
          <x14:formula1>
            <xm:f>Listas!$E$49:$E$53</xm:f>
          </x14:formula1>
          <xm:sqref>AC7:AC186</xm:sqref>
        </x14:dataValidation>
        <x14:dataValidation type="list" allowBlank="1" showInputMessage="1" showErrorMessage="1" xr:uid="{054061D0-166D-4781-9176-D9C6EE9A72F1}">
          <x14:formula1>
            <xm:f>Listas!$C$11:$C$13</xm:f>
          </x14:formula1>
          <xm:sqref>S7:S186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DA32-D5E8-4837-9EF5-C34B3FEB83E0}">
  <dimension ref="B2:E9"/>
  <sheetViews>
    <sheetView showGridLines="0" workbookViewId="0">
      <selection activeCell="C12" sqref="C12"/>
    </sheetView>
  </sheetViews>
  <sheetFormatPr baseColWidth="10" defaultColWidth="11.42578125" defaultRowHeight="15" x14ac:dyDescent="0.2"/>
  <cols>
    <col min="1" max="1" width="3.42578125" style="54" customWidth="1"/>
    <col min="2" max="3" width="26.7109375" style="54" customWidth="1"/>
    <col min="4" max="4" width="60.5703125" style="55" customWidth="1"/>
    <col min="5" max="16384" width="11.42578125" style="54"/>
  </cols>
  <sheetData>
    <row r="2" spans="2:5" ht="36" customHeight="1" x14ac:dyDescent="0.2">
      <c r="B2" s="102" t="s">
        <v>187</v>
      </c>
      <c r="C2" s="102"/>
      <c r="D2" s="102"/>
    </row>
    <row r="4" spans="2:5" ht="28.5" x14ac:dyDescent="0.2">
      <c r="B4" s="56" t="s">
        <v>188</v>
      </c>
      <c r="C4" s="56" t="s">
        <v>189</v>
      </c>
      <c r="D4" s="103" t="s">
        <v>190</v>
      </c>
      <c r="E4" s="104"/>
    </row>
    <row r="5" spans="2:5" ht="64.5" customHeight="1" x14ac:dyDescent="0.2">
      <c r="B5" s="57">
        <v>45954</v>
      </c>
      <c r="C5" s="58" t="s">
        <v>182</v>
      </c>
      <c r="D5" s="105" t="s">
        <v>191</v>
      </c>
      <c r="E5" s="106"/>
    </row>
    <row r="9" spans="2:5" x14ac:dyDescent="0.2">
      <c r="B9" s="107"/>
      <c r="C9" s="108"/>
      <c r="D9" s="108"/>
    </row>
  </sheetData>
  <mergeCells count="4">
    <mergeCell ref="B2:D2"/>
    <mergeCell ref="D4:E4"/>
    <mergeCell ref="D5:E5"/>
    <mergeCell ref="B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CC71-C78C-4F30-8AAA-A2EA10738536}">
  <dimension ref="A1:R107"/>
  <sheetViews>
    <sheetView topLeftCell="A80" zoomScale="115" zoomScaleNormal="115" workbookViewId="0">
      <selection activeCell="A91" sqref="A91"/>
    </sheetView>
  </sheetViews>
  <sheetFormatPr baseColWidth="10" defaultColWidth="11.42578125" defaultRowHeight="15" x14ac:dyDescent="0.25"/>
  <cols>
    <col min="1" max="1" width="49.140625" customWidth="1"/>
    <col min="2" max="2" width="26.7109375" customWidth="1"/>
    <col min="3" max="3" width="22.7109375" customWidth="1"/>
    <col min="5" max="5" width="16.85546875" customWidth="1"/>
    <col min="6" max="6" width="29.28515625" customWidth="1"/>
    <col min="7" max="7" width="33.5703125" customWidth="1"/>
    <col min="11" max="11" width="10.85546875"/>
    <col min="14" max="14" width="12.7109375" customWidth="1"/>
  </cols>
  <sheetData>
    <row r="1" spans="1:18" s="27" customFormat="1" ht="43.5" customHeight="1" x14ac:dyDescent="0.25">
      <c r="A1" s="113" t="s">
        <v>192</v>
      </c>
      <c r="B1" s="113"/>
      <c r="C1" s="113"/>
      <c r="E1" s="113" t="s">
        <v>193</v>
      </c>
      <c r="F1" s="113"/>
      <c r="G1" s="113"/>
      <c r="J1" s="110" t="s">
        <v>194</v>
      </c>
      <c r="K1" s="110"/>
      <c r="L1" s="110"/>
      <c r="M1" s="110"/>
      <c r="N1" s="110"/>
      <c r="O1" s="110"/>
      <c r="P1" s="110"/>
    </row>
    <row r="2" spans="1:18" x14ac:dyDescent="0.25">
      <c r="A2" s="2"/>
      <c r="B2" s="3" t="s">
        <v>195</v>
      </c>
      <c r="C2" s="3" t="s">
        <v>192</v>
      </c>
      <c r="E2" s="2" t="s">
        <v>196</v>
      </c>
      <c r="F2" s="3" t="s">
        <v>197</v>
      </c>
      <c r="G2" s="3" t="s">
        <v>198</v>
      </c>
      <c r="L2" s="115"/>
      <c r="M2" s="115"/>
      <c r="N2" s="115"/>
      <c r="O2" s="115"/>
      <c r="P2" s="115"/>
    </row>
    <row r="3" spans="1:18" ht="60" x14ac:dyDescent="0.25">
      <c r="A3" s="6" t="s">
        <v>199</v>
      </c>
      <c r="B3" s="4" t="s">
        <v>200</v>
      </c>
      <c r="C3" s="5">
        <v>0.2</v>
      </c>
      <c r="E3" s="6" t="s">
        <v>201</v>
      </c>
      <c r="F3" s="4" t="s">
        <v>202</v>
      </c>
      <c r="G3" s="11" t="s">
        <v>203</v>
      </c>
      <c r="I3" s="114" t="s">
        <v>192</v>
      </c>
      <c r="J3" s="18" t="s">
        <v>204</v>
      </c>
      <c r="K3" s="12"/>
      <c r="L3" s="30" t="s">
        <v>205</v>
      </c>
      <c r="M3" s="30" t="s">
        <v>205</v>
      </c>
      <c r="N3" s="30" t="s">
        <v>205</v>
      </c>
      <c r="O3" s="30" t="s">
        <v>205</v>
      </c>
      <c r="P3" s="31" t="s">
        <v>206</v>
      </c>
      <c r="R3" s="20" t="s">
        <v>207</v>
      </c>
    </row>
    <row r="4" spans="1:18" ht="87.4" customHeight="1" x14ac:dyDescent="0.25">
      <c r="A4" s="7" t="s">
        <v>208</v>
      </c>
      <c r="B4" s="4" t="s">
        <v>209</v>
      </c>
      <c r="C4" s="5">
        <v>0.4</v>
      </c>
      <c r="E4" s="7" t="s">
        <v>210</v>
      </c>
      <c r="F4" s="4" t="s">
        <v>211</v>
      </c>
      <c r="G4" s="11" t="s">
        <v>212</v>
      </c>
      <c r="I4" s="114"/>
      <c r="J4" s="9" t="s">
        <v>213</v>
      </c>
      <c r="K4" s="2"/>
      <c r="L4" s="29" t="s">
        <v>214</v>
      </c>
      <c r="M4" s="29" t="s">
        <v>214</v>
      </c>
      <c r="N4" s="30" t="s">
        <v>205</v>
      </c>
      <c r="O4" s="30" t="s">
        <v>205</v>
      </c>
      <c r="P4" s="31" t="s">
        <v>206</v>
      </c>
      <c r="R4" s="21" t="s">
        <v>215</v>
      </c>
    </row>
    <row r="5" spans="1:18" ht="61.9" customHeight="1" x14ac:dyDescent="0.25">
      <c r="A5" s="8" t="s">
        <v>216</v>
      </c>
      <c r="B5" s="4" t="s">
        <v>217</v>
      </c>
      <c r="C5" s="5">
        <v>0.6</v>
      </c>
      <c r="E5" s="8" t="s">
        <v>218</v>
      </c>
      <c r="F5" s="4" t="s">
        <v>219</v>
      </c>
      <c r="G5" s="11" t="s">
        <v>220</v>
      </c>
      <c r="I5" s="114"/>
      <c r="J5" s="8" t="s">
        <v>221</v>
      </c>
      <c r="K5" s="2"/>
      <c r="L5" s="29" t="s">
        <v>214</v>
      </c>
      <c r="M5" s="29" t="s">
        <v>214</v>
      </c>
      <c r="N5" s="29" t="s">
        <v>214</v>
      </c>
      <c r="O5" s="30" t="s">
        <v>205</v>
      </c>
      <c r="P5" s="31" t="s">
        <v>206</v>
      </c>
      <c r="R5" s="22" t="s">
        <v>218</v>
      </c>
    </row>
    <row r="6" spans="1:18" ht="75" x14ac:dyDescent="0.25">
      <c r="A6" s="9" t="s">
        <v>222</v>
      </c>
      <c r="B6" s="4" t="s">
        <v>223</v>
      </c>
      <c r="C6" s="5">
        <v>0.8</v>
      </c>
      <c r="E6" s="9" t="s">
        <v>224</v>
      </c>
      <c r="F6" s="4" t="s">
        <v>225</v>
      </c>
      <c r="G6" s="11" t="s">
        <v>226</v>
      </c>
      <c r="I6" s="114"/>
      <c r="J6" s="7" t="s">
        <v>227</v>
      </c>
      <c r="K6" s="2"/>
      <c r="L6" s="28" t="s">
        <v>228</v>
      </c>
      <c r="M6" s="29" t="s">
        <v>214</v>
      </c>
      <c r="N6" s="29" t="s">
        <v>214</v>
      </c>
      <c r="O6" s="30" t="s">
        <v>205</v>
      </c>
      <c r="P6" s="31" t="s">
        <v>206</v>
      </c>
      <c r="R6" s="23" t="s">
        <v>229</v>
      </c>
    </row>
    <row r="7" spans="1:18" ht="55.5" customHeight="1" x14ac:dyDescent="0.25">
      <c r="A7" s="10" t="s">
        <v>230</v>
      </c>
      <c r="B7" s="4" t="s">
        <v>231</v>
      </c>
      <c r="C7" s="5">
        <v>1</v>
      </c>
      <c r="E7" s="10" t="s">
        <v>232</v>
      </c>
      <c r="F7" s="4" t="s">
        <v>233</v>
      </c>
      <c r="G7" s="11" t="s">
        <v>234</v>
      </c>
      <c r="I7" s="114"/>
      <c r="J7" s="19" t="s">
        <v>235</v>
      </c>
      <c r="K7" s="2"/>
      <c r="L7" s="28" t="s">
        <v>228</v>
      </c>
      <c r="M7" s="28" t="s">
        <v>228</v>
      </c>
      <c r="N7" s="29" t="s">
        <v>214</v>
      </c>
      <c r="O7" s="30" t="s">
        <v>205</v>
      </c>
      <c r="P7" s="31" t="s">
        <v>206</v>
      </c>
    </row>
    <row r="8" spans="1:18" ht="36" customHeight="1" x14ac:dyDescent="0.25">
      <c r="A8" s="13"/>
      <c r="B8" s="14"/>
      <c r="C8" s="15"/>
      <c r="E8" s="13"/>
      <c r="F8" s="14"/>
      <c r="G8" s="16"/>
      <c r="I8" s="17"/>
      <c r="J8" s="1"/>
      <c r="K8" s="1"/>
      <c r="L8" s="111"/>
      <c r="M8" s="111"/>
      <c r="N8" s="111"/>
      <c r="O8" s="111"/>
      <c r="P8" s="111"/>
    </row>
    <row r="9" spans="1:18" ht="30" x14ac:dyDescent="0.25">
      <c r="L9" s="6" t="s">
        <v>236</v>
      </c>
      <c r="M9" s="7" t="s">
        <v>237</v>
      </c>
      <c r="N9" s="8" t="s">
        <v>238</v>
      </c>
      <c r="O9" s="9" t="s">
        <v>239</v>
      </c>
      <c r="P9" s="18" t="s">
        <v>240</v>
      </c>
    </row>
    <row r="10" spans="1:18" ht="14.65" customHeight="1" x14ac:dyDescent="0.25">
      <c r="D10" s="24" t="s">
        <v>241</v>
      </c>
      <c r="L10" s="112" t="s">
        <v>193</v>
      </c>
      <c r="M10" s="112"/>
      <c r="N10" s="112"/>
      <c r="O10" s="112"/>
      <c r="P10" s="112"/>
    </row>
    <row r="11" spans="1:18" ht="14.65" customHeight="1" x14ac:dyDescent="0.25">
      <c r="A11" s="109" t="s">
        <v>242</v>
      </c>
      <c r="B11" s="116" t="s">
        <v>243</v>
      </c>
      <c r="C11" s="25" t="s">
        <v>45</v>
      </c>
      <c r="D11" s="26">
        <v>0.25</v>
      </c>
      <c r="L11" s="112"/>
      <c r="M11" s="112"/>
      <c r="N11" s="112"/>
      <c r="O11" s="112"/>
      <c r="P11" s="112"/>
    </row>
    <row r="12" spans="1:18" x14ac:dyDescent="0.25">
      <c r="A12" s="109"/>
      <c r="B12" s="116"/>
      <c r="C12" s="25" t="s">
        <v>244</v>
      </c>
      <c r="D12" s="26">
        <v>0.15</v>
      </c>
    </row>
    <row r="13" spans="1:18" x14ac:dyDescent="0.25">
      <c r="A13" s="109"/>
      <c r="B13" s="116"/>
      <c r="C13" s="25" t="s">
        <v>245</v>
      </c>
      <c r="D13" s="26">
        <v>0.1</v>
      </c>
    </row>
    <row r="14" spans="1:18" x14ac:dyDescent="0.25">
      <c r="A14" s="109"/>
      <c r="B14" s="117" t="s">
        <v>246</v>
      </c>
      <c r="C14" s="25" t="s">
        <v>57</v>
      </c>
      <c r="D14" s="26">
        <v>0.25</v>
      </c>
    </row>
    <row r="15" spans="1:18" x14ac:dyDescent="0.25">
      <c r="A15" s="109"/>
      <c r="B15" s="117"/>
      <c r="C15" s="25" t="s">
        <v>46</v>
      </c>
      <c r="D15" s="26">
        <v>0.1</v>
      </c>
    </row>
    <row r="17" spans="1:2" x14ac:dyDescent="0.25">
      <c r="A17" s="109"/>
      <c r="B17" s="25"/>
    </row>
    <row r="18" spans="1:2" x14ac:dyDescent="0.25">
      <c r="A18" s="109"/>
      <c r="B18" s="25"/>
    </row>
    <row r="19" spans="1:2" x14ac:dyDescent="0.25">
      <c r="A19" s="109"/>
      <c r="B19" s="25"/>
    </row>
    <row r="20" spans="1:2" x14ac:dyDescent="0.25">
      <c r="A20" s="109"/>
      <c r="B20" s="25"/>
    </row>
    <row r="23" spans="1:2" x14ac:dyDescent="0.25">
      <c r="A23" t="s">
        <v>14</v>
      </c>
    </row>
    <row r="24" spans="1:2" x14ac:dyDescent="0.25">
      <c r="A24" t="s">
        <v>37</v>
      </c>
    </row>
    <row r="25" spans="1:2" x14ac:dyDescent="0.25">
      <c r="A25" t="s">
        <v>137</v>
      </c>
    </row>
    <row r="29" spans="1:2" x14ac:dyDescent="0.25">
      <c r="A29" t="s">
        <v>247</v>
      </c>
    </row>
    <row r="30" spans="1:2" x14ac:dyDescent="0.25">
      <c r="A30" t="s">
        <v>38</v>
      </c>
    </row>
    <row r="31" spans="1:2" x14ac:dyDescent="0.25">
      <c r="A31" t="s">
        <v>144</v>
      </c>
    </row>
    <row r="32" spans="1:2" x14ac:dyDescent="0.25">
      <c r="A32" t="s">
        <v>248</v>
      </c>
    </row>
    <row r="33" spans="1:5" x14ac:dyDescent="0.25">
      <c r="A33" t="s">
        <v>162</v>
      </c>
    </row>
    <row r="36" spans="1:5" x14ac:dyDescent="0.25">
      <c r="A36" t="s">
        <v>249</v>
      </c>
    </row>
    <row r="37" spans="1:5" x14ac:dyDescent="0.25">
      <c r="A37" t="s">
        <v>250</v>
      </c>
    </row>
    <row r="38" spans="1:5" x14ac:dyDescent="0.25">
      <c r="A38" t="s">
        <v>251</v>
      </c>
    </row>
    <row r="39" spans="1:5" x14ac:dyDescent="0.25">
      <c r="A39" t="s">
        <v>252</v>
      </c>
    </row>
    <row r="40" spans="1:5" x14ac:dyDescent="0.25">
      <c r="A40" t="s">
        <v>253</v>
      </c>
    </row>
    <row r="41" spans="1:5" x14ac:dyDescent="0.25">
      <c r="A41" t="s">
        <v>68</v>
      </c>
    </row>
    <row r="42" spans="1:5" x14ac:dyDescent="0.25">
      <c r="A42" t="s">
        <v>254</v>
      </c>
    </row>
    <row r="43" spans="1:5" x14ac:dyDescent="0.25">
      <c r="A43" t="s">
        <v>50</v>
      </c>
    </row>
    <row r="44" spans="1:5" x14ac:dyDescent="0.25">
      <c r="A44" t="s">
        <v>41</v>
      </c>
      <c r="C44" t="s">
        <v>255</v>
      </c>
    </row>
    <row r="45" spans="1:5" x14ac:dyDescent="0.25">
      <c r="A45" t="s">
        <v>256</v>
      </c>
    </row>
    <row r="48" spans="1:5" x14ac:dyDescent="0.25">
      <c r="E48" t="s">
        <v>257</v>
      </c>
    </row>
    <row r="49" spans="1:6" ht="28.5" x14ac:dyDescent="0.25">
      <c r="A49" s="32" t="s">
        <v>258</v>
      </c>
      <c r="B49" t="s">
        <v>259</v>
      </c>
      <c r="E49" t="s">
        <v>172</v>
      </c>
    </row>
    <row r="50" spans="1:6" x14ac:dyDescent="0.25">
      <c r="A50" s="32" t="s">
        <v>260</v>
      </c>
      <c r="B50" t="s">
        <v>261</v>
      </c>
      <c r="E50" t="s">
        <v>47</v>
      </c>
      <c r="F50" s="51"/>
    </row>
    <row r="51" spans="1:6" x14ac:dyDescent="0.25">
      <c r="A51" s="32" t="s">
        <v>262</v>
      </c>
      <c r="B51" t="s">
        <v>263</v>
      </c>
      <c r="E51" t="s">
        <v>264</v>
      </c>
      <c r="F51" s="51"/>
    </row>
    <row r="52" spans="1:6" x14ac:dyDescent="0.25">
      <c r="A52" s="32" t="s">
        <v>265</v>
      </c>
      <c r="B52" t="s">
        <v>266</v>
      </c>
      <c r="E52" t="s">
        <v>267</v>
      </c>
      <c r="F52" s="51"/>
    </row>
    <row r="53" spans="1:6" x14ac:dyDescent="0.25">
      <c r="A53" s="32" t="s">
        <v>268</v>
      </c>
      <c r="B53" t="s">
        <v>269</v>
      </c>
      <c r="E53" t="s">
        <v>270</v>
      </c>
    </row>
    <row r="54" spans="1:6" x14ac:dyDescent="0.25">
      <c r="A54" s="33" t="s">
        <v>271</v>
      </c>
      <c r="B54" t="s">
        <v>272</v>
      </c>
      <c r="F54" s="51"/>
    </row>
    <row r="55" spans="1:6" x14ac:dyDescent="0.25">
      <c r="A55" s="32" t="s">
        <v>273</v>
      </c>
      <c r="B55" t="s">
        <v>274</v>
      </c>
    </row>
    <row r="56" spans="1:6" x14ac:dyDescent="0.25">
      <c r="A56" s="32" t="s">
        <v>275</v>
      </c>
      <c r="B56" t="s">
        <v>276</v>
      </c>
    </row>
    <row r="57" spans="1:6" x14ac:dyDescent="0.25">
      <c r="A57" s="32" t="s">
        <v>277</v>
      </c>
      <c r="B57" t="s">
        <v>278</v>
      </c>
    </row>
    <row r="58" spans="1:6" x14ac:dyDescent="0.25">
      <c r="A58" s="32" t="s">
        <v>279</v>
      </c>
      <c r="B58" t="s">
        <v>280</v>
      </c>
    </row>
    <row r="59" spans="1:6" x14ac:dyDescent="0.25">
      <c r="B59" t="s">
        <v>281</v>
      </c>
    </row>
    <row r="60" spans="1:6" x14ac:dyDescent="0.25">
      <c r="B60" t="s">
        <v>282</v>
      </c>
    </row>
    <row r="61" spans="1:6" x14ac:dyDescent="0.25">
      <c r="B61" t="s">
        <v>283</v>
      </c>
    </row>
    <row r="62" spans="1:6" x14ac:dyDescent="0.25">
      <c r="B62" t="s">
        <v>284</v>
      </c>
    </row>
    <row r="68" spans="1:2" ht="15.75" thickBot="1" x14ac:dyDescent="0.3"/>
    <row r="69" spans="1:2" x14ac:dyDescent="0.25">
      <c r="A69" s="34" t="s">
        <v>285</v>
      </c>
      <c r="B69" s="34" t="s">
        <v>286</v>
      </c>
    </row>
    <row r="70" spans="1:2" x14ac:dyDescent="0.25">
      <c r="A70" s="35" t="s">
        <v>287</v>
      </c>
      <c r="B70" s="35" t="s">
        <v>288</v>
      </c>
    </row>
    <row r="71" spans="1:2" x14ac:dyDescent="0.25">
      <c r="A71" s="35" t="s">
        <v>289</v>
      </c>
      <c r="B71" s="35" t="s">
        <v>290</v>
      </c>
    </row>
    <row r="72" spans="1:2" x14ac:dyDescent="0.25">
      <c r="A72" s="35" t="s">
        <v>42</v>
      </c>
      <c r="B72" s="35" t="s">
        <v>291</v>
      </c>
    </row>
    <row r="73" spans="1:2" x14ac:dyDescent="0.25">
      <c r="A73" s="35" t="s">
        <v>155</v>
      </c>
      <c r="B73" s="35" t="s">
        <v>292</v>
      </c>
    </row>
    <row r="74" spans="1:2" x14ac:dyDescent="0.25">
      <c r="A74" s="35" t="s">
        <v>293</v>
      </c>
      <c r="B74" s="35" t="s">
        <v>294</v>
      </c>
    </row>
    <row r="75" spans="1:2" ht="45" x14ac:dyDescent="0.25">
      <c r="A75" s="35" t="s">
        <v>295</v>
      </c>
      <c r="B75" s="36" t="s">
        <v>296</v>
      </c>
    </row>
    <row r="76" spans="1:2" x14ac:dyDescent="0.25">
      <c r="A76" s="35" t="s">
        <v>297</v>
      </c>
      <c r="B76" s="35" t="s">
        <v>298</v>
      </c>
    </row>
    <row r="77" spans="1:2" x14ac:dyDescent="0.25">
      <c r="A77" s="35" t="s">
        <v>299</v>
      </c>
      <c r="B77" s="35" t="s">
        <v>300</v>
      </c>
    </row>
    <row r="78" spans="1:2" x14ac:dyDescent="0.25">
      <c r="A78" s="35" t="s">
        <v>126</v>
      </c>
      <c r="B78" s="35" t="s">
        <v>301</v>
      </c>
    </row>
    <row r="79" spans="1:2" x14ac:dyDescent="0.25">
      <c r="A79" s="35" t="s">
        <v>302</v>
      </c>
      <c r="B79" s="35" t="s">
        <v>303</v>
      </c>
    </row>
    <row r="80" spans="1:2" x14ac:dyDescent="0.25">
      <c r="A80" s="35" t="s">
        <v>304</v>
      </c>
      <c r="B80" s="35" t="s">
        <v>305</v>
      </c>
    </row>
    <row r="81" spans="1:2" x14ac:dyDescent="0.25">
      <c r="A81" s="35" t="s">
        <v>306</v>
      </c>
      <c r="B81" s="35" t="s">
        <v>307</v>
      </c>
    </row>
    <row r="82" spans="1:2" x14ac:dyDescent="0.25">
      <c r="A82" s="35" t="s">
        <v>147</v>
      </c>
      <c r="B82" s="35" t="s">
        <v>308</v>
      </c>
    </row>
    <row r="83" spans="1:2" x14ac:dyDescent="0.25">
      <c r="A83" s="35" t="s">
        <v>309</v>
      </c>
      <c r="B83" s="35" t="s">
        <v>310</v>
      </c>
    </row>
    <row r="84" spans="1:2" x14ac:dyDescent="0.25">
      <c r="A84" s="35" t="s">
        <v>100</v>
      </c>
      <c r="B84" s="35" t="s">
        <v>311</v>
      </c>
    </row>
    <row r="85" spans="1:2" x14ac:dyDescent="0.25">
      <c r="A85" s="35" t="s">
        <v>55</v>
      </c>
      <c r="B85" s="35" t="s">
        <v>312</v>
      </c>
    </row>
    <row r="86" spans="1:2" x14ac:dyDescent="0.25">
      <c r="A86" s="35" t="s">
        <v>313</v>
      </c>
      <c r="B86" s="35" t="s">
        <v>314</v>
      </c>
    </row>
    <row r="87" spans="1:2" x14ac:dyDescent="0.25">
      <c r="A87" s="35" t="s">
        <v>315</v>
      </c>
      <c r="B87" s="35" t="s">
        <v>316</v>
      </c>
    </row>
    <row r="88" spans="1:2" x14ac:dyDescent="0.25">
      <c r="A88" s="35" t="s">
        <v>317</v>
      </c>
      <c r="B88" s="35" t="s">
        <v>318</v>
      </c>
    </row>
    <row r="89" spans="1:2" x14ac:dyDescent="0.25">
      <c r="A89" s="35" t="s">
        <v>319</v>
      </c>
      <c r="B89" s="35" t="s">
        <v>320</v>
      </c>
    </row>
    <row r="90" spans="1:2" x14ac:dyDescent="0.25">
      <c r="A90" s="35" t="s">
        <v>59</v>
      </c>
      <c r="B90" s="35" t="s">
        <v>321</v>
      </c>
    </row>
    <row r="91" spans="1:2" x14ac:dyDescent="0.25">
      <c r="A91" s="35" t="s">
        <v>322</v>
      </c>
      <c r="B91" s="35" t="s">
        <v>323</v>
      </c>
    </row>
    <row r="92" spans="1:2" x14ac:dyDescent="0.25">
      <c r="A92" s="35" t="s">
        <v>51</v>
      </c>
      <c r="B92" s="35" t="s">
        <v>324</v>
      </c>
    </row>
    <row r="93" spans="1:2" x14ac:dyDescent="0.25">
      <c r="A93" s="35" t="s">
        <v>325</v>
      </c>
      <c r="B93" s="35" t="s">
        <v>326</v>
      </c>
    </row>
    <row r="94" spans="1:2" x14ac:dyDescent="0.25">
      <c r="A94" s="35" t="s">
        <v>327</v>
      </c>
      <c r="B94" s="35" t="s">
        <v>328</v>
      </c>
    </row>
    <row r="95" spans="1:2" x14ac:dyDescent="0.25">
      <c r="A95" s="35" t="s">
        <v>329</v>
      </c>
      <c r="B95" s="35" t="s">
        <v>330</v>
      </c>
    </row>
    <row r="96" spans="1:2" x14ac:dyDescent="0.25">
      <c r="A96" s="35" t="s">
        <v>331</v>
      </c>
      <c r="B96" s="35" t="s">
        <v>332</v>
      </c>
    </row>
    <row r="97" spans="1:2" x14ac:dyDescent="0.25">
      <c r="A97" s="35" t="s">
        <v>333</v>
      </c>
      <c r="B97" s="35" t="s">
        <v>334</v>
      </c>
    </row>
    <row r="98" spans="1:2" x14ac:dyDescent="0.25">
      <c r="A98" s="35" t="s">
        <v>335</v>
      </c>
      <c r="B98" s="35" t="s">
        <v>336</v>
      </c>
    </row>
    <row r="99" spans="1:2" x14ac:dyDescent="0.25">
      <c r="A99" s="35" t="s">
        <v>337</v>
      </c>
      <c r="B99" s="35" t="s">
        <v>338</v>
      </c>
    </row>
    <row r="100" spans="1:2" x14ac:dyDescent="0.25">
      <c r="A100" s="35" t="s">
        <v>339</v>
      </c>
      <c r="B100" s="35" t="s">
        <v>340</v>
      </c>
    </row>
    <row r="101" spans="1:2" x14ac:dyDescent="0.25">
      <c r="A101" s="35" t="s">
        <v>341</v>
      </c>
      <c r="B101" s="35" t="s">
        <v>342</v>
      </c>
    </row>
    <row r="102" spans="1:2" x14ac:dyDescent="0.25">
      <c r="A102" s="37"/>
      <c r="B102" s="35" t="s">
        <v>331</v>
      </c>
    </row>
    <row r="103" spans="1:2" x14ac:dyDescent="0.25">
      <c r="A103" s="37"/>
      <c r="B103" s="35" t="s">
        <v>333</v>
      </c>
    </row>
    <row r="104" spans="1:2" x14ac:dyDescent="0.25">
      <c r="A104" s="37"/>
      <c r="B104" s="35" t="s">
        <v>335</v>
      </c>
    </row>
    <row r="105" spans="1:2" x14ac:dyDescent="0.25">
      <c r="B105" s="35" t="s">
        <v>337</v>
      </c>
    </row>
    <row r="106" spans="1:2" x14ac:dyDescent="0.25">
      <c r="B106" s="35" t="s">
        <v>339</v>
      </c>
    </row>
    <row r="107" spans="1:2" x14ac:dyDescent="0.25">
      <c r="B107" s="35" t="s">
        <v>341</v>
      </c>
    </row>
  </sheetData>
  <sheetProtection algorithmName="SHA-512" hashValue="0sg82Qhl1jAxhUZYHhPLFUw78hK7JyzuLdA8Vp62PgwhqD+WQMuInbJ9UFYJQOIZtLHkFy0d50mDwcsBnPChiQ==" saltValue="sBwCxFXWrWPPhgeeg9lRKg==" spinCount="100000" sheet="1" objects="1" scenarios="1"/>
  <mergeCells count="11">
    <mergeCell ref="A17:A20"/>
    <mergeCell ref="J1:P1"/>
    <mergeCell ref="L8:P8"/>
    <mergeCell ref="L10:P11"/>
    <mergeCell ref="A1:C1"/>
    <mergeCell ref="E1:G1"/>
    <mergeCell ref="I3:I7"/>
    <mergeCell ref="L2:P2"/>
    <mergeCell ref="A11:A15"/>
    <mergeCell ref="B11:B13"/>
    <mergeCell ref="B14:B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  <SharedWithUsers xmlns="66f45589-2e4a-4646-801b-9823498adf42">
      <UserInfo>
        <DisplayName/>
        <AccountId xsi:nil="true"/>
        <AccountType/>
      </UserInfo>
    </SharedWithUsers>
    <MediaLengthInSeconds xmlns="7319c0e3-c9cf-49ca-9213-b0e4f7528ad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6" ma:contentTypeDescription="Crear nuevo documento." ma:contentTypeScope="" ma:versionID="b488bc29cbcd2b7712287f2be44fa9e5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a487c1b40472f401182d0e367349724f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507ED-D2B0-4EE4-BF79-94FFC98B6F4E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customXml/itemProps2.xml><?xml version="1.0" encoding="utf-8"?>
<ds:datastoreItem xmlns:ds="http://schemas.openxmlformats.org/officeDocument/2006/customXml" ds:itemID="{2433019E-9649-4871-84AF-4FBB2A2151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33165-BFBF-4F0C-93CE-180284A6C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de Riesgo</vt:lpstr>
      <vt:lpstr>Control de Cambios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ALEJANDRO GARZON ARISTIZABAL</dc:creator>
  <cp:keywords/>
  <dc:description/>
  <cp:lastModifiedBy>Jose Steven Triana Gutierrez</cp:lastModifiedBy>
  <cp:revision/>
  <dcterms:created xsi:type="dcterms:W3CDTF">2021-06-15T20:00:14Z</dcterms:created>
  <dcterms:modified xsi:type="dcterms:W3CDTF">2026-09-10T14:51:16Z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MediaServiceImageTags">
    <vt:lpwstr/>
  </property>
  <property fmtid="{D5CDD505-2E9C-101B-9397-08002B2CF9AE}" pid="4" name="Order">
    <vt:r8>2330400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MSIP_Label_0e276b9b-e947-408c-8898-19de23b201e4_Enabled">
    <vt:lpwstr>true</vt:lpwstr>
  </property>
  <property fmtid="{D5CDD505-2E9C-101B-9397-08002B2CF9AE}" pid="12" name="MSIP_Label_0e276b9b-e947-408c-8898-19de23b201e4_SetDate">
    <vt:lpwstr>2026-02-12T19:57:33Z</vt:lpwstr>
  </property>
  <property fmtid="{D5CDD505-2E9C-101B-9397-08002B2CF9AE}" pid="13" name="MSIP_Label_0e276b9b-e947-408c-8898-19de23b201e4_Method">
    <vt:lpwstr>Standard</vt:lpwstr>
  </property>
  <property fmtid="{D5CDD505-2E9C-101B-9397-08002B2CF9AE}" pid="14" name="MSIP_Label_0e276b9b-e947-408c-8898-19de23b201e4_Name">
    <vt:lpwstr>Publica</vt:lpwstr>
  </property>
  <property fmtid="{D5CDD505-2E9C-101B-9397-08002B2CF9AE}" pid="15" name="MSIP_Label_0e276b9b-e947-408c-8898-19de23b201e4_SiteId">
    <vt:lpwstr>6ee94c34-bbd6-4647-a483-0e196a4de0ff</vt:lpwstr>
  </property>
  <property fmtid="{D5CDD505-2E9C-101B-9397-08002B2CF9AE}" pid="16" name="MSIP_Label_0e276b9b-e947-408c-8898-19de23b201e4_ActionId">
    <vt:lpwstr>0a4a83dc-d2ce-44a1-8b9d-107ec14d2ea6</vt:lpwstr>
  </property>
  <property fmtid="{D5CDD505-2E9C-101B-9397-08002B2CF9AE}" pid="17" name="MSIP_Label_0e276b9b-e947-408c-8898-19de23b201e4_ContentBits">
    <vt:lpwstr>0</vt:lpwstr>
  </property>
  <property fmtid="{D5CDD505-2E9C-101B-9397-08002B2CF9AE}" pid="18" name="MSIP_Label_0e276b9b-e947-408c-8898-19de23b201e4_Tag">
    <vt:lpwstr>10, 3, 0, 2</vt:lpwstr>
  </property>
</Properties>
</file>