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PC-87764\Documents\dsantacruz\211004 Supersociedades\221011 Actualizaciones correo\CGR\"/>
    </mc:Choice>
  </mc:AlternateContent>
  <xr:revisionPtr revIDLastSave="0" documentId="8_{09D9033C-CB6A-460F-8133-764F430A181C}" xr6:coauthVersionLast="47" xr6:coauthVersionMax="47" xr10:uidLastSave="{00000000-0000-0000-0000-000000000000}"/>
  <bookViews>
    <workbookView xWindow="-20610" yWindow="4440" windowWidth="20730" windowHeight="11040" firstSheet="16" activeTab="16" xr2:uid="{00000000-000D-0000-FFFF-FFFF00000000}"/>
  </bookViews>
  <sheets>
    <sheet name="F1  ORIGEN DE INGRESOS - ENT..." sheetId="1" r:id="rId1"/>
    <sheet name="F1.1  INGRESOS DE ORIGEN DIF..." sheetId="2" r:id="rId2"/>
    <sheet name="F2  PLAN ANUAL DE COMPRAS AP..." sheetId="3" r:id="rId3"/>
    <sheet name="F4  PLANES DE ACCIÓN Y EJECU..." sheetId="4" r:id="rId4"/>
    <sheet name="F6  INDICADORES DE GESTIÓN" sheetId="5" r:id="rId5"/>
    <sheet name="F7.1  RELACIÓN PROYECTOS FIN..." sheetId="6" r:id="rId6"/>
    <sheet name="F7.2  RELACIÓN PROYECTOS DES..." sheetId="7" r:id="rId7"/>
    <sheet name="F8.1  COMPROMISOS PRESUPUEST..." sheetId="8" r:id="rId8"/>
    <sheet name="F9  RELACIÓN DE PROCESOS JUD..." sheetId="9" r:id="rId9"/>
    <sheet name="F11  PLAN DE INVERSIÓN Y EJE..." sheetId="10" r:id="rId10"/>
    <sheet name="F25.1  COMPOSICIÓN PATRIMONI..." sheetId="11" r:id="rId11"/>
    <sheet name="F25.2  TRANSFERENCIAS PRESUP..." sheetId="12" r:id="rId12"/>
    <sheet name="F25.3  AUTORIZACIÓN DE NOTIF..." sheetId="13" r:id="rId13"/>
    <sheet name="F36  GESTIÓN SUPERINTENDENCIAS" sheetId="14" r:id="rId14"/>
    <sheet name="F36.1  GESTIÓN SUPERINTENDEN..." sheetId="15" r:id="rId15"/>
    <sheet name="F39.1.1  ACTIVIDADES DE LA P..." sheetId="16" r:id="rId16"/>
    <sheet name="F39.1.2  ACTIVIDADES Y RESUL..." sheetId="17" r:id="rId17"/>
    <sheet name="F39.1.3  RESULTADOS DE LA PA..." sheetId="18"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663" i="9" l="1"/>
  <c r="Q653" i="9"/>
  <c r="Q593" i="9"/>
  <c r="Q590" i="9"/>
  <c r="Q560" i="9"/>
  <c r="Q466" i="9"/>
  <c r="Q390" i="9"/>
  <c r="Q369" i="9"/>
  <c r="Q366" i="9"/>
  <c r="Q365" i="9"/>
  <c r="Q308" i="9"/>
  <c r="Q299" i="9"/>
  <c r="Q284" i="9"/>
  <c r="Q238" i="9"/>
  <c r="Q179" i="9"/>
  <c r="Q164" i="9"/>
  <c r="Q162" i="9"/>
  <c r="Q132" i="9"/>
  <c r="Q126" i="9"/>
  <c r="Q124" i="9"/>
  <c r="Q97" i="9"/>
  <c r="Q86" i="9"/>
  <c r="Q81" i="9"/>
  <c r="Q57" i="9"/>
  <c r="Q41" i="9"/>
  <c r="Q20" i="9"/>
  <c r="I15" i="15" l="1"/>
  <c r="M23" i="15" l="1"/>
  <c r="J40" i="15"/>
  <c r="G40" i="15"/>
  <c r="J39" i="15"/>
  <c r="G39" i="15"/>
  <c r="J38" i="15"/>
  <c r="G38" i="15"/>
  <c r="J37" i="15"/>
  <c r="G37" i="15"/>
  <c r="J36" i="15"/>
  <c r="G36" i="15"/>
  <c r="J35" i="15"/>
  <c r="G35" i="15"/>
  <c r="J34" i="15"/>
  <c r="G34" i="15"/>
  <c r="J33" i="15"/>
  <c r="G33" i="15"/>
  <c r="J31" i="15"/>
  <c r="I31" i="15"/>
  <c r="G31" i="15"/>
  <c r="J30" i="15"/>
  <c r="I30" i="15"/>
  <c r="G30" i="15"/>
  <c r="J27" i="15"/>
  <c r="I27" i="15"/>
  <c r="G27" i="15"/>
  <c r="J26" i="15"/>
  <c r="I26" i="15"/>
  <c r="G26" i="15"/>
  <c r="J25" i="15"/>
  <c r="I25" i="15"/>
  <c r="G25" i="15"/>
  <c r="J24" i="15"/>
  <c r="I24" i="15"/>
  <c r="G24" i="15"/>
  <c r="K23" i="15"/>
  <c r="J23" i="15"/>
  <c r="I23" i="15"/>
  <c r="G23" i="15"/>
  <c r="K22" i="15"/>
  <c r="J22" i="15"/>
  <c r="I22" i="15"/>
  <c r="G22" i="15"/>
  <c r="J20" i="15"/>
  <c r="I20" i="15"/>
  <c r="G20" i="15"/>
  <c r="K19" i="15"/>
  <c r="J19" i="15"/>
  <c r="G19" i="15"/>
  <c r="J16" i="15"/>
  <c r="I16" i="15"/>
  <c r="G16" i="15"/>
  <c r="J15" i="15"/>
  <c r="G15" i="15"/>
  <c r="J14" i="15"/>
  <c r="I14" i="15"/>
  <c r="G14" i="15"/>
  <c r="J13" i="15"/>
  <c r="I13" i="15"/>
  <c r="G13" i="15"/>
</calcChain>
</file>

<file path=xl/sharedStrings.xml><?xml version="1.0" encoding="utf-8"?>
<sst xmlns="http://schemas.openxmlformats.org/spreadsheetml/2006/main" count="20307" uniqueCount="7619">
  <si>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</si>
  <si>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</si>
  <si>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</si>
  <si>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</si>
  <si>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</si>
  <si>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</si>
  <si>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</si>
  <si>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</si>
  <si>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</si>
  <si>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</si>
  <si>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</si>
  <si>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</si>
  <si>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</si>
  <si>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</si>
  <si>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</si>
  <si>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</si>
  <si>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</si>
  <si>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</si>
  <si>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</si>
  <si>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</si>
  <si>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</si>
  <si>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</si>
  <si>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</si>
  <si>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</si>
  <si>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</si>
  <si>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</si>
  <si>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</si>
  <si>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</si>
  <si>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</si>
  <si>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</si>
  <si>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</si>
  <si>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</si>
  <si>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</si>
  <si>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</si>
  <si>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</si>
  <si>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</si>
  <si>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</si>
  <si>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</si>
  <si>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</si>
  <si>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</si>
  <si>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</si>
  <si>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</si>
  <si>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</si>
  <si>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</si>
  <si>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</si>
  <si>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</si>
  <si>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</si>
  <si>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</si>
  <si>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</si>
  <si>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</si>
  <si>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</si>
  <si>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</si>
  <si>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</si>
  <si>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</si>
  <si>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</si>
  <si>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</si>
  <si>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</si>
  <si>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</si>
  <si>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</si>
  <si>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</si>
  <si>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</si>
  <si>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</si>
  <si>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</si>
  <si>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</si>
  <si>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</si>
  <si>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</si>
  <si>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</si>
  <si>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</si>
  <si>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</si>
  <si>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</si>
  <si>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</si>
  <si>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</si>
  <si>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</si>
  <si>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</si>
  <si>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</si>
  <si>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</si>
  <si>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</si>
  <si>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</si>
  <si>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</si>
  <si>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</si>
  <si>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</si>
  <si>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</si>
  <si>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</si>
  <si>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</si>
  <si>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</si>
  <si>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</si>
  <si>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</si>
  <si>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</si>
  <si>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</si>
  <si>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</si>
  <si>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</si>
  <si>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</si>
  <si>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</si>
  <si>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</si>
  <si>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</si>
  <si>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</si>
  <si>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</si>
  <si>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</si>
  <si>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</si>
  <si>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</si>
  <si>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</si>
  <si>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</si>
  <si>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</si>
  <si>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</si>
  <si>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</si>
  <si>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</si>
  <si>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</si>
  <si>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</si>
  <si>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</si>
  <si>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</si>
  <si>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</si>
  <si>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</si>
  <si>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</si>
  <si>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</si>
  <si>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</si>
  <si>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</si>
  <si>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</si>
  <si>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</si>
  <si>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</si>
  <si>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</si>
  <si>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</si>
  <si>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</si>
  <si>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</si>
  <si>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</si>
  <si>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</si>
  <si>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</si>
  <si>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</si>
  <si>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</si>
  <si>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</si>
  <si>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</si>
  <si>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</si>
  <si>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</si>
  <si>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</si>
  <si>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</si>
  <si>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</si>
  <si>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</si>
  <si>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</si>
  <si>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</si>
  <si>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</si>
  <si>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</si>
  <si>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</si>
  <si>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</si>
  <si>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</si>
  <si>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</si>
  <si>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</si>
  <si>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</si>
  <si>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</si>
  <si>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</si>
  <si>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</si>
  <si>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</si>
  <si>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</si>
  <si>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</si>
  <si>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</si>
  <si>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</si>
  <si>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</si>
  <si>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</si>
  <si>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</si>
  <si>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</si>
  <si>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</si>
  <si>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</si>
  <si>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</si>
  <si>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</si>
  <si>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</si>
  <si>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</si>
  <si>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</si>
  <si>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</si>
  <si>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</si>
  <si>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</si>
  <si>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</si>
  <si>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</si>
  <si>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</si>
  <si>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</si>
  <si>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</si>
  <si>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</si>
  <si>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</si>
  <si>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</si>
  <si>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</si>
  <si>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</si>
  <si>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</si>
  <si>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</si>
  <si>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</si>
  <si>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</si>
  <si>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</si>
  <si>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</si>
  <si>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</si>
  <si>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</si>
  <si>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</si>
  <si>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</si>
  <si>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</si>
  <si>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</si>
  <si>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</si>
  <si>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</si>
  <si>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</si>
  <si>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</si>
  <si>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</si>
  <si>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</si>
  <si>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</si>
  <si>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</si>
  <si>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</si>
  <si>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</si>
  <si>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</si>
  <si>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</si>
  <si>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</si>
  <si>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</si>
  <si>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</si>
  <si>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</si>
  <si>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</si>
  <si>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</si>
  <si>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</si>
  <si>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</si>
  <si>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</si>
  <si>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</si>
  <si>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</si>
  <si>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</si>
  <si>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</si>
  <si>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</si>
  <si>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</si>
  <si>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</si>
  <si>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</si>
  <si>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</si>
  <si>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</si>
  <si>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</si>
  <si>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</si>
  <si>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</si>
  <si>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</si>
  <si>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</si>
  <si>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</si>
  <si>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</si>
  <si>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</si>
  <si>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</si>
  <si>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</si>
  <si>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</si>
  <si>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</si>
  <si>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</si>
  <si>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</si>
  <si>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</si>
  <si>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</si>
  <si>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</si>
  <si>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</si>
  <si>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</si>
  <si>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</si>
  <si>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</si>
  <si>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</si>
  <si>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</si>
  <si>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</si>
  <si>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</si>
  <si>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</si>
  <si>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</si>
  <si>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</si>
  <si>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</si>
  <si>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</si>
  <si>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</si>
  <si>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</si>
  <si>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</si>
  <si>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</si>
  <si>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</si>
  <si>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</si>
  <si>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</si>
  <si>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</si>
  <si>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</si>
  <si>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</si>
  <si>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</si>
  <si>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</si>
  <si>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</si>
  <si>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</si>
  <si>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</si>
  <si>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</si>
  <si>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</si>
  <si>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</si>
  <si>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</si>
  <si>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</si>
  <si>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</si>
  <si>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</si>
  <si>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</si>
  <si>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</si>
  <si>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</si>
  <si>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</si>
  <si>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</si>
  <si>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</si>
  <si>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</si>
  <si>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</si>
  <si>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</si>
  <si>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</si>
  <si>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</si>
  <si>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</si>
  <si>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</si>
  <si>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</si>
  <si>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</si>
  <si>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</si>
  <si>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</si>
  <si>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</si>
  <si>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</si>
  <si>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</si>
  <si>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</si>
  <si>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</si>
  <si>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</si>
  <si>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</si>
  <si>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</si>
  <si>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</si>
  <si>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</si>
  <si>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</si>
  <si>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</si>
  <si>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</si>
  <si>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</si>
  <si>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</si>
  <si>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</si>
  <si>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</si>
  <si>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</si>
  <si>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</si>
  <si>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</si>
  <si>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</si>
  <si>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</si>
  <si>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</si>
  <si>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</si>
  <si>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</si>
  <si>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</si>
  <si>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</si>
  <si>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</si>
  <si>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</si>
  <si>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</si>
  <si>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</si>
  <si>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</si>
  <si>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</si>
  <si>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</si>
  <si>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</si>
  <si>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</si>
  <si>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</si>
  <si>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</si>
  <si>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</si>
  <si>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</si>
  <si>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</si>
  <si>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</si>
  <si>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</si>
  <si>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</si>
  <si>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</si>
  <si>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</si>
  <si>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</si>
  <si>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</si>
  <si>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</si>
  <si>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</si>
  <si>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</si>
  <si>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</si>
  <si>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</si>
  <si>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</si>
  <si>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</si>
  <si>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</si>
  <si>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</si>
  <si>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</si>
  <si>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</si>
  <si>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</si>
  <si>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</si>
  <si>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</si>
  <si>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</si>
  <si>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</si>
  <si>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</si>
  <si>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</si>
  <si>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</si>
  <si>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</si>
  <si>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</si>
  <si>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</si>
  <si>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</si>
  <si>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</si>
  <si>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</si>
  <si>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</si>
  <si>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</si>
  <si>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</si>
  <si>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</si>
  <si>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</si>
  <si>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</si>
  <si>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</si>
  <si>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</si>
  <si>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</si>
  <si>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</si>
  <si>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</si>
  <si>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</si>
  <si>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</si>
  <si>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</si>
  <si>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</si>
  <si>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</si>
  <si>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</si>
  <si>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</si>
  <si>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</si>
  <si>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</si>
  <si>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</si>
  <si>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</si>
  <si>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</si>
  <si>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</si>
  <si>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</si>
  <si>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</si>
  <si>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</si>
  <si>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</si>
  <si>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</si>
  <si>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</si>
  <si>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</si>
  <si>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</si>
  <si>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</si>
  <si>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</si>
  <si>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</si>
  <si>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</si>
  <si>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</si>
  <si>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</si>
  <si>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</si>
  <si>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</si>
  <si>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</si>
  <si>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</si>
  <si>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</si>
  <si>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</si>
  <si>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</si>
  <si>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</si>
  <si>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</si>
  <si>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</si>
  <si>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</si>
  <si>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</si>
  <si>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</si>
  <si>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</si>
  <si>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</si>
  <si>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</si>
  <si>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</si>
  <si>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</si>
  <si>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</si>
  <si>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</si>
  <si>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</si>
  <si>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</si>
  <si>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</si>
  <si>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</si>
  <si>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</si>
  <si>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</si>
  <si>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</si>
  <si>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</si>
  <si>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</si>
  <si>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</si>
  <si>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</si>
  <si>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</si>
  <si>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</si>
  <si>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</si>
  <si>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</si>
  <si>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</si>
  <si>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</si>
  <si>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</si>
  <si>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</si>
  <si>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</si>
  <si>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</si>
  <si>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</si>
  <si>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</si>
  <si>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</si>
  <si>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</si>
  <si>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</si>
  <si>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</si>
  <si>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</si>
  <si>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</si>
  <si>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</si>
  <si>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</si>
  <si>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</si>
  <si>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</si>
  <si>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</si>
  <si>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</si>
  <si>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</si>
  <si>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</si>
  <si>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</si>
  <si>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</si>
  <si>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</si>
  <si>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</si>
  <si>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</si>
  <si>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</si>
  <si>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</si>
  <si>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</si>
  <si>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</si>
  <si>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</si>
  <si>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</si>
  <si>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</si>
  <si>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</si>
  <si>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</si>
  <si>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</si>
  <si>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</si>
  <si>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</si>
  <si>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</si>
  <si>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</si>
  <si>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</si>
  <si>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</si>
  <si>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</si>
  <si>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</si>
  <si>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</si>
  <si>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</si>
  <si>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</si>
  <si>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</si>
  <si>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</si>
  <si>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</si>
  <si>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</si>
  <si>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</si>
  <si>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</si>
  <si>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</si>
  <si>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</si>
  <si>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</si>
  <si>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</si>
  <si>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</si>
  <si>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</si>
  <si>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</si>
  <si>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</si>
  <si>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</si>
  <si>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</si>
  <si>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</si>
  <si>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</si>
  <si>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</si>
  <si>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</si>
  <si>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</si>
  <si>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</si>
  <si>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</si>
  <si>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</si>
  <si>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</si>
  <si>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</si>
  <si>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</si>
  <si>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</si>
  <si>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</si>
  <si>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</si>
  <si>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</si>
  <si>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</si>
  <si>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</si>
  <si>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</si>
  <si>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</si>
  <si>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</si>
  <si>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</si>
  <si>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</si>
  <si>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</si>
  <si>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</si>
  <si>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</si>
  <si>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</si>
  <si>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</si>
  <si>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</si>
  <si>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</si>
  <si>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</si>
  <si>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</si>
  <si>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</si>
  <si>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</si>
  <si>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</si>
  <si>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</si>
  <si>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</si>
  <si>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</si>
  <si>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</si>
  <si>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</si>
  <si>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</si>
  <si>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</si>
  <si>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</si>
  <si>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</si>
  <si>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</si>
  <si>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</si>
  <si>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</si>
  <si>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</si>
  <si>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</si>
  <si>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</si>
  <si>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</si>
  <si>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</si>
  <si>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</si>
  <si>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</si>
  <si>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</si>
  <si>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</si>
  <si>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</si>
  <si>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</si>
  <si>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</si>
  <si>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</si>
  <si>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</si>
  <si>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</si>
  <si>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</si>
  <si>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</si>
  <si>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</si>
  <si>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</si>
  <si>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</si>
  <si>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</si>
  <si>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</si>
  <si>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</si>
  <si>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</si>
  <si>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</si>
  <si>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</si>
  <si>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</si>
  <si>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</si>
  <si>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</si>
  <si>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</si>
  <si>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</si>
  <si>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</si>
  <si>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</si>
  <si>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</si>
  <si>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</si>
  <si>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</si>
  <si>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</si>
  <si>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</si>
  <si>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</si>
  <si>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</si>
  <si>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</si>
  <si>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</si>
  <si>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</si>
  <si>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</si>
  <si>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</si>
  <si>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</si>
  <si>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</si>
  <si>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</si>
  <si>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</si>
  <si>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</si>
  <si>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</si>
  <si>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</si>
  <si>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</si>
  <si>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</si>
  <si>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</si>
  <si>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</si>
  <si>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</si>
  <si>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</si>
  <si>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</si>
  <si>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</si>
  <si>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</si>
  <si>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</si>
  <si>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</si>
  <si>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</si>
  <si>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</si>
  <si>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</si>
  <si>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</si>
  <si>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</si>
  <si>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</si>
  <si>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</si>
  <si>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</si>
  <si>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</si>
  <si>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</si>
  <si>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</si>
  <si>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</si>
  <si>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</si>
  <si>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</si>
  <si>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</si>
  <si>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</si>
  <si>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</si>
  <si>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</si>
  <si>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</si>
  <si>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</si>
  <si>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</si>
  <si>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</si>
  <si>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</si>
  <si>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</si>
  <si>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</si>
  <si>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</si>
  <si>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</si>
  <si>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</si>
  <si>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</si>
  <si>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</si>
  <si>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</si>
  <si>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</si>
  <si>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</si>
  <si>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</si>
  <si>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</si>
  <si>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</si>
  <si>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</si>
  <si>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</si>
  <si>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</si>
  <si>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</si>
  <si>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</si>
  <si>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</si>
  <si>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</si>
  <si>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</si>
  <si>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</si>
  <si>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</si>
  <si>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</si>
  <si>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</si>
  <si>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</si>
  <si>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</si>
  <si>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</si>
  <si>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</si>
  <si>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</si>
  <si>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</si>
  <si>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</si>
  <si>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</si>
  <si>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</si>
  <si>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</si>
  <si>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</si>
  <si>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</si>
  <si>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</si>
  <si>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</si>
  <si>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</si>
  <si>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</si>
  <si>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</si>
  <si>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</si>
  <si>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</si>
  <si>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</si>
  <si>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</si>
  <si>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</si>
  <si>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</si>
  <si>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</si>
  <si>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</si>
  <si>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</si>
  <si>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</si>
  <si>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</si>
  <si>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</si>
  <si>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</si>
  <si>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</si>
  <si>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</si>
  <si>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</si>
  <si>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</si>
  <si>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</si>
  <si>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</si>
  <si>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</si>
  <si>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</si>
  <si>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</si>
  <si>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</si>
  <si>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</si>
  <si>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</si>
  <si>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</si>
  <si>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</si>
  <si>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</si>
  <si>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</si>
  <si>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</si>
  <si>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</si>
  <si>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</si>
  <si>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</si>
  <si>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</si>
  <si>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</si>
  <si>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</si>
  <si>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</si>
  <si>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</si>
  <si>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</si>
  <si>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</si>
  <si>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</si>
  <si>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</si>
  <si>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</si>
  <si>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</si>
  <si>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</si>
  <si>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</si>
  <si>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</si>
  <si>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</si>
  <si>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</si>
  <si>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</si>
  <si>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</si>
  <si>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</si>
  <si>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</si>
  <si>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</si>
  <si>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</si>
  <si>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</si>
  <si>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</si>
  <si>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</si>
  <si>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</si>
  <si>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</si>
  <si>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</si>
  <si>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</si>
  <si>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</si>
  <si>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</si>
  <si>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</si>
  <si>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</si>
  <si>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</si>
  <si>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</si>
  <si>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</si>
  <si>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</si>
  <si>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</si>
  <si>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</si>
  <si>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</si>
  <si>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</si>
  <si>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</si>
  <si>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</si>
  <si>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</si>
  <si>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</si>
  <si>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</si>
  <si>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</si>
  <si>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</si>
  <si>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</si>
  <si>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</si>
  <si>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</si>
  <si>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</si>
  <si>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</si>
  <si>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</si>
  <si>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</si>
  <si>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</si>
  <si>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</si>
  <si>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</si>
  <si>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</si>
  <si>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</si>
  <si>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</si>
  <si>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</si>
  <si>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</si>
  <si>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</si>
  <si>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</si>
  <si>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</si>
  <si>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</si>
  <si>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</si>
  <si>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</si>
  <si>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</si>
  <si>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</si>
  <si>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</si>
  <si>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</si>
  <si>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</si>
  <si>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</si>
  <si>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</si>
  <si>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</si>
  <si>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</si>
  <si>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</si>
  <si>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</si>
  <si>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</si>
  <si>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</si>
  <si>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</si>
  <si>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</si>
  <si>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</si>
  <si>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</si>
  <si>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</si>
  <si>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</si>
  <si>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</si>
  <si>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</si>
  <si>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</si>
  <si>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</si>
  <si>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</si>
  <si>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</si>
  <si>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</si>
  <si>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</si>
  <si>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</si>
  <si>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</si>
  <si>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</si>
  <si>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</si>
  <si>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</si>
  <si>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</si>
  <si>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</si>
  <si>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</si>
  <si>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</si>
  <si>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</si>
  <si>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</si>
  <si>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</si>
  <si>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</si>
  <si>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</si>
  <si>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</si>
  <si>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</si>
  <si>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</si>
  <si>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</si>
  <si>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</si>
  <si>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</si>
  <si>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</si>
  <si>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</si>
  <si>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</si>
  <si>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</si>
  <si>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</si>
  <si>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</si>
  <si>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</si>
  <si>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</si>
  <si>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</si>
  <si>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</si>
  <si>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</si>
  <si>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</si>
  <si>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</si>
  <si>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</si>
  <si>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</si>
  <si>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</si>
  <si>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</si>
  <si>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</si>
  <si>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</si>
  <si>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</si>
  <si>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</si>
  <si>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</si>
  <si>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</si>
  <si>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</si>
  <si>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</si>
  <si>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</si>
  <si>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</si>
  <si>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</si>
  <si>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</si>
  <si>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</si>
  <si>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</si>
  <si>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</si>
  <si>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</si>
  <si>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</si>
  <si>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</si>
  <si>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</si>
  <si>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</si>
  <si>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</si>
  <si>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</si>
  <si>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</si>
  <si>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</si>
  <si>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</si>
  <si>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</si>
  <si>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</si>
  <si>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</si>
  <si>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</si>
  <si>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</si>
  <si>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</si>
  <si>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</si>
  <si>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</si>
  <si>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</si>
  <si>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</si>
  <si>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</si>
  <si>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</si>
  <si>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</si>
  <si>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</si>
  <si>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</si>
  <si>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</si>
  <si>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</si>
  <si>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</si>
  <si>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</si>
  <si>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</si>
  <si>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</si>
  <si>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</si>
  <si>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</si>
  <si>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</si>
  <si>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</si>
  <si>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</si>
  <si>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</si>
  <si>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</si>
  <si>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</si>
  <si>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</si>
  <si>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</si>
  <si>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</si>
  <si>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</si>
  <si>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</si>
  <si>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</si>
  <si>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</si>
  <si>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</si>
  <si>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</si>
  <si>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</si>
  <si>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</si>
  <si>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</si>
  <si>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</si>
  <si>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</si>
  <si>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</si>
  <si>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</si>
  <si>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</si>
  <si>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</si>
  <si>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</si>
  <si>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</si>
  <si>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</si>
  <si>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</si>
  <si>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</si>
  <si>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</si>
  <si>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</si>
  <si>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</si>
  <si>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</si>
  <si>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</si>
  <si>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</si>
  <si>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</si>
  <si>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</si>
  <si>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</si>
  <si>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</si>
  <si>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</si>
  <si>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</si>
  <si>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</si>
  <si>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</si>
  <si>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</si>
  <si>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</si>
  <si>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</si>
  <si>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</si>
  <si>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</si>
  <si>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</si>
  <si>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</si>
  <si>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</si>
  <si>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</si>
  <si>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</si>
  <si>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</si>
  <si>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</si>
  <si>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</si>
  <si>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</si>
  <si>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</si>
  <si>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</si>
  <si>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</si>
  <si>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</si>
  <si>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</si>
  <si>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</si>
  <si>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</si>
  <si>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</si>
  <si>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</si>
  <si>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</si>
  <si>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</si>
  <si>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</si>
  <si>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</si>
  <si>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</si>
  <si>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</si>
  <si>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</si>
  <si>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</si>
  <si>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</si>
  <si>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</si>
  <si>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</si>
  <si>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</si>
  <si>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</si>
  <si>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</si>
  <si>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</si>
  <si>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</si>
  <si>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</si>
  <si>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</si>
  <si>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</si>
  <si>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</si>
  <si>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</si>
  <si>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</si>
  <si>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</si>
  <si>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</si>
  <si>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</si>
  <si>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</si>
  <si>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</si>
  <si>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</si>
  <si>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</si>
  <si>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</si>
  <si>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</si>
  <si>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</si>
  <si>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</si>
  <si>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</si>
  <si>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</si>
  <si>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</si>
  <si>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</si>
  <si>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</si>
  <si>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</si>
  <si>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</si>
  <si>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</si>
  <si>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</si>
  <si>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</si>
  <si>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</si>
  <si>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</si>
  <si>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</si>
  <si>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</si>
  <si>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</si>
  <si>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</si>
  <si>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</si>
  <si>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</si>
  <si>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</si>
  <si>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</si>
  <si>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</si>
  <si>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</si>
  <si>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</si>
  <si>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</si>
  <si>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</si>
  <si>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</si>
  <si>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</si>
  <si>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</si>
  <si>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</si>
  <si>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</si>
  <si>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</si>
  <si>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</si>
  <si>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</si>
  <si>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</si>
  <si>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</si>
  <si>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</si>
  <si>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</si>
  <si>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</si>
  <si>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</si>
  <si>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</si>
  <si>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</si>
  <si>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</si>
  <si>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</si>
  <si>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</si>
  <si>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</si>
  <si>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</si>
  <si>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</si>
  <si>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</si>
  <si>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</si>
  <si>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</si>
  <si>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</si>
  <si>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</si>
  <si>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</si>
  <si>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</si>
  <si>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</si>
  <si>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</si>
  <si>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</si>
  <si>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</si>
  <si>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</si>
  <si>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</si>
  <si>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</si>
  <si>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</si>
  <si>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</si>
  <si>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</si>
  <si>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</si>
  <si>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</si>
  <si>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</si>
  <si>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</si>
  <si>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</si>
  <si>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</si>
  <si>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</si>
  <si>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</si>
  <si>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</si>
  <si>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</si>
  <si>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</si>
  <si>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</si>
  <si>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</si>
  <si>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</si>
  <si>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</si>
  <si>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</si>
  <si>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</si>
  <si>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</si>
  <si>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</si>
  <si>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</si>
  <si>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</si>
  <si>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</si>
  <si>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</si>
  <si>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</si>
  <si>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</si>
  <si>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</si>
  <si>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</si>
  <si>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</si>
  <si>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</si>
  <si>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</si>
  <si>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</si>
  <si>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</si>
  <si>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</si>
  <si>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</si>
  <si>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</si>
  <si>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</si>
  <si>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</si>
  <si>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</si>
  <si>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</si>
  <si>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</si>
  <si>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</si>
  <si>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</si>
  <si>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</si>
  <si>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</si>
  <si>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</si>
  <si>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</si>
  <si>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</si>
  <si>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</si>
  <si>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</si>
  <si>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</si>
  <si>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</si>
  <si>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</si>
  <si>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</si>
  <si>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</si>
  <si>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</si>
  <si>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</si>
  <si>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</si>
  <si>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</si>
  <si>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</si>
  <si>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</si>
  <si>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</si>
  <si>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</si>
  <si>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</si>
  <si>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</si>
  <si>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</si>
  <si>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</si>
  <si>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</si>
  <si>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</si>
  <si>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</si>
  <si>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</si>
  <si>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</si>
  <si>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</si>
  <si>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</si>
  <si>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</si>
  <si>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</si>
  <si>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</si>
  <si>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</si>
  <si>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</si>
  <si>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</si>
  <si>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</si>
  <si>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</si>
  <si>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</si>
  <si>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</si>
  <si>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</si>
  <si>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</si>
  <si>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</si>
  <si>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</si>
  <si>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</si>
  <si>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</si>
  <si>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</si>
  <si>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</si>
  <si>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</si>
  <si>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</si>
  <si>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</si>
  <si>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</si>
  <si>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</si>
  <si>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</si>
  <si>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</si>
  <si>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</si>
  <si>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</si>
  <si>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</si>
  <si>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</si>
  <si>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</si>
  <si>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</si>
  <si>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</si>
  <si>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</si>
  <si>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</si>
  <si>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</si>
  <si>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</si>
  <si>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</si>
  <si>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</si>
  <si>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</si>
  <si>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</si>
  <si>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</si>
  <si>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</si>
  <si>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</si>
  <si>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</si>
  <si>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</si>
  <si>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</si>
  <si>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</si>
  <si>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</si>
  <si>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</si>
  <si>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</si>
  <si>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</si>
  <si>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</si>
  <si>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</si>
  <si>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</si>
  <si>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</si>
  <si>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</si>
  <si>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</si>
  <si>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</si>
  <si>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</si>
  <si>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</si>
  <si>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</si>
  <si>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</si>
  <si>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</si>
  <si>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</si>
  <si>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</si>
  <si>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</si>
  <si>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</si>
  <si>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</si>
  <si>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</si>
  <si>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</si>
  <si>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</si>
  <si>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</si>
  <si>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</si>
  <si>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</si>
  <si>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</si>
  <si>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</si>
  <si>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</si>
  <si>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</si>
  <si>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</si>
  <si>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</si>
  <si>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</si>
  <si>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</si>
  <si>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</si>
  <si>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</si>
  <si>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</si>
  <si>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</si>
  <si>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</si>
  <si>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</si>
  <si>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</si>
  <si>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</si>
  <si>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</si>
  <si>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</si>
  <si>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</si>
  <si>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</si>
  <si>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</si>
  <si>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</si>
  <si>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</si>
  <si>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</si>
  <si>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</si>
  <si>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</si>
  <si>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</si>
  <si>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</si>
  <si>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</si>
  <si>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</si>
  <si>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</si>
  <si>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</si>
  <si>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</si>
  <si>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</si>
  <si>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</si>
  <si>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</si>
  <si>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</si>
  <si>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</si>
  <si>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</si>
  <si>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</si>
  <si>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</si>
  <si>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</si>
  <si>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</si>
  <si>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</si>
  <si>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</si>
  <si>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</si>
  <si>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</si>
  <si>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</si>
  <si>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</si>
  <si>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</si>
  <si>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</si>
  <si>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</si>
  <si>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</si>
  <si>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</si>
  <si>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</si>
  <si>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</si>
  <si>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</si>
  <si>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</si>
  <si>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</si>
  <si>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</si>
  <si>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</si>
  <si>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</si>
  <si>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</si>
  <si>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</si>
  <si>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</si>
  <si>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</si>
  <si>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</si>
  <si>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</si>
  <si>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</si>
  <si>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</si>
  <si>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</si>
  <si>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</si>
  <si>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</si>
  <si>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</si>
  <si>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</si>
  <si>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</si>
  <si>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</si>
  <si>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</si>
  <si>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</si>
  <si>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</si>
  <si>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</si>
  <si>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</si>
  <si>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</si>
  <si>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</si>
  <si>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</si>
  <si>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</si>
  <si>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</si>
  <si>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</si>
  <si>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</si>
  <si>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</si>
  <si>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</si>
  <si>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</si>
  <si>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</si>
  <si>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</si>
  <si>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</si>
  <si>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</si>
  <si>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</si>
  <si>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</si>
  <si>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</si>
  <si>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</si>
  <si>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</si>
  <si>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</si>
  <si>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</si>
  <si>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</si>
  <si>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</si>
  <si>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</si>
  <si>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</si>
  <si>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</si>
  <si>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</si>
  <si>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</si>
  <si>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</si>
  <si>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</si>
  <si>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</si>
  <si>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</si>
  <si>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</si>
  <si>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</si>
  <si>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</si>
  <si>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</si>
  <si>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</si>
  <si>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</si>
  <si>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</si>
  <si>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</si>
  <si>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</si>
  <si>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</si>
  <si>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</si>
  <si>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</si>
  <si>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</si>
  <si>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</si>
  <si>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</si>
  <si>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</si>
  <si>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</si>
  <si>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</si>
  <si>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</si>
  <si>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</si>
  <si>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</si>
  <si>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</si>
  <si>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</si>
  <si>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</si>
  <si>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</si>
  <si>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</si>
  <si>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</si>
  <si>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</si>
  <si>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</si>
  <si>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</si>
  <si>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</si>
  <si>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</si>
  <si>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</si>
  <si>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</si>
  <si>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</si>
  <si>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</si>
  <si>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</si>
  <si>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</si>
  <si>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</si>
  <si>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</si>
  <si>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</si>
  <si>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</si>
  <si>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</si>
  <si>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</si>
  <si>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</si>
  <si>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</si>
  <si>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</si>
  <si>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</si>
  <si>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</si>
  <si>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</si>
  <si>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</si>
  <si>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</si>
  <si>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</si>
  <si>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</si>
  <si>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</si>
  <si>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</si>
  <si>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</si>
  <si>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</si>
  <si>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</si>
  <si>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</si>
  <si>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</si>
  <si>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</si>
  <si>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</si>
  <si>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</si>
  <si>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</si>
  <si>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</si>
  <si>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</si>
  <si>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</si>
  <si>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</si>
  <si>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</si>
  <si>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</si>
  <si>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</si>
  <si>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</si>
  <si>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</si>
  <si>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</si>
  <si>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</si>
  <si>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</si>
  <si>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</si>
  <si>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</si>
  <si>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</si>
  <si>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</si>
  <si>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</si>
  <si>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</si>
  <si>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</si>
  <si>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</si>
  <si>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</si>
  <si>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</si>
  <si>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</si>
  <si>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</si>
  <si>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</si>
  <si>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</si>
  <si>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</si>
  <si>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</si>
  <si>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</si>
  <si>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</si>
  <si>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</si>
  <si>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</si>
  <si>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</si>
  <si>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</si>
  <si>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</si>
  <si>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</si>
  <si>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</si>
  <si>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</si>
  <si>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</si>
  <si>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</si>
  <si>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</si>
  <si>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</si>
  <si>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</si>
  <si>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</si>
  <si>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</si>
  <si>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</si>
  <si>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</si>
  <si>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</si>
  <si>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</si>
  <si>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</si>
  <si>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</si>
  <si>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</si>
  <si>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</si>
  <si>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</si>
  <si>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</si>
  <si>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</si>
  <si>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</si>
  <si>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</si>
  <si>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</si>
  <si>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</si>
  <si>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</si>
  <si>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</si>
  <si>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</si>
  <si>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</si>
  <si>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</si>
  <si>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</si>
  <si>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</si>
  <si>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</si>
  <si>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</si>
  <si>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</si>
  <si>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</si>
  <si>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</si>
  <si>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</si>
  <si>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</si>
  <si>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</si>
  <si>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</si>
  <si>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</si>
  <si>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</si>
  <si>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</si>
  <si>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</si>
  <si>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</si>
  <si>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</si>
  <si>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</si>
  <si>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</si>
  <si>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</si>
  <si>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</si>
  <si>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</si>
  <si>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</si>
  <si>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</si>
  <si>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</si>
  <si>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</si>
  <si>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</si>
  <si>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</si>
  <si>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</si>
  <si>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</si>
  <si>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</si>
  <si>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</si>
  <si>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</si>
  <si>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</si>
  <si>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</si>
  <si>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</si>
  <si>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</si>
  <si>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</si>
  <si>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</si>
  <si>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</si>
  <si>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</si>
  <si>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</si>
  <si>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</si>
  <si>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</si>
  <si>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</si>
  <si>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</si>
  <si>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</si>
  <si>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</si>
  <si>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</si>
  <si>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</si>
  <si>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</si>
  <si>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</si>
  <si>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</si>
  <si>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</si>
  <si>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</si>
  <si>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</si>
  <si>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</si>
  <si>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</si>
  <si>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</si>
  <si>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</si>
  <si>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</si>
  <si>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</si>
  <si>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</si>
  <si>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</si>
  <si>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</si>
  <si>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</si>
  <si>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</si>
  <si>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</si>
  <si>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</si>
  <si>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</si>
  <si>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</si>
  <si>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</si>
  <si>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</si>
  <si>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</si>
  <si>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</si>
  <si>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</si>
  <si>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</si>
  <si>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</si>
  <si>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</si>
  <si>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</si>
  <si>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</si>
  <si>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</si>
  <si>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</si>
  <si>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</si>
  <si>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</si>
  <si>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</si>
  <si>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</si>
  <si>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</si>
  <si>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</si>
  <si>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</si>
  <si>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</si>
  <si>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</si>
  <si>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</si>
  <si>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</si>
  <si>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</si>
  <si>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</si>
  <si>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</si>
  <si>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</si>
  <si>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</si>
  <si>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</si>
  <si>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</si>
  <si>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</si>
  <si>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</si>
  <si>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</si>
  <si>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</si>
  <si>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</si>
  <si>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</si>
  <si>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</si>
  <si>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</si>
  <si>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</si>
  <si>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</si>
  <si>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</si>
  <si>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</si>
  <si>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</si>
  <si>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</si>
  <si>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</si>
  <si>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</si>
  <si>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</si>
  <si>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</si>
  <si>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</si>
  <si>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</si>
  <si>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</si>
  <si>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</si>
  <si>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</si>
  <si>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</si>
  <si>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</si>
  <si>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</si>
  <si>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</si>
  <si>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</si>
  <si>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</si>
  <si>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</si>
  <si>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</si>
  <si>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</si>
  <si>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</si>
  <si>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</si>
  <si>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</si>
  <si>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</si>
  <si>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</si>
  <si>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</si>
  <si>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</si>
  <si>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</si>
  <si>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</si>
  <si>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</si>
  <si>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</si>
  <si>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</si>
  <si>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</si>
  <si>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</si>
  <si>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</si>
  <si>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</si>
  <si>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</si>
  <si>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</si>
  <si>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</si>
  <si>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</si>
  <si>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</si>
  <si>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</si>
  <si>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</si>
  <si>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</si>
  <si>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</si>
  <si>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</si>
  <si>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</si>
  <si>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</si>
  <si>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</si>
  <si>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</si>
  <si>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</si>
  <si>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</si>
  <si>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</si>
  <si>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</si>
  <si>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</si>
  <si>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</si>
  <si>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</si>
  <si>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</si>
  <si>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</si>
  <si>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</si>
  <si>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</si>
  <si>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</si>
  <si>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</si>
  <si>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</si>
  <si>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</si>
  <si>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</si>
  <si>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</si>
  <si>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</si>
  <si>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</si>
  <si>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</si>
  <si>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</si>
  <si>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</si>
  <si>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</si>
  <si>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</si>
  <si>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</si>
  <si>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</si>
  <si>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</si>
  <si>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</si>
  <si>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</si>
  <si>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</si>
  <si>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</si>
  <si>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</si>
  <si>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</si>
  <si>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</si>
  <si>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</si>
  <si>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</si>
  <si>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</si>
  <si>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</si>
  <si>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</si>
  <si>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</si>
  <si>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</si>
  <si>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</si>
  <si>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</si>
  <si>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</si>
  <si>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</si>
  <si>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</si>
  <si>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</si>
  <si>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</si>
  <si>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</si>
  <si>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</si>
  <si>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</si>
  <si>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</si>
  <si>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</si>
  <si>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</si>
  <si>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</si>
  <si>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</si>
  <si>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</si>
  <si>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</si>
  <si>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</si>
  <si>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</si>
  <si>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</si>
  <si>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</si>
  <si>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</si>
  <si>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</si>
  <si>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</si>
  <si>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</si>
  <si>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</si>
  <si>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</si>
  <si>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</si>
  <si>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</si>
  <si>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</si>
  <si>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</si>
  <si>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</si>
  <si>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</si>
  <si>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</si>
  <si>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</si>
  <si>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</si>
  <si>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</si>
  <si>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</si>
  <si>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</si>
  <si>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</si>
  <si>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</si>
  <si>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</si>
  <si>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</si>
  <si>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</si>
  <si>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</si>
  <si>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</si>
  <si>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</si>
  <si>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</si>
  <si>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</si>
  <si>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</si>
  <si>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</si>
  <si>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</si>
  <si>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</si>
  <si>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</si>
  <si>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</si>
  <si>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</si>
  <si>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</si>
  <si>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</si>
  <si>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</si>
  <si>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</si>
  <si>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</si>
  <si>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</si>
  <si>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</si>
  <si>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</si>
  <si>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</si>
  <si>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</si>
  <si>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</si>
  <si>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</si>
  <si>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</si>
  <si>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</si>
  <si>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</si>
  <si>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</si>
  <si>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</si>
  <si>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</si>
  <si>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</si>
  <si>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</si>
  <si>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</si>
  <si>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</si>
  <si>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</si>
  <si>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</si>
  <si>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</si>
  <si>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</si>
  <si>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</si>
  <si>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</si>
  <si>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</si>
  <si>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</si>
  <si>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</si>
  <si>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</si>
  <si>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</si>
  <si>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</si>
  <si>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</si>
  <si>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</si>
  <si>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</si>
  <si>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</si>
  <si>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</si>
  <si>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</si>
  <si>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</si>
  <si>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</si>
  <si>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</si>
  <si>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</si>
  <si>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</si>
  <si>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</si>
  <si>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</si>
  <si>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</si>
  <si>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</si>
  <si>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</si>
  <si>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</si>
  <si>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</si>
  <si>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</si>
  <si>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</si>
  <si>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</si>
  <si>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</si>
  <si>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</si>
  <si>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</si>
  <si>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</si>
  <si>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</si>
  <si>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</si>
  <si>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</si>
  <si>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</si>
  <si>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</si>
  <si>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</si>
  <si>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</si>
  <si>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</si>
  <si>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</si>
  <si>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</si>
  <si>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</si>
  <si>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</si>
  <si>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</si>
  <si>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</si>
  <si>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</si>
  <si>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</si>
  <si>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</si>
  <si>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</si>
  <si>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</si>
  <si>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</si>
  <si>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</si>
  <si>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</si>
  <si>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</si>
  <si>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</si>
  <si>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</si>
  <si>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</si>
  <si>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</si>
  <si>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</si>
  <si>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</si>
  <si>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</si>
  <si>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</si>
  <si>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</si>
  <si>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</si>
  <si>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</si>
  <si>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</si>
  <si>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</si>
  <si>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</si>
  <si>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</si>
  <si>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</si>
  <si>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</si>
  <si>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</si>
  <si>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</si>
  <si>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</si>
  <si>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</si>
  <si>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</si>
  <si>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</si>
  <si>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</si>
  <si>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</si>
  <si>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</si>
  <si>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</si>
  <si>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</si>
  <si>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</si>
  <si>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</si>
  <si>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</si>
  <si>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</si>
  <si>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</si>
  <si>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</si>
  <si>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</si>
  <si>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</si>
  <si>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</si>
  <si>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</si>
  <si>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</si>
  <si>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</si>
  <si>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</si>
  <si>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</si>
  <si>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</si>
  <si>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</si>
  <si>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</si>
  <si>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</si>
  <si>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</si>
  <si>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</si>
  <si>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</si>
  <si>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</si>
  <si>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</si>
  <si>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</si>
  <si>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</si>
  <si>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</si>
  <si>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</si>
  <si>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</si>
  <si>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</si>
  <si>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</si>
  <si>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</si>
  <si>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</si>
  <si>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</si>
  <si>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</si>
  <si>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</si>
  <si>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</si>
  <si>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</si>
  <si>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</si>
  <si>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</si>
  <si>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</si>
  <si>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</si>
  <si>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</si>
  <si>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</si>
  <si>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</si>
  <si>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</si>
  <si>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</si>
  <si>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</si>
  <si>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</si>
  <si>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</si>
  <si>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</si>
  <si>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</si>
  <si>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</si>
  <si>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</si>
  <si>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</si>
  <si>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</si>
  <si>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</si>
  <si>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</si>
  <si>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</si>
  <si>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</si>
  <si>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</si>
  <si>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</si>
  <si>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</si>
  <si>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</si>
  <si>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</si>
  <si>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</si>
  <si>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</si>
  <si>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</si>
  <si>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</si>
  <si>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</si>
  <si>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</si>
  <si>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</si>
  <si>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</si>
  <si>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</si>
  <si>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</si>
  <si>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</si>
  <si>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</si>
  <si>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</si>
  <si>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</si>
  <si>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</si>
  <si>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</si>
  <si>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</si>
  <si>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</si>
  <si>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</si>
  <si>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</si>
  <si>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</si>
  <si>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</si>
  <si>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</si>
  <si>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</si>
  <si>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</si>
  <si>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</si>
  <si>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</si>
  <si>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</si>
  <si>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</si>
  <si>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</si>
  <si>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</si>
  <si>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</si>
  <si>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</si>
  <si>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</si>
  <si>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</si>
  <si>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</si>
  <si>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</si>
  <si>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</si>
  <si>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</si>
  <si>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</si>
  <si>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</si>
  <si>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</si>
  <si>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</si>
  <si>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</si>
  <si>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</si>
  <si>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</si>
  <si>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</si>
  <si>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</si>
  <si>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</si>
  <si>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</si>
  <si>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</si>
  <si>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</si>
  <si>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</si>
  <si>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</si>
  <si>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</si>
  <si>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</si>
  <si>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</si>
  <si>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</si>
  <si>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</si>
  <si>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</si>
  <si>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</si>
  <si>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</si>
  <si>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</si>
  <si>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</si>
  <si>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</si>
  <si>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</si>
  <si>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</si>
  <si>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</si>
  <si>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</si>
  <si>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</si>
  <si>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</si>
  <si>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</si>
  <si>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</si>
  <si>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</si>
  <si>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</si>
  <si>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</si>
  <si>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</si>
  <si>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</si>
  <si>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</si>
  <si>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</si>
  <si>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</si>
  <si>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</si>
  <si>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</si>
  <si>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</si>
  <si>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</si>
  <si>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</si>
  <si>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</si>
  <si>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</si>
  <si>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</si>
  <si>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</si>
  <si>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</si>
  <si>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</si>
  <si>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</si>
  <si>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</si>
  <si>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</si>
  <si>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</si>
  <si>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</si>
  <si>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</si>
  <si>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</si>
  <si>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</si>
  <si>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</si>
  <si>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</si>
  <si>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</si>
  <si>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</si>
  <si>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</si>
  <si>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</si>
  <si>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</si>
  <si>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</si>
  <si>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</si>
  <si>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</si>
  <si>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</si>
  <si>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</si>
  <si>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</si>
  <si>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</si>
  <si>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</si>
  <si>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</si>
  <si>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</si>
  <si>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</si>
  <si>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</si>
  <si>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</si>
  <si>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</si>
  <si>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</si>
  <si>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</si>
  <si>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</si>
  <si>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</si>
  <si>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</si>
  <si>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</si>
  <si>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</si>
  <si>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</si>
  <si>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</si>
  <si>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</si>
  <si>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</si>
  <si>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</si>
  <si>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</si>
  <si>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</si>
  <si>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</si>
  <si>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</si>
  <si>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</si>
  <si>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</si>
  <si>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</si>
  <si>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</si>
  <si>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</si>
  <si>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</si>
  <si>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</si>
  <si>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</si>
  <si>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</si>
  <si>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</si>
  <si>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</si>
  <si>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</si>
  <si>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</si>
  <si>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</si>
  <si>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</si>
  <si>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</si>
  <si>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</si>
  <si>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</si>
  <si>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</si>
  <si>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</si>
  <si>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</si>
  <si>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</si>
  <si>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</si>
  <si>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</si>
  <si>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</si>
  <si>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</si>
  <si>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</si>
  <si>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</si>
  <si>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</si>
  <si>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</si>
  <si>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</si>
  <si>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</si>
  <si>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</si>
  <si>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</si>
  <si>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</si>
  <si>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</si>
  <si>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</si>
  <si>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</si>
  <si>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</si>
  <si>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</si>
  <si>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</si>
  <si>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</si>
  <si>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</si>
  <si>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</si>
  <si>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</si>
  <si>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</si>
  <si>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</si>
  <si>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</si>
  <si>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</si>
  <si>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</si>
  <si>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</si>
  <si>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</si>
  <si>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</si>
  <si>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</si>
  <si>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</si>
  <si>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</si>
  <si>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</si>
  <si>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</si>
  <si>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</si>
  <si>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</si>
  <si>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</si>
  <si>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</si>
  <si>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</si>
  <si>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</si>
  <si>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</si>
  <si>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</si>
  <si>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</si>
  <si>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</si>
  <si>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</si>
  <si>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</si>
  <si>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</si>
  <si>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</si>
  <si>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</si>
  <si>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</si>
  <si>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</si>
  <si>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</si>
  <si>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</si>
  <si>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</si>
  <si>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</si>
  <si>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</si>
  <si>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</si>
  <si>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</si>
  <si>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</si>
  <si>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</si>
  <si>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</si>
  <si>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</si>
  <si>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</si>
  <si>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</si>
  <si>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</si>
  <si>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</si>
  <si>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</si>
  <si>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</si>
  <si>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</si>
  <si>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</si>
  <si>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</si>
  <si>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</si>
  <si>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</si>
  <si>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</si>
  <si>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</si>
  <si>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</si>
  <si>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</si>
  <si>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</si>
  <si>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</si>
  <si>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</si>
  <si>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</si>
  <si>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</si>
  <si>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</si>
  <si>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</si>
  <si>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</si>
  <si>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</si>
  <si>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</si>
  <si>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</si>
  <si>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</si>
  <si>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</si>
  <si>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</si>
  <si>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</si>
  <si>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</si>
  <si>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</si>
  <si>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</si>
  <si>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</si>
  <si>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</si>
  <si>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</si>
  <si>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</si>
  <si>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</si>
  <si>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</si>
  <si>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</si>
  <si>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</si>
  <si>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</si>
  <si>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</si>
  <si>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</si>
  <si>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</si>
  <si>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</si>
  <si>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</si>
  <si>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</si>
  <si>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</si>
  <si>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</si>
  <si>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</si>
  <si>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</si>
  <si>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</si>
  <si>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</si>
  <si>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</si>
  <si>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</si>
  <si>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</si>
  <si>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</si>
  <si>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</si>
  <si>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</si>
  <si>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</si>
  <si>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</si>
  <si>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</si>
  <si>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</si>
  <si>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</si>
  <si>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</si>
  <si>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</si>
  <si>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</si>
  <si>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</si>
  <si>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</si>
  <si>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</si>
  <si>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</si>
  <si>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</si>
  <si>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</si>
  <si>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</si>
  <si>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</si>
  <si>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</si>
  <si>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</si>
  <si>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</si>
  <si>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</si>
  <si>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</si>
  <si>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</si>
  <si>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</si>
  <si>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</si>
  <si>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</si>
  <si>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</si>
  <si>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</si>
  <si>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</si>
  <si>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</si>
  <si>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</si>
  <si>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</si>
  <si>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</si>
  <si>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</si>
  <si>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</si>
  <si>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</si>
  <si>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</si>
  <si>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</si>
  <si>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</si>
  <si>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</si>
  <si>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</si>
  <si>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</si>
  <si>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</si>
  <si>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</si>
  <si>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</si>
  <si>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</si>
  <si>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</si>
  <si>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</si>
  <si>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</si>
  <si>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</si>
  <si>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</si>
  <si>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</si>
  <si>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</si>
  <si>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</si>
  <si>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</si>
  <si>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</si>
  <si>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</si>
  <si>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</si>
  <si>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</si>
  <si>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</si>
  <si>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</si>
  <si>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</si>
  <si>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</si>
  <si>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</si>
  <si>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</si>
  <si>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</si>
  <si>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</si>
  <si>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</si>
  <si>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</si>
  <si>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</si>
  <si>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</si>
  <si>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</si>
  <si>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</si>
  <si>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</si>
  <si>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</si>
  <si>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</si>
  <si>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</si>
  <si>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</si>
  <si>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</si>
  <si>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</si>
  <si>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</si>
  <si>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</si>
  <si>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</si>
  <si>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</si>
  <si>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</si>
  <si>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</si>
  <si>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</si>
  <si>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</si>
  <si>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</si>
  <si>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</si>
  <si>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</si>
  <si>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</si>
  <si>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</si>
  <si>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</si>
  <si>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</si>
  <si>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</si>
  <si>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</si>
  <si>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</si>
  <si>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</si>
  <si>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</si>
  <si>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</si>
  <si>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</si>
  <si>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</si>
  <si>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</si>
  <si>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</si>
  <si>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</si>
  <si>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</si>
  <si>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</si>
  <si>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</si>
  <si>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</si>
  <si>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</si>
  <si>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</si>
  <si>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</si>
  <si>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</si>
  <si>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</si>
  <si>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</si>
  <si>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</si>
  <si>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</si>
  <si>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</si>
  <si>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</si>
  <si>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</si>
  <si>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</si>
  <si>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</si>
  <si>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</si>
  <si>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</si>
  <si>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</si>
  <si>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</si>
  <si>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</si>
  <si>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</si>
  <si>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</si>
  <si>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</si>
  <si>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</si>
  <si>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</si>
  <si>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</si>
  <si>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</si>
  <si>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</si>
  <si>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</si>
  <si>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</si>
  <si>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</si>
  <si>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</si>
  <si>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</si>
  <si>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</si>
  <si>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</si>
  <si>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</si>
  <si>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</si>
  <si>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</si>
  <si>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</si>
  <si>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</si>
  <si>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</si>
  <si>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</si>
  <si>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</si>
  <si>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</si>
  <si>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</si>
  <si>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</si>
  <si>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</si>
  <si>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</si>
  <si>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</si>
  <si>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</si>
  <si>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</si>
  <si>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</si>
  <si>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</si>
  <si>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</si>
  <si>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</si>
  <si>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</si>
  <si>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</si>
  <si>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</si>
  <si>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</si>
  <si>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</si>
  <si>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</si>
  <si>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</si>
  <si>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</si>
  <si>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</si>
  <si>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</si>
  <si>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</si>
  <si>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</si>
  <si>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</si>
  <si>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</si>
  <si>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</si>
  <si>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</si>
  <si>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</si>
  <si>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</si>
  <si>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</si>
  <si>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</si>
  <si>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</si>
  <si>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</si>
  <si>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</si>
  <si>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</si>
  <si>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</si>
  <si>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</si>
  <si>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</si>
  <si>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</si>
  <si>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</si>
  <si>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</si>
  <si>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</si>
  <si>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</si>
  <si>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</si>
  <si>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</si>
  <si>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</si>
  <si>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</si>
  <si>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</si>
  <si>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</si>
  <si>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</si>
  <si>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</si>
  <si>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</si>
  <si>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</si>
  <si>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</si>
  <si>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</si>
  <si>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</si>
  <si>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</si>
  <si>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</si>
  <si>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</si>
  <si>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</si>
  <si>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</si>
  <si>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</si>
  <si>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</si>
  <si>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</si>
  <si>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</si>
  <si>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</si>
  <si>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</si>
  <si>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</si>
  <si>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</si>
  <si>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</si>
  <si>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</si>
  <si>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</si>
  <si>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</si>
  <si>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</si>
  <si>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</si>
  <si>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</si>
  <si>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</si>
  <si>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</si>
  <si>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</si>
  <si>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</si>
  <si>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</si>
  <si>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</si>
  <si>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</si>
  <si>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</si>
  <si>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</si>
  <si>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</si>
  <si>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</si>
  <si>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</si>
  <si>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</si>
  <si>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</si>
  <si>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</si>
  <si>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</si>
  <si>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</si>
  <si>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</si>
  <si>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</si>
  <si>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</si>
  <si>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</si>
  <si>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</si>
  <si>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</si>
  <si>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</si>
  <si>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</si>
  <si>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</si>
  <si>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</si>
  <si>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</si>
  <si>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</si>
  <si>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</si>
  <si>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</si>
  <si>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</si>
  <si>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</si>
  <si>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</si>
  <si>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</si>
  <si>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</si>
  <si>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</si>
  <si>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</si>
  <si>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</si>
  <si>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</si>
  <si>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</si>
  <si>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</si>
  <si>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</si>
  <si>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</si>
  <si>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</si>
  <si>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</si>
  <si>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</si>
  <si>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</si>
  <si>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</si>
  <si>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</si>
  <si>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</si>
  <si>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</si>
  <si>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</si>
  <si>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</si>
  <si>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</si>
  <si>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</si>
  <si>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</si>
  <si>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</si>
  <si>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</si>
  <si>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</si>
  <si>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</si>
  <si>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</si>
  <si>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</si>
  <si>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</si>
  <si>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</si>
  <si>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</si>
  <si>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</si>
  <si>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</si>
  <si>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</si>
  <si>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</si>
  <si>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</si>
  <si>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</si>
  <si>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</si>
  <si>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</si>
  <si>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</si>
  <si>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</si>
  <si>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</si>
  <si>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</si>
  <si>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</si>
  <si>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</si>
  <si>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</si>
  <si>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</si>
  <si>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</si>
  <si>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</si>
  <si>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</si>
  <si>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</si>
  <si>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</si>
  <si>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</si>
  <si>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</si>
  <si>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</si>
  <si>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</si>
  <si>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</si>
  <si>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</si>
  <si>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</si>
  <si>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</si>
  <si>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</si>
  <si>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</si>
  <si>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</si>
  <si>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</si>
  <si>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</si>
  <si>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</si>
  <si>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</si>
  <si>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</si>
  <si>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</si>
  <si>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</si>
  <si>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</si>
  <si>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</si>
  <si>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</si>
  <si>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</si>
  <si>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</si>
  <si>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</si>
  <si>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</si>
  <si>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</si>
  <si>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</si>
  <si>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</si>
  <si>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</si>
  <si>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</si>
  <si>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</si>
  <si>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</si>
  <si>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</si>
  <si>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</si>
  <si>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</si>
  <si>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</si>
  <si>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</si>
  <si>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</si>
  <si>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</si>
  <si>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</si>
  <si>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</si>
  <si>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</si>
  <si>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</si>
  <si>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</si>
  <si>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</si>
  <si>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</si>
  <si>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</si>
  <si>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</si>
  <si>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</si>
  <si>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</si>
  <si>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</si>
  <si>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</si>
  <si>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</si>
  <si>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</si>
  <si>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</si>
  <si>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</si>
  <si>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</si>
  <si>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</si>
  <si>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</si>
  <si>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</si>
  <si>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</si>
  <si>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</si>
  <si>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</si>
  <si>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</si>
  <si>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</si>
  <si>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</si>
  <si>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</si>
  <si>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</si>
  <si>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</si>
  <si>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</si>
  <si>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</si>
  <si>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</si>
  <si>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</si>
  <si>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</si>
  <si>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</si>
  <si>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</si>
  <si>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</si>
  <si>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</si>
  <si>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</si>
  <si>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</si>
  <si>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</si>
  <si>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</si>
  <si>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</si>
  <si>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</si>
  <si>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</si>
  <si>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</si>
  <si>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</si>
  <si>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</si>
  <si>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</si>
  <si>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</si>
  <si>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</si>
  <si>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</si>
  <si>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</si>
  <si>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</si>
  <si>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</si>
  <si>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</si>
  <si>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</si>
  <si>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</si>
  <si>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</si>
  <si>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</si>
  <si>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</si>
  <si>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</si>
  <si>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</si>
  <si>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</si>
  <si>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</si>
  <si>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</si>
  <si>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</si>
  <si>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</si>
  <si>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</si>
  <si>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</si>
  <si>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</si>
  <si>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</si>
  <si>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</si>
  <si>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</si>
  <si>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</si>
  <si>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</si>
  <si>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</si>
  <si>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</si>
  <si>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</si>
  <si>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</si>
  <si>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</si>
  <si>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</si>
  <si>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</si>
  <si>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</si>
  <si>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</si>
  <si>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</si>
  <si>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</si>
  <si>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</si>
  <si>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</si>
  <si>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</si>
  <si>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</si>
  <si>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</si>
  <si>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</si>
  <si>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</si>
  <si>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</si>
  <si>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</si>
  <si>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</si>
  <si>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</si>
  <si>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</si>
  <si>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</si>
  <si>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</si>
  <si>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</si>
  <si>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</si>
  <si>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</si>
  <si>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</si>
  <si>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</si>
  <si>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</si>
  <si>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</si>
  <si>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</si>
  <si>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</si>
  <si>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</si>
  <si>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</si>
  <si>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</si>
  <si>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</si>
  <si>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</si>
  <si>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</si>
  <si>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</si>
  <si>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</si>
  <si>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</si>
  <si>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</si>
  <si>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</si>
  <si>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</si>
  <si>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</si>
  <si>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</si>
  <si>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</si>
  <si>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</si>
  <si>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</si>
  <si>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</si>
  <si>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</si>
  <si>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</si>
  <si>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</si>
  <si>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</si>
  <si>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</si>
  <si>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</si>
  <si>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</si>
  <si>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</si>
  <si>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</si>
  <si>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</si>
  <si>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</si>
  <si>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</si>
  <si>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</si>
  <si>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</si>
  <si>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</si>
  <si>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</si>
  <si>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</si>
  <si>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</si>
  <si>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</si>
  <si>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</si>
  <si>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</si>
  <si>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</si>
  <si>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</si>
  <si>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</si>
  <si>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</si>
  <si>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</si>
  <si>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</si>
  <si>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</si>
  <si>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</si>
  <si>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</si>
  <si>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</si>
  <si>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</si>
  <si>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</si>
  <si>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</si>
  <si>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</si>
  <si>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</si>
  <si>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</si>
  <si>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</si>
  <si>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</si>
  <si>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</si>
  <si>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</si>
  <si>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</si>
  <si>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</si>
  <si>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</si>
  <si>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</si>
  <si>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</si>
  <si>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</si>
  <si>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</si>
  <si>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</si>
  <si>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</si>
  <si>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</si>
  <si>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</si>
  <si>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</si>
  <si>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</si>
  <si>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</si>
  <si>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</si>
  <si>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</si>
  <si>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</si>
  <si>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</si>
  <si>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</si>
  <si>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</si>
  <si>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</si>
  <si>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</si>
  <si>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</si>
  <si>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</si>
  <si>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</si>
  <si>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</si>
  <si>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</si>
  <si>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</si>
  <si>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</si>
  <si>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</si>
  <si>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</si>
  <si>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</si>
  <si>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</si>
  <si>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</si>
  <si>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</si>
  <si>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</si>
  <si>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</si>
  <si>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</si>
  <si>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</si>
  <si>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</si>
  <si>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</si>
  <si>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</si>
  <si>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</si>
  <si>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</si>
  <si>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</si>
  <si>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</si>
  <si>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</si>
  <si>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</si>
  <si>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</si>
  <si>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</si>
  <si>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</si>
  <si>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</si>
  <si>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</si>
  <si>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</si>
  <si>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</si>
  <si>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</si>
  <si>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</si>
  <si>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</si>
  <si>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</si>
  <si>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</si>
  <si>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</si>
  <si>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</si>
  <si>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</si>
  <si>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</si>
  <si>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</si>
  <si>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</si>
  <si>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</si>
  <si>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</si>
  <si>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</si>
  <si>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</si>
  <si>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</si>
  <si>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</si>
  <si>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</si>
  <si>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</si>
  <si>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</si>
  <si>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</si>
  <si>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</si>
  <si>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</si>
  <si>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</si>
  <si>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</si>
  <si>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</si>
  <si>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</si>
  <si>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</si>
  <si>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</si>
  <si>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</si>
  <si>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</si>
  <si>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</si>
  <si>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</si>
  <si>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</si>
  <si>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</si>
  <si>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</si>
  <si>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</si>
  <si>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</si>
  <si>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</si>
  <si>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</si>
  <si>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</si>
  <si>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</si>
  <si>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</si>
  <si>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</si>
  <si>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</si>
  <si>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</si>
  <si>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</si>
  <si>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</si>
  <si>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</si>
  <si>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</si>
  <si>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</si>
  <si>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</si>
  <si>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</si>
  <si>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</si>
  <si>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</si>
  <si>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</si>
  <si>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</si>
  <si>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</si>
  <si>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</si>
  <si>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</si>
  <si>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</si>
  <si>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</si>
  <si>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</si>
  <si>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</si>
  <si>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</si>
  <si>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</si>
  <si>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</si>
  <si>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</si>
  <si>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</si>
  <si>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</si>
  <si>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</si>
  <si>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</si>
  <si>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</si>
  <si>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</si>
  <si>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</si>
  <si>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</si>
  <si>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</si>
  <si>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</si>
  <si>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</si>
  <si>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</si>
  <si>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</si>
  <si>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</si>
  <si>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</si>
  <si>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</si>
  <si>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</si>
  <si>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</si>
  <si>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</si>
  <si>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</si>
  <si>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</si>
  <si>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</si>
  <si>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</si>
  <si>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</si>
  <si>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</si>
  <si>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</si>
  <si>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</si>
  <si>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</si>
  <si>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</si>
  <si>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</si>
  <si>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</si>
  <si>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</si>
  <si>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</si>
  <si>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</si>
  <si>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</si>
  <si>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</si>
  <si>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</si>
  <si>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</si>
  <si>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</si>
  <si>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</si>
  <si>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</si>
  <si>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</si>
  <si>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</si>
  <si>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</si>
  <si>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</si>
  <si>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</si>
  <si>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</si>
  <si>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</si>
  <si>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</si>
  <si>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</si>
  <si>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</si>
  <si>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</si>
  <si>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</si>
  <si>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</si>
  <si>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</si>
  <si>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</si>
  <si>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</si>
  <si>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</si>
  <si>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</si>
  <si>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</si>
  <si>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</si>
  <si>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</si>
  <si>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</si>
  <si>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</si>
  <si>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</si>
  <si>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</si>
  <si>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</si>
  <si>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</si>
  <si>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</si>
  <si>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</si>
  <si>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</si>
  <si>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</si>
  <si>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</si>
  <si>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</si>
  <si>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</si>
  <si>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</si>
  <si>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</si>
  <si>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</si>
  <si>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</si>
  <si>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</si>
  <si>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</si>
  <si>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</si>
  <si>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</si>
  <si>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</si>
  <si>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</si>
  <si>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</si>
  <si>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</si>
  <si>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</si>
  <si>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</si>
  <si>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</si>
  <si>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</si>
  <si>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</si>
  <si>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</si>
  <si>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</si>
  <si>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</si>
  <si>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</si>
  <si>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</si>
  <si>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</si>
  <si>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</si>
  <si>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</si>
  <si>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</si>
  <si>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</si>
  <si>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</si>
  <si>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</si>
  <si>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</si>
  <si>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</si>
  <si>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</si>
  <si>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</si>
  <si>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</si>
  <si>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</si>
  <si>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</si>
  <si>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</si>
  <si>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</si>
  <si>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</si>
  <si>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</si>
  <si>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</si>
  <si>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</si>
  <si>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</si>
  <si>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</si>
  <si>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</si>
  <si>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</si>
  <si>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</si>
  <si>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</si>
  <si>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</si>
  <si>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</si>
  <si>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</si>
  <si>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</si>
  <si>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</si>
  <si>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</si>
  <si>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</si>
  <si>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</si>
  <si>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</si>
  <si>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</si>
  <si>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</si>
  <si>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</si>
  <si>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</si>
  <si>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</si>
  <si>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</si>
  <si>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</si>
  <si>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</si>
  <si>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</si>
  <si>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</si>
  <si>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</si>
  <si>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</si>
  <si>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</si>
  <si>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</si>
  <si>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</si>
  <si>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</si>
  <si>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</si>
  <si>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</si>
  <si>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</si>
  <si>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</si>
  <si>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</si>
  <si>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</si>
  <si>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</si>
  <si>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</si>
  <si>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</si>
  <si>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</si>
  <si>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</si>
  <si>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</si>
  <si>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</si>
  <si>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</si>
  <si>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</si>
  <si>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</si>
  <si>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</si>
  <si>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</si>
  <si>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</si>
  <si>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</si>
  <si>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</si>
  <si>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</si>
  <si>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</si>
  <si>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</si>
  <si>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</si>
  <si>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</si>
  <si>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</si>
  <si>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</si>
  <si>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</si>
  <si>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</si>
  <si>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</si>
  <si>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</si>
  <si>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</si>
  <si>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</si>
  <si>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</si>
  <si>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</si>
  <si>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</si>
  <si>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</si>
  <si>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</si>
  <si>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</si>
  <si>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</si>
  <si>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</si>
  <si>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</si>
  <si>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</si>
  <si>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</si>
  <si>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</si>
  <si>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</si>
  <si>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</si>
  <si>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</si>
  <si>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</si>
  <si>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</si>
  <si>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</si>
  <si>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</si>
  <si>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</si>
  <si>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</si>
  <si>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</si>
  <si>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</si>
  <si>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</si>
  <si>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</si>
  <si>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</si>
  <si>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</si>
  <si>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</si>
  <si>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</si>
  <si>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</si>
  <si>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</si>
  <si>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</si>
  <si>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</si>
  <si>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</si>
  <si>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</si>
  <si>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</si>
  <si>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</si>
  <si>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</si>
  <si>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</si>
  <si>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</si>
  <si>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</si>
  <si>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</si>
  <si>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</si>
  <si>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</si>
  <si>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</si>
  <si>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</si>
  <si>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</si>
  <si>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</si>
  <si>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</si>
  <si>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</si>
  <si>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</si>
  <si>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</si>
  <si>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</si>
  <si>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</si>
  <si>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</si>
  <si>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</si>
  <si>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</si>
  <si>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</si>
  <si>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</si>
  <si>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</si>
  <si>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</si>
  <si>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</si>
  <si>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</si>
  <si>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</si>
  <si>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</si>
  <si>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</si>
  <si>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</si>
  <si>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</si>
  <si>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</si>
  <si>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</si>
  <si>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</si>
  <si>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</si>
  <si>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</si>
  <si>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</si>
  <si>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</si>
  <si>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</si>
  <si>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</si>
  <si>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</si>
  <si>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</si>
  <si>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</si>
  <si>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</si>
  <si>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</si>
  <si>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</si>
  <si>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</si>
  <si>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</si>
  <si>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</si>
  <si>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</si>
  <si>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</si>
  <si>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</si>
  <si>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</si>
  <si>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</si>
  <si>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</si>
  <si>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</si>
  <si>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</si>
  <si>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</si>
  <si>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</si>
  <si>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</si>
  <si>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</si>
  <si>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</si>
  <si>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</si>
  <si>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</si>
  <si>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</si>
  <si>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</si>
  <si>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</si>
  <si>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</si>
  <si>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</si>
  <si>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</si>
  <si>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</si>
  <si>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</si>
  <si>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</si>
  <si>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</si>
  <si>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</si>
  <si>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</si>
  <si>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</si>
  <si>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</si>
  <si>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</si>
  <si>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</si>
  <si>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</si>
  <si>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</si>
  <si>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</si>
  <si>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</si>
  <si>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</si>
  <si>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</si>
  <si>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</si>
  <si>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</si>
  <si>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</si>
  <si>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</si>
  <si>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</si>
  <si>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</si>
  <si>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</si>
  <si>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</si>
  <si>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</si>
  <si>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</si>
  <si>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</si>
  <si>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</si>
  <si>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</si>
  <si>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</si>
  <si>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</si>
  <si>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</si>
  <si>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</si>
  <si>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</si>
  <si>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</si>
  <si>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</si>
  <si>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</si>
  <si>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</si>
  <si>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</si>
  <si>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</si>
  <si>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</si>
  <si>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</si>
  <si>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</si>
  <si>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</si>
  <si>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</si>
  <si>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</si>
  <si>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</si>
  <si>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</si>
  <si>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</si>
  <si>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</si>
  <si>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</si>
  <si>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</si>
  <si>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</si>
  <si>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</si>
  <si>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</si>
  <si>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</si>
  <si>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</si>
  <si>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</si>
  <si>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</si>
  <si>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</si>
  <si>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</si>
  <si>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</si>
  <si>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</si>
  <si>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</si>
  <si>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</si>
  <si>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</si>
  <si>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</si>
  <si>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</si>
  <si>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</si>
  <si>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</si>
  <si>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</si>
  <si>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</si>
  <si>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</si>
  <si>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</si>
  <si>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</si>
  <si>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</si>
  <si>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</si>
  <si>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</si>
  <si>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</si>
  <si>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</si>
  <si>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</si>
  <si>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</si>
  <si>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</si>
  <si>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</si>
  <si>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</si>
  <si>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</si>
  <si>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</si>
  <si>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</si>
  <si>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</si>
  <si>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</si>
  <si>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</si>
  <si>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</si>
  <si>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</si>
  <si>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</si>
  <si>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</si>
  <si>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</si>
  <si>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</si>
  <si>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</si>
  <si>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</si>
  <si>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</si>
  <si>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</si>
  <si>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</si>
  <si>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</si>
  <si>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</si>
  <si>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</si>
  <si>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</si>
  <si>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</si>
  <si>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</si>
  <si>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</si>
  <si>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</si>
  <si>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</si>
  <si>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</si>
  <si>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</si>
  <si>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</si>
  <si>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</si>
  <si>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</si>
  <si>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</si>
  <si>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</si>
  <si>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</si>
  <si>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</si>
  <si>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</si>
  <si>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</si>
  <si>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</si>
  <si>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</si>
  <si>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</si>
  <si>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</si>
  <si>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</si>
  <si>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</si>
  <si>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</si>
  <si>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</si>
  <si>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</si>
  <si>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</si>
  <si>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</si>
  <si>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</si>
  <si>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</si>
  <si>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</si>
  <si>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</si>
  <si>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</si>
  <si>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</si>
  <si>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</si>
  <si>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</si>
  <si>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</si>
  <si>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</si>
  <si>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</si>
  <si>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</si>
  <si>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</si>
  <si>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</si>
  <si>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</si>
  <si>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</si>
  <si>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</si>
  <si>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</si>
  <si>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</si>
  <si>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</si>
  <si>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</si>
  <si>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</si>
  <si>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</si>
  <si>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</si>
  <si>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</si>
  <si>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</si>
  <si>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</si>
  <si>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</si>
  <si>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</si>
  <si>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</si>
  <si>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</si>
  <si>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</si>
  <si>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</si>
  <si>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</si>
  <si>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</si>
  <si>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</si>
  <si>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</si>
  <si>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</si>
  <si>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</si>
  <si>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</si>
  <si>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</si>
  <si>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</si>
  <si>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</si>
  <si>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</si>
  <si>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</si>
  <si>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</si>
  <si>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</si>
  <si>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</si>
  <si>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</si>
  <si>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</si>
  <si>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</si>
  <si>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</si>
  <si>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</si>
  <si>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</si>
  <si>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</si>
  <si>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</si>
  <si>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</si>
  <si>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</si>
  <si>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</si>
  <si>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</si>
  <si>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</si>
  <si>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</si>
  <si>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</si>
  <si>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</si>
  <si>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</si>
  <si>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</si>
  <si>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</si>
  <si>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</si>
  <si>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</si>
  <si>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</si>
  <si>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</si>
  <si>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</si>
  <si>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</si>
  <si>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</si>
  <si>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</si>
  <si>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</si>
  <si>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</si>
  <si>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</si>
  <si>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</si>
  <si>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</si>
  <si>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</si>
  <si>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</si>
  <si>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</si>
  <si>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</si>
  <si>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</si>
  <si>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</si>
  <si>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</si>
  <si>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</si>
  <si>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</si>
  <si>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</si>
  <si>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</si>
  <si>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</si>
  <si>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</si>
  <si>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</si>
  <si>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</si>
  <si>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</si>
  <si>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</si>
  <si>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</si>
  <si>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</si>
  <si>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</si>
  <si>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</si>
  <si>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</si>
  <si>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</si>
  <si>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</si>
  <si>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</si>
  <si>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</si>
  <si>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</si>
  <si>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</si>
  <si>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</si>
  <si>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</si>
  <si>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</si>
  <si>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</si>
  <si>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</si>
  <si>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</si>
  <si>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</si>
  <si>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</si>
  <si>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</si>
  <si>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</si>
  <si>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</si>
  <si>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</si>
  <si>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</si>
  <si>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</si>
  <si>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</si>
  <si>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</si>
  <si>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</si>
  <si>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</si>
  <si>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</si>
  <si>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</si>
  <si>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</si>
  <si>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</si>
  <si>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</si>
  <si>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</si>
  <si>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</si>
  <si>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</si>
  <si>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</si>
  <si>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</si>
  <si>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</si>
  <si>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</si>
  <si>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</si>
  <si>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</si>
  <si>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</si>
  <si>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</si>
  <si>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</si>
  <si>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</si>
  <si>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</si>
  <si>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</si>
  <si>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</si>
  <si>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</si>
  <si>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</si>
  <si>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</si>
  <si>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</si>
  <si>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</si>
  <si>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</si>
  <si>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</si>
  <si>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</si>
  <si>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</si>
  <si>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</si>
  <si>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</si>
  <si>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</si>
  <si>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</si>
  <si>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</si>
  <si>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</si>
  <si>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</si>
  <si>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</si>
  <si>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</si>
  <si>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</si>
  <si>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</si>
  <si>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</si>
  <si>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</si>
  <si>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</si>
  <si>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</si>
  <si>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</si>
  <si>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</si>
  <si>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</si>
  <si>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</si>
  <si>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</si>
  <si>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</si>
  <si>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</si>
  <si>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</si>
  <si>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</si>
  <si>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</si>
  <si>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</si>
  <si>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</si>
  <si>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</si>
  <si>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</si>
  <si>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</si>
  <si>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</si>
  <si>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</si>
  <si>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</si>
  <si>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</si>
  <si>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</si>
  <si>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</si>
  <si>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</si>
  <si>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</si>
  <si>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</si>
  <si>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</si>
  <si>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</si>
  <si>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</si>
  <si>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</si>
  <si>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</si>
  <si>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</si>
  <si>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</si>
  <si>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</si>
  <si>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</si>
  <si>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</si>
  <si>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</si>
  <si>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</si>
  <si>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</si>
  <si>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</si>
  <si>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</si>
  <si>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</si>
  <si>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</si>
  <si>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</si>
  <si>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</si>
  <si>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</si>
  <si>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</si>
  <si>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</si>
  <si>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</si>
  <si>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</si>
  <si>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</si>
  <si>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</si>
  <si>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</si>
  <si>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</si>
  <si>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</si>
  <si>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</si>
  <si>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</si>
  <si>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</si>
  <si>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</si>
  <si>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</si>
  <si>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</si>
  <si>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</si>
  <si>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</si>
  <si>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</si>
  <si>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</si>
  <si>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</si>
  <si>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</si>
  <si>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</si>
  <si>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</si>
  <si>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</si>
  <si>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</si>
  <si>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</si>
  <si>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</si>
  <si>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</si>
  <si>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</si>
  <si>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</si>
  <si>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</si>
  <si>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</si>
  <si>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</si>
  <si>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</si>
  <si>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</si>
  <si>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</si>
  <si>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</si>
  <si>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</si>
  <si>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</si>
  <si>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</si>
  <si>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</si>
  <si>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</si>
  <si>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</si>
  <si>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</si>
  <si>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</si>
  <si>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</si>
  <si>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</si>
  <si>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</si>
  <si>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</si>
  <si>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</si>
  <si>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</si>
  <si>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</si>
  <si>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</si>
  <si>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</si>
  <si>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</si>
  <si>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</si>
  <si>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</si>
  <si>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</si>
  <si>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</si>
  <si>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</si>
  <si>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</si>
  <si>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</si>
  <si>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</si>
  <si>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</si>
  <si>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</si>
  <si>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</si>
  <si>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</si>
  <si>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</si>
  <si>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</si>
  <si>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</si>
  <si>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</si>
  <si>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</si>
  <si>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</si>
  <si>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</si>
  <si>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</si>
  <si>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</si>
  <si>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</si>
  <si>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</si>
  <si>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</si>
  <si>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</si>
  <si>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</si>
  <si>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</si>
  <si>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</si>
  <si>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</si>
  <si>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</si>
  <si>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</si>
  <si>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</si>
  <si>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</si>
  <si>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</si>
  <si>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</si>
  <si>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</si>
  <si>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</si>
  <si>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</si>
  <si>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</si>
  <si>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</si>
  <si>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</si>
  <si>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</si>
  <si>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</si>
  <si>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</si>
  <si>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</si>
  <si>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</si>
  <si>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</si>
  <si>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</si>
  <si>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</si>
  <si>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</si>
  <si>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</si>
  <si>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</si>
  <si>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</si>
  <si>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</si>
  <si>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</si>
  <si>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</si>
  <si>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</si>
  <si>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</si>
  <si>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</si>
  <si>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</si>
  <si>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</si>
  <si>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</si>
  <si>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</si>
  <si>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</si>
  <si>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</si>
  <si>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</si>
  <si>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</si>
  <si>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</si>
  <si>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</si>
  <si>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</si>
  <si>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</si>
  <si>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</si>
  <si>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</si>
  <si>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</si>
  <si>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</si>
  <si>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</si>
  <si>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</si>
  <si>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</si>
  <si>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</si>
  <si>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</si>
  <si>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</si>
  <si>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</si>
  <si>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</si>
  <si>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</si>
  <si>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</si>
  <si>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</si>
  <si>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</si>
  <si>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</si>
  <si>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</si>
  <si>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</si>
  <si>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</si>
  <si>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</si>
  <si>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</si>
  <si>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</si>
  <si>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</si>
  <si>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</si>
  <si>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</si>
  <si>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</si>
  <si>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</si>
  <si>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</si>
  <si>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</si>
  <si>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</si>
  <si>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</si>
  <si>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</si>
  <si>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</si>
  <si>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</si>
  <si>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</si>
  <si>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</si>
  <si>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</si>
  <si>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</si>
  <si>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</si>
  <si>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</si>
  <si>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</si>
  <si>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</si>
  <si>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</si>
  <si>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</si>
  <si>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</si>
  <si>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</si>
  <si>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</si>
  <si>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</si>
  <si>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</si>
  <si>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</si>
  <si>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</si>
  <si>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</si>
  <si>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</si>
  <si>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</si>
  <si>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</si>
  <si>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</si>
  <si>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</si>
  <si>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</si>
  <si>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</si>
  <si>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</si>
  <si>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</si>
  <si>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</si>
  <si>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</si>
  <si>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</si>
  <si>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</si>
  <si>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</si>
  <si>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</si>
  <si>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</si>
  <si>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</si>
  <si>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</si>
  <si>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</si>
  <si>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</si>
  <si>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</si>
  <si>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</si>
  <si>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</si>
  <si>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</si>
  <si>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</si>
  <si>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</si>
  <si>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</si>
  <si>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</si>
  <si>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</si>
  <si>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</si>
  <si>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</si>
  <si>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</si>
  <si>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</si>
  <si>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</si>
  <si>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</si>
  <si>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</si>
  <si>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</si>
  <si>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</si>
  <si>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</si>
  <si>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</si>
  <si>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</si>
  <si>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</si>
  <si>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</si>
  <si>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</si>
  <si>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</si>
  <si>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</si>
  <si>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</si>
  <si>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</si>
  <si>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</si>
  <si>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</si>
  <si>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</si>
  <si>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</si>
  <si>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</si>
  <si>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</si>
  <si>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</si>
  <si>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</si>
  <si>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</si>
  <si>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</si>
  <si>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</si>
  <si>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</si>
  <si>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</si>
  <si>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</si>
  <si>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</si>
  <si>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</si>
  <si>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</si>
  <si>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</si>
  <si>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</si>
  <si>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</si>
  <si>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</si>
  <si>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</si>
  <si>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</si>
  <si>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</si>
  <si>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</si>
  <si>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</si>
  <si>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</si>
  <si>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</si>
  <si>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</si>
  <si>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</si>
  <si>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</si>
  <si>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</si>
  <si>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</si>
  <si>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</si>
  <si>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</si>
  <si>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</si>
  <si>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</si>
  <si>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</si>
  <si>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</si>
  <si>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</si>
  <si>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</si>
  <si>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</si>
  <si>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</si>
  <si>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</si>
  <si>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</si>
  <si>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</si>
  <si>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</si>
  <si>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</si>
  <si>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</si>
  <si>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</si>
  <si>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</si>
  <si>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</si>
  <si>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</si>
  <si>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</si>
  <si>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</si>
  <si>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</si>
  <si>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</si>
  <si>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</si>
  <si>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</si>
  <si>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</si>
  <si>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</si>
  <si>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</si>
  <si>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</si>
  <si>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</si>
  <si>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</si>
  <si>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</si>
  <si>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</si>
  <si>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</si>
  <si>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</si>
  <si>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</si>
  <si>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</si>
  <si>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</si>
  <si>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</si>
  <si>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</si>
  <si>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</si>
  <si>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</si>
  <si>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</si>
  <si>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</si>
  <si>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</si>
  <si>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</si>
  <si>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</si>
  <si>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</si>
  <si>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</si>
  <si>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</si>
  <si>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</si>
  <si>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</si>
  <si>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</si>
  <si>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</si>
  <si>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</si>
  <si>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</si>
  <si>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</si>
  <si>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</si>
  <si>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</si>
  <si>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</si>
  <si>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</si>
  <si>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</si>
  <si>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</si>
  <si>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</si>
  <si>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</si>
  <si>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</si>
  <si>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</si>
  <si>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</si>
  <si>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</si>
  <si>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</si>
  <si>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</si>
  <si>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</si>
  <si>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</si>
  <si>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</si>
  <si>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</si>
  <si>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</si>
  <si>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</si>
  <si>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</si>
  <si>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</si>
  <si>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</si>
  <si>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</si>
  <si>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</si>
  <si>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</si>
  <si>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</si>
  <si>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</si>
  <si>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</si>
  <si>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</si>
  <si>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</si>
  <si>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</si>
  <si>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</si>
  <si>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</si>
  <si>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</si>
  <si>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</si>
  <si>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</si>
  <si>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</si>
  <si>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</si>
  <si>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</si>
  <si>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</si>
  <si>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</si>
  <si>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</si>
  <si>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</si>
  <si>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</si>
  <si>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</si>
  <si>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</si>
  <si>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</si>
  <si>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</si>
  <si>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</si>
  <si>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</si>
  <si>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</si>
  <si>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</si>
  <si>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</si>
  <si>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</si>
  <si>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</si>
  <si>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</si>
  <si>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</si>
  <si>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</si>
  <si>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</si>
  <si>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</si>
  <si>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</si>
  <si>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</si>
  <si>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</si>
  <si>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</si>
  <si>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</si>
  <si>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</si>
  <si>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</si>
  <si>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</si>
  <si>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</si>
  <si>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</si>
  <si>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</si>
  <si>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</si>
  <si>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</si>
  <si>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</si>
  <si>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</si>
  <si>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</si>
  <si>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</si>
  <si>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</si>
  <si>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</si>
  <si>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</si>
  <si>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</si>
  <si>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</si>
  <si>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</si>
  <si>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</si>
  <si>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</si>
  <si>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</si>
  <si>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</si>
  <si>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</si>
  <si>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</si>
  <si>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</si>
  <si>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</si>
  <si>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</si>
  <si>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</si>
  <si>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</si>
  <si>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</si>
  <si>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</si>
  <si>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</si>
  <si>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</si>
  <si>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</si>
  <si>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</si>
  <si>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</si>
  <si>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</si>
  <si>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</si>
  <si>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</si>
  <si>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</si>
  <si>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</si>
  <si>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</si>
  <si>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</si>
  <si>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</si>
  <si>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</si>
  <si>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</si>
  <si>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</si>
  <si>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</si>
  <si>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</si>
  <si>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</si>
  <si>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</si>
  <si>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</si>
  <si>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</si>
  <si>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</si>
  <si>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</si>
  <si>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</si>
  <si>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</si>
  <si>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</si>
  <si>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</si>
  <si>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</si>
  <si>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</si>
  <si>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</si>
  <si>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</si>
  <si>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</si>
  <si>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</si>
  <si>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</si>
  <si>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</si>
  <si>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</si>
  <si>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</si>
  <si>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</si>
  <si>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</si>
  <si>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</si>
  <si>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</si>
  <si>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</si>
  <si>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</si>
  <si>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</si>
  <si>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</si>
  <si>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</si>
  <si>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</si>
  <si>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</si>
  <si>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</si>
  <si>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</si>
  <si>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</si>
  <si>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</si>
  <si>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</si>
  <si>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</si>
  <si>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</si>
  <si>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</si>
  <si>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</si>
  <si>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</si>
  <si>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</si>
  <si>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</si>
  <si>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</si>
  <si>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</si>
  <si>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</si>
  <si>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</si>
  <si>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</si>
  <si>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</si>
  <si>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</si>
  <si>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</si>
  <si>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</si>
  <si>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</si>
  <si>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</si>
  <si>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</si>
  <si>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</si>
  <si>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</si>
  <si>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</si>
  <si>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</si>
  <si>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</si>
  <si>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</si>
  <si>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</si>
  <si>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</si>
  <si>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</si>
  <si>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</si>
  <si>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</si>
  <si>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</si>
  <si>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</si>
  <si>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</si>
  <si>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</si>
  <si>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</si>
  <si>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</si>
  <si>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</si>
  <si>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</si>
  <si>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</si>
  <si>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</si>
  <si>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</si>
  <si>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</si>
  <si>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</si>
  <si>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</si>
  <si>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</si>
  <si>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</si>
  <si>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</si>
  <si>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</si>
  <si>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</si>
  <si>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</si>
  <si>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</si>
  <si>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</si>
  <si>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</si>
  <si>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</si>
  <si>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</si>
  <si>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</si>
  <si>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</si>
  <si>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</si>
  <si>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</si>
  <si>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</si>
  <si>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</si>
  <si>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</si>
  <si>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</si>
  <si>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</si>
  <si>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</si>
  <si>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</si>
  <si>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</si>
  <si>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</si>
  <si>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</si>
  <si>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</si>
  <si>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</si>
  <si>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</si>
  <si>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</si>
  <si>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</si>
  <si>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</si>
  <si>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</si>
  <si>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</si>
  <si>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</si>
  <si>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</si>
  <si>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</si>
  <si>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</si>
  <si>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</si>
  <si>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</si>
  <si>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</si>
  <si>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</si>
  <si>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</si>
  <si>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</si>
  <si>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</si>
  <si>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</si>
  <si>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</si>
  <si>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</si>
  <si>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</si>
  <si>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</si>
  <si>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</si>
  <si>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</si>
  <si>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</si>
  <si>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</si>
  <si>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</si>
  <si>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</si>
  <si>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</si>
  <si>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</si>
  <si>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</si>
  <si>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</si>
  <si>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</si>
  <si>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</si>
  <si>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</si>
  <si>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</si>
  <si>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</si>
  <si>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</si>
  <si>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</si>
  <si>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</si>
  <si>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</si>
  <si>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</si>
  <si>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</si>
  <si>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</si>
  <si>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</si>
  <si>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</si>
  <si>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</si>
  <si>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</si>
  <si>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</si>
  <si>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</si>
  <si>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</si>
  <si>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</si>
  <si>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</si>
  <si>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</si>
  <si>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</si>
  <si>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</si>
  <si>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</si>
  <si>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</si>
  <si>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</si>
  <si>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</si>
  <si>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</si>
  <si>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</si>
  <si>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</si>
  <si>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</si>
  <si>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</si>
  <si>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</si>
  <si>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</si>
  <si>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</si>
  <si>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</si>
  <si>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</si>
  <si>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</si>
  <si>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</si>
  <si>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</si>
  <si>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</si>
  <si>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</si>
  <si>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</si>
  <si>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</si>
  <si>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</si>
  <si>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</si>
  <si>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</si>
  <si>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</si>
  <si>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</si>
  <si>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</si>
  <si>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</si>
  <si>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</si>
  <si>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</si>
  <si>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</si>
  <si>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</si>
  <si>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</si>
  <si>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</si>
  <si>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</si>
  <si>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</si>
  <si>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</si>
  <si>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</si>
  <si>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</si>
  <si>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</si>
  <si>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</si>
  <si>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</si>
  <si>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</si>
  <si>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</si>
  <si>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</si>
  <si>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</si>
  <si>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</si>
  <si>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</si>
  <si>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</si>
  <si>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</si>
  <si>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</si>
  <si>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</si>
  <si>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</si>
  <si>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</si>
  <si>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</si>
  <si>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</si>
  <si>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</si>
  <si>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</si>
  <si>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</si>
  <si>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</si>
  <si>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</si>
  <si>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</si>
  <si>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</si>
  <si>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</si>
  <si>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</si>
  <si>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</si>
  <si>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</si>
  <si>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</si>
  <si>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</si>
  <si>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</si>
  <si>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</si>
  <si>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</si>
  <si>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</si>
  <si>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</si>
  <si>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</si>
  <si>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</si>
  <si>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</si>
  <si>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</si>
  <si>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</si>
  <si>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</si>
  <si>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</si>
  <si>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</si>
  <si>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</si>
  <si>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</si>
  <si>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</si>
  <si>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</si>
  <si>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</si>
  <si>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</si>
  <si>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</si>
  <si>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</si>
  <si>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</si>
  <si>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</si>
  <si>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</si>
  <si>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</si>
  <si>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</si>
  <si>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</si>
  <si>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</si>
  <si>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</si>
  <si>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</si>
  <si>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</si>
  <si>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</si>
  <si>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</si>
  <si>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</si>
  <si>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</si>
  <si>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</si>
  <si>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</si>
  <si>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</si>
  <si>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</si>
  <si>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</si>
  <si>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</si>
  <si>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</si>
  <si>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</si>
  <si>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</si>
  <si>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</si>
  <si>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</si>
  <si>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</si>
  <si>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</si>
  <si>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</si>
  <si>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</si>
  <si>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</si>
  <si>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</si>
  <si>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</si>
  <si>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</si>
  <si>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</si>
  <si>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</si>
  <si>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</si>
  <si>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</si>
  <si>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</si>
  <si>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</si>
  <si>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</si>
  <si>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</si>
  <si>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</si>
  <si>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</si>
  <si>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</si>
  <si>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</si>
  <si>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</si>
  <si>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</si>
  <si>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</si>
  <si>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</si>
  <si>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</si>
  <si>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</si>
  <si>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</si>
  <si>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</si>
  <si>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</si>
  <si>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</si>
  <si>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</si>
  <si>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</si>
  <si>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</si>
  <si>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</si>
  <si>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</si>
  <si>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</si>
  <si>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</si>
  <si>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</si>
  <si>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</si>
  <si>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</si>
  <si>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</si>
  <si>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</si>
  <si>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</si>
  <si>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</si>
  <si>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</si>
  <si>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</si>
  <si>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</si>
  <si>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</si>
  <si>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</si>
  <si>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</si>
  <si>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</si>
  <si>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</si>
  <si>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</si>
  <si>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</si>
  <si>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</si>
  <si>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</si>
  <si>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</si>
  <si>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</si>
  <si>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</si>
  <si>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</si>
  <si>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</si>
  <si>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</si>
  <si>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</si>
  <si>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</si>
  <si>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</si>
  <si>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</si>
  <si>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</si>
  <si>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</si>
  <si>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</si>
  <si>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</si>
  <si>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</si>
  <si>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</si>
  <si>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</si>
  <si>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</si>
  <si>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</si>
  <si>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</si>
  <si>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</si>
  <si>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</si>
  <si>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</si>
  <si>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</si>
  <si>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</si>
  <si>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</si>
  <si>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</si>
  <si>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</si>
  <si>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</si>
  <si>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</si>
  <si>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</si>
  <si>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</si>
  <si>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</si>
  <si>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</si>
  <si>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</si>
  <si>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</si>
  <si>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</si>
  <si>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</si>
  <si>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</si>
  <si>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</si>
  <si>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</si>
  <si>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</si>
  <si>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</si>
  <si>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</si>
  <si>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</si>
  <si>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</si>
  <si>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</si>
  <si>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</si>
  <si>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</si>
  <si>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</si>
  <si>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</si>
  <si>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</si>
  <si>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</si>
  <si>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</si>
  <si>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</si>
  <si>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</si>
  <si>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</si>
  <si>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</si>
  <si>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</si>
  <si>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</si>
  <si>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</si>
  <si>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</si>
  <si>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</si>
  <si>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</si>
  <si>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</si>
  <si>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</si>
  <si>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</si>
  <si>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</si>
  <si>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</si>
  <si>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</si>
  <si>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</si>
  <si>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</si>
  <si>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</si>
  <si>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</si>
  <si>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</si>
  <si>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</si>
  <si>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</si>
  <si>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</si>
  <si>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</si>
  <si>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</si>
  <si>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</si>
  <si>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</si>
  <si>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</si>
  <si>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</si>
  <si>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</si>
  <si>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</si>
  <si>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</si>
  <si>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</si>
  <si>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</si>
  <si>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</si>
  <si>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</si>
  <si>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</si>
  <si>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</si>
  <si>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</si>
  <si>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</si>
  <si>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</si>
  <si>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</si>
  <si>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</si>
  <si>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</si>
  <si>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</si>
  <si>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</si>
  <si>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</si>
  <si>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</si>
  <si>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</si>
  <si>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</si>
  <si>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</si>
  <si>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</si>
  <si>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</si>
  <si>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</si>
  <si>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</si>
  <si>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</si>
  <si>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</si>
  <si>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</si>
  <si>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</si>
  <si>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</si>
  <si>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</si>
  <si>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</si>
  <si>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</si>
  <si>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</si>
  <si>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</si>
  <si>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</si>
  <si>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</si>
  <si>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</si>
  <si>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</si>
  <si>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</si>
  <si>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</si>
  <si>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</si>
  <si>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</si>
  <si>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</si>
  <si>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</si>
  <si>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</si>
  <si>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</si>
  <si>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</si>
  <si>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</si>
  <si>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</si>
  <si>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</si>
  <si>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</si>
  <si>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</si>
  <si>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</si>
  <si>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</si>
  <si>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</si>
  <si>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</si>
  <si>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</si>
  <si>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</si>
  <si>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</si>
  <si>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</si>
  <si>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</si>
  <si>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</si>
  <si>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</si>
  <si>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</si>
  <si>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</si>
  <si>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</si>
  <si>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</si>
  <si>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</si>
  <si>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</si>
  <si>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</si>
  <si>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</si>
  <si>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</si>
  <si>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</si>
  <si>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</si>
  <si>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</si>
  <si>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</si>
  <si>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</si>
  <si>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</si>
  <si>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</si>
  <si>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</si>
  <si>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</si>
  <si>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</si>
  <si>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</si>
  <si>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</si>
  <si>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</si>
  <si>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</si>
  <si>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</si>
  <si>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</si>
  <si>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</si>
  <si>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</si>
  <si>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</si>
  <si>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</si>
  <si>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</si>
  <si>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</si>
  <si>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</si>
  <si>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</si>
  <si>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</si>
  <si>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</si>
  <si>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</si>
  <si>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</si>
  <si>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</si>
  <si>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</si>
  <si>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</si>
  <si>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</si>
  <si>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</si>
  <si>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</si>
  <si>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</si>
  <si>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</si>
  <si>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</si>
  <si>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</si>
  <si>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</si>
  <si>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</si>
  <si>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</si>
  <si>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</si>
  <si>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</si>
  <si>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</si>
  <si>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</si>
  <si>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</si>
  <si>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</si>
  <si>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</si>
  <si>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</si>
  <si>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</si>
  <si>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</si>
  <si>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</si>
  <si>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</si>
  <si>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</si>
  <si>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</si>
  <si>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</si>
  <si>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</si>
  <si>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</si>
  <si>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</si>
  <si>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</si>
  <si>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</si>
  <si>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</si>
  <si>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</si>
  <si>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</si>
  <si>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</si>
  <si>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</si>
  <si>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</si>
  <si>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</si>
  <si>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</si>
  <si>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</si>
  <si>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</si>
  <si>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</si>
  <si>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</si>
  <si>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</si>
  <si>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</si>
  <si>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</si>
  <si>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</si>
  <si>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</si>
  <si>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</si>
  <si>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</si>
  <si>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</si>
  <si>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</si>
  <si>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</si>
  <si>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</si>
  <si>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</si>
  <si>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</si>
  <si>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</si>
  <si>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</si>
  <si>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</si>
  <si>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</si>
  <si>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</si>
  <si>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</si>
  <si>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</si>
  <si>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</si>
  <si>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</si>
  <si>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</si>
  <si>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</si>
  <si>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</si>
  <si>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</si>
  <si>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</si>
  <si>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F36: GESTIÓN SUPERINTENDENCIAS</t>
  </si>
  <si>
    <t>0  INFORMACIÓN DE GESTIÓN DE LAS SUPERINTENDENCIAS: VIGILANCIA REGULACIÓN Y CONTROL</t>
  </si>
  <si>
    <t>TRÁMITE</t>
  </si>
  <si>
    <t>No. DE REQUERIMIENTOS SOLICITADOS POR TRAMITE</t>
  </si>
  <si>
    <t>No. DE REQUERIMIENTOS ATENDIDOS</t>
  </si>
  <si>
    <t>TIEMPO PROMEDIO DE TRÁMITE</t>
  </si>
  <si>
    <t>PORCENTAJE ( % ) DE ATENCIÓN DEL SERVICIO</t>
  </si>
  <si>
    <t xml:space="preserve">OBSERVACIONES </t>
  </si>
  <si>
    <t>F36.1: GESTIÓN SUPERINTENDENCIAS VIGENCIA Y CONTROL</t>
  </si>
  <si>
    <t>0 INFORMACIÓN DE LA GESTIÓN SUPERINTENDENCIAS VIGILANCIA Y CONTROL</t>
  </si>
  <si>
    <t>RELACIÓN DE LOS PROCEDIMIENTOS Y ACTIVIDADES VIGILADAS, REGULADAS Y CONTROLADAS</t>
  </si>
  <si>
    <t>No. DE ENTIDADES - PÚBLICAS</t>
  </si>
  <si>
    <t>No. DE ENTIDADES - PRIVADAS</t>
  </si>
  <si>
    <t>No. DE ENTIDADES - MIXTAS</t>
  </si>
  <si>
    <t>No. DE PROCESOS DE QUEJAS O REQUERIMIENTOS PRESENTADOS</t>
  </si>
  <si>
    <t>No. DE PROCESOS TRAMITADOS</t>
  </si>
  <si>
    <t>No. DE PROCESOS FALLADOS CON SANCIÓN</t>
  </si>
  <si>
    <t>PORCENTAJE ( % ) DE QUEJAS Y REQUERIMIENTOS ATENDIDOS</t>
  </si>
  <si>
    <t>No. DE ENTIDADES SANCIONADAS</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</si>
  <si>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</si>
  <si>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</si>
  <si>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</si>
  <si>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</si>
  <si>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</si>
  <si>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</si>
  <si>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</si>
  <si>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</si>
  <si>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</si>
  <si>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</si>
  <si>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</si>
  <si>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</si>
  <si>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</si>
  <si>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</si>
  <si>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</si>
  <si>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</si>
  <si>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</si>
  <si>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</si>
  <si>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</si>
  <si>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</si>
  <si>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</si>
  <si>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</si>
  <si>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</si>
  <si>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</si>
  <si>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</si>
  <si>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</si>
  <si>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</si>
  <si>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</si>
  <si>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</si>
  <si>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</si>
  <si>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</si>
  <si>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</si>
  <si>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</si>
  <si>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</si>
  <si>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</si>
  <si>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</si>
  <si>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</si>
  <si>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</si>
  <si>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</si>
  <si>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</si>
  <si>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</si>
  <si>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</si>
  <si>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</si>
  <si>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</si>
  <si>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</si>
  <si>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</si>
  <si>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</si>
  <si>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</si>
  <si>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</si>
  <si>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</si>
  <si>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FILA_2</t>
  </si>
  <si>
    <t>FILA_3</t>
  </si>
  <si>
    <t>FILA_4</t>
  </si>
  <si>
    <t>FILA_5</t>
  </si>
  <si>
    <t>FILA_6</t>
  </si>
  <si>
    <t>FILA_7</t>
  </si>
  <si>
    <t>FILA_8</t>
  </si>
  <si>
    <t>FILA_9</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</si>
  <si>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</si>
  <si>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</si>
  <si>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</si>
  <si>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</si>
  <si>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</si>
  <si>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</si>
  <si>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</si>
  <si>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</si>
  <si>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</si>
  <si>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</si>
  <si>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</si>
  <si>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</si>
  <si>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</si>
  <si>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</si>
  <si>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</si>
  <si>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</si>
  <si>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</si>
  <si>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</si>
  <si>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</si>
  <si>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</si>
  <si>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</si>
  <si>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</si>
  <si>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</si>
  <si>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</si>
  <si>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</si>
  <si>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</si>
  <si>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</si>
  <si>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</si>
  <si>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</si>
  <si>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</si>
  <si>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</si>
  <si>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</si>
  <si>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</si>
  <si>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</si>
  <si>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</si>
  <si>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</si>
  <si>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</si>
  <si>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</si>
  <si>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</si>
  <si>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</si>
  <si>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</si>
  <si>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</si>
  <si>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</si>
  <si>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</si>
  <si>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</si>
  <si>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</si>
  <si>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</si>
  <si>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</si>
  <si>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</si>
  <si>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</si>
  <si>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</si>
  <si>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</si>
  <si>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</si>
  <si>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</si>
  <si>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FILA_66</t>
  </si>
  <si>
    <t>FILA_68</t>
  </si>
  <si>
    <t>FILA_69</t>
  </si>
  <si>
    <t>FILA_70</t>
  </si>
  <si>
    <t>FILA_71</t>
  </si>
  <si>
    <t>FILA_72</t>
  </si>
  <si>
    <t>FILA_73</t>
  </si>
  <si>
    <t>FILA_74</t>
  </si>
  <si>
    <t>FILA_75</t>
  </si>
  <si>
    <t>FILA_76</t>
  </si>
  <si>
    <t>FILA_77</t>
  </si>
  <si>
    <t>FILA_78</t>
  </si>
  <si>
    <t>FILA_79</t>
  </si>
  <si>
    <t>FILA_81</t>
  </si>
  <si>
    <t>FILA_82</t>
  </si>
  <si>
    <t>FILA_83</t>
  </si>
  <si>
    <t>FILA_84</t>
  </si>
  <si>
    <t>FILA_85</t>
  </si>
  <si>
    <t>FILA_86</t>
  </si>
  <si>
    <t>FILA_87</t>
  </si>
  <si>
    <t>FILA_88</t>
  </si>
  <si>
    <t>FILA_89</t>
  </si>
  <si>
    <t>FILA_90</t>
  </si>
  <si>
    <t>FILA_91</t>
  </si>
  <si>
    <t>FILA_92</t>
  </si>
  <si>
    <t>FILA_96</t>
  </si>
  <si>
    <t>FILA_97</t>
  </si>
  <si>
    <t>FILA_98</t>
  </si>
  <si>
    <t>FILA_99</t>
  </si>
  <si>
    <t>FILA_100</t>
  </si>
  <si>
    <t>FILA_101</t>
  </si>
  <si>
    <t>FILA_102</t>
  </si>
  <si>
    <t>FILA_103</t>
  </si>
  <si>
    <t>FILA_104</t>
  </si>
  <si>
    <t>Gestión Estratégica</t>
  </si>
  <si>
    <t>Gestión Integral</t>
  </si>
  <si>
    <t>Gestión Judicial</t>
  </si>
  <si>
    <t>Gestión de Comunicaciones</t>
  </si>
  <si>
    <t>Gestión Información Empresarial</t>
  </si>
  <si>
    <t>Analisis Económico y de Riesgos</t>
  </si>
  <si>
    <t>Analisis Económicoy Riesgos</t>
  </si>
  <si>
    <t>Análisis Financiero Contable</t>
  </si>
  <si>
    <t>Actuaciones y Autorizaciones Admtivas</t>
  </si>
  <si>
    <t>Investigaciones Administrativas</t>
  </si>
  <si>
    <t>RégimenCambiario</t>
  </si>
  <si>
    <t>RecuperaciónEmpresarial</t>
  </si>
  <si>
    <t>Liquidadión Judicial</t>
  </si>
  <si>
    <t>Intervenidas</t>
  </si>
  <si>
    <t>Procesos Especiales</t>
  </si>
  <si>
    <t>Procesos Societarios</t>
  </si>
  <si>
    <t>Conciliación y Arbitramiento</t>
  </si>
  <si>
    <t>Gestión Contractual</t>
  </si>
  <si>
    <t>Gestión Talento Humano</t>
  </si>
  <si>
    <t>Gestión Documental</t>
  </si>
  <si>
    <t>Atención al ciudadano</t>
  </si>
  <si>
    <t>Gestión Infraestructura Fisica - Ambiental</t>
  </si>
  <si>
    <t>Gestión Infraestructura Fisica</t>
  </si>
  <si>
    <t>Gestión Infraestructura y Tecnologías de la Información</t>
  </si>
  <si>
    <t>Gestión Financiera y Contable</t>
  </si>
  <si>
    <t>Evaluación y Control</t>
  </si>
  <si>
    <t>Control Disciplinario</t>
  </si>
  <si>
    <t>Apoyo Judicial</t>
  </si>
  <si>
    <t>Materialización de riesgos de corrupción: Medir el % de riesgos de corrupción identificados por la entidad que se han materializado en un período de tiempo determinado</t>
  </si>
  <si>
    <t>Número total de riesgos materializados en el período/Número de riesgosde corrupción vigentes identificados*100</t>
  </si>
  <si>
    <t xml:space="preserve">Según lo reportado por las dependencias no se registró la materialización de ningún  riesgo de corrupción. </t>
  </si>
  <si>
    <t>Medir el porcentaje de cumplimiento de ejecución del portafolio de proyectos estratégicos para la vigencia en curso</t>
  </si>
  <si>
    <t>Número de Proyectos cumplidos/ Total de proyectos a ejecutar * 100</t>
  </si>
  <si>
    <t>Medir el cumplimiento de los eventos de socialización programados por la OAP para difundir al interior de la entidad temas asociados a la planeación estratégica.</t>
  </si>
  <si>
    <t>Número de divulgaciones ejecutadas / Número de divulgaciones programadas *100</t>
  </si>
  <si>
    <t>Apropiación del sistema de gestión integral: Evaluar el grado de conocimiento de los sistemas de gestión en los funcionarios de la Entidad</t>
  </si>
  <si>
    <t>Total funcionarios capacitados con calificación igual o superior a 75% /Total  funcionarios capacitados y evaluados</t>
  </si>
  <si>
    <t>Cierre  del ciclo de mejora: Medir el cierre de las acciones de mejoras propuesta para el sistema de gestión integral</t>
  </si>
  <si>
    <t xml:space="preserve">Número de acciones cerradas durante el periódo/Número de acciones de mejora propuestas para cierre en el periodo de medición </t>
  </si>
  <si>
    <t>Atención de solicitudes de conceptos: Medir la eficacia en la atención de las solicitudes de conceptos</t>
  </si>
  <si>
    <t>Número de conceptos respondidos en el periodo/numero de solicitudes de conceptos en obligación legal de contestar en el periodo*100</t>
  </si>
  <si>
    <t>Se cumplió con la totalidad de la emisión de coneptos  en obligación legal de contestar, esto debido al control que cada ponente lleva sobre sus consultas asignadas de acuerdo con el radicado y los términos otorgados por la legislación nacional.</t>
  </si>
  <si>
    <t>Presentación de estudios de conciliacion: Medir la eficacia en presentar estudios de conciliación al comité de conciliación y defensa judicial</t>
  </si>
  <si>
    <t>No de estudios de conciliación presentados a la Secretaría del Comité de Conciliación y Defensa Judicial/No de solicitudes de conciliación prejudicial presentadas</t>
  </si>
  <si>
    <t>Atención de demandas administrativas y de justicia ordinaria: Medir la eficacia en la atención de demandas radicadas contra la Superintendencia de Sociedades</t>
  </si>
  <si>
    <t>Consultas sobre envío de Estados Financieros atendidos: Atender en térmios las consultas sobre envío de estados financieros</t>
  </si>
  <si>
    <t>No de consultas sobre envío de estados financieros atendidas oportunamente/total de consultas sobre envío de estados financieros presentadas</t>
  </si>
  <si>
    <t>Solicitud de información financiera: Atender en términos las solicitudes de información financiera reportada a la Entidad y almacenada en los distintos sistemas</t>
  </si>
  <si>
    <t>No solicitudes información financiera atendidas oportunamente/total de solicitudes de información financiera presentadas</t>
  </si>
  <si>
    <t>Cumplimiento en la elaboración de informes: Medir la eficacia de la elaboración de los informes realizados frente a la programación</t>
  </si>
  <si>
    <t>No. de informes realizados/No. de informes programados</t>
  </si>
  <si>
    <t>Realización de eventos pedagógicos: Medir la eficacia de los eventos pedagógicos realizados frente a los programados</t>
  </si>
  <si>
    <t>No. de eventos realizados/No. de eventos programados</t>
  </si>
  <si>
    <t xml:space="preserve">Atención oportuna a consultas relacionadas con la implementación del SAGRLA/FT: Determinar si las sociedades son receptivas a la implementación del Sistema de Autocontrol y Gestión del Riesgo de Lavado de Activos y Financiación del Terrorismo – SAGRLAFT. </t>
  </si>
  <si>
    <t>Atención oportuna a consultas relacionadas con la implementación de SAGRLAFT/No. total de consultas recibidas relacionadas con la implementación de SAGRLAFT.*100</t>
  </si>
  <si>
    <t>Diagnóstico de la sociedad: Garantizar que los diganosticos de las sociedades se realicen en el tiempo oportuno</t>
  </si>
  <si>
    <t>No de sociedades con los diagnosticos realizados en el tiempo oportuno/No de sociedades con diagnostico realizado*100</t>
  </si>
  <si>
    <t>Visitas de la sociedad: Garantizar que las visitas de las sociedades se realicen en el tiempo oportuno</t>
  </si>
  <si>
    <t>No de sociedades con las visitas realizadas en el tiempo oportuno/No de sociedades con visitas realizadas*100</t>
  </si>
  <si>
    <t>Solicitudes tramitadas: Medir la eficacia de las autorizaciones o reformas administrativas tramitadas en el proceso</t>
  </si>
  <si>
    <t>Nó de solicitudes tramitadas de reforma estatutaria/total de solicitudes recibidas de reforma estatutaria*100</t>
  </si>
  <si>
    <t>Solicitudes de reforma estatutarias evaluadas: Medir la eficiencia en el cumplimiento de los tiempos establecidos para la evaluación de las solicitudes</t>
  </si>
  <si>
    <t>No de solicitudes de reforma estatutaria evaluadas dentro de los 15 días hábiles/total de solicitudes recibidas hasta 14 días hábliles del corte del periodo evaluado*100</t>
  </si>
  <si>
    <t>Número de solicitudes de cálculos actuariales tramitados dentro de los 90 días hábiles/Total de solicitudes recibidas que se deben atender en el periodo evaluado*100</t>
  </si>
  <si>
    <t>Otras solicitudes tramitadas: Medir eficiencia en la respuesta de las solicitudes que allegan al grupo</t>
  </si>
  <si>
    <t>Número de solicitudes tramitadas en tiempo oportuno del periodo evaluado/Total de solicitudes recibidas que se deben tramitar en el periodo evaluado*100</t>
  </si>
  <si>
    <t>Solicitudes de investigación atendidas: Medir la eficacia en la atención de las solicitudes de investigación</t>
  </si>
  <si>
    <t>No de solicitudes de investigación atendidas en el periodo evaluado/No de solicitudes de investigación recibidas que se deben atender en el periodo evaluado*100</t>
  </si>
  <si>
    <t>Trámite de Derechos de Petición: Medir la oportunidad en la atención de los derechos de petición que alleguen al proceso.</t>
  </si>
  <si>
    <t>Número de derechos de petición tramitados en tiempo oportuno (15 dias habiles)/Número de derechos de petición que deben ser tramitados en el periodo evaluado*100</t>
  </si>
  <si>
    <t xml:space="preserve">Resoluciones de confirmación: Propender por que las decisiones tomadas inicialmente se ajusten a la ley para que puedan ser confirmadas frente a un recurso de reposición  </t>
  </si>
  <si>
    <t>Número de resoluciones que confirman lo decidido inicialmente/Número de recursos presentados que deben ser resueltos en el periodo evaluado*100</t>
  </si>
  <si>
    <t>Investigaciones por Captación Ilegal: Medir la eficacia en la atención de las solicitudes de investigación por captación ilegal</t>
  </si>
  <si>
    <t>Número de solicitudes de investigación por captación atendidas en el periodo evaluado/Número de solicitudes de investigación por captación recibidas que se deben atender en el periodo evaluado</t>
  </si>
  <si>
    <t xml:space="preserve">Investigaciones terminadas vs proyectadas: Medir el número de solicitudes de investigación terminadas sobre las proyectadas </t>
  </si>
  <si>
    <t>Investigaciones terminadas/Investigaciones proyectadas a terminar en el semestre*100</t>
  </si>
  <si>
    <t>Radicaciones tramitadas/Radicaciones enrutadas a los grupos*100</t>
  </si>
  <si>
    <t>Atención a radicaciones de SAPAC:Medir el número de radicaciones de SAPAC recibidas en el periodo y que requerian respuesta en el periodo evaluado.</t>
  </si>
  <si>
    <t>Número de radicaciones de SAPAC atendidas en el periodo/Número de radicaciones de SAPAC recibidas en el periodo y que requerian respuesta en el periodo evaluado*100</t>
  </si>
  <si>
    <t>Se atendieron todas las radicaciones recibidas durante el periodo. Meta cumplida</t>
  </si>
  <si>
    <t>Número de respuestas evaluadas /Total  requerimientos efectuados a inversionistas  y sociedades receptoras de inversión del semestre anterior</t>
  </si>
  <si>
    <t>Cargos y archivos presentados: Establecer el número de cargos+archivos presentados en el tiempo oportuno.</t>
  </si>
  <si>
    <t>(Número de proyectos de cargos + Número de proyectos de archivos) presentados en el tiempo oportuno/(Total de proyectos de cargos + Total de proyectos de archivos recibidos) presentados*100</t>
  </si>
  <si>
    <t>Decisiones de fondo presentadas: Establecer el número de decisiones de fondo presentados en el tiempo oportuno.</t>
  </si>
  <si>
    <t>Número de proyectos de decisiones de fondo presentadas en el tiempo oportuno/Total de decisiones de fondo presentadas</t>
  </si>
  <si>
    <t>Seguimiento a Sujetos en Acuerdo de Insolvencia en Ejecución :Medir la oportunidad en el seguimiento de manera proactiva</t>
  </si>
  <si>
    <t>N°  de acuerdos con actuación dentro de cada trimestre/N° de acuerdos en ejecución*100</t>
  </si>
  <si>
    <t xml:space="preserve">Audiencias y Reunión  de acreedores:Medir el cumplimiento en la las audiencias convocadas </t>
  </si>
  <si>
    <t>No de audiencias realizadas /No de audiencias convocadas*100</t>
  </si>
  <si>
    <t>Atención en las Solicitudes: Medir el porcentaje de solicitudes al proceso de reorganización y validación estudiadas en el trimestre a evaluar.</t>
  </si>
  <si>
    <t xml:space="preserve">N° de Solicitudes con pronunciamiento/Total de Solicitudes radicadas </t>
  </si>
  <si>
    <t>Número de procesos con autos de calificación proferidos/Número de procesos inciados dentro de los 6 meses anteriores *100</t>
  </si>
  <si>
    <t>N.A.</t>
  </si>
  <si>
    <t>Número de procesos termiandos oportunamente/total de procesos terminados*100</t>
  </si>
  <si>
    <t>Número de providencias que ordenan la intervención proferidas oportunamente/número de resoluciones donde se ordena tomar la medida de intervención*100</t>
  </si>
  <si>
    <t>Número de tutelas con Resultados Favorables/Número de tutelas Interpuestas</t>
  </si>
  <si>
    <t>Estudio de demandas: Medir la capacidad que tiene el grupo para calificar las demandas</t>
  </si>
  <si>
    <t>Impulso y terminación del proceso: Medir la capacidad que tiene el grupo para impulsar y terminar procesos y para atender las solicitudes radicadas ante el grupo</t>
  </si>
  <si>
    <t>Numero de radicaciones de salida/número de radicadicaciones de entrada, excluyendo las demandas</t>
  </si>
  <si>
    <t>Calificación del servicio de conciliación: Medir la satisfacción del usuario frente al servicio de conciliación prestado por el Centro de Conciliación y Arbitramiento</t>
  </si>
  <si>
    <t>Calificación obtenida/calificación esperada*100</t>
  </si>
  <si>
    <t>Logro de acuerdos de conciliación: Determinar el procentaje de acuerdos con conciliacion logrados</t>
  </si>
  <si>
    <t>Numero de acuerdos logrados/número de casos tramitaddos con audiencia celebradas*100</t>
  </si>
  <si>
    <t>Productividad del centro de conciliación y arbitraje: Medir la productividad de los conciliadores que conforman el centro de conciliación y arbiotraje</t>
  </si>
  <si>
    <t>conciliaciones tramitadas en el trimestre/número de conciliadores activos durante el trimestre*100</t>
  </si>
  <si>
    <t>Procesos declarados desiertos: Medir del total de procesos de contratación publicados, aquellos que sean declarados desiertos</t>
  </si>
  <si>
    <t>No de procesos declarados desiertos/total procesos de selección publicados*100</t>
  </si>
  <si>
    <t>Respuesta a las solicitudes de los procesos de contratación dentro de los términos establecidos: Medir el cumplimiento de los términos establecidos para los estudios realizados según el plazo definido en el Manual de Contratación Estatal</t>
  </si>
  <si>
    <t>No de procesos con respuesta dentro de los cinco (05) días hábiles siguientes/No de procesos de contratación radicados en el Grupo de Contratos*100</t>
  </si>
  <si>
    <t>Poblamiento de planta de personal: Determinar que la entidad cuente con el número suficiente de funcionarios para el cumplimiento de funciones institucionales</t>
  </si>
  <si>
    <t>Numero total de cargos provistos/número total de cargos de planta*100</t>
  </si>
  <si>
    <t>Efectividad de la inducción institucional: Garantizar que los funcionarios nuevos en la entidad conozcan los elementos básicos para el ejercicio de la función pública en la Superintendencia de Sociedades</t>
  </si>
  <si>
    <t>Sumatoria de los puntajes obtendios en la inducción institucional/número de funcionarios posesionados</t>
  </si>
  <si>
    <t>Eficacia de las capacitaciones: Medir la eficacia de las capacitaciones ejecutadas</t>
  </si>
  <si>
    <t>Numero de funcionarios con certificación de aprobación de la capacitaicpon/total de funcionarios que se capacitaron*100</t>
  </si>
  <si>
    <t>Alistamiento para envío de radicaciones: Garantizar que todos los documentos objeto de destinatario sean enviados</t>
  </si>
  <si>
    <t>No de radicaciones procesadas para envío de correo el ultimo día del mes/total de radicaciones recibidas al penúltimo día para envío de correo</t>
  </si>
  <si>
    <t>Cumplimiento de radicaciones escaneadas: Garantizar que todas las radicaciones de entrada se digitalicen en el tiempo oportuno</t>
  </si>
  <si>
    <t>Número de radicación escaneads en el tiempo oportuno(1 día)/total de radicacines de entrada al penúltimo día del mes</t>
  </si>
  <si>
    <t>Consumo de Papel: Medir el consumo de resmas de papel en la entidad para identificar los grupos de mayor consumo por cada una de las áreas</t>
  </si>
  <si>
    <t>Satisfacción de usuarios internos: Medir el grado de satisfaciión de los usuarios internos</t>
  </si>
  <si>
    <t>Numero de usuarios internos que califican entre excelentes y bueno el servicio/número de usuaruos internos atendidos</t>
  </si>
  <si>
    <t>Satisfacción de usuarios externos: Medir el grado de satisfacción de los usuarios externos</t>
  </si>
  <si>
    <t>Número de usuarios externos que califican entre excelente y bueno el servicio/Número de usuarios externos atendidos</t>
  </si>
  <si>
    <t>Cumplimiento de multas: Garantizar que todos los actos administrativos de multas se trasladan en el término de 10 días al grupo de gestión de cobro persuasivo y coactivo</t>
  </si>
  <si>
    <t>Total actos administrativos de multa trasladados en témiano (10 días)/total actos administrativos de multa ejecutoriados</t>
  </si>
  <si>
    <t>Eficacia en la notificación de actos administrativos asignados al grupo de trabajo: Garantizar que todos los actos administrativos asignados al grupo estén debidamente notificados</t>
  </si>
  <si>
    <t>Total actos administrativos notificados/total actos administrativos asginados al grupo</t>
  </si>
  <si>
    <t>Satisfacción del cliente: Establecer el grado de satisfación del usuario</t>
  </si>
  <si>
    <t>Total clientes que califican entre excelente y bueno el servicio/total de usuarios que presentaron la encuesta</t>
  </si>
  <si>
    <t>Atención de reclamos y sugerencias: Atender en términos las quejas y reclamos presentados</t>
  </si>
  <si>
    <t>Total reclamos y sugerencias atendidos dentro de los 15 días hábiles/total de reclamos y sugerencias radicadas</t>
  </si>
  <si>
    <t>Atención de peticiones</t>
  </si>
  <si>
    <t>Tota de peticiones atendidas dentro de los terminos de Ley/Total de peticiones radicadas al grupo de ATC hasta 15 días hábiles, antes de la fecha de corte</t>
  </si>
  <si>
    <t>Satisfacción Usuario Interno: Satisfacer las necesidades de los usuarios internos, de acuerdo con la atención en el servicio que se presta</t>
  </si>
  <si>
    <t>Número de requerimientos con evaluación buena o excelente/total requerimientos atendidos*100</t>
  </si>
  <si>
    <t>Cumplimiento de mantenimiento: Garantizar el mantenimiento de la infraestructura física de la entidad</t>
  </si>
  <si>
    <t>Mantenimienrtos realizados/Mantenimientos Programados</t>
  </si>
  <si>
    <t>Eficiencia en la atención de requerimientos: Evaluar la oportunidad del servicio prestado en cada requerimiento</t>
  </si>
  <si>
    <t xml:space="preserve"> No. De requerimientos cumplidos oportunamente/No. Total de requerimientos</t>
  </si>
  <si>
    <t>Pruebas de continuiad de los servicios tecnológicos: Realizar las pruebas necesarias para la continuidad de la operación de los servicios tecnológicos en el Entidad</t>
  </si>
  <si>
    <t>Numero de pruebas de continuidad realizadas en el periodo/total de pruebas de continuidad programadas en el periodo*100</t>
  </si>
  <si>
    <t>Disponibilidad de servicios tecnológicos: Conocer la disponibiliad de la infraestructura y los servicios tecnológicos de la Entidad</t>
  </si>
  <si>
    <t>(Horas con disponibiliad de la plataforma durante un perido de tiempo N - Horas de indisponibilidad de la plataforma en el mismo periodo)/total de horas del peridodo N*100</t>
  </si>
  <si>
    <t>Cumplimiento de mantenimientos preventivos sobre la plataforma de TI: Mitigar las consecuencias de los fallos de la infraestructura, buscando prevenir incidentes</t>
  </si>
  <si>
    <t>Número de mantenimientos preventivos ejecutados en el periodo/total mantenimientos preventivos  programados en el periodo*100</t>
  </si>
  <si>
    <t>Atención de incidentes de la plataforma de TI: Solucionar de manera oportuna los incidentes de la plataforma tecnológica</t>
  </si>
  <si>
    <t>Numero de incidentes solucionados/total de incidentes reportados*100</t>
  </si>
  <si>
    <t>Atención de requerimientos: Atender de manera oportuna los requerimientos que realizan las diferentes áreas de la Superintendencia a DID</t>
  </si>
  <si>
    <t>Numero de requerimientos atendidos/total de requerimientos solicitados*100</t>
  </si>
  <si>
    <t>Implantación controles de seguridad de la información: Implantar la totalidad de los objetivos de control del anexo A de la norma ISO 27001</t>
  </si>
  <si>
    <t>Medición del recaudo: Medir el recaudo real en relación con el determinado en el derecho de liquidación del Ministerio de hacienda de tal forma que se garantice que se cuentan con los recursos suficientes para la ejecución del gasto en la presente vigencia</t>
  </si>
  <si>
    <t>RECAUDO REAL (multas+contribuciones+rendimientos financieros+cuotas partes pensionales, vivienda y otros) / RECAUDO AFORADO</t>
  </si>
  <si>
    <t xml:space="preserve">Conciliaciones con desviación: Garantizar una desviación menor al 10% en la conciliación de los tres items principales  </t>
  </si>
  <si>
    <t>Ejecución de auditorías: Evaluar el cumplimiento del Plan Anual de Auditorias aprobado por el Comité Institucional de Control Interno</t>
  </si>
  <si>
    <t>Auditorias ejecutadas/auditorias planeadas*100</t>
  </si>
  <si>
    <t>Numero de planes de mejoramiento estructurados en término/número de planes de mejoramiento a estructurad según informes de auditoría*100</t>
  </si>
  <si>
    <t>Gestión de quejas disciplinarias: Medir la oportunidad en la gestión de tramite de acuerdo a las quejas recibidas.</t>
  </si>
  <si>
    <t>Número de quejas tramitadas oportunamente/Total quejas asignadas al grupo*100</t>
  </si>
  <si>
    <t>Eficiencia en el numero de procesos decididos: Mejorar los tiempos de toma de decisiones de los procesos disciplinarios</t>
  </si>
  <si>
    <t>No. de decisiones disciplinarias proyectadas /No. de decisiones de fondo programadas *100</t>
  </si>
  <si>
    <t>Impulso de los procesos disciplinarios: Ser efectivo en las decisiones disciplinarias proyectadas</t>
  </si>
  <si>
    <t>Atención de las solicitudes de las partes: Medir la oportunidad de la atención de las solicitudes de Postal</t>
  </si>
  <si>
    <t>(Número de solicitudes atendidas en términos de postal / total de solicitudes recibidas en el período)</t>
  </si>
  <si>
    <t>Atención a derechos de petición: Medir la oportunidad de la respuesta de los derechos de petición radicados</t>
  </si>
  <si>
    <t>(Número de Derechos de Petición atendidos en términos de postal / total de Derechos de Petición recibidos en el período)</t>
  </si>
  <si>
    <t xml:space="preserve">Nivel de satisfacción del usuario externo : Medir Nivel de satisfacción del usuario externo </t>
  </si>
  <si>
    <t>Número de calificaciones con nivel superior / Total de usuarios atendidos y que calificaron el servicio</t>
  </si>
  <si>
    <t>Baranda virtual</t>
  </si>
  <si>
    <t>Consulta de sociedades</t>
  </si>
  <si>
    <t>Autorización para constituir una sociedad administradora de planes de autofinanciamiento comercial</t>
  </si>
  <si>
    <t>Investigación para determinar situación de control o de grupo empresarial</t>
  </si>
  <si>
    <t>Conciliación</t>
  </si>
  <si>
    <t xml:space="preserve">Inscripción en el Sistema de Información y (auxiliares de la justicia) </t>
  </si>
  <si>
    <t>Escisión de sociedades comerciales</t>
  </si>
  <si>
    <t>Fusión de sociedades comerciales</t>
  </si>
  <si>
    <t>Envío de información financiera</t>
  </si>
  <si>
    <t>Autorización para la emision privada de bonos</t>
  </si>
  <si>
    <t>Autorización para colocación de acciones con dividendo preferencial y sin derecho a votos y coloción de acciones privilegiadas</t>
  </si>
  <si>
    <t>Orden para reforma de las clausulas o estipulaciones de los estatutos sociales que violen normas legales</t>
  </si>
  <si>
    <t>Autorización para la normalización del pasivo pensional</t>
  </si>
  <si>
    <t>Autorización de solemnización de la reforma estatutaria</t>
  </si>
  <si>
    <t>Convocactoria a reuniones extraordinarias de asamblea general de accionistas o junta de socios</t>
  </si>
  <si>
    <t>Autorización para disminución de capital con efectivo reembolso de aportes</t>
  </si>
  <si>
    <t>Aprobación del estado financiero del inventario del patrimonio social</t>
  </si>
  <si>
    <t>Aprobación de colocacion de acciones ordinarias</t>
  </si>
  <si>
    <t>Aprobación de los estudios actuariales por pensiones de jubilación, bonos y/o títulos pensionales</t>
  </si>
  <si>
    <t xml:space="preserve">1. Contar con empresas competitivas, productivas y perdurables
</t>
  </si>
  <si>
    <t xml:space="preserve">1.1 Minimizar empresas fallidas
</t>
  </si>
  <si>
    <t>N/A</t>
  </si>
  <si>
    <t xml:space="preserve">Inteligencia de datos (supervisión preventiva con alertas tempranas
</t>
  </si>
  <si>
    <t xml:space="preserve">Pedagogía y política de supervisión para el cumplimiento normativo (compliance)
</t>
  </si>
  <si>
    <t xml:space="preserve">1.2 Facilitar la gestión y vigilancia de las empresas en Colombia
</t>
  </si>
  <si>
    <t xml:space="preserve">Promoción y Fortalecimiento del centro de arbitraje y conciliación como mecanismo óptimo para resolver conflictos societarios 
</t>
  </si>
  <si>
    <t xml:space="preserve">2. Fortalecimiento de la oferta de valor para los usuarios (más y mejores servicios)
</t>
  </si>
  <si>
    <t>2. Fortalecimiento de la oferta de valor para los usuarios (más y mejores servicios)</t>
  </si>
  <si>
    <t xml:space="preserve">2.1 Mejorar niveles de automatización y digitalización
</t>
  </si>
  <si>
    <t xml:space="preserve">Justicia digital procesos de Insolvencia
</t>
  </si>
  <si>
    <t xml:space="preserve">Automatización de procesos de apoyo de la entidad
</t>
  </si>
  <si>
    <t xml:space="preserve">2.2 Diseñar e Implementar nuevos servicios relacionados con la economía naranja
</t>
  </si>
  <si>
    <t xml:space="preserve">Promoción de los aspectos societarios y contables de la Economía Naranja
</t>
  </si>
  <si>
    <t xml:space="preserve">3. Lograr el reconocimiento y la confianza de los usuarios
</t>
  </si>
  <si>
    <t xml:space="preserve">3.1 Mejorar la calidad y cantidad de información disponible
</t>
  </si>
  <si>
    <t xml:space="preserve">Tesauros fase I (procedimiento mercantiles) etapa A
</t>
  </si>
  <si>
    <t xml:space="preserve">Fortalecer el Portal de Información Empresarial
</t>
  </si>
  <si>
    <t xml:space="preserve">4. Lograr niveles superiores de servicio, acompañamiento y atención al usuario (excelencia operacional)
</t>
  </si>
  <si>
    <t xml:space="preserve">4.1 Mejorar el modelo operativo 
de la entidad
</t>
  </si>
  <si>
    <t xml:space="preserve">Mejoramiento del  modelo operativo de la Delegatura para Procedimientos Mercantiles
</t>
  </si>
  <si>
    <t xml:space="preserve">Mejoramiento modelo operativo de la Delegatura para Procedimientos de Insolvencia
</t>
  </si>
  <si>
    <t xml:space="preserve">Sistema de soporte a la toma de decisiones en los procesos mercantiles 
</t>
  </si>
  <si>
    <t xml:space="preserve">5. Lograr un marco normativo adecuado que facilite el cumplimiento de la Misión
</t>
  </si>
  <si>
    <t xml:space="preserve">5.1 Ajustar la normatividad externa (leyes)
</t>
  </si>
  <si>
    <t xml:space="preserve">Modificación de la regulación  de insolvencia (Ley, decreto y resoluciones
</t>
  </si>
  <si>
    <t xml:space="preserve">Reforma al Régimen General de Sociedades
</t>
  </si>
  <si>
    <t xml:space="preserve">5.2 Ajustar la normatividad externa (decretos)
</t>
  </si>
  <si>
    <t xml:space="preserve">Modificación de la regulación vigente en materia del proceso de intervención por captación ilegal, masiva y habitual
</t>
  </si>
  <si>
    <t xml:space="preserve">Decreto reglamentario BIC
</t>
  </si>
  <si>
    <t xml:space="preserve">5.3 Ajustar la normatividad interna (resoluciones y circulares)
</t>
  </si>
  <si>
    <t xml:space="preserve">Actualizar la Política de Supervisión en Materia Cambiaria
</t>
  </si>
  <si>
    <t xml:space="preserve">Revisión, actualización y/o ajuste de la política de supervisión en Inspección, Vigilancia y Control 
</t>
  </si>
  <si>
    <t xml:space="preserve">Expedición de la circular correspondiente al plan de normalización de inscripciones de grupos empresariales y situaciones de control 
</t>
  </si>
  <si>
    <t xml:space="preserve">6. Construcción de una cultura de alto rendimiento
</t>
  </si>
  <si>
    <t xml:space="preserve">6.1 Fortalecer las competencias del talento humano
</t>
  </si>
  <si>
    <t xml:space="preserve">Implementación del Programa de Gestión del Cambio, Gestión del Conocimiento e Innovación
</t>
  </si>
  <si>
    <t xml:space="preserve">6.2 Contar con el mejor talento humano
</t>
  </si>
  <si>
    <t xml:space="preserve">Reingeniería de la estructura funcional y organizacional de la Entidad
</t>
  </si>
  <si>
    <t>Hoslander Adalía Sáenz Barrera</t>
  </si>
  <si>
    <t xml:space="preserve">Alertas contables, y financieras implementadas en herramienta de inteligencia artificial </t>
  </si>
  <si>
    <t>Claudia Lorela Díaz</t>
  </si>
  <si>
    <t>Salas de Conciliación adecuadas en las Intendencias Regionales.</t>
  </si>
  <si>
    <t>Piloto implementado para mejorar la gestión de los procesos de insolvencia en el Grupo de Admisiones</t>
  </si>
  <si>
    <t>Nubia Xiomara Sepulveda</t>
  </si>
  <si>
    <t>i) Capacitaciones externas e internas en Informes Empresariales en XBRL, Impuestos diferidos, Estrategias y Gobierno Corporativo, Soborno Internacional, investigación financiera, herramientas para la recuperación de activos, Facultades para la prevención del riesgo de lavado de activos y financiación del terrorismo. 
ii) Guías elaboradas y publicadas</t>
  </si>
  <si>
    <t>i) Guía Societaria y Contable de la economía naranja elaborada.
ii) Eventos de difusión de los beneficios de la economía naranja</t>
  </si>
  <si>
    <t xml:space="preserve">Erikson Valero </t>
  </si>
  <si>
    <t xml:space="preserve">Modelo de emisiones para Pyme
</t>
  </si>
  <si>
    <t xml:space="preserve">i) Propuesta de articulos sobre emisoneis de economía naranja en PND.
ii) Modelo para el Mercado Alternativo de Emisiones de Acciones e Instrumentos de Crédito para PYMES elaborado para revisión.
 </t>
  </si>
  <si>
    <t>Ingrid Deniise Zapata</t>
  </si>
  <si>
    <t xml:space="preserve">i) Diseños, análisis y elaboración de las fichas estadísticas.
ii) Diseños, análisis y elaboración de las fichas de análisis jurídico.
</t>
  </si>
  <si>
    <t>Yolima Prada</t>
  </si>
  <si>
    <t xml:space="preserve">i) Construcción vista 360 de información financiera y servicios de la Sociedades, con filtros para mostrar Situación Económica, Activos, Ingresos, Utilidades, Estado, Sector, Macro Sector, Georeferenciación,  Región, Fecha Corte
ii) Puesta en producción la vista en el espacio de la superintendencia de sociedades de la nube pública de la AWS.
</t>
  </si>
  <si>
    <t xml:space="preserve">
i) Reestructuración de Grupos de trabajo
ii) Implementación de las acciones de mejora del modelo operativo actual para lograr disminución de tiempos de sentencias y en los  
tiempos de admisión de demandas </t>
  </si>
  <si>
    <t>Mónica Tovar</t>
  </si>
  <si>
    <t xml:space="preserve">Reestructuración de Grupos de trabajo de la Delegatura para permitir la creación de nuevos jueces y con ellos un aumento en la atención de los radicados y audiencias en los procesos de insolvencia.
</t>
  </si>
  <si>
    <t>Paula Andrea Betancourt</t>
  </si>
  <si>
    <t xml:space="preserve">Presentar propuesta de Decreto modificatorio  del Decreto 1074 de 2015, que reglamenta algunos aspectos de la Ley 1116 de 2006 en temas como dar facultades al Superintendente para priorizar el trámite de procesos por circunstancias especiales y para permitir que personas jurídicas puedan actuar como auxiliares.
</t>
  </si>
  <si>
    <t xml:space="preserve">Elaborar una base normativa la cual recogía los proyectos de ley existentes, más la experiencia y conocimiento de la Superintendencia de Sociedades para detectar falencias, las contradicciones, solventarlos con una propuesta de normatividad y  socializarla  con grupos interdisciplinarios para retroalimentar el proyecto.
</t>
  </si>
  <si>
    <t>Yolanda Prada</t>
  </si>
  <si>
    <t xml:space="preserve">Presentación de proyecto de Decreto al Ministerio de Comercio, Industria y Turismo con la propuesta de reforma, para hacer más claro el procedimiento de intervención.  </t>
  </si>
  <si>
    <t>Angela Cristina Silva</t>
  </si>
  <si>
    <t>i) Presentación de proyecto de Decreto al Ministerio de Comercio, Industria y Turismo con la propuesta de reglamentación de las Sociedades de Beneficio e Interés Colectivo BIC.
Ii) Comunicaciones de doble vía con empresarios sobre el alcance de la reglamentación de las Sociedades BIC (Decreto 2046 de 2019)</t>
  </si>
  <si>
    <t>Fabio Bonilla</t>
  </si>
  <si>
    <t xml:space="preserve">Definir las instrucciones para la implementación interna de la Pólítica de Supervisión Cambiaria a través de una línea de trabajo acorde con las modificaciones de la Política y la visión institucional.
</t>
  </si>
  <si>
    <t>Camilo Franco</t>
  </si>
  <si>
    <t>Hoslander Adalí Sáenz Barrera
Santiago Orduz</t>
  </si>
  <si>
    <t xml:space="preserve">Juan Francisco Amézquita </t>
  </si>
  <si>
    <t>Hoslander Adalí Sáenz Barrera - 
Snatiago Orduz</t>
  </si>
  <si>
    <t xml:space="preserve">i) Diagnóstico de la política actual de supervisión preventiva en IVC 
ii) Ajuste y adopción de la nueva política de supervisión  orientada a la pedagogía, cumplimiento y prevención.  
</t>
  </si>
  <si>
    <t xml:space="preserve">i) Diagnóstico sobre las causas de la inobservancia del artículo 30 de la Ley 222 de 1995, frente a la normalización de conglomerados y de grupo empresarial. 
Ii) Expedición de la Circular con el plan de normalización de inscripciones de grupo empresarial.   </t>
  </si>
  <si>
    <t>La circular no fue firmada pues no se obtuvo el concepto de una entidad externa. En la vigencia 2020, se culminará el proceso.</t>
  </si>
  <si>
    <t>Vilma Patricia Ferreira</t>
  </si>
  <si>
    <t xml:space="preserve">i) Implementar el programa de Pasantías Internas certificadas. 
ii) Diseñar la herramienta de captura de información para construir una red de conocimiento
</t>
  </si>
  <si>
    <t>i) Resolución que asigna unas funciones y  redefine los grupos internos de trabajo.
ii) Resolución que modifica el Manual de Funciones y competencias en la Entidad.</t>
  </si>
  <si>
    <t>Hector Játiva</t>
  </si>
  <si>
    <t xml:space="preserve">Durante el primer semestre de 2019 se han realizado 3 eventos de divulgación de la planeación estratégica y durante el segudo semestre el Superintendente de sociedades realizó 1 charla al equipo directivo de la Entidad. </t>
  </si>
  <si>
    <t xml:space="preserve">Durante los 2 semesstres del año los funcionarios que participaron en las capacitaciones realizadas por la Oficina Asesora de Planeación que fueron evaluados y obtuvieron en su totalidad una calificación del 100%, lo que nos lleva a concluir que las capacitaciones fueron efectivas para la muestra seleccionada. </t>
  </si>
  <si>
    <t>El contratisa solicito ampliación de plazo y se va a ejecutar en la vigencia 2020</t>
  </si>
  <si>
    <t>Quedó pendiente “Elaborar proyecto de resoluciones internas para la implementación del decreto que modifica del Decreto 1074, una vez expedido por la entidad competente”. Esta actividad pasó al proyecto de 2020 que lleva el mismo nombre.</t>
  </si>
  <si>
    <t>Quedó pendiente “Implementar las mejoras realizadas a las herramientas tecnológicas utilizadas en los procedimientos de insolvencia” y “Socialización del uso de herramientas tecnológicas en los procedimientos de insolvencia”. Estas actividades pasaron al proyecto de 2020 que lleva el mismo nombre.</t>
  </si>
  <si>
    <t>Para el primer semestre de 2019 se cerrraon las 41 acciones de mejora propuestas.
Para el segundo semestre faltaron por cerrar 4 acciones, por lo que se solicitó a las dependencias responsables el cierre de las mismas.</t>
  </si>
  <si>
    <t>Se elaboraron los estudios de las solicitudes de conciliación dentro de los términos establecidos y se llevaron al comité para su decisión;  habiéndose cumplido la meta establecida. En los casos en que las solicitudes no fueron estudiadas por el Comité, se debió a que estos fueron radicados en plazo próximo a la fecha del último comité del periodo, por lo que fueron expuestas en siguiente corte por la necesidad de estudio previo para la presentación.</t>
  </si>
  <si>
    <t>No de demandas contestadas/No de demandas notificadas con vencimiento dentro del trimestre</t>
  </si>
  <si>
    <t>La meta establecida se observa cumplida, teniendo en cuenta que las contestaciones de demanda se efectuaron en término.</t>
  </si>
  <si>
    <t>Tasa de éxito procesal: Efectividad en la gestión de los procesos atendidos.</t>
  </si>
  <si>
    <t>No de procesos en contra de la entidad terminados (ejecutoriados) con fallo favorable/No. total de procesos de la entidad terminados*100</t>
  </si>
  <si>
    <t xml:space="preserve">Se presenta el cumplimiento de la meta, no obsante se reportaron dos procesos terminados con fallo en contra, pertenecientes a los radicados 2011-00193 por cambio jurisprucencial en razón a la desvinculación sin justa causa y 2015-00357 por no pago de sentencia en contra. </t>
  </si>
  <si>
    <t>Nivel de cumplimiento frente a las solicitudes de publicación de información en Intranet y página Web: Medir el nivel de cumplimiento del proceso de gestión de comunicaciones de acuerdo a las solicitudes allegadas por las demás áreas de la Entidad.</t>
  </si>
  <si>
    <t>Número de Publicaciones realizadas en Intranet y página web/Número de solicitudes de publicación en Intranet y página web en el trimestre * 100</t>
  </si>
  <si>
    <t>Volumen de publicaciones realizadas: Medir el volumen de publicaciones realizadas en twitter en el periodo evaluado.</t>
  </si>
  <si>
    <t>Número de publicaciones realizadas en twitter en el trimestre evaluado/ Meta Definida por trimestre * 100</t>
  </si>
  <si>
    <t xml:space="preserve">El indicador alcanza un 100% de cumplimiento en las solicitudes atendidas. </t>
  </si>
  <si>
    <t>Alcance logrado por la información difundida: Determinar el alcance logrado por las publicaciones realizadas en twiter.</t>
  </si>
  <si>
    <t>Número de impresiones logradas por las publicaciones realizadas en twitter en el trimestre evaluado/ Número de impresiones que se lograron en el trimestre del año inmediatamente anterior * 100</t>
  </si>
  <si>
    <t>Se evidencia que se sobrepaso la meta con un incremento tanto en el número de publicaciones como en el número de impresiones, esto debido a las estrategias implementadas por la entidad, en el fortalecimiento del proceso de comunicaciones, al asignar al equipo existente tres servidores para desarrollar las actividades del proceso, lo cual se ve reflajado en el aumento del indicador</t>
  </si>
  <si>
    <t xml:space="preserve">Se evidencia que se cumplio la meta establecida lo que implica que se han realizado publicaciones en la red social de twitter abarcando temas misionales de interés para los ciudadanos facilitando el acceso a los servicios y tramites de la Entidad. </t>
  </si>
  <si>
    <t>Se atendieron todas las consultas recibidas de los usuarios, por via telefónica, personalmente y a través del correo de efinancierios. Igualmente se dio respuesta oportuna a las solicitudes radicadas en la Entidad y recibidas por ventanilla.</t>
  </si>
  <si>
    <t xml:space="preserve">Prevención de incumplimientos mediante oficios recordatorios: Prevenir y alertar a las sociedades que no hayan remitido oportunamente los estados financieros, sobre el cumplimiento de los plazos establecidos en la Circular Externa para el envío de la información financiera, mediante oficios recordatorios de su obligación al respecto, con el fin de reducir el porcentaje de sociedades que podrían hacerse acreedoras a una multa.  </t>
  </si>
  <si>
    <t>No. de sociedades con oficios recordatorios del envío de los estados financieros, por incumplimiento en los plazos establecidos en la Circular Externa de solicitud de información financiera/No. de sociedades que incumplieron con el envío de los estados financieros en los plazos establecidos en la Circular Externa de solicitud de información financiera. * 100</t>
  </si>
  <si>
    <t xml:space="preserve">Durante el proceso de recepción de los estados financieros se realizaron cortes periódicos para establecer las sociedades que no habían remitido su información financiera el día establecio como plazo. A estas sociedades se les envíó un oficio recordatorio sobre esta obligación, para mitigar una posible sanción por este incumplimiento y a su vez ofrecer nuevamente el apoyo de la Entidad para llevar a cabo de manera exitosa la transmisión de los estados financieros de fin de ejercicio. </t>
  </si>
  <si>
    <t xml:space="preserve">Calidad de la actuación de imposición de multas: Evitar que el proceso sancionatorio incurra en errores que conduzcan a revocar el acto administrativo de sanción </t>
  </si>
  <si>
    <t xml:space="preserve">No. de resoluciones que revocan la sanción por no presentación de la información financiera requerida/No. total de resoluciones de multas por no envió oportuno del informe 01 de Estados Financieros  </t>
  </si>
  <si>
    <t xml:space="preserve">Durante el periodo analizado se impusieron 523 resoluciones de multas por incumplimiento a lo establecido en las respectivas circulares de solicitud de información financiera de fin de ejercicio, de las cuales sólo 4 fueron revocadas, cumpliéndose la meta.  </t>
  </si>
  <si>
    <t xml:space="preserve">Durante el periodo analizado,  se recibe y da respuesta al 100% de las solicitudes de  informacion financiera requeridas. </t>
  </si>
  <si>
    <t>Capacitaciones internas y externas: Eficacia de las capacitaciones frente a la programación</t>
  </si>
  <si>
    <t>N° de Capacitaciones internas o externas en temas contables realizadas/N° de Capacitaciones internas o externas programadas</t>
  </si>
  <si>
    <t xml:space="preserve">Se realizaron 21 jornadas de capacitación externa e internas, que corresponden a la programación. </t>
  </si>
  <si>
    <t>Efectividad de las Capacitaciones internas y externas: Medir la efectividad de las capacitaciones realizadas</t>
  </si>
  <si>
    <t>N° de encuestas con calificación satisfactoria por parte de los usuarios internos o externos que asistieron a las capacitaciones/Total de encuestas con calificación por parte de los usuarios internos o externos que asistieron a las capacitaciones</t>
  </si>
  <si>
    <t xml:space="preserve"> Para las capacitaciones realizadas, los aspectos generales como el diseño del programa, el 100% en promedio obtuvieron una calificación general satisfactoria</t>
  </si>
  <si>
    <t>Elaboración de Guías Contables: Orientar a los usuarios en temas contables</t>
  </si>
  <si>
    <t>N° de Guías contables elaboradas/ N° de Guías contables programadas</t>
  </si>
  <si>
    <t xml:space="preserve">Se elaboraron las 8 guías que se tenina programadas en temas como Régimen de Matrices y Subordinadas  (Estados financieros consolidados, estados financieros combinados y aplicacion del método de la participación), guía práctica de transmision y retrasmision de estados financieros; guia de contratos de colaboracion; guía de reformas estatutarias (fusiones y escisiones), entre otras. </t>
  </si>
  <si>
    <t xml:space="preserve">Se realizaron 9 estudios: las 1000 más grandes, futbol, textil, construcción, las 9000 empresas siguientes, economiá naranja, gobierno corporativo y actividades y profesiones no financieras designadas. </t>
  </si>
  <si>
    <t>Se realizaron 59 eventos sobre temas como soborno internacional, capacitación en informes empresariales, soborno internacional, capacitación en informes empresariales, Gobierno Corporativo y lavado de Activos, Divulgación guía practica de aplicación del método de la participación y preparación de estados financieros consolidados y combinados; Presentación de Expertos de FraudNet sobre experiencia de soborno internacional, entre otros.</t>
  </si>
  <si>
    <t>Se atendieron oportunamente las  97 radicaciones de consultas relacionadas con LAFT adopción voluntaria del SAGRLAFT, oficial de cumplimiento de grupo empresarial, diligenciamiento del formulario 50, inhabilidades del revisor fiscal, oficial de cumplimiento de grupo empresarial, pep´s, conflicto de interés, reconocimiento del beneficiario final, entre otras. cumpliendo con la meta.</t>
  </si>
  <si>
    <t xml:space="preserve">En el periodo evaluado,  se adelantó la evaluación de la situación financiera al 100% de las 316 sociedades asignadas para el período, en el tiempo otorgado en el documento metodológico; con especial enfasis en el impacto de las medidas adoptadas (plan de mejoramiento) diseñadas por las sociedades. 
Adicionalmente en cumplimiento de la Política de Supervisión en materia de la gestión del riesgo de insolvencia, se realizó la evaluación de la situación financiera 31 de diciembre de 2018 al 100% de las  sociedades asignadas para el período </t>
  </si>
  <si>
    <t xml:space="preserve">De las sociedades asignadas para efectuar la gestión, 22 sociedades fueron visitadas,    procedimiento mediante el cual se obtuvo la información requerida para efectuar un diagnóstico integral direccionado determinar el riesgo en que están inmersas las compañías y si cuentan con medidas de mitigación, al igual que las medidas a adoptar por parte de esta Superintendencia, en el evento de materializarse el riesgo de insolvencia. A las restantes se les solicito información necesaria para para efectuar el análisis integral de la situación. En el 100%, las tomas de información se efectuaron en el tiempo establecido por la coordinación para tal fin. </t>
  </si>
  <si>
    <t xml:space="preserve">Sociedades evaluadas: Medir el porcentaje sociedades evaluadas en el seguimiento financiero y contable frente a las sociedades asignadas programadas
</t>
  </si>
  <si>
    <t>Número de sociedades evaluadas en el periodo / Total sociedades asignadas*100</t>
  </si>
  <si>
    <t>Se adelantó la evaluación a los estados financieros a 31 de diciembre de 2018 a 316 sociedades que se encunatran en seguimiento, con especial enfasis en el impacto de las medidas adoptadas (plan de mejoramiento) diseñadas por las sociedades. 
Adicionalmente en cumplimiento de la Política de Supervisión en materia de la gestión del riesgo de insolvencia, se realizó la evaluación de la situación financiera 31 de diciembre de 2018 al 100% de las  sociedades asignadas para el período</t>
  </si>
  <si>
    <t>Impacto Gestión de riesgo de insolvencia: Categorizar las medidas adoptadas frente al riesgo de Insolvencia</t>
  </si>
  <si>
    <t>Total de medidas adoptadas por la entidad en el periodo evaluado / Numero de sociedades gestionadas en el periodo evaluado</t>
  </si>
  <si>
    <t>Durante el primer trimestre fueron gestionadas 101 sociedades, sobre las cuales se adoptaron medidas de supervisión en el 88% de las mismas, el 12 % restante aún se encuentran en proceso de análisis.
Segundo Trimerstre:  fueron gestionadas 104 sociedades, sobre las cuales se adoptaron medidas de supervisión en el 96% de las mismas, el 4% restante aún se encuentran en proceso de análisis.
Tercer Trimerstre:  fueron gestionadas 54 sociedades, sobre las cuales se adoptaron medidas de supervisión en el 96% de las mismas, el 4% restante aún se encuentran en proceso de análisis.
Cuarto Trimerstre:  fueron gestionadas 57 sociedades, sobre las cuales se adoptaron medidas de supervisión en el 100% de las mismas, es decir 57 sociedades.</t>
  </si>
  <si>
    <t xml:space="preserve">Durante el periodo evaluado se tramitaron las 49 solicitudes de reforma lo que  da cumplimiento al 100%. </t>
  </si>
  <si>
    <t xml:space="preserve">Durante el periodo se evaluaron oportunamente dentro del término de 15 días el 100% de las solicitudes de reformas estatutarias. </t>
  </si>
  <si>
    <t>Solicitudes de cálculo actuarial tramitadas: Medir la eficiencia en el cumplimiento de los tiempos establecidos para el trámite de los cálculos acturiales</t>
  </si>
  <si>
    <t>Las 355 solicitudes recibas por este tema durante la vigencia 2019 fueron atendidas oportunamente por los funcionarios del grupo .</t>
  </si>
  <si>
    <t>El grupo de trámites societarios ha tramitado en tiempo oportuno las 1661 radicaciones en temas de Derechos de petición, Tutelas, Sometimiento a Vigilancia, Convocatoria de Asambleas, Prorrogas, Actualizaciones del SIGS, para un cumplimiento del 100%.</t>
  </si>
  <si>
    <t xml:space="preserve">En la vigencia, se atendio el 93,9% de las investigaciones recibidas, cumpliendo la meta, gracias a un gran esfuerzo de la entidad que implementó acciones de mejora al proceso. </t>
  </si>
  <si>
    <t>Los 303  derechos de petición fueron atendidos en tiempo dentro del termino de los 15 días habiles.</t>
  </si>
  <si>
    <t>Durante el segundo semestre el indicador cumplió con la meta propuesta del 80%, obteniendo un 95,31% de cumplimiento, lo que permite evidenciar que los controles definidos por la delegatura propenden por que las decisiones tomadas inicialmente se ajusten a la ley, para que puedan ser confirmadas frente a dichos recursos de reposición .</t>
  </si>
  <si>
    <t xml:space="preserve">Se sobrepaso la meta del indicador de atención de las solicitudes de investigaciones por captacion, debido a que se gestionó un rezago de periodos anetriores de solicitudes. </t>
  </si>
  <si>
    <t xml:space="preserve">Se obtuvo un 110% de cumplimiento ya que las investigaciones terminadas superaron las expectativas de proyección. </t>
  </si>
  <si>
    <t>Radicaciones enrutadas y tramitadas: Garantizar que las radicaciones enrutadas a los grupos Investigaciones adminsitratdos  y de conglomerados sean tramitadas</t>
  </si>
  <si>
    <t>Operaciones de registro automático - Bien Inmueble y en sociedad: Verificar  que las operaciones realizadas cumplan con los requisitos para ser calificadas como inversión extranjera en Bien Inmueble y en sociedad.</t>
  </si>
  <si>
    <t xml:space="preserve">La meta se cumplió, porque para la evalaución de las radicaciones correspondientes a las respuestas a los requerimientos efectuados en el semestre anterior, se clasificaron por tema y por fecha de radicado. Además se hizo una jornada extra de 2 días con el apoyo de 2 funcionarios técnios del Grupo dedicados exclusivamente a los temas complejos.          </t>
  </si>
  <si>
    <t xml:space="preserve">La meta prevista se cumplió, en razón al seguimiento quincenal y mensual por etapa y fecha de caducidad que hace la Coordinación a  la entrega de los proyectos a través de correos electrónicos, inventario de procesos y grupos primarios,  Así como como a la asignación de un término operativo para el cumplimiento de esta meta (Presentar  el proyecto a menos 3 meses a la caducidad).   </t>
  </si>
  <si>
    <t xml:space="preserve">La meta prevista se cumplió, dado el seguimiento quincenal y mensual por etapa y fecha de caducidad que hace la Coordinación a  la entrega de los proyectos a través de correos electrónicos, inventario de procesos y grupos primarios . Así como como a la asignación de un término operativo para el cumplimiento de esta meta (Presentar  el proyecto a menos 3 meses a la caducidad).   </t>
  </si>
  <si>
    <t>En promedio el Grupo realizó actuación a 1.636 procesos de los 1.887 procesos, para la actuación se tuvo en cuenta los oficios, actas y autos que se profirieron en el Grupo, así como el estudio financiero de la información allegada tanto en documentos físicos o a través del aplicativo, radicados que no necesariamente genera un documento de salida pero que requieren ser estudiados y analizados para determinar las medidas a adoptar; también se revisa y actualiza el SIGS y se ingresa información en el Share Point.  Cabe aclarar que al 100% de los procesos se le realizó actualización a la matriz financiera y a la base sharepoint.</t>
  </si>
  <si>
    <t xml:space="preserve">Durante el  primer  semestre se celebraron 21 audiencias: 5 de reforma, las cuales fueron  confirmadas; 13 de incumplimiento de las cuales a 7 se les confirmó las alternativas de solución al incumplimiento, a 4 se les decretó incumplimiento y la apertura de la liquidación judicial y a 2 se les decreto un receso . 3 audiencias de incidente en la cual a una se le impuso multa y se efectuó requerimiento,  una se aprobo la rendicion de cuentas del secuestre y fijo los gastos de la misma  y una en la que se inhibio para resolver. Durante el  segundo  trimestre se celebraron 12 audiencias: 3 de reforma, las cuales fueron  confirmadas ; 7 de incumplimiento, de las cuales a 4 se les confirmó las alternativas de solución al incumplimiento, a 2 se les decreto un receso  y a 1 se les decretó incumplimiento y la apertura a liquidación judicial. 2 audiencias de incidente en la cuales en una se aprobo la rendicion de cuentas del secuestre y fijar los gastos de la misma la  impuso multa y 1 en la que se inhibio para resolver. Durante el tercer  trimestre se celebraron 15 audiencias: 8 de reforma, las cuales 5 fueron  confirmadas  y  3 negadas ; 6 de incumplimiento, de las cuales a 4 se les confirmó las alternativas de solución al incumplimiento, a 2 se les decreto un  incumplimiento y la apertura a liquidación judicial. 1 audiencias de incidente en la cuale se  impuso multa.  Durante el  cuarto trimestre se celebraron 15 audiencias: 5 de reforma, las cuales  fueron  confirmadas ; 9 de incumplimiento, de las cuales a 2 se les confirmó las alternativas de solución al incumplimiento, a 4 se les decreto un  incumplimiento y la apertura a liquidación judicial y a 3 se les decreto receso para el año 2020. 1 audiencias de incidente en la cuale se  decreto receso </t>
  </si>
  <si>
    <t xml:space="preserve">En el primer trimestre de 263 solicitudes en trámite. 
se emitieron 101 oficios, se resolvieron 70 Solicitudes: Procesos Iniciados: 29 Desistimientos: 4, Solicitudes rechazadas :37; en el segundo trimestre se observa que fueron resueltas más solicitudes de las que ingresaron para su trámite, conforme a lo que se describe a continuación: solicitudes presentadas 109. En el grupo fueron proyectados:  143 Oficios y 32 Autos; en el tercer trimestre  Se observa que fueron resueltas más solicitudes de las que ingresaron para su trámite, conforme a lo que se describe a continuación: solicitudes presentadas 106. En el grupo fueron proyectados: 163 autos entre admisiones y rechazos a los procesos en reorganización; en el cuarto triemstre   se presentaron 158 solicitudes de reorganización, el grupo realizó los siguientes estudios 6 autos de desistimiento, 41 rechazos, 68 admisiones y 153 oficios de inadmisión. Además, se tramitaron solicitudes de liquidación judicial así: 1 desistimiento, 37 rechazos, 19 admisiones y 34 autos de inadmisión.  </t>
  </si>
  <si>
    <t>Procesos con auto de calificación: Establecer de la cantidad de los procesos iniciados en el semestre anterior, cuantos avanzaron a la etapa de graduación y calificación.</t>
  </si>
  <si>
    <t>Procesos terminados: Medir la eficiencia del proceso liquidatorio</t>
  </si>
  <si>
    <t xml:space="preserve">Primer Semestre 2019: En el primer semestre de 2019 el indicador ha arrojado un resultado de 69% consolidando la información de la sede de Bogotá y las Intendencias Regionales. De 77 procesos terminados, 53 de ellos se culminaron en un plazo inferior a 2 años. Segundo Semestre 2019: Para el grupo de liquidación II, de 38 procesos terminados, 26 se terminaron en menos de 24 meses, dando cumplimiento en el avance de este indicador en 68%, y en el año un 74% .     </t>
  </si>
  <si>
    <t>Eficiencia en el objeto de la intervención: Medir el cumplimiento normativo en ejercicio de la competencia asignada a la Superintendencia de Sociedades, al ordenar la intervención</t>
  </si>
  <si>
    <t>Durante el primer semestre no hubo resoluciones de intervención; en el segundo trimestre se Recibieron 4 intervenciones por parte del Grupo de Admisiones, de la siguiente manera: Mayo (1), Junio (3); en el 3 trimestre  se recibieron 4 intervenciones por parte del Grupo de Admisiones de la siguiente manera: Julio (1), Agosto (1),  Septiembre (2); Durante el Cuarto trimestre se recibio 1 Solicitud de intervencion por parte del Grupo de Admisiones de la siguiente manera: octubre (1).</t>
  </si>
  <si>
    <t>Eficacia para lograr pronta devolución de los recursos a la población afectada: Lograr la devolución de los recursos a la población afectada a través de las medidas tomadas por la Superintendencia de Sociedades</t>
  </si>
  <si>
    <t>Número de providencias que ordenan desembargo/número de procesos con activos líquidos disponible para adevolver recursos*100</t>
  </si>
  <si>
    <t>De los 67 procesos con activos liquidos a 62 se les ordenó desembargo; sin embaro, una vez realizado un analisis de la situacion de los procesos se determino que no tienen activos liquidos para devolver a los afectados dada la complejidad de los procesos de Intervención.</t>
  </si>
  <si>
    <t>Efectividad en el resultado de los fallos de tutela: Verificar la efectividad de las decisiones proferidas por el Juez de la intervención</t>
  </si>
  <si>
    <t>PRIMER TRIMESTRE : Llegaron 34 tutelas  y 30 a favor de la super, de estas solo 4 pendientes para el siguiente Trimestre; SEGUNDO TRIMESTRE: Presentaron 18 tutelas las cuales se contestaron todas, mas 4 del primer trimiestre, estan a favor de la super,  pero solo 3 quedaron pendientes para el mes siguiente, En total fueron 22 Tutelas para el trimestre; TERCER TRIMESTRE: Presentaron 29 tutelas, se contestaron todas , mas 3 del Segundo trimestre. De la cuales 17 tutelas a favor; TERCER TRIMESTRE: Presentaron 29 tutelas, se contestaron todas , mas 3 del Segundo trimestre. De la cuales 17 tutelas a favor de la super, quedando pendiente 15 para el siguiente mes. En total fueron 32 Tutelas para el trimestre. CUARTO TRIMESTRE:  Presentaron 28  tutelas, se contestaron todas , mas 15 del Tercer trimestre. De la cuales 15  tutelas a favor de la super, quedando pendiente 3 para el siguiente mes. En total fueron 43 tutelas para el trimestre.</t>
  </si>
  <si>
    <t>[Número de demandas estudiadas en el período / Total demandas por estudiar (inventario inicial del período + demandas radicadas en el período)] x 100</t>
  </si>
  <si>
    <t xml:space="preserve">Se cumplió con la meta propuesta, debe tenerse en cuenta que varias radicaciones para poder generar la respuesta respectiva dependen del estado del proceso y de las actuaciones de las partes como por ejemplo que todas las partes se hayan notificado o que haya pasado el término para el traslado   la demanda etc, por esta razón se encuentran diferentes radicados pendientes de trámite. A su vez, varios radicados se tramitan en audiencia por lo que no existirá documento de salida que lo tramite.  </t>
  </si>
  <si>
    <t xml:space="preserve">Se cumplió con la meta propuesta, debe tenerse en cuenta que hay algunos radicados que no se pueden resolver en atencion a impedimentos o al estado del proceso. Tambíen hay radicados que no reflejan documentos de salida por cuanto su trámite se da o se dio en audiencia. Se debe tener en cuenta que el indicador hace referencia a radicados de salida los cuales generalmente van a ser inferiores a los radicados de entrada por lo anteriormente expuesto. Sin embargo, todos los radicados de entrado requieren de un estudio por parte de las ponenetes  </t>
  </si>
  <si>
    <t>Reducción de tiempos de sentencias (tiempos del proceso): Medir la disminución del tiempo promedio de la duración de los procesos</t>
  </si>
  <si>
    <t>(línea base - tiempo observado)/(línea base - meta)
La meta es reducir en 6 días el tiempo pomedio de duración de los procesos.</t>
  </si>
  <si>
    <t xml:space="preserve">Para el segundo trimestre de 2019 se observa una reducción de 6 días respeto a línea base. Se cumple respecto a la meta definida; para el 3 trimestre se observo que el teimpo del proceso aumento a 16,8 días varios retiros de personal que disminuyeron el ritmo de labor e implicaron que quedaran algunos procesos con tareas pendientes tuvieran alguna pérdida de tiempo mientras pasaban a un nuevo ponente que debía empaparse con el expediente; adicionalmente, algunos procesos que venían atrasados de años anteriores fueron terminados en este período. No obstante lo anterior, los tiempos se mantuvieron dentro de lo establecido en la ley. Para el cuarto triemstre, teniendo en cuenta las dificultades del período anterior, se acordó con los funcionarios un esfuerzo especial para recuperar el tiempo perdido, lo que se vió en los resultados satisfactorios, pues se obtuvo una reducción de 25 días. En pormedio la redución de los proceso en la vigencia fue de 4,7 días, con incumplimiento de la meta. </t>
  </si>
  <si>
    <t>(línea base - tiempo observado)/(línea base - meta)
La meta es reducir en 5 días el tiempo pomedio de admisión de las demandas.</t>
  </si>
  <si>
    <t>Reducción de tiempos de admisión de demandas: Medir la disminución del tiempo promedio de admisión de las demandas</t>
  </si>
  <si>
    <t xml:space="preserve"> En pormedio la redución de los  tiempos de admisión de demandas fue de 7,9  días, con cumplimiento de la meta, para lo cual se puso en marcha  plan de choque para la admisión de procesos en tiempo que tuvo resultados favorables en este aspecto.</t>
  </si>
  <si>
    <t>Proporción de procesos qure fueron admitidos en el término legal: Medir la proporción de procesos qure fueron admitidos en el término legal</t>
  </si>
  <si>
    <t>(Número de procesos admitidos en el trimestre bajo medición dentro de los 30 días hábiles siguientes a la presentación de la demanda /  Número total de procesos admitidos durante el trimestre) / Meta</t>
  </si>
  <si>
    <t xml:space="preserve">Se cumple la meta prevista, pues el 98,7% de los procesos que fueron admitidos, lo efcetuaron dentro de  los 30 días hábiles siguientes a la presentación de la demanda.  </t>
  </si>
  <si>
    <t>Se evaluó el servicio apartir de  encuetas diligenciadas, se obtuvo una calificacion promedio de 99.4, se cumplió satisfactoriamente la meta.  Aspectos para mejorar : La infraestructura, equipos y muebles son adecuados para la prestación del servicio.</t>
  </si>
  <si>
    <t>Teniendo en cuenta el resultado acumulado de la vigencia 2019, no se cumplió la meta. Se recomienda ajustar la meta para la vigencia 2020, esto teniendo en cuenta las variables y aspectos que no pueden ser controlados por los conciliadores.</t>
  </si>
  <si>
    <t>No se cumple con la meta prevista, no obstant todas las solictiudes son tramitadas a satisfaccion en los terminos legales. Se recomienda revisar la meta y fijar una nueva meta teniendo en cuenta la capacitad de atención del recurso humano disponible</t>
  </si>
  <si>
    <t xml:space="preserve">En el año 2019 sólo se declaro 1 proceso desierto de 124, lo que genero un cumplimiento de la meta. </t>
  </si>
  <si>
    <t>De los 205 procesos  de contratación que se recibieron , 195 fueron revisados  dentro de los cinco días, presentándose las observaciones al solicitante de la contratación respectiva   cuando  era necesario realizar revisiones o  ajustes de los estudios previos, lo cual permitió cumplir la meta establecida.</t>
  </si>
  <si>
    <t>Nivel de Conocimiento: Medir el Nivel de Conocimiento adquirido por los servidores públicos a través de los programas de capacitación en los que participa.</t>
  </si>
  <si>
    <t xml:space="preserve"> [∑(# Respuestas Correctas Test) / ∑(# Preguntas Test)] × 100</t>
  </si>
  <si>
    <t xml:space="preserve">De acuerdo a las capacitaciones realizadas durante el primer semestre de 2019, se obtuvo un 89,4% en nivel de conocimiento adquirido, fortaleciendo las competencias funcionales de los servidores que participaron en estos procesos de capacitación. Durante el segundo semestre se evidencio un porcentaje de 82% en el nivel de conocimiento adquirido, fortaleciendo las competencias funcionales de los servidores que participaron en estos procesos de capacitación; el año 2019 registra un nivel de conocimiento adquirido del 88,6%. </t>
  </si>
  <si>
    <t>Durante el año 2019, el poblamiento de planta de personal de la Superintendencia de Sociedades fue del 94.6% lo que presenta un incumplimiento, provocado en primer lugar por retiros de personal. Como acción correctiva,  Durante el año 2019 se ha adelantado el proceso de encargos en la Superintendencia de Sociedades, proceso que se encuentra en desarrollo teniendo en cuenta las etapas que comprenden el mismo; por tal motivo, al evaluar los resultados obtenidos y a fin de preservar el debido proceso, la Coordinación de Administración de Personal, reformula el indicador modificando la meta para la siguiente vigencia, asi:
Verde: &gt; = 90%
Amarillo: Entre 80% y 89%
Rojo: &lt; 79%</t>
  </si>
  <si>
    <t>Satisfacción por el Plan Anual de Bienestar: Medir el el grado de percepción de las actividades definidas en el Plan Anual de Bienestar</t>
  </si>
  <si>
    <t xml:space="preserve">(No. de encuestas con calificación muy bueno y Excelente / No. de encuestas que fueron contestadas en el periodo evaluado) * 100 </t>
  </si>
  <si>
    <t>De las actividades relacionadas con el Plan de Bienestar Institucional las cuales incluyen las sigueitnes actividades: Entrea de Slario Emocioncal (Bonos de Creps y Bolestas de Cine), actividades Deportivas y Recreativas, cultura fisica, campeonatos internos, y las actividades de ejecucion en la implementacion del Sistema de Salud y Seguridad del Trabajo SG-SST, de 4.741 encuestas, 4.005 tuvieron calificación muy buena y excelente, cumpliendose la meta.</t>
  </si>
  <si>
    <t xml:space="preserve">Durante el primer semestre han ingresado 25 funcionarios, quienes han adelantado el proceso de inducción institucional y  durante el segundo semestre ngresaron 24 servidores, obteniendo en promedio un porcentaje de 96,33 que permite observar el cumplimiento del objetivo, frente a la adquisición de la información necesaria para conocer los elementos básicos de la cultura organizacional de la Entidad, cumpliendo le meta del indicador. </t>
  </si>
  <si>
    <t xml:space="preserve">De las  146 funcionarios que realizaron procesos de capacitación, 145  aprobaron el curso, cumpliendo así  la meta establecida. </t>
  </si>
  <si>
    <t>Número de resmas de papel consumidas mensualmente en el period actual</t>
  </si>
  <si>
    <t xml:space="preserve">Para cada uno de los 4 triemstres, los meses que más envíos registraron fueron los de marzo, mayo, julio y septiembre. Se dio cumplimiento a la meta.  </t>
  </si>
  <si>
    <t xml:space="preserve">Para cada uno de los 4 triemstres, los meses que más digitalizaciones presentaron fueron los de marzo, abril, julio y octubre. Se dio cumplimiento a la meta. </t>
  </si>
  <si>
    <t xml:space="preserve">Para cada uno de los 4 trimestres, los meses con el menor consumo del año fueron marzo que también presentó el menor consumo del año (37), abril, agosto y noviembre. El mes de mayor consumo fue diciembre con 387 y se continúan campañas con las áreas de consumo de papel; se cumplió la meta de consumir menos de 500 resmas. </t>
  </si>
  <si>
    <t xml:space="preserve">En el año se alcanzó la meta y sólo 3 usuarios de 436 usuarios internos reportaron algun grado de insatisfacción. </t>
  </si>
  <si>
    <t xml:space="preserve">En el año se alcanzo un cumplimiento del 99,68% de usuarios que calificaron entre excelente y bueno el servicio. </t>
  </si>
  <si>
    <t>el indicador superó la meta establecida, obteniendo 100% el cuarto trimestre. Se concluye que tanto el Grupo de Notificaciones Administrativas como las Intendencias regionales cumplen satisfactoriamente con el envío de  los actos administrativos de multa ejecutoriados, dentro del plazo establecido.</t>
  </si>
  <si>
    <t>Aunque se cumple la meta  se debe tener en cuenta que no se logra alcanzar el 100% debido a que varios de los actos administrativos asignados al Grupo de Notificaciones Administrativas en los úlitimos días de cada trimestre, se encuentran en tramite de notificación al momento de hacer la medición del indicador, por cuanto las resoluciones tiene un numero signitifactivo de sujetos a notificar y hasta tanto no sean la totalidad notificados, no se entiende notificado el acto administrativo. Para el mes de diciembre aumentaron las asignaciones de radicaciones, las cuales se encuentran en trámite de notificación,  por lo cual disminuyó el indicador con respecto al resto del año.</t>
  </si>
  <si>
    <t xml:space="preserve">El nivel de satisfacción de los usuarios mantuvo un nivel óptimo durante todo el año, cumpliendo la meta. </t>
  </si>
  <si>
    <t>Se logró la meta establecida para este indicador, cabe resaltar que no se alcanza el 100%, debido a que al momento de realizar la medición, hay algunas reclamaciones o sugerencias que aún se encuentran dentro de los términos legales de respuesta y en un caso se respondió fuera de término debido a que se requería esperar la información de otra dependencia.</t>
  </si>
  <si>
    <t>Se alcanzó la meta,  evidenciando una alta eficiencia en lo que respecta a los tiempos de respuesta a las peticiones; el control permanente de los términos de vencimiento de los radicados ha permitido mantener buenos resultados en la medición.</t>
  </si>
  <si>
    <t>Cumplimiento Programas de Gestión Ambiental: Proteger el medio ambiente a traves de la implementación de los programas del sistema de gestión ambiental</t>
  </si>
  <si>
    <t>Número de actividades de los programas ambientales realizadas / Número de actividades de los programas ambientales programadas *100</t>
  </si>
  <si>
    <t>Se evidencia que el indicador cumplió con la meta establecida, aunque no se cumple con el 100% de las actividades programadas en este indicador puesto que algunas de ellas deben ser realizadas en conjunto con otras dependencias lo que dificulta su realización</t>
  </si>
  <si>
    <t>Efectividad en la sensibilización ambiental: Evaluar el nivel de percepción de los funcionarios en la sensibilización ambiental</t>
  </si>
  <si>
    <t>Número de evaluaciones con calificación superior a 3,5 puntos / Total de evaluaciones realizadas*100</t>
  </si>
  <si>
    <t xml:space="preserve">Para el primer semestre se llevaron a cabo 59  sensibilizaciones según el cronograma de actividades, de las cuales 55 de las evaluaciones realizadas tuvieron una calificación mayor a 3.5 que registra 93% o sea que cumple la meta; en el segundo semstre se realizaron 111 capacitaciones y 96 evaluacines las calificaron mayor a 3.5 o sea que no se cumplio la meta y el consolidado registra entonces un incumplimiento, aunque nmuy cercano a la meta, pues de 170 evaluaciones en 151 se obtuvo calificación superior a 3.5, indicando  que se debe reforzar las competencias de algunos contratistas, especialmente en el tema de residuos peligrosos. </t>
  </si>
  <si>
    <t xml:space="preserve">De los 692 requerimientos con evaluación, 685 presentaron  calificaciones, Exelentes, Muy buenas, o buenas, cumpliendo la meta. </t>
  </si>
  <si>
    <t>Ingreso de elementos y bienes al sistema de inventarios: Verificar que los elementos y bienes que ingresan a la Entidad, sean correctamente ingresados al sistema de inventarios (aplicativo)</t>
  </si>
  <si>
    <t>Número de elementos y bienes ingresados al aplicativo /Total de elementos y bienes adquiridos que se deben ingresar a los inventarios de la Entidad *100</t>
  </si>
  <si>
    <t xml:space="preserve">Se ha cumplido con el registro de la totalidad de elementos o bienes requeridos para el ingreso en el aplicativos de inventarios, incluidos en memorando o correos de solicitud. En el periodo evaluado se registraron en total 39.985 elementos entre activos devolutivos y de consumo. </t>
  </si>
  <si>
    <t>Se ha cumplido con el 100% de los mantenimientos preventivos conforme la programación. Se logró contar ya con procesos de contratacion adelantados. Para un total de 143 realizados</t>
  </si>
  <si>
    <t>No se alcanzó el 100% por cuanto en el primer trimestre hubo 12 casos que no se atendieron en el plazo de 1 a 3 días, sino de 4 a 30 días por que se presentó un inconveniente en la adecuación de puestos de trabajo debido a que los puntos de red de voz y datos falló y fue necesario recurrir a la garantía con el proveedor. Se alcanzo un 99,1% de cumplimiento pues de 1332 requerimientos 1320 se cumplieron en el plazo de 1 a 30 días y 12 de 4 a 30 días.</t>
  </si>
  <si>
    <t xml:space="preserve">Se desarrollaron pruebas de continuidad en losmeses de agosto,  los Switch CORE, los Switch TOR y enrutadores de la red WAN. Los resultados fueron exitosos y se modificó la guia GINT-G-005 Guia Plan de Recuperacion ante Desastres DRP v5 0 acorde con las mejoras y controles incluidos. la segunda prueba de continuidad, se realizaron en diciembre 17 de 2019, las cuales se basaron en una simulación de una falla en el switch CORE 1, con el objetivo de verificar la correcta recuperación de los servicios de conectividad a la red a través de la contingencia que provee el segundo switch CORE 2. Especificamente se probo: - Prueba de contingencia de la conectividad de los switches de acceso RACK-0, 1, 2, 3, 4 y CAT 5; - Prueba de contingencia sobre la red inalámbrica sede principal; - Prueba de contingencia sobre el sistema de grabación de Video Conferencia. Las pruebas fueron exitosas y se comprobo que el Switch CORE 2 recupera de forma casi inmedita la conectividad cuando se presenta una falla.  </t>
  </si>
  <si>
    <t>Para el alo 2019 se utilizaron los registros en la herramienta de incidentes, verificando que el registro de porcentajes de disponiblilidad en los 12 meses del año se mantuvo dentro de la meta propuesta, dando un promedio del 99%.</t>
  </si>
  <si>
    <t>Se realizaron 67 mantenimientos preventivos de los 68 que estaban programados, cumpliendo con la meta del   plan de mantenimiento del año 2019.</t>
  </si>
  <si>
    <t>De acuerdo con las cifras arrojadas por la herramienta System Center, de los 3592 incidentes reportados, se solucionaros de manera oportuna 3550, los incidentes que no presentaron oportuna solución se deben a caidas de la luz en los trimestres 1 y 3, aún así se cumple por emcina del porcentaje de la meta del 90%.</t>
  </si>
  <si>
    <t xml:space="preserve">De acuerdo con las cifras arrojadas por la herramienta System Center, en el año cuarto se presentaron 8119 requerimientos, de los cuales   fueron atendidos 8083, cumliendo la meta. </t>
  </si>
  <si>
    <t>Numero de control de ISO 27001 implementados/total de controles para los procesos según norma ISO 27001*100</t>
  </si>
  <si>
    <t xml:space="preserve">Para el primer cuatrimestre se implementaron controles en la herramienta System Center para el proceso de gestión de cambios; para el segundo cuatrimestre se integraron los controles correspondientes a la ctualización del inventario de software de sistemas de información desarrollados o adquiridos o modificados,  entrega de la documentación actualizada de los sistemas de información que son desarrollados o adquiridos o modificados, planificación del despliegue, comunicación y capacitación, baja de aplicativos, acrualización de inventarios, conceptos tecnicos para la baja de software, criterios para dar de baja software, contingencia para plataforma BPM, entre otros; para el tercer cuatrimestre el unico control que no se cumplió fue el de realizar pruebas de vulnerabilidad a la infraestructura tecnológica, en razón a que se estaba realizando cambio a la infraestructura e implementando la hiperconvergencia, la cual sustituyó muchos servidores. El promedio anual de cumplimiento fue del 99,57%, el cual es superior al esperado (90%). </t>
  </si>
  <si>
    <t>Cumplimiento metas sector - recursos comprometidos: Verificar el cumplimiento de las metas estableciadas con el sector, respecto a la ejecución presupuestal de la entidad en recursos obligados</t>
  </si>
  <si>
    <t>% recursos obligados entidad / % meta recursos obligados sector * 100</t>
  </si>
  <si>
    <t>Se cumple satisfactoriamente la meta establecida para el periodopor el sector respecto a los recursos obligados por la entidad FUE LA MEJOR META DEL SECTOR INDUSTRIA COMERCIO Y TURISMO</t>
  </si>
  <si>
    <t>Vigencia 2019: No se cumplió la meta propuesta, no obstante, el recaudo soportó los compromisos del 96,3% y de las obligaciones del 95,2% adquiridos por la entidad en la vigencia 2019</t>
  </si>
  <si>
    <t>1 - (Valor estados financieros cuentas a conciliar (Cartera total, propiedad planta y equipo, contingencias) / Valor Informe del area (Defensa Judicial)) *100</t>
  </si>
  <si>
    <t>No se cumplió la meta propuesta. Durante la vigencia 2019 se observó desviación en dos items: CARTERA de Multas y Contribuciones, registros de disminución y abonos pendientes en BPM que se hacen en los primeros dias del año siguiente. Los activos cuadran entre el aplicativo SOFIA y saldos SIIF. Para el cierre de la vigencia 2019 se observa que en el aplicativo SIIF hay mas registros que los que se encuentran reportados en los aplicativos en informes. Se recomienda revisar las fuentes de variación de los registros</t>
  </si>
  <si>
    <t>Durante la viegncia 21019 se realizaron las 21 auditorás que se tenía previsto desarrollar.</t>
  </si>
  <si>
    <t xml:space="preserve">Cumplimiento estructuraciónplanes de mejoramiento: Verificar el cumplimiento oportuno de las áreas en la estructuración de los planes de mejoramiento los de Procesos auditados. </t>
  </si>
  <si>
    <t xml:space="preserve">Se elaboraron 20 planes de mejoramiento correspondientes a los informes de auditoría que se remitieron a la administración y que se debían estructurar en dicho periodo, logrando cumplir en un 100% dicha gestión por parte de las dependencias. </t>
  </si>
  <si>
    <t xml:space="preserve">Se cumplió a cabalidad con las metas propestas por la Coordinación del grupo, en lo que tiene que ver con el trámite de las 101 quejas disciplinarias presentadas dentro del término establecido. </t>
  </si>
  <si>
    <t>Se ejecutó plan de contingencia a partir del tercer trimestre del año, y se logró el cumplimiento del indicador con 287 decisiopnes disciplinarias proyectadas.</t>
  </si>
  <si>
    <t>No. de decisiones disciplinarias de segunda instancia confirmadas  / No. de decisiones disciplinarias impugnadas *100</t>
  </si>
  <si>
    <t xml:space="preserve">Las metas propuestas para el año se cumplieron dando como resultado final un cumplimiento satisfactorio a los objetivos propuestos en materia de confirmación de decisiones disciplinarias impugnadas. El proceso 22-2016, impugnado en junio de 2019 al momento de cargar las cifras de la estadistica no habia sido resuelto popr segunda instancia.  </t>
  </si>
  <si>
    <t xml:space="preserve">De conformidad con las 11252 radicaciones recibidas en el año 2019 a cargo del Grupo de Apoyo Judicial, se resolvieron en los términos y oportunidades respectivas, 11031, cumpliendo la meta establecida.  </t>
  </si>
  <si>
    <t xml:space="preserve">De conformidad con los 284 derechos de petición recibido por el Grupo de Apoyo Judicial en el tercer año 2019, y  los cuales  fueron respondidos en su totalidad en los términos y oportunidades legales,  garantizan que  el nivel de efectividad fue del 100% </t>
  </si>
  <si>
    <t xml:space="preserve">De conformidad con el No de usuarios externos que se atendieron en la Baranda Física del Grupo de Apoyo Judicial, en el año 2019, respecto del estado de los procesos jurisdiccionales  que se tramitan y entre los cuales  consideraron con su calificación que su atención fue Excelente y/o  Buena, se puede evidenciar que el nivel de satisfacción  del usuario externo es del  100% </t>
  </si>
  <si>
    <t>LA ENTIDAD NO PERCIBE INGRESOS FUERA DE LOS CATALOGADOS EN EL PGN</t>
  </si>
  <si>
    <t>JPLievano@SUPERSOCIEDADES.GOV.CO</t>
  </si>
  <si>
    <t>JoaquinRG@SUPERSOCIEDADES.GOV.CO</t>
  </si>
  <si>
    <t>Ninguna</t>
  </si>
  <si>
    <t>La entidad no recibio transferencias en la vigencia 2019</t>
  </si>
  <si>
    <t>FILA_65</t>
  </si>
  <si>
    <t>FILA_67</t>
  </si>
  <si>
    <t>FILA_80</t>
  </si>
  <si>
    <t>FILA_93</t>
  </si>
  <si>
    <t>FILA_94</t>
  </si>
  <si>
    <t>FILA_95</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</si>
  <si>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</si>
  <si>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</si>
  <si>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</si>
  <si>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</si>
  <si>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</si>
  <si>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</si>
  <si>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</si>
  <si>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</si>
  <si>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</si>
  <si>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</si>
  <si>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</si>
  <si>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</si>
  <si>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</si>
  <si>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</si>
  <si>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</si>
  <si>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</si>
  <si>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</si>
  <si>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</si>
  <si>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</si>
  <si>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</si>
  <si>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</si>
  <si>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</si>
  <si>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</si>
  <si>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</si>
  <si>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</si>
  <si>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</si>
  <si>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</si>
  <si>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</si>
  <si>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</si>
  <si>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</si>
  <si>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</si>
  <si>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</si>
  <si>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</si>
  <si>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</si>
  <si>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</si>
  <si>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</si>
  <si>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</si>
  <si>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</si>
  <si>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</si>
  <si>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</si>
  <si>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</si>
  <si>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</si>
  <si>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</si>
  <si>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</si>
  <si>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</si>
  <si>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</si>
  <si>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</si>
  <si>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</si>
  <si>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</si>
  <si>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</si>
  <si>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ACOMPAÑAR LA DEFINICIÓN DE LOS PROYECTOS ESTRATÉGICOS, LAS ESTRATEGIAS DE DIVULGACIÓN Y EL DISEÑO DEL MODELO DE SEGUIMIENTO DE LA PLANEACIÓN ESTRATÉGICA CARLOS ZULETA</t>
  </si>
  <si>
    <t>PUBLICAR LOS ACTOS ADMINISTRATIVOS QUE REQUIERA LA SUPERINTENDENCIA DE SOCIEDADES EN EL DIARIO OFICIAL</t>
  </si>
  <si>
    <t>PRESTAR LOS SERVICIOS PROFESIONALES  PLAN DE MIGRACIÓN DE IPV4 A IPV6 E IMPLEMENTAR EL MEJORAMIENTO DE LA INFRAESTRUCTURA DE REDES Y TELECOMUNICACIONES.  WILDER  WILLCHES</t>
  </si>
  <si>
    <t>PRESTACION DE SERVICIOS TÉCNICOS PARA EL DESARROLLO DE PRUEBAS, ACOMPAÑAMIENTO TÉCNICO EN LA IMPLEMENTACIÓN E INTEGRACIÓN DE LOS SISTEMAS DE INFORMACIÓN CONSTRUIDOS POR Y PARA LA ENTIDAD  JHON HISSA</t>
  </si>
  <si>
    <t>PRESTACION DE SERVICIOS   ANÁLISIS DE PROCESOS, LEVANTAMIENTO DE REQUERIMIENTOS CON USUARIOS FUNCIONALES, IMPLEMENTACIÓN, PRUEBAS Y DOCUMENTACIÓN) EN LA HERRAMIENTA BPM AURA PORTAL CLAUDIA LILIANA  LADINO</t>
  </si>
  <si>
    <t>PRESTACION DE SERVICOS ACOMPAÑAMIENTO FUNCIONAL EN LA IMPLEMENTACIÓN E INTEGRACIÓN DE LOS SISTEMAS DE INFORMACIÓN CONSTRUIDOS POR Y PARA LA ENTIDAD  JUAN PABLO PAREDES</t>
  </si>
  <si>
    <t>ADHESION AL AMP SERVICIOS ORACLE - AGREGACION DE DEMANDA</t>
  </si>
  <si>
    <t>CONTRATAR LOS SERVICIOS PROFESIONALES ESPECIALIZADOS PARA EL DESARROLLO E INTEGRACIÓN DE NUEVAS FUNCIONALIDADES EN PLATAFORMA .NET/SHARE POINT (JOHANN MILLER)</t>
  </si>
  <si>
    <t>ADQUIRIR LA ACTUALIZACIÓN DE LAS LICENCIAS XBRL DE LA SUPERINTENDENCIA DE SOCIEDADES</t>
  </si>
  <si>
    <t>PRESTACIÓN DEL SERVICIO DE SOPORTE EN LA RECEPCIÓN DE INFORMACIÓN BAJO ESTÁNDARES INTERNACIONALES DEL AÑO 2018, EN EL 2019. (CENTRO DE CONTACTO ESPECIALIZADO)</t>
  </si>
  <si>
    <t>SERVICIO DE TRANSPORTE PARA FUNCIONARIOS EN COMISIÓN OFICIAL DENTRO DE LA CIUDAD DE BOGOTÁ</t>
  </si>
  <si>
    <t>SERVICIOS PROFESIONALES DE UN ABOGADO PARA LA DEFENSA JUDICIAL DE LA ENTIDAD EN LAS CIUDADES DE BOGOTÁ, NEIVA, FLORENCIA Y MOCOA.</t>
  </si>
  <si>
    <t>CONTRATAR LOS SERVICIOS ESPECIALIZADOS PARA REALIZAR DISEÑO, CONSTRUCCIÓN, DESPLIEGUE Y PUESTA EN OPERACIÓN DE NUEVAS FUNCIONALIDADES PARA EL SISTEMA RÉGIMEN CAMBIARIO DE PROPIEDAD DE LA SUPERINTENDENCIA DE SOCIEDADES</t>
  </si>
  <si>
    <t>PRESTACIÓN DEL SERVICIO DE MANTENIMIENTO PREVENTIVO Y CORRECTIVO PARA LOS ASCENSORES MARCA GOLDSTAR DE LA SUPERINTENDENCIA DE SOCIEDADES, SEDE BOGOTÁ</t>
  </si>
  <si>
    <t>MICROSOFT AZURE</t>
  </si>
  <si>
    <t>PRESTACIÓN DE SERVICIO DE SOPORTE TÉCNICO, MANTENIMIENTO PREVENTIVO Y CORRECTIVO CON REPUESTOS PARA LOS EQUIPOS TECNOLÓGICOS INDEX BRAILLE DE PROPIEDAD DE LA SUPERINTENDENCIA DE SOCIEDADES</t>
  </si>
  <si>
    <t xml:space="preserve">COMPRA DE CARPETAS EN YUTE </t>
  </si>
  <si>
    <t xml:space="preserve">MANTENIMIENTO PREVENTIVO, CORRECTIVO Y RECARGA EXTINTORES SEDE BOGOTÁ </t>
  </si>
  <si>
    <t>SUSCRIPCION DE SOFTWARE ASSURANCE DE PRODUCTOS MICROSOFT</t>
  </si>
  <si>
    <t>ACTUALIZACION DE LA SOLUCION DE DIGITURNO</t>
  </si>
  <si>
    <t>TRADUCTORA</t>
  </si>
  <si>
    <t>PRESTACIÓN SERVICIOS PROFESIONALES DERECHO CONSTITUCIONAL</t>
  </si>
  <si>
    <t>SUSCRIPCIÓN AL SERVICIO DE INFORMACIÓN JURÍDICA ESPECIALIZADA A TRAVÉS DE MULTILEGIS,</t>
  </si>
  <si>
    <t>MANTENIMIENTO PARQUE AUTOMOTOR</t>
  </si>
  <si>
    <t>VIGILANCIA JUDICIAL DE LOS PROCESOS A NIVEL NACIONAL</t>
  </si>
  <si>
    <t>ACTUALIZACIÓN Y AJUSTE DEL MANUAL</t>
  </si>
  <si>
    <t>PRESTACIÓN DEL SERVICIO DE MANTENIMIENTO PREVENTIVO Y CORRECTIVO DEL SISTEMA HIDRAÚLICO DE AGUA POTABLE DE LA SUPERINTENDENCIA DE SOCIEDADES SEDE BOGOTÁ.</t>
  </si>
  <si>
    <t>CONTRATAR EL SERVICIO PARA LA FUMIGACIÓN DEL ARCHIVO CENTRAL, ARCHIVOS SATÉLITES Y LA BIBLIOTECA DE LA ENTIDAD</t>
  </si>
  <si>
    <t>SERVICIOS DE BIENESTAR</t>
  </si>
  <si>
    <t>TRANSPORTE, MANEJO Y DISPOSICIÓN FINAL DE RESIDUOS PELIGROSOS, EN CUMPLIMIENTO DEL PLAN AMBIENTAL</t>
  </si>
  <si>
    <t>PAPELERIA</t>
  </si>
  <si>
    <t>TIQUETES</t>
  </si>
  <si>
    <t xml:space="preserve">PRUEBAS PSICOMETRICAS </t>
  </si>
  <si>
    <t>ACOMPAÑAMIENTO RECEPCIÓN 2019 - FASE II CALIFICACION Y GRADUACION DE CREDITOS Y DERECHOS DE VOTO, - TAXONOMIA GRUPO 3.</t>
  </si>
  <si>
    <t>MANTENIMIENTO DEL GIMNASIO</t>
  </si>
  <si>
    <t>PRESTACION DE SRVICIOS PROFESIONALES DIRECCION DE PROYECTOS</t>
  </si>
  <si>
    <t>MODERNIZACIÓN Y ACTUALIZACIÓN DE ASCENSORES</t>
  </si>
  <si>
    <t>MANTENIMIENTO PREVENTIVO Y CORRECTIVO  CAMIONETAS TOYOTA BLINDADA</t>
  </si>
  <si>
    <t>SERVICIO DE TRANSCRIPCION LITERAL E INTEGRAL DE AUDIENCIAS DE ARBITRAJE DE AUDIO A TEXTO</t>
  </si>
  <si>
    <t>CONTRATO SEGUNDA LENGUA - INGLÉS</t>
  </si>
  <si>
    <t>COMPACTADORES DE BASURA</t>
  </si>
  <si>
    <t xml:space="preserve">ABOGADA ANALISIS JURIDICO AMPARO GONZALEZ </t>
  </si>
  <si>
    <t>ADECUACIÓN FÍSICA Y DOTACIÓN TECNOLÓGICA DE UNA NUEVA SALA DE AUDIENCIAS SEDE BOGOTÁ</t>
  </si>
  <si>
    <t>COMPRA DE MICROFONOS</t>
  </si>
  <si>
    <t>DIARIO DE AMPLIA CIRCULACION</t>
  </si>
  <si>
    <t>PLANTAS ELECTRICAS</t>
  </si>
  <si>
    <t>INTERVENTORIA OBRA Y ADECUACION UNA NUEVA SALA DE AUDIENCIA</t>
  </si>
  <si>
    <t>MONITOREO DE NOTICIAS</t>
  </si>
  <si>
    <t>ADQUISICION CERTIFICADOS FIRMA DIGITAL</t>
  </si>
  <si>
    <t>INFRAESTRUCTURA FASE 2 DE HIPERCONVERGENCIA</t>
  </si>
  <si>
    <t>MICROSOFT ASURRANCE</t>
  </si>
  <si>
    <t>CLIMA LABORAL</t>
  </si>
  <si>
    <t>MANTENIMIENTO PLATAFORMA IBM (INFORMIX Y WAS)</t>
  </si>
  <si>
    <t>TOGAS PARA LOS FUNCIONARIOS QUE EJERCEN FUNCIONES JURISDICCIONALES</t>
  </si>
  <si>
    <t xml:space="preserve">ELEMENTOS DE COMUNICACIÓN </t>
  </si>
  <si>
    <t>SERVICIOS PROFESIONALES JEIMY  TATIANA MORALES</t>
  </si>
  <si>
    <t>SUMINISTRO MOBILIARIO, ARCHIVOS RODANTES Y ACCESORIOS</t>
  </si>
  <si>
    <t>ABOGADO PARA LA DELEGATURA FELIPE NOVOA</t>
  </si>
  <si>
    <t>APOYO PROYECTO THESAURUS ANDRES FELIPE GARCIA</t>
  </si>
  <si>
    <t>APOYO PROYECTO THESAURUS MONICA NAVARRO</t>
  </si>
  <si>
    <t>REVISIÓN Y CERTIFICACIÓN ANUAL DE ASCENSORES</t>
  </si>
  <si>
    <t>CINTEL</t>
  </si>
  <si>
    <t>CALCULO ACTUARIAL</t>
  </si>
  <si>
    <t>PLATAFORMA IBM</t>
  </si>
  <si>
    <t>MONTACARGAS</t>
  </si>
  <si>
    <t>SERVICIOS DE CONECTIVIDAD DE INTERNET Y CANALES DEDICADOS</t>
  </si>
  <si>
    <t xml:space="preserve">PLATAFORMA HP SERVIDORES TIPO BLADE Y SWITCHES </t>
  </si>
  <si>
    <t>SEGUROS</t>
  </si>
  <si>
    <t>MIGRACIÓN INFORMIX</t>
  </si>
  <si>
    <t>DISEÑADOR</t>
  </si>
  <si>
    <t>ADOBE  AUTOCAD</t>
  </si>
  <si>
    <t>ACTUALIZACION STONE</t>
  </si>
  <si>
    <t>ARRENDAMIENTO IMPRESORAS</t>
  </si>
  <si>
    <t>PRESTACIÓN DE SERVICIOS PROCEDIMIENTOS SIIF (LINA OLAYA)</t>
  </si>
  <si>
    <t>TEQUENDAMA</t>
  </si>
  <si>
    <t>DEPURACION CUOTAS PARTES PENSIONALES (DANIELA)</t>
  </si>
  <si>
    <t>RTVC</t>
  </si>
  <si>
    <t>FORTINET</t>
  </si>
  <si>
    <t>MENSAJERÍA EXPRESA</t>
  </si>
  <si>
    <t>BANDERAS</t>
  </si>
  <si>
    <t>PÓLIZA RESPONSABILIDAD SERVIDORES</t>
  </si>
  <si>
    <t>ABOGADA CONTRATOS ESTEFANIA RODRÍGUEZ</t>
  </si>
  <si>
    <t>SOAT</t>
  </si>
  <si>
    <t>OFFICE 365</t>
  </si>
  <si>
    <t>ANTI-MALWARE</t>
  </si>
  <si>
    <t>CONTRATAR LA COMPRA DE CARPETAS EN YUTE REQUERIDAS PARA EL ARCHIVO DOCUMENTAL</t>
  </si>
  <si>
    <t>MEJORAMIENTO DEL SISTEMA ELÉCTRICO DE LA SEDE PRINCIPAL</t>
  </si>
  <si>
    <t>APOYO PARA ADELANTAR LA VALORACIÓN DEL AMBIENTE LABORAL  A TRAVÉS DE LA METODOLOGÍA GREAT PLACE TO WORK.</t>
  </si>
  <si>
    <t>ACTUALIZACIÓN DEL VALOR DEL CÁLCULO ACTUARIAL DE LAS OBLIGACIONES PENSIONALES</t>
  </si>
  <si>
    <t xml:space="preserve">CONTRATAR LA INTERVENTORÍA PARA EL CONTRATO DE OBRA MEJORAMIENTO DEL SISTEMA ELÉCTRICO DEL EDIFICIO SEDE BOGOTÁ </t>
  </si>
  <si>
    <t xml:space="preserve"> ENCLOSURE C7000 Y SUS CORRESPONDIENTES SWITCHES DE RED Y DE SAN</t>
  </si>
  <si>
    <t>CONTRATAR CON UNA O VARIAS COMPAÑÍAS DE SEGUROS EL PROGRAMA DE SEGUROS</t>
  </si>
  <si>
    <t>ADQUIRIR ELEMENTOS DE COMUNICACIÓN</t>
  </si>
  <si>
    <t>SOFTWARE ASSURANCE WINDOWS SERVER Y SQL SERVER</t>
  </si>
  <si>
    <t>INSPECCIÓN Y CERTIFICACIÓN ANUAL DEL SISTEMA DE TRANSPORTE VERTICAL (TRES ASCENSORES)</t>
  </si>
  <si>
    <t>PRESTACIÓN DE SERVICIOS DE UN PROFESIONAL PARA EL DESARROLLO DE ACTIVIDADES EN LOS DIFERENTES GRUPOS DE LA DELEGATURA DE PROCEDIMIENTOS DE INSOLVENCIA.</t>
  </si>
  <si>
    <t xml:space="preserve">
CENTRO DE INVESTIGACIÓN Y DESARROLLO EN TECNOLOGÍAS DE LA INFORMACIÓN Y LAS COMUNICACIONES – CINTEL.
</t>
  </si>
  <si>
    <t>COMPRAR LAS ESCALERAS TIPO MINI PLATAFORMA PARA EL USO EN DIFERENTES ARCHIVOS</t>
  </si>
  <si>
    <t>MESA DE AYUDA</t>
  </si>
  <si>
    <t>SERVICIOS PROFESIONALES PARA REALIZAR ACTIVIDADES EN LOS DIFERENTES GRUPOS DE LA DELEGATURA DE PROCEDIMIENTOS DE INSOLVENCIA</t>
  </si>
  <si>
    <t>AUDITORÍA EXTERNA DE SEGUIMIENTO A LOS SISTEMAS DE GESTIÓN DE LA CALIDAD, SEGURIDAD DE LA INFORMACIÓN, GESTIÓN AMBIENTAL Y CENTRO DE CONCILIACIÓN Y/O ARBITRAJE</t>
  </si>
  <si>
    <t>DOCUMANAGER VERSION WEB ABCD</t>
  </si>
  <si>
    <t>ASEO Y CAFETERIA</t>
  </si>
  <si>
    <t xml:space="preserve"> ADQUISICIÓN DE LOS DERECHOS DE ACTUALIZACIÓN Y SOPORTE DE FÁBRICA PARA INFORMIX, WAS Y LINUX RED HAT.</t>
  </si>
  <si>
    <t>CENTRO DE CONTACTO</t>
  </si>
  <si>
    <t>INSONORIZACION</t>
  </si>
  <si>
    <t>SWITCHES DE ACCESO HUAWEI</t>
  </si>
  <si>
    <t>DIAGNOSTICO SISTEMA DE PROTECCION CONTRA INCENDIOS</t>
  </si>
  <si>
    <t>AGUAS NEGRAS</t>
  </si>
  <si>
    <t>MICROSOFT WINDOWS CATEGORIA 2</t>
  </si>
  <si>
    <t>DIAGNOSTICO DEL SISTEMA DE BOMBEO DE AGUA POTABLE</t>
  </si>
  <si>
    <t>MANTENIMIENTO AIRES ACONDICIONADOS</t>
  </si>
  <si>
    <t>COMPRA AIRES ACONDICIONADOS</t>
  </si>
  <si>
    <t>SISTEMA EXTRACTOR HUMO</t>
  </si>
  <si>
    <t>RENOVACION SUSCRIPCIONES IMPRESAS DIARIO TIEMPO Y PORTAFOLIO</t>
  </si>
  <si>
    <t>MICROSOFT WINDOWS CATEGORIA 1</t>
  </si>
  <si>
    <t>COMPRA DE DIADEMAS CON SUS ACCESORIOS COMPATIBLES CON EL SISTEMA DE COMUNICACIONES</t>
  </si>
  <si>
    <t>INTELIGENCIA ARTIFICIAL</t>
  </si>
  <si>
    <t>SUMINISTRO Y TRANSPORTE DE COMBUSTIBLE</t>
  </si>
  <si>
    <t xml:space="preserve">ADQUISICION ELEMENTOS DE PAPELERIA Y UTILES DE OFICINA </t>
  </si>
  <si>
    <t>VIGILANCIA</t>
  </si>
  <si>
    <t>PISOS</t>
  </si>
  <si>
    <t>DERECHOS DE SOPORTE, ACTUALIZACIÓN Y GARANTÍA DE LAS LICENCIAS DE FTK DEL LABORATORIO FORENSE POR TRES AÑOS.</t>
  </si>
  <si>
    <t>POSTAL</t>
  </si>
  <si>
    <t>ADHESION AMP SUMINISTRO DE TIQUETES</t>
  </si>
  <si>
    <t>SERVICIOS DE GIMNASIO, ACONDICIONAMIENTO FISICO</t>
  </si>
  <si>
    <t>RENOVACIÓN DE SOPORTE, MANTENIMIENTO CON REPUESTOS Y ACTUALIZACIÓN DE LA SOLUCIÓN DE DIGITURNO</t>
  </si>
  <si>
    <t>COMUNICACIONES DE VOZ</t>
  </si>
  <si>
    <t>PRODUCTOS DERIVADOS DEL PAPEL, CARTON Y CORRUGADO</t>
  </si>
  <si>
    <t>SERVICIOS, SOPORTE Y MANTENIMIENTO SISTEMA GESTION FINANCIERA Y ADMINISTRATIVA SOFIA</t>
  </si>
  <si>
    <t>ACTUALIZACION, SOPORTE, MANTENIMIENTO DEL SAOFTWARE SOFÍA Y LA ADQUISICION DE UN EQUIPO DE LECTURA BRAILLE</t>
  </si>
  <si>
    <t>MANTENIMIENTO PREVENTIVO Y CORRECTIVO EQUIPOS DE AUDIO, GRABACION Y VIDEO DE LAS SALAS DE AUDIENCIA Y CONCILIACION</t>
  </si>
  <si>
    <t>KACTUS HCM</t>
  </si>
  <si>
    <t>MANTENIMIENTO PREVENTIVO Y CORRECTIVO PARQUE AUTOMOTOR</t>
  </si>
  <si>
    <t>SERVICIOS POSTALES NACIONALES SA 472</t>
  </si>
  <si>
    <t>ARRENDAMIENTO CENTRO DE FOTOCOPIADO</t>
  </si>
  <si>
    <t>CONVENIO CON LA UIAF</t>
  </si>
  <si>
    <t>CORREDOR DE SEGUROS</t>
  </si>
  <si>
    <t xml:space="preserve">ADQUIRIR HERRAMIENTAS DE HARDWARE PARA DISEÑO GRÁFICO Y DE VIDEO PARA EL REGISTRO, CUBRIMIENTO Y TRANSMISIÓN DE LOS EVENTOS </t>
  </si>
  <si>
    <t>A-02-02-02-008</t>
  </si>
  <si>
    <t>UNIDAD</t>
  </si>
  <si>
    <t>C-3599-0200-9-0-3599923-02</t>
  </si>
  <si>
    <t>A-02-02-02-006</t>
  </si>
  <si>
    <t>C-3599-0200-9-0-3599068-02</t>
  </si>
  <si>
    <t>A-02-02-01-003</t>
  </si>
  <si>
    <t>A-02-02-02-009</t>
  </si>
  <si>
    <t>C-3599-0200-9-0-3599072-02</t>
  </si>
  <si>
    <t>C-3599-0200-8-0-3599016-02</t>
  </si>
  <si>
    <t>A-02-01-01-004</t>
  </si>
  <si>
    <t>A-02-02-01-002</t>
  </si>
  <si>
    <t>A-02-02-02-007</t>
  </si>
  <si>
    <t>C-3599-0200-8-0-3599011-02</t>
  </si>
  <si>
    <t>C-3502-0200-2-0-3502034-02</t>
  </si>
  <si>
    <t>C-3502-0200-2-0-3502035-02</t>
  </si>
  <si>
    <t>A-03-11-03-001</t>
  </si>
  <si>
    <t>No aplica</t>
  </si>
  <si>
    <t>2 CONTRATACIÓN DIRECTA - Contratación Directa</t>
  </si>
  <si>
    <t>7 SELECCIÓN ABREVIADA - Acuerdo Marco de precios</t>
  </si>
  <si>
    <t>7 SELECCIÓN ABREVIADA - Mínima Cuantía</t>
  </si>
  <si>
    <t>4 LICITACIÓN PÚBLICA - Licitación Pública</t>
  </si>
  <si>
    <t>1 CONCURSO DE MÉRITOS ABIERTO - Concurso de Méritos</t>
  </si>
  <si>
    <t>7 SELECCIÓN ABREVIADA - Subasta Inversa</t>
  </si>
  <si>
    <t>7 SELECCIÓN ABREVIADA - Menor Cuantía</t>
  </si>
  <si>
    <t>209119-209219-209319-209519-209619</t>
  </si>
  <si>
    <t>2 CONTRATACIÓN DIRECTA - Convenio</t>
  </si>
  <si>
    <t>Prestación de servicios de recolección, transporte, almacenamiento, tratamiento, aprovechamiento o disposición final de los residuos en cumplimiento del programa de gestión integral de residuos peligrosos RESPEL, vinculado al sistema de gestión ambiental</t>
  </si>
  <si>
    <t>En la vigencia 2019 la Superintendencia de Sociedades no cuenta con proyectos financiados por la Banca Multilateral</t>
  </si>
  <si>
    <t>1900/01/01</t>
  </si>
  <si>
    <t>En la Vigencia 2019 la Superintendencia de Sociedades  no registró proyectos financiados con banca multilateral o donaciones internacionales</t>
  </si>
  <si>
    <t>Fortalecimiento interno de los procesos y de la infraestructura tecnológica de la Superintendencia de Sociedades a nivel nacional</t>
  </si>
  <si>
    <t>Dirección de Informática y Desarrollo, Oficina Asesora de Planeación, Grupo de Desarrollo del Talento Humano y Grupo de Administración de Personal</t>
  </si>
  <si>
    <t>Director Informática y Desarrollo, Jefe Oficina Asesora Planeación, Coordinador Grupo Desarrollo Talento Humano y Coordinador Administración Personal</t>
  </si>
  <si>
    <t>Fortalecimiento de la infraestructura física de la Superintendencia de Sociedades a nivel nacional</t>
  </si>
  <si>
    <t>Áreas de Apoyo y Grupos Misionales</t>
  </si>
  <si>
    <t>Subdirector Administrativo y Coordinador Grupo Administrativo</t>
  </si>
  <si>
    <t>Fortalecimiento de la competitividad de las sociedades del sector real a nivel nacional</t>
  </si>
  <si>
    <t>Despacho Superintendente de Sociedades y Delegatura de Asuntos Económicos y Contables</t>
  </si>
  <si>
    <t>Asesor Despacho Superintendente de Sociedades</t>
  </si>
  <si>
    <t>El Lugar de Ejecución es OTRO, por cuanto el proyecto tiene cobertura NACIONAL</t>
  </si>
  <si>
    <t>01-Resolucion Presupuesto-534-000018-Rad-2019-01-011191 que distribuye las partidas de gastos de la Superintendencia de Sociedades</t>
  </si>
  <si>
    <t>REVISIÓN Y APROBACIÓN DE LOS CÁLCULOS ACTUARIALES POR PENSIONES DE JUBILACIÓN, BONOS Y TÍTULOS PENSIONALES</t>
  </si>
  <si>
    <t>VERIFICACIÓN DE LA SITUACION DE CONTROL Y GRUPO EMPRESARIAL</t>
  </si>
  <si>
    <t>SOMETIMIENTO, EXENCIÓN DE VIGILANCIA Y CONTROL DE LEGALIDAD</t>
  </si>
  <si>
    <t>CONVOCATORIAS Y DELEGADOS MÁXIMO ÓRGANO SOCIAL</t>
  </si>
  <si>
    <t>AUTORIZACIONES Y REFORMAS ESTATUTARIAS</t>
  </si>
  <si>
    <t>MEDIDAS ADMINISTRATIVAS (ART. 87 LEY 222 DE 1995, DECRET0 19/2012)</t>
  </si>
  <si>
    <t>APROBACION DE INVENTARIO SOCIAL (SOCIEDADES EN LIQUIDACION VOLUNTARIA)</t>
  </si>
  <si>
    <t>SOMETIMIENTO A VIGILANCIA SOCIEDADES EN EXTINCIÓN DE DOMINIO</t>
  </si>
  <si>
    <t>SOMETIMIENTO A CONTROL</t>
  </si>
  <si>
    <t>REQUERIMIENTO PARA SEGUIMIENTO EMPRESARIAL</t>
  </si>
  <si>
    <t>QUEJAS Y RECLAMOS DE SUSCRIPTORES DEL SISTEMA CONSORCIAL - SAPAC</t>
  </si>
  <si>
    <t>INVESTIGACIONES ADMINISTRATIVAS - VISITAS</t>
  </si>
  <si>
    <t>PROCEDIMIENTO ADMINISTRATIVO CAMBIARIO (OPERACIONES REPORTADAS POR EL BANREPUBLICA VS. PROCESOS APERTURADOS)</t>
  </si>
  <si>
    <t>DERECHOS DE PETICION</t>
  </si>
  <si>
    <t>PRORROGAS</t>
  </si>
  <si>
    <t>CONSULTAS ESCRITAS</t>
  </si>
  <si>
    <t>CERTIFICACIONES</t>
  </si>
  <si>
    <t>NORMALIZACIÓN</t>
  </si>
  <si>
    <t>QUEJAS MULTINIVEL</t>
  </si>
  <si>
    <t>ORDENES PREVIAS Y SEGUIMIENTO</t>
  </si>
  <si>
    <t>TUTELAS</t>
  </si>
  <si>
    <t xml:space="preserve">INVESTIGACIONES ADMINISTRATIVAS POR PRESUNTA CAPTACIÓN </t>
  </si>
  <si>
    <t>AUTORIZACIÓN ENAJENACIÓN Y OPERACIONES QUE NO CORRESPONDAN AL GIRO ORDINARO DE LOS NEGOCIOS 27007</t>
  </si>
  <si>
    <t>TERMINACIÓN DEL CONTROL 27003</t>
  </si>
  <si>
    <t>SEGUIMIENTO ORDENES CONTROL 27005</t>
  </si>
  <si>
    <t>PRESENTACIÓN PLANES DE MEJORAMIENTO 27002</t>
  </si>
  <si>
    <t>INFORME AVANCE EJECUCIÓN DEL ACUERDO 150022</t>
  </si>
  <si>
    <t>QUEJAS DE INCUMPLIMIENTO ACUERDOS</t>
  </si>
  <si>
    <t>DOCUMENTOS ADICIONALES DE ESTADOS FINANCIEROS 150036</t>
  </si>
  <si>
    <t>TERMINACIÓN DE ACUERDO 150032</t>
  </si>
  <si>
    <t>DESIGNACIÓN DEL LIQUIDADOR</t>
  </si>
  <si>
    <t>En la Intendencia de Manizales corresponde a las 3 sociedades: Colomich SAS, Gran Morada Construcciones SAS, Sociedad Giraldo G &amp; Giraldo SAS. Del grupo de Trámites Societarios corresponde a 267  trámites.</t>
  </si>
  <si>
    <t xml:space="preserve">Atendidas en el término, con credenciales y oficio. </t>
  </si>
  <si>
    <t>Del grupo de Trámites Societarios, corresponde a las reformas con autorización general que fueron 163 y con autorización previa 59. De las reformas de autorización previa; 12 procesos fueron radicados en el 2018 pero se culminaron en el 2019, 47 se recibieron en el 2019.
16 procesos fueron desistidos y/o negados, 2 se tramitaron en forma conjunta con la Superintendencia de Servicios Públicos Domiciliarios, 4 se remitieron a otras Superintendencias. La clasificación de este trámite por tipo de reforma fue de la siguiente manera: 
Fusiones 24, escisiones 8 y 27 disminuciones de capital. La entidad tuvo conocimiento de 163 reformas estatutarias por autorización general.
De este total se registraron 125 fusiones, 30 escisiones y 8 disminuciones de capital. El número de sociedades involucradas fueron 433. Del grupo de Control corresponde a 13 trámites.</t>
  </si>
  <si>
    <t>Corresponde al Grupo de Trámites Societarios asï:  los 10 radicados, corresponden a 8 sociedades que solicitaron aprobación del inventario.
De las 8 sociedades se aprobó a 1; el de la sociedad EDITORIAL EL GLOBO S.A., 1 está en trámite PANASONIC, las restantes fueron desistidas o negadas</t>
  </si>
  <si>
    <t xml:space="preserve">Del grupo de Trámites Societarios corresponde a 227 producto de la depuración del SIGS y del cruce de información con la SAE SAS y los depositarios provisionales. </t>
  </si>
  <si>
    <t xml:space="preserve">Corresponde a 17 sociedades sometidas en la Delegatura IVC </t>
  </si>
  <si>
    <t xml:space="preserve">Del grupo de Trámites Societarios corresponde a 158 seguimientos a la gestión de los depositarios provisionales en las sociedades sometidas a un proceso de extinción de dominio. Del grupo de supervisión especial 1603 corresponden a los datos del grupo sin tener en cuenta SAPAC. Del grupo de Análisis y Seguimiento Empresarial corresponde a 373 requerimientos. En la Intendencia de Manizales corresponde a 106 sociedades a quienes se les enviaron 202 Oficios de salida en el año 2019, que corresponden a los trámites 30001 y 30003 asignados a IVC, en temas relacionados con Analisis y seguimiento Financieros, requerimientos para seguimiento empresarial, observaciones, respuestas y terminación de seguimiento </t>
  </si>
  <si>
    <t>Corresponde al total de las radicaciones relacionadas con SAPAC.</t>
  </si>
  <si>
    <t>En la Intendencia de Cartagena corresponde a 11 solicitudes de la vigencia se han atendido con diligencias preliminares, visitas de toma de información e informes, oficios de traslado de quejas y requerimientos. En el grupo de Supervisión Especial corresponde a 5 investigaciones.  En la Intendencia de Medellín corresponde a 31 solicitudes presentadas: Menos (13) aperturas de investigacion, (1) desistimiento, (2) rechazo, (4) otros grupos de trabajo, (11) preliminares. En la Intendencia de Barranquilla corresponde a investgaciones por posible infracciones a las violaciones a los deberes de los administradores, multas por infracciones a la ley, ordenes con el fin de subsanar abusos de los organos administración de la sociedad (art. 84 de la ley 222 de 1995). Del grupo de investigaciones administrativas corresponde a 1555 trámites, los cuales en algunas oportunidades se imparte ordenes tanto al Representante legal como al revisor fiscal y/o se reitera las ordenes impartidas. En la Intendencia de Bucaramanga corresponde a 4 investigaciones adminsitrativas</t>
  </si>
  <si>
    <t>Corresponde al grupo de Régimen Cambiario  2.172  operaciones reportadas por el Banco de la República que fueron tramitadas así: Se abrió investigación a 185, se archivaron 546, se trasladaron por competencia a la Superintendencia Financiera  74 , las restantes 1.458 están en seguimiento, para verificación sobre la destinación de los recursos canalizados como  inversión extranjera en sociedad y bien inmueble. Además, se terminaron 113 procesos abiertos de años anteriores, por cuanto el término legal para desarrollar el proceso administrativo es de  3 años.</t>
  </si>
  <si>
    <t xml:space="preserve">En la Intendencia de Medellín corresponde a 234 derechos de petición (180) traslado por competencia. En la Intendencia de Barranquilla corresponde a peticiones de información sobre el estado de sociedades sujetas a la inspección, vigilancia y control de la superitendencia de soceidades y solicitus de copias y acceso a información. </t>
  </si>
  <si>
    <t>En la Intendencia de Medellín corresponde a onsultas jurídicas (19), consulta general (10)</t>
  </si>
  <si>
    <t>En el grupo de Trámites Societarios corresponde a 236 enviadas a las sociedades que solicitan aprobación del cálculo actuarial</t>
  </si>
  <si>
    <t>En el Trámites Societarios, corresponde a 1 relacionada con la orden de reexpresión de los estados financieros para una de las sociedades del Grupo Grajales, sometida a un proceso de extinción de dominio. En la Intendencia de Barranquilla corresponde al seguimiento a las ordenes previas impartidas.</t>
  </si>
  <si>
    <t xml:space="preserve">En el grupo de Investigaciones Administrativas ,corresponde a las Investigaciones de alta complejidad que involucran 31 lineas de investigación con 180 personas naturales y juridicas asociadas a estas. </t>
  </si>
  <si>
    <t xml:space="preserve">En el grupo de Trámites Societarios se designó liquidador para 14 sociedades, las restantes 47 solicitudes fueron observadas o negadas, </t>
  </si>
  <si>
    <r>
      <t>En la Intendencia de Manizales de las 28 Sociedades que se manejaron por código 39 en la tabla de trámites durante el año 2019, el resultado es el siguiente:  7 Solicitudes rechazadas 6 Solicitudes trasladadas por competencia 3 en analisis de descargos presentados por los investigados  1 en cumplimiento de ordenes  1 multa por desacato y en seguimiento  1 liquidada judicialmente por la intendencia regional.</t>
    </r>
    <r>
      <rPr>
        <sz val="8"/>
        <rFont val="Calibri"/>
        <family val="2"/>
        <scheme val="minor"/>
      </rPr>
      <t xml:space="preserve"> E</t>
    </r>
    <r>
      <rPr>
        <sz val="8"/>
        <color indexed="8"/>
        <rFont val="Calibri"/>
        <family val="2"/>
        <scheme val="minor"/>
      </rPr>
      <t xml:space="preserve">n la Intendencia de Medellín corresponde a  presupuesto de ineficacia (1), convocatoria asamblea sin reunirse en oportunidades legales (1), conciliaciones (8).  En la Intendencia de Barranquilla corresponde al reconocimiento de presupuestos que dan lugar a la sanción de ineficacia, orden para convocatoria de reuniones del maximo organo social, orden para suministro de información por violaciones al derecho de inspección de accionistas. En el grupo de Investigaciones Administrativas corresponde a 192 solicitudes rechazadas por no cumplimiento de requisitos del art. 87 de la Ley 222 de 1995. En la Intendencia de Cartagena corresponde 2 trámites por pliego de cargos y apertura de investigaciones administrativas </t>
    </r>
  </si>
  <si>
    <t>Aprobación de avaluo de aportes en especie</t>
  </si>
  <si>
    <t>Portal de Información Empresarial</t>
  </si>
  <si>
    <t>C-3599-0200-9</t>
  </si>
  <si>
    <t>C-3599-0200-8</t>
  </si>
  <si>
    <r>
      <t xml:space="preserve">Puesta en ambiente de producción de la solución tecnológica de </t>
    </r>
    <r>
      <rPr>
        <sz val="11"/>
        <rFont val="Calibri"/>
        <family val="2"/>
        <scheme val="minor"/>
      </rPr>
      <t>Stone</t>
    </r>
    <r>
      <rPr>
        <sz val="11"/>
        <color rgb="FFFF0000"/>
        <rFont val="Calibri"/>
        <family val="2"/>
        <scheme val="minor"/>
      </rPr>
      <t xml:space="preserve">
</t>
    </r>
  </si>
  <si>
    <t xml:space="preserve">Modulo de generación de proyecto borrador de sentencias
</t>
  </si>
  <si>
    <t>Se ajustaron fechas y  nombre de actividades.</t>
  </si>
  <si>
    <t>Se ajustaron fechas y cantidades .</t>
  </si>
  <si>
    <t xml:space="preserve">Se ajustaron fechas </t>
  </si>
  <si>
    <t>Se ajustaron fechas y descripción de actividades .</t>
  </si>
  <si>
    <t>Se aplazo para la siguiente vigencia</t>
  </si>
  <si>
    <t>Se ajustaron fechas y nombre de actividades</t>
  </si>
  <si>
    <t>Consulta a los grupos de interés y análisis de materialidad 2019</t>
  </si>
  <si>
    <t>Espacio de participación ciudadana, a través del cual los grupos de interés de la Superintendencia de Sociedades tienen la posibilidad de evaluar y manifestar su percepción y expectativas en cuanto a la gestión de la Entidad en temas de Responsabilidad Social Institucional</t>
  </si>
  <si>
    <t>Chat y foros interactivos donde se tratan temas relativos a la gestión misional de la entidad.</t>
  </si>
  <si>
    <t>https://www.supersociedades.gov.co/chat/Paginas/TerminosYcondiciones.aspx</t>
  </si>
  <si>
    <t>Se identificaron once (11) grupos de interés tal como se relacionan a continuación: Ciudadanía en general, ciudadanos que cumplen funciones públicas, servidores públicos, sociedades sujetas a supervisión, órganos de control, otras entidades del estado, medios de comunicación, contratistas y proveedores, agremiaciones, instituciones universitarias, comunidad internacional.</t>
  </si>
  <si>
    <t>Se dió cumplimiento a las publicaciones indicadas en la Ley 1712 de 2014, publicada en la página web de la entidad.</t>
  </si>
  <si>
    <t>La última actualización de la caracterización se realizó en el año 2017 y se encuentra publicada en la página web de la entidad.</t>
  </si>
  <si>
    <r>
      <t xml:space="preserve">1) 1 Audiencia de rendición de cuentas,  2) 5 mesas de diálogo intersectorial 3) 38 Eventos de jornadas pedagógicas  4) 3 Ferias Nacionales de Servicio al Ciudadano 5) 4 Encuestas 6) 37 Foros  y chats virtuales 7) 1 ejercicio de consulta a los grupos de interés  8) </t>
    </r>
    <r>
      <rPr>
        <sz val="11"/>
        <rFont val="Calibri"/>
        <family val="2"/>
        <scheme val="minor"/>
      </rPr>
      <t>3 Charlas informativas sobre las funciones de la entidad, dirigida a estudiantes universitarios</t>
    </r>
  </si>
  <si>
    <t xml:space="preserve">A-02-02-02-008 </t>
  </si>
  <si>
    <r>
      <t xml:space="preserve">Cont. 114: Mantenimiento y soporte Tandem - Postal y Tandem - radicados windows componente del sistema de </t>
    </r>
    <r>
      <rPr>
        <sz val="11"/>
        <color theme="1"/>
        <rFont val="Calibri"/>
        <family val="2"/>
        <scheme val="minor"/>
      </rPr>
      <t>gestión documental de la Superintendencia de Sociedades - Rubro A-02-02-02-008 (valor contrato $188.512.417)
Cont. 42271: Servic</t>
    </r>
    <r>
      <rPr>
        <sz val="11"/>
        <rFont val="Calibri"/>
        <family val="2"/>
        <scheme val="minor"/>
      </rPr>
      <t>io de operación del centro de contacto, conmutador y chat para la sede Bogotá de la Superintendencia de Sociedades - Rubro A-02-02-02-008 (valor contrato $730.531.584)</t>
    </r>
  </si>
  <si>
    <t>Cont. 041: Adecuación física y dotación tecnológica de espacios de la Superintendencia de Sociedades en la sede Bogota para el desarrollo de Audiencias, atención al usuario o realización de reuniones - Rubro: C-3599-0200-8-0-3599011-02 (valor contrato $1.148.872.591)
Cont. 071: Entregar, instalar y poner en funcionamiento, 3 ascensores de pasajeros en el edificio de la sede Bogotá de la Superintendencia de Sociedades - Rubro: C-3599-0200-8-0-3599011-02 (valor contrato $431.000.000)</t>
  </si>
  <si>
    <t xml:space="preserve">1) 1 Curso virtual de lenguaje claro realizado por los servidores de la Entidad, 
2) 12 informes de seguimiento a los derechos de petición radicados en la Entidad.
3) 4 informes trimestrales de seguimiento de PQRS
2) 4 campañas de promoción de los canales de atención para la presentación de quejas, reclamos o denuncias
</t>
  </si>
  <si>
    <t>Encuesta de selección de temas para la audiencia pública de rendición de cuentas 2019</t>
  </si>
  <si>
    <t>1) 2 Encuestas de satisfacción de usuarios, 
2) 2 Encuestas de satisfacción a las respuestas de PQRS
3) 1 ejercicio de consulta a los grupos de interés en temas de responsabilidad social institucional</t>
  </si>
  <si>
    <t>Se cumplio la meta</t>
  </si>
  <si>
    <t>Se ajusto el alcance enfocando el poyecto en la mejora del aplicativo de cartera.</t>
  </si>
  <si>
    <t xml:space="preserve">En el primer trimestre del presente año, se profirieron 36  autos de Calificación y graduación de 88 procesos iniciados en el segundo semestre del año 2018. Con esto, el indicador se ubica en 41%. en el segundo Semestre 2019: En el segundo semestre del año de los 26 procesos iniciados en el primer semestre de 2019, se profirieron 14 actas y autos , donde 8 fueron actas y 6 fueron autos. Obteniendo un 42% del avance del indicador en el segundo semestre; a nivel del año 2019 se registra un reultado del 42% incumplinedo la meta, por cuanto al tomar en considercaión la realidad funcional del proceso, la meta está muy alta y por ello se tiene previsto evaluar en 2020 un ajuste en la meta.     </t>
  </si>
  <si>
    <t>Se ajustaron fechas</t>
  </si>
  <si>
    <t xml:space="preserve">De presupuesto de funcionamiento en el rubro "Otras comunicaciones y transporte 2-0-4-6-8"; del presupuesto de inversión en el proyecto de inversión A-02-02-02-006   </t>
  </si>
  <si>
    <t xml:space="preserve">De presupuesto de funcionamiento en el rubro "Otras comunicaciones y transporte 2-0-4-6-8"; del presupuesto de inversión en el proyecto A-02-02-02-006   </t>
  </si>
  <si>
    <t xml:space="preserve">Del presupuesto de inversión en el proyecto C-3599-0200-9 </t>
  </si>
  <si>
    <t>1. Programa de participación ciudadana 2019
2. Convocatoria por diferentes medios a la Audiencia de rendición de cuentas.
3. Respuestas a veedurías
4. Publicación web de datos abiertos
5. Publicación web de contratos.
6. Publicación web de la ejeución mensual presupuestal y de los nombramientos.
7. Publicación web de los resultados de la encuesta de satisfacción al ciudadano.</t>
  </si>
  <si>
    <t>Se realizó la solicitud a través de la página web de la entidad para observaciones por parte de la ciudadanía de los 8 componentes del Plan anticorrupción 2019, en el siguiente link:
https://www.supersociedades.gov.co/Servicio_Ciudadano/anticorrupcion_atencion_ciudadano/Paginas/Plan-Anticorrupcion-2019.aspx</t>
  </si>
  <si>
    <t>1) Publicacion de 17 conjuntos de datos abiertos estratégicos en "datos.gov.co" y en la página web de la Entidad.
2) Publicación de 7 analíticas sobre conjunto de datos abiertos.
3) Obtención del sello (1) de la excelencia de datos abiertos en el link:
https://sellodeexcelencia.gov.co/detalle/1609</t>
  </si>
  <si>
    <t>1. Audiencia Pública de Rendición de cuentas - Encuesta
2. Foros virtuales
3. Ferias  
4. Redes sociales.
5. Jornadas pedagógicas a grupos de interés.
6. Teleconferencias Interactivas</t>
  </si>
  <si>
    <t xml:space="preserve">Se realizó convocatoria a través de radio y prensa, Convocatoria por redes sciales (facebook y twitter) de la realización del evento y publicación de banner insformativos en la página web de la entidad así como por correo electrónico y físico certificado y afiches.
</t>
  </si>
  <si>
    <t>De presupuesto de funcionamiento en el rubro "Otras comunicaciones y transporte</t>
  </si>
  <si>
    <t>Participación de funcionarios en eventos de participación ciudadana.</t>
  </si>
  <si>
    <t>En Sede Bogotá e Intendencias Regionales</t>
  </si>
  <si>
    <t>Derechos de Petición presentados en temas administrativos (1.073) y jurisdiccionales (1.799)</t>
  </si>
  <si>
    <t>Tiempo de respuesta promedio en días</t>
  </si>
  <si>
    <r>
      <t>1) 1 Audiencia de rendición de cuentas - 1408</t>
    </r>
    <r>
      <rPr>
        <sz val="11"/>
        <color rgb="FFFF0000"/>
        <rFont val="Calibri"/>
        <family val="2"/>
        <scheme val="minor"/>
      </rPr>
      <t xml:space="preserve"> </t>
    </r>
    <r>
      <rPr>
        <sz val="11"/>
        <color theme="1"/>
        <rFont val="Calibri"/>
        <family val="2"/>
        <scheme val="minor"/>
      </rPr>
      <t>participantes</t>
    </r>
    <r>
      <rPr>
        <sz val="11"/>
        <color indexed="8"/>
        <rFont val="Calibri"/>
        <family val="2"/>
        <scheme val="minor"/>
      </rPr>
      <t>,  2)</t>
    </r>
    <r>
      <rPr>
        <sz val="11"/>
        <color rgb="FFFF0000"/>
        <rFont val="Calibri"/>
        <family val="2"/>
        <scheme val="minor"/>
      </rPr>
      <t xml:space="preserve"> </t>
    </r>
    <r>
      <rPr>
        <sz val="11"/>
        <rFont val="Calibri"/>
        <family val="2"/>
        <scheme val="minor"/>
      </rPr>
      <t>5 mesas de diálogo intersectorial</t>
    </r>
    <r>
      <rPr>
        <sz val="11"/>
        <color rgb="FFFF0000"/>
        <rFont val="Calibri"/>
        <family val="2"/>
        <scheme val="minor"/>
      </rPr>
      <t xml:space="preserve"> </t>
    </r>
    <r>
      <rPr>
        <sz val="11"/>
        <color theme="1"/>
        <rFont val="Calibri"/>
        <family val="2"/>
        <scheme val="minor"/>
      </rPr>
      <t>- 153 participantes</t>
    </r>
    <r>
      <rPr>
        <sz val="11"/>
        <color rgb="FFFF0000"/>
        <rFont val="Calibri"/>
        <family val="2"/>
        <scheme val="minor"/>
      </rPr>
      <t xml:space="preserve"> </t>
    </r>
    <r>
      <rPr>
        <sz val="11"/>
        <color indexed="8"/>
        <rFont val="Calibri"/>
        <family val="2"/>
        <scheme val="minor"/>
      </rPr>
      <t>3) 38 Eventos de jornadas pedagógicas - 4.407 participantes 4) 3 Ferias Nacionales de Servicio al Ciudadano - 158 participantes 5) 4 Encuestas - 2.826 participantes 6)</t>
    </r>
    <r>
      <rPr>
        <sz val="11"/>
        <rFont val="Calibri"/>
        <family val="2"/>
        <scheme val="minor"/>
      </rPr>
      <t xml:space="preserve"> 37 Foros  y chats virtuales - 247 participantes</t>
    </r>
    <r>
      <rPr>
        <sz val="11"/>
        <color indexed="8"/>
        <rFont val="Calibri"/>
        <family val="2"/>
        <scheme val="minor"/>
      </rPr>
      <t xml:space="preserve"> 7) 1 ejercicio de consulta a los grupos de interés - 1.990 participantes 8) 3 Charlas informativas sobre las funciones de la entidad, dirigida a estudiantes universita</t>
    </r>
    <r>
      <rPr>
        <sz val="11"/>
        <rFont val="Calibri"/>
        <family val="2"/>
        <scheme val="minor"/>
      </rPr>
      <t>rios - 79 participantes</t>
    </r>
  </si>
  <si>
    <t>1) Inteligencia Datos, alertas tempranas DIAN y Superfinanciera. (8) participantes. 2) Inteligencia artificial índice posible soborno transnacional en Uniandes, pasantías. (7) participantes. 3) Portal de Información Empresarial, vista 360 de Estados Financieros Fedesarrollo. (2) participantes.  4) Presentación del modelo Tesauros a Uniexternado (2) participantes).</t>
  </si>
  <si>
    <t>1) Inteligencia Datos, alertas tempranas a DIAN y Superfinanciera. 2) Inteligencia artificial índice posible soborno transnacional en Uniandes, pasantías. 3) Portal de Información Empresarial, vista 360 de Estados Financieros Fedesarrollo. 4) Presentación del modelo Tesauros a Uniexternado.</t>
  </si>
  <si>
    <t xml:space="preserve">En cumplimiento de la normatividad vigente, se convocó de manera expresa a las veedurías ciudadanas en los procesos de Licitación Pública, Concurso de Méritos, Selección Abreviada de Menor Cuantía y Subasta Inversa.
</t>
  </si>
  <si>
    <t>Pese a la convocatoria no se tuvo revisión alguna.</t>
  </si>
  <si>
    <t xml:space="preserve">Pasantías de estudiantes de la Universidad de los Andés sobre Inteligencia artificial en la que se obtuvo una metodología para eleborar un índice de posible soborno transnacional. </t>
  </si>
  <si>
    <t>Porque las veedurías solicitaron información que se les entregó.</t>
  </si>
  <si>
    <t>Solicitó información de la entidad.</t>
  </si>
  <si>
    <t>El proyecto avanzó hasta la fase de definición de requerimientos, pero no se pudo avanzar más, porque los recursos estaban apalancados en vigencias futuras y el contrato sólo se pudo firmar hasta finales de diciembre de 2019, por lo que su ejecución se aplazó para la vigencia 2020.</t>
  </si>
  <si>
    <t xml:space="preserve">En el Acta No. 4 del Comité de Gerencia, consta que la formulación de la planeación estratégica de la entidad 2019-2022 fue culminada y la misma se publicó en la página web de la entidad. </t>
  </si>
  <si>
    <t>Se realizó seguimiento del portafolio de proyectos estratégicos activos de manera triemstral. Se cumple satisfactoriamente la meta.</t>
  </si>
  <si>
    <t xml:space="preserve">1) 1 Audiencia de rendición de cuentas - 1408 participantes. 2) 38 Eventos de jornadas pedagógicas - 4.407 participantes 3) 3 Ferias Nacionales de Servicio al Ciudadano - 158 participantes 4) 37 Foros  y chats virtuales - 247 participantes 5) 1 ejercicio de consulta sobre la audiencia de rendición de cuentas – 84 encuestados. </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</si>
  <si>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</si>
  <si>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</si>
  <si>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</si>
  <si>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</si>
  <si>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</si>
  <si>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</si>
  <si>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</si>
  <si>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</si>
  <si>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</si>
  <si>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</si>
  <si>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</si>
  <si>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</si>
  <si>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</si>
  <si>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</si>
  <si>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</si>
  <si>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</si>
  <si>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</si>
  <si>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</si>
  <si>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</si>
  <si>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</si>
  <si>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</si>
  <si>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</si>
  <si>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</si>
  <si>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</si>
  <si>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</si>
  <si>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</si>
  <si>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</si>
  <si>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</si>
  <si>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</si>
  <si>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</si>
  <si>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</si>
  <si>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</si>
  <si>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</si>
  <si>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</si>
  <si>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</si>
  <si>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</si>
  <si>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</si>
  <si>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</si>
  <si>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</si>
  <si>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</si>
  <si>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</si>
  <si>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</si>
  <si>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</si>
  <si>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</si>
  <si>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</si>
  <si>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</si>
  <si>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</si>
  <si>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</si>
  <si>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</si>
  <si>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</si>
  <si>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</si>
  <si>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</si>
  <si>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</si>
  <si>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</si>
  <si>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</si>
  <si>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</si>
  <si>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</si>
  <si>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</si>
  <si>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</si>
  <si>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</si>
  <si>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</si>
  <si>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</si>
  <si>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</si>
  <si>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</si>
  <si>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</si>
  <si>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</si>
  <si>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</si>
  <si>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</si>
  <si>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</si>
  <si>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</si>
  <si>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</si>
  <si>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</si>
  <si>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</si>
  <si>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</si>
  <si>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</si>
  <si>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</si>
  <si>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</si>
  <si>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</si>
  <si>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</si>
  <si>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</si>
  <si>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</si>
  <si>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</si>
  <si>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</si>
  <si>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</si>
  <si>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</si>
  <si>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</si>
  <si>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</si>
  <si>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</si>
  <si>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</si>
  <si>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</si>
  <si>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</si>
  <si>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</si>
  <si>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</si>
  <si>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</si>
  <si>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</si>
  <si>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</si>
  <si>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</si>
  <si>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</si>
  <si>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</si>
  <si>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</si>
  <si>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</si>
  <si>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</si>
  <si>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</si>
  <si>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</si>
  <si>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</si>
  <si>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</si>
  <si>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</si>
  <si>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</si>
  <si>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</si>
  <si>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</si>
  <si>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</si>
  <si>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</si>
  <si>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</si>
  <si>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</si>
  <si>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</si>
  <si>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</si>
  <si>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</si>
  <si>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</si>
  <si>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</si>
  <si>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</si>
  <si>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</si>
  <si>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</si>
  <si>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</si>
  <si>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</si>
  <si>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</si>
  <si>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</si>
  <si>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</si>
  <si>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</si>
  <si>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</si>
  <si>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</si>
  <si>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</si>
  <si>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</si>
  <si>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</si>
  <si>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</si>
  <si>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</si>
  <si>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</si>
  <si>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</si>
  <si>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</si>
  <si>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</si>
  <si>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</si>
  <si>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</si>
  <si>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</si>
  <si>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</si>
  <si>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</si>
  <si>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</si>
  <si>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</si>
  <si>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</si>
  <si>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</si>
  <si>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</si>
  <si>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</si>
  <si>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</si>
  <si>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</si>
  <si>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</si>
  <si>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</si>
  <si>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</si>
  <si>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</si>
  <si>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</si>
  <si>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</si>
  <si>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</si>
  <si>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</si>
  <si>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</si>
  <si>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</si>
  <si>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</si>
  <si>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</si>
  <si>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</si>
  <si>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</si>
  <si>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</si>
  <si>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</si>
  <si>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</si>
  <si>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</si>
  <si>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</si>
  <si>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</si>
  <si>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</si>
  <si>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</si>
  <si>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</si>
  <si>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</si>
  <si>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</si>
  <si>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</si>
  <si>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</si>
  <si>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</si>
  <si>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</si>
  <si>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</si>
  <si>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</si>
  <si>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</si>
  <si>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</si>
  <si>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</si>
  <si>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</si>
  <si>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</si>
  <si>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</si>
  <si>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</si>
  <si>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</si>
  <si>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</si>
  <si>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</si>
  <si>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</si>
  <si>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</si>
  <si>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</si>
  <si>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</si>
  <si>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</si>
  <si>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</si>
  <si>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</si>
  <si>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</si>
  <si>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</si>
  <si>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</si>
  <si>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</si>
  <si>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</si>
  <si>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</si>
  <si>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</si>
  <si>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</si>
  <si>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</si>
  <si>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</si>
  <si>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</si>
  <si>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</si>
  <si>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</si>
  <si>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</si>
  <si>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</si>
  <si>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</si>
  <si>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</si>
  <si>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</si>
  <si>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</si>
  <si>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</si>
  <si>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</si>
  <si>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</si>
  <si>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</si>
  <si>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</si>
  <si>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</si>
  <si>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</si>
  <si>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</si>
  <si>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</si>
  <si>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</si>
  <si>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</si>
  <si>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</si>
  <si>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</si>
  <si>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</si>
  <si>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</si>
  <si>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</si>
  <si>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</si>
  <si>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</si>
  <si>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</si>
  <si>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</si>
  <si>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</si>
  <si>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</si>
  <si>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</si>
  <si>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</si>
  <si>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</si>
  <si>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</si>
  <si>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</si>
  <si>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</si>
  <si>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</si>
  <si>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</si>
  <si>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</si>
  <si>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</si>
  <si>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</si>
  <si>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</si>
  <si>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</si>
  <si>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</si>
  <si>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</si>
  <si>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</si>
  <si>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</si>
  <si>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</si>
  <si>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</si>
  <si>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</si>
  <si>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</si>
  <si>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</si>
  <si>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</si>
  <si>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</si>
  <si>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</si>
  <si>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</si>
  <si>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</si>
  <si>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</si>
  <si>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</si>
  <si>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</si>
  <si>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</si>
  <si>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</si>
  <si>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</si>
  <si>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</si>
  <si>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</si>
  <si>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</si>
  <si>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</si>
  <si>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</si>
  <si>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</si>
  <si>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</si>
  <si>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</si>
  <si>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</si>
  <si>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</si>
  <si>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</si>
  <si>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</si>
  <si>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</si>
  <si>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</si>
  <si>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</si>
  <si>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</si>
  <si>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</si>
  <si>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</si>
  <si>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</si>
  <si>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</si>
  <si>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</si>
  <si>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</si>
  <si>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</si>
  <si>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</si>
  <si>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</si>
  <si>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</si>
  <si>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</si>
  <si>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</si>
  <si>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</si>
  <si>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</si>
  <si>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</si>
  <si>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</si>
  <si>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</si>
  <si>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</si>
  <si>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</si>
  <si>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</si>
  <si>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</si>
  <si>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</si>
  <si>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</si>
  <si>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</si>
  <si>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</si>
  <si>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</si>
  <si>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</si>
  <si>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</si>
  <si>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</si>
  <si>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</si>
  <si>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</si>
  <si>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</si>
  <si>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</si>
  <si>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</si>
  <si>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</si>
  <si>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</si>
  <si>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</si>
  <si>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</si>
  <si>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</si>
  <si>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</si>
  <si>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</si>
  <si>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</si>
  <si>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</si>
  <si>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</si>
  <si>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</si>
  <si>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</si>
  <si>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</si>
  <si>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</si>
  <si>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</si>
  <si>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</si>
  <si>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</si>
  <si>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</si>
  <si>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</si>
  <si>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</si>
  <si>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</si>
  <si>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</si>
  <si>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</si>
  <si>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</si>
  <si>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</si>
  <si>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</si>
  <si>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</si>
  <si>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</si>
  <si>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</si>
  <si>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</si>
  <si>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</si>
  <si>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</si>
  <si>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</si>
  <si>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</si>
  <si>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</si>
  <si>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</si>
  <si>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</si>
  <si>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</si>
  <si>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</si>
  <si>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</si>
  <si>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</si>
  <si>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</si>
  <si>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</si>
  <si>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</si>
  <si>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</si>
  <si>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</si>
  <si>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</si>
  <si>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</si>
  <si>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</si>
  <si>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</si>
  <si>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</si>
  <si>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</si>
  <si>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</si>
  <si>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</si>
  <si>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</si>
  <si>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</si>
  <si>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</si>
  <si>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</si>
  <si>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</si>
  <si>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</si>
  <si>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</si>
  <si>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</si>
  <si>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</si>
  <si>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</si>
  <si>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</si>
  <si>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</si>
  <si>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</si>
  <si>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</si>
  <si>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</si>
  <si>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</si>
  <si>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</si>
  <si>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</si>
  <si>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</si>
  <si>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</si>
  <si>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</si>
  <si>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</si>
  <si>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</si>
  <si>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</si>
  <si>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</si>
  <si>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</si>
  <si>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</si>
  <si>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</si>
  <si>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</si>
  <si>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</si>
  <si>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</si>
  <si>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</si>
  <si>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</si>
  <si>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</si>
  <si>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</si>
  <si>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</si>
  <si>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</si>
  <si>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</si>
  <si>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</si>
  <si>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</si>
  <si>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</si>
  <si>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</si>
  <si>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</si>
  <si>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</si>
  <si>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</si>
  <si>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</si>
  <si>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</si>
  <si>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</si>
  <si>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</si>
  <si>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</si>
  <si>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</si>
  <si>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</si>
  <si>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</si>
  <si>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</si>
  <si>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</si>
  <si>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</si>
  <si>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</si>
  <si>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</si>
  <si>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</si>
  <si>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</si>
  <si>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</si>
  <si>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</si>
  <si>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</si>
  <si>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</si>
  <si>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</si>
  <si>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</si>
  <si>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</si>
  <si>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</si>
  <si>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</si>
  <si>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</si>
  <si>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</si>
  <si>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</si>
  <si>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</si>
  <si>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</si>
  <si>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</si>
  <si>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</si>
  <si>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</si>
  <si>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</si>
  <si>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</si>
  <si>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</si>
  <si>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</si>
  <si>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</si>
  <si>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</si>
  <si>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</si>
  <si>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</si>
  <si>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</si>
  <si>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</si>
  <si>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</si>
  <si>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</si>
  <si>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</si>
  <si>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</si>
  <si>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</si>
  <si>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</si>
  <si>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</si>
  <si>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</si>
  <si>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</si>
  <si>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</si>
  <si>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</si>
  <si>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</si>
  <si>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</si>
  <si>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</si>
  <si>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</si>
  <si>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</si>
  <si>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</si>
  <si>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</si>
  <si>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</si>
  <si>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</si>
  <si>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</si>
  <si>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</si>
  <si>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</si>
  <si>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</si>
  <si>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</si>
  <si>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</si>
  <si>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</si>
  <si>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</si>
  <si>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</si>
  <si>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</si>
  <si>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</si>
  <si>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</si>
  <si>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</si>
  <si>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</si>
  <si>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</si>
  <si>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</si>
  <si>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</si>
  <si>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</si>
  <si>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</si>
  <si>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</si>
  <si>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</si>
  <si>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</si>
  <si>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</si>
  <si>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</si>
  <si>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</si>
  <si>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</si>
  <si>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</si>
  <si>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</si>
  <si>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</si>
  <si>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</si>
  <si>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</si>
  <si>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</si>
  <si>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19001233100019980057101</t>
  </si>
  <si>
    <t>1998/09/29</t>
  </si>
  <si>
    <t>80419299 - Gallo Marquez César Julio</t>
  </si>
  <si>
    <t>1501829 - Quira Quira Isaias</t>
  </si>
  <si>
    <t>05001233100019990398601</t>
  </si>
  <si>
    <t>2010/09/12</t>
  </si>
  <si>
    <t>70502338 - Londoño Rojas Manuel Antonio</t>
  </si>
  <si>
    <t>25000232400020020068700</t>
  </si>
  <si>
    <t>63305358- Vega Merchan Consuelo</t>
  </si>
  <si>
    <t>40741- Cortés Osorio Alberto  - Acumula el de Jose Alejandro Cortes Osorio y Otros</t>
  </si>
  <si>
    <t>52001233100020050071602</t>
  </si>
  <si>
    <t>2004/02/13</t>
  </si>
  <si>
    <t>52144696 - Enríquez Rebolledo Victoria  y Otros</t>
  </si>
  <si>
    <t>11001032500020120004500</t>
  </si>
  <si>
    <t>1018403236- Quitian Mateus Elsa Mayerli</t>
  </si>
  <si>
    <t>73107475 - Andrés Antonio Alarcón</t>
  </si>
  <si>
    <t>11001310303120040005401</t>
  </si>
  <si>
    <t>2004/05/17</t>
  </si>
  <si>
    <t>4613213 - Muñoz Cadavid Andrés José</t>
  </si>
  <si>
    <t>59778 - Eva Valbuena Motocoro (Publio Armando Orjuela Santamría)</t>
  </si>
  <si>
    <t>68001233100020040269001</t>
  </si>
  <si>
    <t>2005/02/09</t>
  </si>
  <si>
    <t>899999047 - Caja de Crédito Agrario Industrial y Minero</t>
  </si>
  <si>
    <t>05001233100020050331501</t>
  </si>
  <si>
    <t>92507278 - Carlos Arturo Gomez Caseres Vergara</t>
  </si>
  <si>
    <t>05001233100020050582101</t>
  </si>
  <si>
    <t>39818302 - Cañon Prieto Paola Marcela</t>
  </si>
  <si>
    <t>3342647 - Adolfo Svartznaider Blank</t>
  </si>
  <si>
    <t>25000231500020060094601</t>
  </si>
  <si>
    <t>2006/05/04</t>
  </si>
  <si>
    <t>32281284 - Francisco José Vergara Carulla</t>
  </si>
  <si>
    <t>13001233100320040089601</t>
  </si>
  <si>
    <t>2005/05/10</t>
  </si>
  <si>
    <t>73070888 - Garcilazo de la Vega</t>
  </si>
  <si>
    <t>76001233100020060216700</t>
  </si>
  <si>
    <t>2006/07/04</t>
  </si>
  <si>
    <t>19256097- Bernal Forero Gustavo Ernesto</t>
  </si>
  <si>
    <t>70051530 - Luis Germán Osorno Calero</t>
  </si>
  <si>
    <t>11001333101320060006400</t>
  </si>
  <si>
    <t>2010/06/01</t>
  </si>
  <si>
    <t>38971495 - Miryam Lujan Gómez</t>
  </si>
  <si>
    <t>05001233100019980076400</t>
  </si>
  <si>
    <t>2006/12/07</t>
  </si>
  <si>
    <t>70097789 - Diego Leon Cadavid - Administradora El Picacho</t>
  </si>
  <si>
    <t>50001233100020060107600</t>
  </si>
  <si>
    <t>21229866 - Blanca Lilia Acosta de Santillana</t>
  </si>
  <si>
    <t>05001233100020070028001</t>
  </si>
  <si>
    <t>900020236 - Promotora Casa Mediterránea</t>
  </si>
  <si>
    <t>25000232600020070025601</t>
  </si>
  <si>
    <t>2006/11/24</t>
  </si>
  <si>
    <t>860002099 - José Ricardo Valbuena Rojas y Otros.  Sociedad Quimica Industrial  Textil S.A. (Quintex)</t>
  </si>
  <si>
    <t>25000232600020070046901</t>
  </si>
  <si>
    <t>5761663 - Henry Castro Escamilla</t>
  </si>
  <si>
    <t>11001032400020060014300</t>
  </si>
  <si>
    <t>3229529 - Alberto Alejandro Preciado Arbeláez</t>
  </si>
  <si>
    <t>05001333100720070023600</t>
  </si>
  <si>
    <t>1000001 - Personería Municipal de Amagá</t>
  </si>
  <si>
    <t>11001333103620070022201</t>
  </si>
  <si>
    <t>2007/07/30</t>
  </si>
  <si>
    <t>800121665 - JAHV Macgregor Auditores Consultores</t>
  </si>
  <si>
    <t>05001233100020070257001</t>
  </si>
  <si>
    <t>23896598 - Deisy Ramirez Carvajal</t>
  </si>
  <si>
    <t>13836318900120060028400</t>
  </si>
  <si>
    <t>8834794 - Oscar Enrique Salvador Castellar ALFONSO FRANCO CARO</t>
  </si>
  <si>
    <t>25000232400020080014800</t>
  </si>
  <si>
    <t>860023369 - Luis Eduardo Caicedo S.A.</t>
  </si>
  <si>
    <t>25000232600020070065500</t>
  </si>
  <si>
    <t>2007/02/27</t>
  </si>
  <si>
    <t>19451824 - Enrique Eduardo Danies R y Otros</t>
  </si>
  <si>
    <t>13001233100220100065100</t>
  </si>
  <si>
    <t>22633646 - Ligia Bermejo y Otros Jose Guillermo Castillo</t>
  </si>
  <si>
    <t>76001233100020080039100</t>
  </si>
  <si>
    <t>2008/06/09</t>
  </si>
  <si>
    <t>8903321872 - Producciones Agrícolas Cavi</t>
  </si>
  <si>
    <t>11001333103520080003002</t>
  </si>
  <si>
    <t>6687767 - Rodrigo Luis Márquez Misal</t>
  </si>
  <si>
    <t>25000232600020080010501</t>
  </si>
  <si>
    <t>800045420 - Inversiones Compaz ltda-</t>
  </si>
  <si>
    <t>11001333104120080014403</t>
  </si>
  <si>
    <t>41714654- Penagos Pardo Luz Marina</t>
  </si>
  <si>
    <t>52104897 - 52104897 - Giomar Villarraga, Nydia Marcela Sandoval Cuevas - Diana Patricia Parra - Giomar Villarraga. Conforma 456 Integrantes en total con las A.G que inetegro.</t>
  </si>
  <si>
    <t>13001233300020120003400</t>
  </si>
  <si>
    <t>15680959 - Max Fredys Tovar Hoyos y Otros</t>
  </si>
  <si>
    <t>11001333104420090001200</t>
  </si>
  <si>
    <t>2009/02/11</t>
  </si>
  <si>
    <t>422275 - Edgar Segura Parra y Otros - Acumulado</t>
  </si>
  <si>
    <t>25000232600020080044201</t>
  </si>
  <si>
    <t>41492460 - Maria Hermi Hernández Agudelo</t>
  </si>
  <si>
    <t>18001333100220080053900</t>
  </si>
  <si>
    <t>17786387 - Luis Hernando Cediel Perdomo</t>
  </si>
  <si>
    <t>18001333100120080054100</t>
  </si>
  <si>
    <t>55159382 - Maria Consuelo Cruz Córdoba</t>
  </si>
  <si>
    <t>18001333100220090015800</t>
  </si>
  <si>
    <t>40078863 - Maria Ruth Ramírez Repizo y Otros</t>
  </si>
  <si>
    <t>11001333103220090021400</t>
  </si>
  <si>
    <t>2009/05/20</t>
  </si>
  <si>
    <t>10156852 - Marco Tulio Aranzales y Otros</t>
  </si>
  <si>
    <t>41001333100120090031601</t>
  </si>
  <si>
    <t>34547083 - Rosa Perdomo y Otros</t>
  </si>
  <si>
    <t>52001333170120090002200</t>
  </si>
  <si>
    <t>15812308 - Carlos Herney Sánchez M y Otros</t>
  </si>
  <si>
    <t>52001333170120090001600</t>
  </si>
  <si>
    <t>2009/07/30</t>
  </si>
  <si>
    <t>15813683 - Luis Antonio Arturo Urcuqui y Otros</t>
  </si>
  <si>
    <t>52001333170120090002300</t>
  </si>
  <si>
    <t>30714253 - Ligia Piedad Gustin Santacruz y Otros</t>
  </si>
  <si>
    <t>52001333170120100002400</t>
  </si>
  <si>
    <t>2009/10/15</t>
  </si>
  <si>
    <t>27071907 - Leonor del Socorro Hidalgo de Mora y Otros</t>
  </si>
  <si>
    <t>25000232600020090100400</t>
  </si>
  <si>
    <t>51701369 - Rosa Teresa Velásquez Bolívar</t>
  </si>
  <si>
    <t>25000232600020090047200</t>
  </si>
  <si>
    <t>2009/11/10</t>
  </si>
  <si>
    <t>10272084 - Jaime Hernan Giraldo Zuluaga y otros -  Corporación Aeronet</t>
  </si>
  <si>
    <t>05001233100020100032400</t>
  </si>
  <si>
    <t>2009/11/18</t>
  </si>
  <si>
    <t>70107580 - Gustavo Alberto Correa y Otros</t>
  </si>
  <si>
    <t>25000232600020100010001</t>
  </si>
  <si>
    <t>860008867 - Fundación San Antonio</t>
  </si>
  <si>
    <t>25000232400020100021201</t>
  </si>
  <si>
    <t>860023369 -Luis Eduardo Caicedo S.A.</t>
  </si>
  <si>
    <t>11001333103720090034200</t>
  </si>
  <si>
    <t>17307294 - Danilo Orlando Gómez Sánchez</t>
  </si>
  <si>
    <t>18001333100220100008200</t>
  </si>
  <si>
    <t>40720182 - Piedad Ángela Ramírez Hurtatis y Otros</t>
  </si>
  <si>
    <t>19001333175120100001100</t>
  </si>
  <si>
    <t>23605584 - Maria Hilda Morales Franco</t>
  </si>
  <si>
    <t>52001333170120100003800</t>
  </si>
  <si>
    <t>59827281 - Luz Dary Lombana Montenegro y Otros</t>
  </si>
  <si>
    <t>52001333170120100003600</t>
  </si>
  <si>
    <t>59834247 - Myriam López de Insuasty y Otros</t>
  </si>
  <si>
    <t>52001333170120100004100</t>
  </si>
  <si>
    <t>27295099 - Zaidee Carmen Zarama Erazo y Otros</t>
  </si>
  <si>
    <t>52001333170120100004000</t>
  </si>
  <si>
    <t>2010/02/04</t>
  </si>
  <si>
    <t>27071429 - Leonor del Carmen Ortíz Chamorro y Otros</t>
  </si>
  <si>
    <t>52001333170120100004600</t>
  </si>
  <si>
    <t>5308961 - José Apolinar Urbano y Otros</t>
  </si>
  <si>
    <t>52001333170120100004700</t>
  </si>
  <si>
    <t>2009/11/06</t>
  </si>
  <si>
    <t>30742479 - Luz Mila Urbina Jiménez y Otros</t>
  </si>
  <si>
    <t>86001333170120100000600</t>
  </si>
  <si>
    <t>2010/03/08</t>
  </si>
  <si>
    <t>10523325 - Abel María Alzate Llanos y Otro</t>
  </si>
  <si>
    <t>52001333170120100006200</t>
  </si>
  <si>
    <t>25517392 - Ayda Maria Fernández y Otros</t>
  </si>
  <si>
    <t>52001333170120100006300</t>
  </si>
  <si>
    <t>27275372 - Adelfa Muñoz de Realpe y Otros</t>
  </si>
  <si>
    <t>52001333170120100006900</t>
  </si>
  <si>
    <t>27058108 - Rosa Alba Burbano de Carmona</t>
  </si>
  <si>
    <t>52001333170120100007800</t>
  </si>
  <si>
    <t>2010/03/19</t>
  </si>
  <si>
    <t>59685289 - Silvia Milena Díaz López y Otros</t>
  </si>
  <si>
    <t>52001333170120100006600</t>
  </si>
  <si>
    <t>2010/06/09</t>
  </si>
  <si>
    <t>18109017 - Maximino Valdes Enriquez y Otros</t>
  </si>
  <si>
    <t>52001333170120100008600</t>
  </si>
  <si>
    <t>36997225 - Alba Nelly Rosero Benavides y Otros</t>
  </si>
  <si>
    <t>52001333170120100009000</t>
  </si>
  <si>
    <t>30721835 - Bernarda Lucia Kahuasango Realpe y Otros</t>
  </si>
  <si>
    <t>52001333170120100009100</t>
  </si>
  <si>
    <t>13953401 - Adolfo Martínez González y Otros</t>
  </si>
  <si>
    <t>52001333170120100008301</t>
  </si>
  <si>
    <t>12976246 - Pedro José Maya Guerrero y Otros</t>
  </si>
  <si>
    <t>11001333103320100024700</t>
  </si>
  <si>
    <t>41900296 - Beatriz Henao Cardona y Otros</t>
  </si>
  <si>
    <t>11001333103220100023900</t>
  </si>
  <si>
    <t>51786860 - Elkis Lorraine Ortiz Rodríguez - Integrado</t>
  </si>
  <si>
    <t>76001333170120100040702</t>
  </si>
  <si>
    <t>15500291 - Fernando Antonio Hernández Gallego y Otros</t>
  </si>
  <si>
    <t>52001333170120100007400</t>
  </si>
  <si>
    <t>2010/10/08</t>
  </si>
  <si>
    <t>27142144 - Nidia del Socorro Acosta Urbano y Otros</t>
  </si>
  <si>
    <t>86001333170120100001000</t>
  </si>
  <si>
    <t>41686361 - Murcia Castellanos Luz Marisa y Otros</t>
  </si>
  <si>
    <t>25000232400020110025201</t>
  </si>
  <si>
    <t>93123714 - Luis Fernando Romero Sandoval</t>
  </si>
  <si>
    <t>52001333170120100006800</t>
  </si>
  <si>
    <t>30717325 - Alicia Victoria Chicaiza Guerrero y Otros</t>
  </si>
  <si>
    <t>52001333170120100007100</t>
  </si>
  <si>
    <t>30736482 - Susana Estela Obando y Otros</t>
  </si>
  <si>
    <t>76111310300320100009200</t>
  </si>
  <si>
    <t>890303093 - Comfenalco Valle</t>
  </si>
  <si>
    <t>11001310302020090010100</t>
  </si>
  <si>
    <t>59778 - Publio Armando Orjuela Santamaría (Escilda Piña de Rodriguez) Juz 4° de Desc. Ps.12 Nemqueteba</t>
  </si>
  <si>
    <t>19001230000020100033900</t>
  </si>
  <si>
    <t>4626582 - Edith Elizabeth Valencia de Paz y Otros</t>
  </si>
  <si>
    <t>19001230000120100037300</t>
  </si>
  <si>
    <t>2010/11/20</t>
  </si>
  <si>
    <t>34568716 - Yoni Marina Muñoz Solarte y Otros - Remitido a Bogotá</t>
  </si>
  <si>
    <t>52001333170120100010000</t>
  </si>
  <si>
    <t>30742599 - Adela Zoraida Andrade Calvachi y Otros</t>
  </si>
  <si>
    <t>11001333103220100025300</t>
  </si>
  <si>
    <t>76330110 - Diego Alfonso Mellizo Siatoya y Otros</t>
  </si>
  <si>
    <t>86001333170120100001600</t>
  </si>
  <si>
    <t>40041122 - Revelo Cuevas Yenny Alexandra</t>
  </si>
  <si>
    <t>54001333100420110000400</t>
  </si>
  <si>
    <t>60366351 - Maria Yaneth Rondón Melendez</t>
  </si>
  <si>
    <t>25000232600020100084101</t>
  </si>
  <si>
    <t>12093289 - Diego Burgos Ramírez</t>
  </si>
  <si>
    <t>11001333103620100026400</t>
  </si>
  <si>
    <t>7163888 - Aristelio Pirazan Álvarez y Otros</t>
  </si>
  <si>
    <t>11001333103620100022901</t>
  </si>
  <si>
    <t>51945198 - Edna Consuelo Saenz Moreno</t>
  </si>
  <si>
    <t>18001333100220110007500</t>
  </si>
  <si>
    <t>31174191 - Martha Rocio Muñoz y Otros</t>
  </si>
  <si>
    <t>18001333100220110000400</t>
  </si>
  <si>
    <t>96343153 - Arbey Ramón Alfonso y Otros</t>
  </si>
  <si>
    <t>18001333100220110009100</t>
  </si>
  <si>
    <t>2010/11/24</t>
  </si>
  <si>
    <t>6802894 - Eric Leonardo Martínez y Otros</t>
  </si>
  <si>
    <t>18001333100220110009001</t>
  </si>
  <si>
    <t>16190509 - Orlando Gualteros Velandia y Otros</t>
  </si>
  <si>
    <t>52001333170120110000900</t>
  </si>
  <si>
    <t>2010/11/16</t>
  </si>
  <si>
    <t>98137394 - Carlos Roman Arteaga y Otros</t>
  </si>
  <si>
    <t>52001333170120110000600</t>
  </si>
  <si>
    <t>30738033 - Irma Concepción Arévalo Pérez y Otros</t>
  </si>
  <si>
    <t>11001333103320110025300</t>
  </si>
  <si>
    <t>2010/11/22</t>
  </si>
  <si>
    <t>40773066 - Yolanda Martínez Calero y Otros</t>
  </si>
  <si>
    <t>11001333103620110001600</t>
  </si>
  <si>
    <t>93380562 - Fredy Enrique Zárate Mora</t>
  </si>
  <si>
    <t>41001333100420110003700</t>
  </si>
  <si>
    <t>12989133 - Jesus María Rojas Suárez</t>
  </si>
  <si>
    <t>11001333103620100030300</t>
  </si>
  <si>
    <t>830142485 - Comercializadora Internacional Granred ltda</t>
  </si>
  <si>
    <t>52001333170120110003300</t>
  </si>
  <si>
    <t>12753773 - José Fredy Arias Pantoja y Otros</t>
  </si>
  <si>
    <t>52001333170120110004400</t>
  </si>
  <si>
    <t>59802349 - Ana Elizabeth Erazo Tapia</t>
  </si>
  <si>
    <t>52001333170120110002400</t>
  </si>
  <si>
    <t>2010/05/19</t>
  </si>
  <si>
    <t>98399518 - Jairo Arturo Pantoja Patiño</t>
  </si>
  <si>
    <t>25000232400020100073401</t>
  </si>
  <si>
    <t>14212037 - Nery Devia Tafur</t>
  </si>
  <si>
    <t>25000232600020110003201</t>
  </si>
  <si>
    <t>79144375 - Hector Antonio Galvis Cárdenas y Otros</t>
  </si>
  <si>
    <t>52001333170120110004700</t>
  </si>
  <si>
    <t>13015995 - Ricardo Efrain García Erazo</t>
  </si>
  <si>
    <t>11001032400020090058900</t>
  </si>
  <si>
    <t>19094982 - Luis Alberto Pineda Cruz</t>
  </si>
  <si>
    <t>23001333100220110003300</t>
  </si>
  <si>
    <t>25843591 - Carmen Judith Torres Bello</t>
  </si>
  <si>
    <t>11001333103420110000900</t>
  </si>
  <si>
    <t>39657275 - Claudia Helena Muñoz Vega</t>
  </si>
  <si>
    <t>25000232600020100086801</t>
  </si>
  <si>
    <t>93434683 - Jairo Cardozo Rojas</t>
  </si>
  <si>
    <t>11001333103720100027300</t>
  </si>
  <si>
    <t>52560876 - Claudia Liliana Chavarrio Alvarado</t>
  </si>
  <si>
    <t>47001333100420120026300</t>
  </si>
  <si>
    <t>2011/02/09</t>
  </si>
  <si>
    <t>19486100 - Miguel Garzón González</t>
  </si>
  <si>
    <t>19001333100220090037400</t>
  </si>
  <si>
    <t>7701036 - Adrian Velasco Penagos - Jaime Vargas Caviedes</t>
  </si>
  <si>
    <t>54001233100320100056500</t>
  </si>
  <si>
    <t>13232424 - Orlando Ramírez Carrero y Otros| CLAUDIA LUCIA MUÑOZ BRAVO - ANNA LUCIA MURCIA PANTOJA - CARLOS ALBERTO MUÑOZ ARDILA | ORLANDO RAMIREZ CARRERO | ORLANDO RAMIREZ CARREÑO</t>
  </si>
  <si>
    <t>08001310300120100024900</t>
  </si>
  <si>
    <t>2010/12/14</t>
  </si>
  <si>
    <t>55306759 - Nataly Muñoz David</t>
  </si>
  <si>
    <t>54001333100120110001500</t>
  </si>
  <si>
    <t>88226045 - Eduard Alexis Rondón Melendez - Ciro Antonio Sanchez</t>
  </si>
  <si>
    <t>86001333170120100001400</t>
  </si>
  <si>
    <t>3017005 - José Daniel Acero Álvarez y Otros</t>
  </si>
  <si>
    <t>86000133317012010001700</t>
  </si>
  <si>
    <t>25386592 - Honoria Vitonas Petechi y Otros</t>
  </si>
  <si>
    <t>86001333170120110000700</t>
  </si>
  <si>
    <t>37472624 - Olga Luz Muriel y Otros</t>
  </si>
  <si>
    <t>86001333170120100001500</t>
  </si>
  <si>
    <t>2011/02/15</t>
  </si>
  <si>
    <t>27076760 - Acosta de Salazar Nidia Yolanda y Otros</t>
  </si>
  <si>
    <t>11001333103620110003800</t>
  </si>
  <si>
    <t>72326827 - Solon Orlando Galvis Morales</t>
  </si>
  <si>
    <t>11001333103220100029300</t>
  </si>
  <si>
    <t>11331746 - Carlos Julio Durán Cruz</t>
  </si>
  <si>
    <t>11001333103220110000200</t>
  </si>
  <si>
    <t>80467397 - Distribuciones JGV Ltda</t>
  </si>
  <si>
    <t>11001333103620110001400</t>
  </si>
  <si>
    <t>79384854 -  Darwin Manuel Moreno Díaz - ACUMULA los procesos 2011-00013; 2011-00008 y 2011-00011</t>
  </si>
  <si>
    <t>41001333100220110008601</t>
  </si>
  <si>
    <t>36279286 - Lucelida Yague Reyes</t>
  </si>
  <si>
    <t>11001333103220110000700</t>
  </si>
  <si>
    <t>19409583 - William Enrique Moreno Díaz ACUMULA AL  11001333103420110001000  EXP: 853</t>
  </si>
  <si>
    <t>11001333103420110000800</t>
  </si>
  <si>
    <t>19409583 - William Enrique Moreno Díaz</t>
  </si>
  <si>
    <t>41001233100020110009602</t>
  </si>
  <si>
    <t>83181195 - Alfonso Mora Delgado y Otros</t>
  </si>
  <si>
    <t>41001233100020110004900</t>
  </si>
  <si>
    <t>16704858 - Gerardo Antonio Muñoz y Otros</t>
  </si>
  <si>
    <t>11001333103220100029200</t>
  </si>
  <si>
    <t>79883476 - William Rodrigo Fernández Sánchez</t>
  </si>
  <si>
    <t>11001333101420090040600</t>
  </si>
  <si>
    <t>19150463 - Pedro Julio Mora Rojas y Otros (Juan Carlos Oliveros Soto)</t>
  </si>
  <si>
    <t>41001233100020120005700</t>
  </si>
  <si>
    <t>52001333170120110002000</t>
  </si>
  <si>
    <t>18195336 - Leandro Arbey Guerrero y Otros</t>
  </si>
  <si>
    <t>52001333170120110003500</t>
  </si>
  <si>
    <t>2011/04/26</t>
  </si>
  <si>
    <t>12962870 - Oscar Humberto Cortés Mora</t>
  </si>
  <si>
    <t>52001333170120110003400</t>
  </si>
  <si>
    <t>2011/01/31</t>
  </si>
  <si>
    <t>13978459 - Concepción Enriquez de Gómez y Otros</t>
  </si>
  <si>
    <t>52001333170120110004000</t>
  </si>
  <si>
    <t>7133650 - Andres Felipe Ayala y Otra</t>
  </si>
  <si>
    <t>52001333170120110002600</t>
  </si>
  <si>
    <t>2011/02/08</t>
  </si>
  <si>
    <t>98345092 - Miguel Angel Obando Mora y Otros</t>
  </si>
  <si>
    <t>11001333103220110002500</t>
  </si>
  <si>
    <t>2011/03/24</t>
  </si>
  <si>
    <t>11001333103220110003900</t>
  </si>
  <si>
    <t>26964326 - Linda Aura Galvis Jiménez</t>
  </si>
  <si>
    <t>11001333103420110006000</t>
  </si>
  <si>
    <t>2839938 - José Antonio Moreno Pacheco</t>
  </si>
  <si>
    <t>41001233100020110005500</t>
  </si>
  <si>
    <t>83232572 - Livey Alban Parra Hernández y Otros</t>
  </si>
  <si>
    <t>19001333100220100043200</t>
  </si>
  <si>
    <t>76332760 - Diego Edinsson Triana Salas - Tatiana Salas y Otros</t>
  </si>
  <si>
    <t>19001333100220100043500</t>
  </si>
  <si>
    <t>76315678 - Marvin Fernando Alvarez Hernàndez</t>
  </si>
  <si>
    <t>19001230000020110001100</t>
  </si>
  <si>
    <t>34532537 - Myriam Cecilia Quigua Dìaz y Otros</t>
  </si>
  <si>
    <t>47001333100120100092500</t>
  </si>
  <si>
    <t>10268749 - Mario Hernàn Mejìa, AMPARO RAMIREZ REPIZO y Otros</t>
  </si>
  <si>
    <t>11001333103220110004000</t>
  </si>
  <si>
    <t>52212778 - Gloria Maria Moreno Avila</t>
  </si>
  <si>
    <t>11001333103520100021900</t>
  </si>
  <si>
    <t>52623324 - Olga Patricia Tunjano Castro - Integrado</t>
  </si>
  <si>
    <t>11001333103520100023400</t>
  </si>
  <si>
    <t>13225124 - Neftali Guerrero Bustos</t>
  </si>
  <si>
    <t>11001333103520100025800</t>
  </si>
  <si>
    <t>2011/02/18</t>
  </si>
  <si>
    <t>41757038 - Carmen Alicia Cardenas</t>
  </si>
  <si>
    <t>23001333100420150032800</t>
  </si>
  <si>
    <t>78299131 - Rodrigo Mercado Ricardo y Otros</t>
  </si>
  <si>
    <t>23001333170320120019801</t>
  </si>
  <si>
    <t>3824883 - Julio Cesar Cuello Díaz y Otros</t>
  </si>
  <si>
    <t>18001333100120110011100</t>
  </si>
  <si>
    <t>17625561 - Lorenzo Herrera Galindo y Otros</t>
  </si>
  <si>
    <t>08001233100520110054400</t>
  </si>
  <si>
    <t>9082804 - Robinson Ricardo Rada González y Otros</t>
  </si>
  <si>
    <t>23001233100020110011100</t>
  </si>
  <si>
    <t>34961567 - María Fatima del Carmen Jimenez de Fierro</t>
  </si>
  <si>
    <t>41001233100020110015700</t>
  </si>
  <si>
    <t>7695784 - Leonardo Rodríguez Orjuela y otros</t>
  </si>
  <si>
    <t>23001333100420110001500</t>
  </si>
  <si>
    <t>50847444 - Victoria Eugenia Ramos Petro</t>
  </si>
  <si>
    <t>23001333100120110001300</t>
  </si>
  <si>
    <t>2010/04/15</t>
  </si>
  <si>
    <t>15646989 - Raúl Enríque Dickson Vergara</t>
  </si>
  <si>
    <t>23001333100420110001400</t>
  </si>
  <si>
    <t>50847388 - Elsy Taboada Pérez</t>
  </si>
  <si>
    <t>11001333103220110000900</t>
  </si>
  <si>
    <t>51567828 - Diana Rubiela López Prieto</t>
  </si>
  <si>
    <t>52001333170120110004200</t>
  </si>
  <si>
    <t>2011/08/19</t>
  </si>
  <si>
    <t>98394160 - Germán Antonio Montenegro Acosta</t>
  </si>
  <si>
    <t>19001230000020080042200</t>
  </si>
  <si>
    <t>2011/03/16</t>
  </si>
  <si>
    <t>800098306 - La Susana de Colombia ltda y Otro</t>
  </si>
  <si>
    <t>25000232600020110003101</t>
  </si>
  <si>
    <t>41499203 - Enriqueta Garavito de Saavedra</t>
  </si>
  <si>
    <t>25000232600020110005101</t>
  </si>
  <si>
    <t>2011/03/09</t>
  </si>
  <si>
    <t>830074502 - Alarm System Car y Cia Ltda</t>
  </si>
  <si>
    <t>11001333103820100028801</t>
  </si>
  <si>
    <t>2009/01/29</t>
  </si>
  <si>
    <t>860520036 - Serelec Ltda.</t>
  </si>
  <si>
    <t>25000232600020110006501</t>
  </si>
  <si>
    <t>52331846 - Luz Amanda Quitian Rincon</t>
  </si>
  <si>
    <t>23001333100120110000800</t>
  </si>
  <si>
    <t>7375095 - Cristian Negrete Mendez</t>
  </si>
  <si>
    <t>23001333100120110000700</t>
  </si>
  <si>
    <t>26171834 - Mirna Negrete Herrera</t>
  </si>
  <si>
    <t>11001333103620120003800</t>
  </si>
  <si>
    <t>34987332 - Rosiris del Carmen Madera Vega</t>
  </si>
  <si>
    <t>23001333100420150033000</t>
  </si>
  <si>
    <t>26173403 - Damaris Del Carmen Romero Peñate</t>
  </si>
  <si>
    <t>25000232600020110115101</t>
  </si>
  <si>
    <t>50907351 - Diana Sirley Patiño Ochoa</t>
  </si>
  <si>
    <t>11001333603220130026000</t>
  </si>
  <si>
    <t>34989616 - Doris Victoria Coral Burbano</t>
  </si>
  <si>
    <t>23001233100020110020200</t>
  </si>
  <si>
    <t>34995812 - Gloria Lucia Durango Osorio</t>
  </si>
  <si>
    <t>23001233100020120011001</t>
  </si>
  <si>
    <t>2011/02/28</t>
  </si>
  <si>
    <t>51698604 - Piedad Jaramillo Cardona</t>
  </si>
  <si>
    <t>11001333171920120000900</t>
  </si>
  <si>
    <t>6879039 - Andrés Hernándo Gómez Sánchez</t>
  </si>
  <si>
    <t>23001333100120110013100</t>
  </si>
  <si>
    <t>2011/03/01</t>
  </si>
  <si>
    <t>59929196 - Angélica María Rios Caballero</t>
  </si>
  <si>
    <t>11001333103520110000601</t>
  </si>
  <si>
    <t>52323894 - Sandra Yolima Cañon Aguirre</t>
  </si>
  <si>
    <t>11001333103520110003600</t>
  </si>
  <si>
    <t>52255776 - Marlen Galindo Avila / Martha Elena Giraldo Ávila</t>
  </si>
  <si>
    <t>11001333103520100026700</t>
  </si>
  <si>
    <t>2011/05/05</t>
  </si>
  <si>
    <t>19282635 - José Villamil Amaya Vargas / Gerson Peralta Salas</t>
  </si>
  <si>
    <t>11001333103520100025200</t>
  </si>
  <si>
    <t>2011/03/07</t>
  </si>
  <si>
    <t>35407121 - Luz Stella Piña Niño</t>
  </si>
  <si>
    <t>19001230000020100041500</t>
  </si>
  <si>
    <t>34671171 - Adriana Chacon Gomez</t>
  </si>
  <si>
    <t>18001333100120110009700</t>
  </si>
  <si>
    <t>40758664 - Ana Linder Guarnizo Bustos</t>
  </si>
  <si>
    <t>23001233100020110027700</t>
  </si>
  <si>
    <t>2011/04/29</t>
  </si>
  <si>
    <t>43527562 - Diana María Gómez Reyes</t>
  </si>
  <si>
    <t>23001233100020110015800</t>
  </si>
  <si>
    <t>34978482 - Luz Mariam Chavarria</t>
  </si>
  <si>
    <t>23001333170320130001500</t>
  </si>
  <si>
    <t>35113520 - Paola Andrea Morales Garces</t>
  </si>
  <si>
    <t>52001333170120110002900</t>
  </si>
  <si>
    <t>2011/04/27</t>
  </si>
  <si>
    <t>98411880 - Alexander Jesús Garreta Crúz</t>
  </si>
  <si>
    <t>11001032400020080045600</t>
  </si>
  <si>
    <t>860072301 - Laurel Ltda</t>
  </si>
  <si>
    <t>25000232600020110005001</t>
  </si>
  <si>
    <t>9001557371 - Gama S.A</t>
  </si>
  <si>
    <t>13001233100020110057201</t>
  </si>
  <si>
    <t>890406653 - Aerorepresentaciones Cartagena y Cia Ltda en Liquidación</t>
  </si>
  <si>
    <t>52001333170120110009100</t>
  </si>
  <si>
    <t>36754950 - Kelly Pajachoy Jojoa y Otros</t>
  </si>
  <si>
    <t>11001032400020100019700</t>
  </si>
  <si>
    <t>860052097 - Zetta Comunicadores S.A</t>
  </si>
  <si>
    <t>52001333170120110003600</t>
  </si>
  <si>
    <t>2011/04/07</t>
  </si>
  <si>
    <t>12745343 - Luis Felipe Álvarez Rosero y Otros</t>
  </si>
  <si>
    <t>52001333170120110002300</t>
  </si>
  <si>
    <t>27304301- Fanny María Hernandez Ceron y Otros</t>
  </si>
  <si>
    <t>41001333100220110000701</t>
  </si>
  <si>
    <t>2011/02/22</t>
  </si>
  <si>
    <t>7720976 - Abdi Giraldo Arias y Otros</t>
  </si>
  <si>
    <t>18001333100120110011000</t>
  </si>
  <si>
    <t>1110464800 - Fernando Andrés Uribe Muñoz</t>
  </si>
  <si>
    <t>18001333100120110010300</t>
  </si>
  <si>
    <t>17632024 - Alberto Valderrama Jimenez - Horacio Gomez</t>
  </si>
  <si>
    <t>18001333100120110010600</t>
  </si>
  <si>
    <t>4074633 - Judith Perdomo Leyva</t>
  </si>
  <si>
    <t>25000232600020110009401</t>
  </si>
  <si>
    <t>71617561 - Manuel Antonio Martínez (Oro Verde Ltda)</t>
  </si>
  <si>
    <t>11001333103520110000900</t>
  </si>
  <si>
    <t>52096426 - Gloria Marleny Mendoza Rubio</t>
  </si>
  <si>
    <t>18001333100120110010500</t>
  </si>
  <si>
    <t>40078543 - Dora Lucía Sanchez Ramirez (Gloria Elcy Holguin)</t>
  </si>
  <si>
    <t>18001333100120110009900</t>
  </si>
  <si>
    <t>4952660 - Leonidas Ramos Sarria y Otros (Emilsen Rivera Rivera)</t>
  </si>
  <si>
    <t>18001333100120100041700</t>
  </si>
  <si>
    <t>1117496736 - Lady Marien Lopez Sanchez y Otros</t>
  </si>
  <si>
    <t>52001333170120110004300</t>
  </si>
  <si>
    <t>36755424 - Yasmin Hernández Jurado y Otros / Fanny Maria Hernández Cerón</t>
  </si>
  <si>
    <t>52001333170120100007600</t>
  </si>
  <si>
    <t>2011/01/18</t>
  </si>
  <si>
    <t>12982281 - Henry Javier Solarte Dorado y Otros /  Esperanza Caicedo Bolaños</t>
  </si>
  <si>
    <t>25000232600020110000801</t>
  </si>
  <si>
    <t>14956832 - Luis Esteban Calderón Acosta</t>
  </si>
  <si>
    <t>86001333170120110000100</t>
  </si>
  <si>
    <t>2011/05/08</t>
  </si>
  <si>
    <t>40765878 - Luz Mary Facundo Vargas y Otro</t>
  </si>
  <si>
    <t>86001334000220110001300</t>
  </si>
  <si>
    <t>2011/05/13</t>
  </si>
  <si>
    <t>39820225 - Carmen Adriana Delgado Lozada y Otros - Banco Santander</t>
  </si>
  <si>
    <t>86001333170120110001500</t>
  </si>
  <si>
    <t>12279987 - Luis Ferney Murcia Guzmán y Otros</t>
  </si>
  <si>
    <t>86001333170120110002000</t>
  </si>
  <si>
    <t>18122195 - Hector Enrique Bermeo Luna</t>
  </si>
  <si>
    <t>86001333170120110001700</t>
  </si>
  <si>
    <t>2012/03/06</t>
  </si>
  <si>
    <t>468884 - Osmidio Guevara Huley y Otros</t>
  </si>
  <si>
    <t>86001333170120110001100</t>
  </si>
  <si>
    <t>40610903 - Diana Carolina Dussan Malagon y Otros</t>
  </si>
  <si>
    <t>18001333100120110012200</t>
  </si>
  <si>
    <t>41581800 - Tania Marcela Castro Domínguez / Aura María Aragón González</t>
  </si>
  <si>
    <t>52001333170120110003200</t>
  </si>
  <si>
    <t>12964017 - Fabian Emilio Bastidas González y Otros</t>
  </si>
  <si>
    <t>18001333100120100041900</t>
  </si>
  <si>
    <t>36272996 - Julie Pauline Toledo Horta / Maria Lourdes Figueroa</t>
  </si>
  <si>
    <t>05001333103020110000200</t>
  </si>
  <si>
    <t>12529766 - Enrique Escobar de la Hoz</t>
  </si>
  <si>
    <t>52001333170120100008400</t>
  </si>
  <si>
    <t>37455913 - Monica Burbano Goyes y Otros / Regulo Marcial Ortega</t>
  </si>
  <si>
    <t>52001333170120110001800</t>
  </si>
  <si>
    <t>7709642 - Ariel Palomo y Otros</t>
  </si>
  <si>
    <t>52001333170120110003800</t>
  </si>
  <si>
    <t>2011/04/28</t>
  </si>
  <si>
    <t>36995355 - Clara Helena Caguazango Rosales y Otros (Luis Gonzálo Caguazango)</t>
  </si>
  <si>
    <t>25000232400020110035702</t>
  </si>
  <si>
    <t>59778 - Publio Armando Orjuela Santamaría</t>
  </si>
  <si>
    <t>68001233100020110034601</t>
  </si>
  <si>
    <t>2162371 - Alfonso Valencia Arias y Otros - Calzado universo</t>
  </si>
  <si>
    <t>11001032400020090029700</t>
  </si>
  <si>
    <t>2011/05/06</t>
  </si>
  <si>
    <t>830078966 - Metrokia S.A.</t>
  </si>
  <si>
    <t>52001333170120110003000</t>
  </si>
  <si>
    <t>1085248048 - Albeiro Narvaez Lopez y Otros</t>
  </si>
  <si>
    <t>18001333100120100041800</t>
  </si>
  <si>
    <t>15900397 - Jesús Orlando Botero García y Otros</t>
  </si>
  <si>
    <t>11001333103220110024800</t>
  </si>
  <si>
    <t>23700635 - Blanca Flor Lesmes de Montenegro y Otros</t>
  </si>
  <si>
    <t>86001333170120110001800</t>
  </si>
  <si>
    <t>40765770 - Rosalba Cuellar García y Otros</t>
  </si>
  <si>
    <t>52001333170120110002800</t>
  </si>
  <si>
    <t>27231134 - Maria Del Carmen Escobar y Otros</t>
  </si>
  <si>
    <t>52001333170120110006600</t>
  </si>
  <si>
    <t>2011/05/30</t>
  </si>
  <si>
    <t>66823624 - Dallid Rocio Muñoz Armero y Otros</t>
  </si>
  <si>
    <t>52001333170120110009500</t>
  </si>
  <si>
    <t>2011/08/22</t>
  </si>
  <si>
    <t>27394590 - Delia Aurora Moran y Otros</t>
  </si>
  <si>
    <t>86001334000220100009800</t>
  </si>
  <si>
    <t>12954379 - Alberto Ortiz Pinchao y Otros</t>
  </si>
  <si>
    <t>11001032400020110009900</t>
  </si>
  <si>
    <t>860520891 - Laboratorios Industriales Farmaceúticos MEOZ</t>
  </si>
  <si>
    <t>18001333100220110008500</t>
  </si>
  <si>
    <t>17642641 - Yvincer Hurtado Cuellar y otros</t>
  </si>
  <si>
    <t>52001333170120110003900</t>
  </si>
  <si>
    <t>12976613 -Jairo Efrain Paz Suárez y Otros</t>
  </si>
  <si>
    <t>25000232600020110146900</t>
  </si>
  <si>
    <t>16746488 - Cesar Javier Mahecha Jaramillo</t>
  </si>
  <si>
    <t>19001333100220110039902</t>
  </si>
  <si>
    <t>10721099 - Gabriel Eduardo Pillimue Potosi y Otros -KEVIN AMILCAR CALAMBAS VELASCO - GABRIEL EDUARDO PILLIMUE POTOSI</t>
  </si>
  <si>
    <t>05001233100020110029501</t>
  </si>
  <si>
    <t>800024544 - Saporiti Ltda</t>
  </si>
  <si>
    <t>19001333150220110022500</t>
  </si>
  <si>
    <t>76316043 - José Enrique Dorado Vidal</t>
  </si>
  <si>
    <t>11001333103320110009200</t>
  </si>
  <si>
    <t>2011/03/08</t>
  </si>
  <si>
    <t>98379227 - Hernando Ignacio Molina Carmona</t>
  </si>
  <si>
    <t>25000232600020120070301</t>
  </si>
  <si>
    <t>2011/05/31</t>
  </si>
  <si>
    <t>830140643 - Cafes Especiales de Colombia C.E.C.</t>
  </si>
  <si>
    <t>76001333101320110035500</t>
  </si>
  <si>
    <t>2011/04/24</t>
  </si>
  <si>
    <t>14434224 - Manuel Humberto Alzate Castaño</t>
  </si>
  <si>
    <t>25286310300120110119400</t>
  </si>
  <si>
    <t>2011/07/12</t>
  </si>
  <si>
    <t>899999239 - Instituto Colombiano de Bienestar Familiar ICBF</t>
  </si>
  <si>
    <t>08001233100220120034600</t>
  </si>
  <si>
    <t>Darly Esther Navarro Rodríguez</t>
  </si>
  <si>
    <t>52001333170120110002700</t>
  </si>
  <si>
    <t>2011/04/15</t>
  </si>
  <si>
    <t>5274683 - Raúl López Muñoz y Otros</t>
  </si>
  <si>
    <t>23001233100020110014600</t>
  </si>
  <si>
    <t>37806859 - María Cristina Fiallo de Paffen</t>
  </si>
  <si>
    <t>05001233100020120084500</t>
  </si>
  <si>
    <t>890318663 - SINTRAENERGÉTICA - Frontino Gold Mines.</t>
  </si>
  <si>
    <t>11001333603320120006500</t>
  </si>
  <si>
    <t>11338707 - Jorge Hernando Salinas Alarcon</t>
  </si>
  <si>
    <t>25000233600020120034101</t>
  </si>
  <si>
    <t>2011/06/29</t>
  </si>
  <si>
    <t>822003579 - Cooperativa de Trabajo Asociado de Mujeres Cabeza de Familia y Margarita Hernández</t>
  </si>
  <si>
    <t>05001333301620120038400</t>
  </si>
  <si>
    <t>98576298 - Oscar Fernando Chica Mazo y Otros; Maria Guillermina Agudelo</t>
  </si>
  <si>
    <t>76001233100020120055400</t>
  </si>
  <si>
    <t>2011/06/26</t>
  </si>
  <si>
    <t>41621670 - Maria Helena Jimenez Vargas, Federico Germán Jimenez y Otros</t>
  </si>
  <si>
    <t>11001333603720120004100</t>
  </si>
  <si>
    <t>2011/06/12</t>
  </si>
  <si>
    <t>25768610 -Liney Rivas Pacheco</t>
  </si>
  <si>
    <t>25000232600020120062500</t>
  </si>
  <si>
    <t>2009/09/15</t>
  </si>
  <si>
    <t>19161553 - Andres Benitez Pachón y otros</t>
  </si>
  <si>
    <t>23001333100420140000800</t>
  </si>
  <si>
    <t>2011/08/24</t>
  </si>
  <si>
    <t>78023360 - Adolfo Manuel Ceballos Lopez</t>
  </si>
  <si>
    <t>11001333103520110000300</t>
  </si>
  <si>
    <t>900038740 - Navgis System Ltda</t>
  </si>
  <si>
    <t>50001333100520110007400</t>
  </si>
  <si>
    <t>2011/07/11</t>
  </si>
  <si>
    <t>52867740 - Lina Margarita Pineda y otros</t>
  </si>
  <si>
    <t>23001333100320120015600</t>
  </si>
  <si>
    <t>30689054 - Soad Sofia Argel Issa</t>
  </si>
  <si>
    <t>23001333100420140000700</t>
  </si>
  <si>
    <t>2011/07/25</t>
  </si>
  <si>
    <t>7829399 - Jose Fernando Argel Logueira</t>
  </si>
  <si>
    <t>68001233300020120032101</t>
  </si>
  <si>
    <t>2011/09/19</t>
  </si>
  <si>
    <t>91215345 - Edgar Caceres Ordoñez y Sonia Ruth Morales</t>
  </si>
  <si>
    <t>11001032500020120088500</t>
  </si>
  <si>
    <t>2011/08/08</t>
  </si>
  <si>
    <t>41621670 - Maria Helena Jimenez Vargas</t>
  </si>
  <si>
    <t>11001032500020120006400</t>
  </si>
  <si>
    <t>2011/09/21</t>
  </si>
  <si>
    <t>36162588 - Angela Consuelo López Vargas.</t>
  </si>
  <si>
    <t>05001333302620130008200</t>
  </si>
  <si>
    <t>2011/06/09</t>
  </si>
  <si>
    <t>70555620 - José Manuel Berrío Velez -ALBEIRO MESA DIAZ (COLIBRI) y Otros.</t>
  </si>
  <si>
    <t>25000232400020120057501</t>
  </si>
  <si>
    <t>17301581 - Hernando Coy Ruiz</t>
  </si>
  <si>
    <t>11001333603220120000601</t>
  </si>
  <si>
    <t>52177842 - Adriana Alejandra Santos</t>
  </si>
  <si>
    <t>23001333100120120026000</t>
  </si>
  <si>
    <t>2011/03/10</t>
  </si>
  <si>
    <t>51686723 - María Eugenia Ferreira Chaar</t>
  </si>
  <si>
    <t>41001333100120110001900</t>
  </si>
  <si>
    <t>17645667 - Gentil Pascuas Sabogal y Otros</t>
  </si>
  <si>
    <t>19001333100120110044800</t>
  </si>
  <si>
    <t>800196507 - Cooperativa Multiactiva de Servicios  Multisercoop.</t>
  </si>
  <si>
    <t>41001333100620110003600</t>
  </si>
  <si>
    <t>2468052 - Abraham Romero  Soto y Otros</t>
  </si>
  <si>
    <t>41001333100120110003700</t>
  </si>
  <si>
    <t>2011/08/18</t>
  </si>
  <si>
    <t>55190502 - Gloria Esperanza Motta Chilito y otros</t>
  </si>
  <si>
    <t>23001333100320140001200</t>
  </si>
  <si>
    <t>2011/10/06</t>
  </si>
  <si>
    <t>78036871 - Alejandro Javier Mejia Castaño</t>
  </si>
  <si>
    <t>23001333170320120011100</t>
  </si>
  <si>
    <t>2011/11/03</t>
  </si>
  <si>
    <t>35116493 - Maria Consuelo Argel Logreira</t>
  </si>
  <si>
    <t>23001333170320120011300</t>
  </si>
  <si>
    <t>2011/08/30</t>
  </si>
  <si>
    <t>78701439 - Francisco Puello Kerguelen</t>
  </si>
  <si>
    <t>23001333100420140001100</t>
  </si>
  <si>
    <t>33190963 - Beatriz Eugenia Storino Iriarte</t>
  </si>
  <si>
    <t>23001333100420150016500</t>
  </si>
  <si>
    <t>26026143 - Catalina Antonia Durango de Paz</t>
  </si>
  <si>
    <t>25000234100020120054901</t>
  </si>
  <si>
    <t>2011/11/25</t>
  </si>
  <si>
    <t>830037330 - Telefonica S.A</t>
  </si>
  <si>
    <t>25000234200020130462801</t>
  </si>
  <si>
    <t>52111466 - Sandra Bautista Guevara</t>
  </si>
  <si>
    <t>25000234100020130168000</t>
  </si>
  <si>
    <t>830136813 - Mexichem Freshfields. S.A, y Otros</t>
  </si>
  <si>
    <t>13001233300020130041500</t>
  </si>
  <si>
    <t>73117149 - Oswaldo Martinez Beltran v/s Promotora Alto Bosque S.A.</t>
  </si>
  <si>
    <t>41001333100120110001800</t>
  </si>
  <si>
    <t>40720334 - Luz Mila Monje Losada y Otros</t>
  </si>
  <si>
    <t>25000233600020130150001</t>
  </si>
  <si>
    <t>2011/11/02</t>
  </si>
  <si>
    <t>3621177 - Jairo Hernando Arias Puerta</t>
  </si>
  <si>
    <t>25000234200020130577000</t>
  </si>
  <si>
    <t>38235330 - Nelly Heredia Ramírez</t>
  </si>
  <si>
    <t>76001333301120130012201</t>
  </si>
  <si>
    <t>25527966 - Elizabeth Bedoya Marin</t>
  </si>
  <si>
    <t>86001333170120110001600</t>
  </si>
  <si>
    <t>1117500528 - Jose Dasmith Parra Perez y Otros</t>
  </si>
  <si>
    <t>05001333302520140000601</t>
  </si>
  <si>
    <t>2011/11/22</t>
  </si>
  <si>
    <t>337806 - Harald Michel Martin  Ferting</t>
  </si>
  <si>
    <t>11001032400020130055100</t>
  </si>
  <si>
    <t>1017175892 - Daniel Jimenez Pastor</t>
  </si>
  <si>
    <t>05001333302620130026100</t>
  </si>
  <si>
    <t>811031314 - Sindicato de Trabajadores de Industrias Colibri S.A. SINTRACOLIBRI</t>
  </si>
  <si>
    <t>25000234100020130268701</t>
  </si>
  <si>
    <t>2011/11/23</t>
  </si>
  <si>
    <t>860005023 - Munuchener Ruckversicherungs</t>
  </si>
  <si>
    <t>25000232600020110006401</t>
  </si>
  <si>
    <t>2011/07/27</t>
  </si>
  <si>
    <t>900119939 - World Vision Electronic Ltda</t>
  </si>
  <si>
    <t>05001333302220130034400</t>
  </si>
  <si>
    <t>2011/12/12</t>
  </si>
  <si>
    <t>70286068 - Victor Emilio Giraldo Henao</t>
  </si>
  <si>
    <t>25000234100020130068800</t>
  </si>
  <si>
    <t>900203441 - Oleoducto De Los Llanos orientales S.A. ODL</t>
  </si>
  <si>
    <t>11001032400020120031300</t>
  </si>
  <si>
    <t>2012/01/11</t>
  </si>
  <si>
    <t>19398407 - Miguel Alejandro Castillo Mesa</t>
  </si>
  <si>
    <t>25000233600020140030001</t>
  </si>
  <si>
    <t>2012/05/02</t>
  </si>
  <si>
    <t>800241223 - Sociedad Hotel Cartagena Bocacanoa Del Sol S.A.</t>
  </si>
  <si>
    <t>23001333170220130003500</t>
  </si>
  <si>
    <t>2012/01/16</t>
  </si>
  <si>
    <t>25839937 - Rosa Maria Karduss Kandalaft</t>
  </si>
  <si>
    <t>25000234100020140087401</t>
  </si>
  <si>
    <t>84070618 - Evaristo Rafael Rodríguez Felizzola - Prosegur Vigilancia y Seguridad Privada 800008501</t>
  </si>
  <si>
    <t>05001333302620130116500</t>
  </si>
  <si>
    <t>8408893 - Carlos Mario Valencia Allvarez  - Libertad Urbana 811043511</t>
  </si>
  <si>
    <t>25000233600020140057701</t>
  </si>
  <si>
    <t>2011/07/22</t>
  </si>
  <si>
    <t>19171925 - Andres Heilbron Andrade y Otros</t>
  </si>
  <si>
    <t>13001333300220140011600</t>
  </si>
  <si>
    <t>2011/09/16</t>
  </si>
  <si>
    <t>900190385 - Chicago Bridge &amp; Iron Company B.V. - CBI Colombia S.A 900,190,385-2</t>
  </si>
  <si>
    <t>76001333300820140018101</t>
  </si>
  <si>
    <t>2412815 - Ernesto De Lima Le Franc</t>
  </si>
  <si>
    <t>25000233600020140021700</t>
  </si>
  <si>
    <t>2012/02/23</t>
  </si>
  <si>
    <t>830012505 - Colbank S.A.  Banca de Inversion 830,012,505</t>
  </si>
  <si>
    <t>11001333570620140006101</t>
  </si>
  <si>
    <t>2012/02/14</t>
  </si>
  <si>
    <t>2920762 - Gabriel Carreño Galvis</t>
  </si>
  <si>
    <t>05001233300020140108300</t>
  </si>
  <si>
    <t>2012/01/20</t>
  </si>
  <si>
    <t>63334226 - Constanza Alvarez Miranda y Otros</t>
  </si>
  <si>
    <t>08001234000920110039000</t>
  </si>
  <si>
    <t>802009287 - Asociacion Copropietarios Edificio Torres de Calabria</t>
  </si>
  <si>
    <t>76001333301520140017900</t>
  </si>
  <si>
    <t>2012/02/06</t>
  </si>
  <si>
    <t>890309282 - Organización De Lima S.A</t>
  </si>
  <si>
    <t>11001333603820140015300</t>
  </si>
  <si>
    <t>52075869 - Marisol Luengas Gaitan</t>
  </si>
  <si>
    <t>76001333300920140043200</t>
  </si>
  <si>
    <t>2012/02/03</t>
  </si>
  <si>
    <t>16662130 - Hernando Morales Plaza</t>
  </si>
  <si>
    <t>76001333300720140016601</t>
  </si>
  <si>
    <t>2011/02/06</t>
  </si>
  <si>
    <t>17032021 - Jorge Alberto Uribe Echavarria C.C. - Organización De Lima S.A</t>
  </si>
  <si>
    <t>63001333300120130045900</t>
  </si>
  <si>
    <t>2011/11/21</t>
  </si>
  <si>
    <t>4411731 - Germán Gómez García</t>
  </si>
  <si>
    <t>08001333300220130034400</t>
  </si>
  <si>
    <t>8698117 - Dario Tarud Jaar - Hotel Barranquilla Plaza S.A</t>
  </si>
  <si>
    <t>25000234200020130706201</t>
  </si>
  <si>
    <t>2011/10/11</t>
  </si>
  <si>
    <t>17312734 - Jose Tobias Betancourt Ladino .25000234200020130706200</t>
  </si>
  <si>
    <t>66001310300120140007000</t>
  </si>
  <si>
    <t>2011/10/14</t>
  </si>
  <si>
    <t>8001379241 - Unidad Residencial Camino de los Alamos P:H</t>
  </si>
  <si>
    <t>25000233600020140116801</t>
  </si>
  <si>
    <t>19079973 - Juan Francisco Javier  Romero Gaitan</t>
  </si>
  <si>
    <t>11001333603620140005000</t>
  </si>
  <si>
    <t>19389513 - William Urrea Rojas</t>
  </si>
  <si>
    <t>25000233600020140137602</t>
  </si>
  <si>
    <t>2012/03/08</t>
  </si>
  <si>
    <t>860012357 - Universidad Santomas (Interbolsa) Bucaramanga</t>
  </si>
  <si>
    <t>25000233600020140137803</t>
  </si>
  <si>
    <t>2012/03/13</t>
  </si>
  <si>
    <t>860012357 -  Universidad Santotomas (Interbolsa) Tunja</t>
  </si>
  <si>
    <t>25000234100020140135600</t>
  </si>
  <si>
    <t>2012/03/09</t>
  </si>
  <si>
    <t>1024485724 - Ruben Dario Gonzalez Avendaño y Otros 2015-00001 Daniel Antonio Oprteiz Prieto San Andrés</t>
  </si>
  <si>
    <t>41001333100120100049800</t>
  </si>
  <si>
    <t>30506934 - Anderson Sandoval / Yenny Miladis Losada Cardenas</t>
  </si>
  <si>
    <t>11001333603120140029701</t>
  </si>
  <si>
    <t>7505307 - Edisney Sabogal Castaño</t>
  </si>
  <si>
    <t>25000233600020130188800</t>
  </si>
  <si>
    <t>2011/07/14</t>
  </si>
  <si>
    <t>860072301 - Laurel Ltda.</t>
  </si>
  <si>
    <t>11001333400120150004200</t>
  </si>
  <si>
    <t>1532574 -Its Infocomm Corporation</t>
  </si>
  <si>
    <t>05001333301020140174300</t>
  </si>
  <si>
    <t>2012/05/22</t>
  </si>
  <si>
    <t>70509796 - Joel De Jesús Montoya Hernandez y Otros</t>
  </si>
  <si>
    <t>11001333400520140021701</t>
  </si>
  <si>
    <t>2012/05/23</t>
  </si>
  <si>
    <t>900138754 - The Colonial Business S. De R.L</t>
  </si>
  <si>
    <t>25000233600020150010001</t>
  </si>
  <si>
    <t>33169719 - Maria Del Socorro Martinez De Sandoval, Antonio Maria Sandoval Diaz y Otros</t>
  </si>
  <si>
    <t>23413231300120150000100</t>
  </si>
  <si>
    <t>860042945 - Central de Inversiones S.A</t>
  </si>
  <si>
    <t>76001333301120140015401</t>
  </si>
  <si>
    <t>2011/06/08</t>
  </si>
  <si>
    <t>16639057 - Ricardo De Lima Bohmer</t>
  </si>
  <si>
    <t>25000234100020140150301</t>
  </si>
  <si>
    <t>2012/06/26</t>
  </si>
  <si>
    <t>900410516 - Hewlett Packard Deventer BV.</t>
  </si>
  <si>
    <t>76001333301320140025700</t>
  </si>
  <si>
    <t>16652146 -Jesus Alberto Hoyos Aviles</t>
  </si>
  <si>
    <t>11001333603620140038100</t>
  </si>
  <si>
    <t>79520117 - Erico Juan Macchi Cespedes</t>
  </si>
  <si>
    <t>25000233600020150068701</t>
  </si>
  <si>
    <t>2012/10/18</t>
  </si>
  <si>
    <t>19361615 - Orlando Neusa Forero</t>
  </si>
  <si>
    <t>11001333603820140031501</t>
  </si>
  <si>
    <t>2012/09/19</t>
  </si>
  <si>
    <t>41676920 - Nina Marleny Buitrago Rodriguez</t>
  </si>
  <si>
    <t>11001333603720140008900</t>
  </si>
  <si>
    <t>2012/12/10</t>
  </si>
  <si>
    <t>19146166 - Eliguio Eudberto Rubio Moreno</t>
  </si>
  <si>
    <t>05001233300020140194600</t>
  </si>
  <si>
    <t>2013/01/21</t>
  </si>
  <si>
    <t>32404708 - Luz Elena Gutierrez Gonzalez</t>
  </si>
  <si>
    <t>25000233600020140095500</t>
  </si>
  <si>
    <t>2012/05/25</t>
  </si>
  <si>
    <t>860047466 -Sociedad Inversiones Lopez Piñeros Ltda.</t>
  </si>
  <si>
    <t>25000233600020150070502</t>
  </si>
  <si>
    <t>2011/01/30</t>
  </si>
  <si>
    <t>890303992 - Union de Trabajadores de la Industria del Transporte Maritimo y Fluvial "UNIMAR"</t>
  </si>
  <si>
    <t>05001333301320150008700</t>
  </si>
  <si>
    <t>2012/09/25</t>
  </si>
  <si>
    <t>71702272 - Esteban Santa Maria Uribe y Olga Lucia Montoya Velez</t>
  </si>
  <si>
    <t>76001233300020150046901</t>
  </si>
  <si>
    <t>19421799 - William Mauricio Gonzalez</t>
  </si>
  <si>
    <t>11001333603420140016300</t>
  </si>
  <si>
    <t>2012/05/30</t>
  </si>
  <si>
    <t>19494220 - Idelman Camacho Castellanos 2013-01-540740</t>
  </si>
  <si>
    <t>05001333302220130018900</t>
  </si>
  <si>
    <t>2012/08/03</t>
  </si>
  <si>
    <t>42821617 - Maria Rubiela Ocampo Arias y otra</t>
  </si>
  <si>
    <t>11001333603120140031000</t>
  </si>
  <si>
    <t>2012/11/27</t>
  </si>
  <si>
    <t>3100454 - Jose Joaquin Garzon Posada 2014-01-099630</t>
  </si>
  <si>
    <t>25000233600020150159200</t>
  </si>
  <si>
    <t>2012/11/28</t>
  </si>
  <si>
    <t>900154578 - Sociedad Portuaria de Cartagena Multiporse</t>
  </si>
  <si>
    <t>11001333603120140035000</t>
  </si>
  <si>
    <t>2012/09/18</t>
  </si>
  <si>
    <t>51717027 - Amparo Moreno Fonseca   (Comercial Moderna S.A Comoderna)</t>
  </si>
  <si>
    <t>25000234100020150166000</t>
  </si>
  <si>
    <t>2013/01/11</t>
  </si>
  <si>
    <t>860032463 - Perenco Colombia Limited</t>
  </si>
  <si>
    <t>25000234100020150177500</t>
  </si>
  <si>
    <t>2012/10/08</t>
  </si>
  <si>
    <t>11338270 -Alejandro Gustavo Castillo Freyle y Otros. Ex Empleados de la Empresa Proteccion Agricola S.A Protag S.A En Acuerdo de Reestructuración..</t>
  </si>
  <si>
    <t>23001233100020110017200</t>
  </si>
  <si>
    <t>2013/03/04</t>
  </si>
  <si>
    <t>50848461 - Cecilia De la Purificación Ceballos Lopez</t>
  </si>
  <si>
    <t>08001333100620150042400</t>
  </si>
  <si>
    <t>2013/02/28</t>
  </si>
  <si>
    <t>8698117 - Dario Tarud Jaar -Hotel B/quilla plaza</t>
  </si>
  <si>
    <t>17001310300320150012800</t>
  </si>
  <si>
    <t>10141947 - Javier Elias Arias Idarraga - Audifarma Ltda</t>
  </si>
  <si>
    <t>17001310300420150013900</t>
  </si>
  <si>
    <t>2013/03/21</t>
  </si>
  <si>
    <t>10141947 - Javier Elias Arias Idarraga</t>
  </si>
  <si>
    <t>11001333603120150038200</t>
  </si>
  <si>
    <t>2013/05/15</t>
  </si>
  <si>
    <t>46368641 - Sulma Yolanda Perico Granados</t>
  </si>
  <si>
    <t>17001310300420150013500</t>
  </si>
  <si>
    <t>2013/04/16</t>
  </si>
  <si>
    <t>17001310300420150014200</t>
  </si>
  <si>
    <t>2013/06/27</t>
  </si>
  <si>
    <t>10141947 -Javier Elias Arias Idarraga</t>
  </si>
  <si>
    <t>17001310300420150024100</t>
  </si>
  <si>
    <t>17001310300420150023700</t>
  </si>
  <si>
    <t>2013/05/09</t>
  </si>
  <si>
    <t>17001310300420150012600</t>
  </si>
  <si>
    <t>2013/03/26</t>
  </si>
  <si>
    <t>08001333300720150040700</t>
  </si>
  <si>
    <t>2013/02/11</t>
  </si>
  <si>
    <t>8698117 - Dario Tarud Jaar - Hotel Barranquilla Plaza S.A 860,032,463</t>
  </si>
  <si>
    <t>25000233600020150235800</t>
  </si>
  <si>
    <t>2013/05/21</t>
  </si>
  <si>
    <t>17867226 - Gerardo Gastón Castillo Rodriguez - Protag; ACUMULA  el 2015-02356 de PROTAG</t>
  </si>
  <si>
    <t>11001032400020140060700</t>
  </si>
  <si>
    <t>800129316 - Velasco Lloreda &amp; Cia S.C.A.</t>
  </si>
  <si>
    <t>17001310300420150014700</t>
  </si>
  <si>
    <t>11001333400420150024801</t>
  </si>
  <si>
    <t>39682401 - Luz Marina Camargo Micholson (Consorcio Corsetero LTDA</t>
  </si>
  <si>
    <t>17001310300420150013100</t>
  </si>
  <si>
    <t>10141947 - Javier Elias Arias Idarraga - Banco AV Villas</t>
  </si>
  <si>
    <t>05001333302520150087701</t>
  </si>
  <si>
    <t>Fabio Leon Muñoz Toro y Otros - Urbano Rico Monrroy "apoderado"</t>
  </si>
  <si>
    <t>17001310300420150013300</t>
  </si>
  <si>
    <t>2013/05/14</t>
  </si>
  <si>
    <t>10141947 -Javier Elias Arias Idarraga - Banco Davivienda</t>
  </si>
  <si>
    <t>17001310300420150012700</t>
  </si>
  <si>
    <t>2013/08/28</t>
  </si>
  <si>
    <t>10141947 - Javier Elias Arias Idarraga - Une Telecomunicaciones s.a . E.S.P Manizales</t>
  </si>
  <si>
    <t>76001333300220160000800</t>
  </si>
  <si>
    <t>2013/09/02</t>
  </si>
  <si>
    <t>1144075755 - Estefania Varela Astaiza, Alexandra Varela Astaiza,</t>
  </si>
  <si>
    <t>76001333301220150031201</t>
  </si>
  <si>
    <t>2013/09/16</t>
  </si>
  <si>
    <t>16706677 - Jose Felipe De Lima Bohmer</t>
  </si>
  <si>
    <t>76001333301820150039800</t>
  </si>
  <si>
    <t>2013/08/02</t>
  </si>
  <si>
    <t>14430721 - Jose Over Palacios</t>
  </si>
  <si>
    <t>25000234200020150541600</t>
  </si>
  <si>
    <t>2013/10/30</t>
  </si>
  <si>
    <t>79590624 - Nestor Fernando Leyva Huertas</t>
  </si>
  <si>
    <t>25000233600020150235200</t>
  </si>
  <si>
    <t>2013/10/21</t>
  </si>
  <si>
    <t>11346026 - Manuel Antonio Jimenez Rodriguez - Extrabajador PROTAG</t>
  </si>
  <si>
    <t>76001333301220160001100</t>
  </si>
  <si>
    <t>2013/08/06</t>
  </si>
  <si>
    <t>1130653325 - Jose Gustavo Torres Guerrero y Otros -</t>
  </si>
  <si>
    <t>25000232600020110013300</t>
  </si>
  <si>
    <t>2012/05/16</t>
  </si>
  <si>
    <t>50850454 - Celmira Rosa Ceballos Lopez</t>
  </si>
  <si>
    <t>05001333301620150118200</t>
  </si>
  <si>
    <t>2013/11/29</t>
  </si>
  <si>
    <t>32314374 -Maria Transito Orrego de Rodriguez y otros - Empresa Colombiana de Vias Ferreas Ferrovias y Sociedad Colombiana de Transpore Ferroviario S.A En Liquidacion Obligatoria.</t>
  </si>
  <si>
    <t>05001333303520160010800</t>
  </si>
  <si>
    <t>2013/02/12</t>
  </si>
  <si>
    <t>Cristina Restrepo Restrepo,  Luis David Ramirez Orozco y otros</t>
  </si>
  <si>
    <t>05001310301520160027701</t>
  </si>
  <si>
    <t>2013/02/06</t>
  </si>
  <si>
    <t>32431849 - María Lucía Agudelo Yepes, Gustavo Antonio Agudelo Yepes y Otros</t>
  </si>
  <si>
    <t>25000234100020160065901</t>
  </si>
  <si>
    <t>2014/02/21</t>
  </si>
  <si>
    <t>900375325 - Tabasco Oil Company LLc.</t>
  </si>
  <si>
    <t>68001333301120160010600</t>
  </si>
  <si>
    <t>2013/12/05</t>
  </si>
  <si>
    <t>37723749 - Doris Emilce Muñoz Muñoz  - CLINICA PIEDECUESTA S.A</t>
  </si>
  <si>
    <t>17001310300420150013800</t>
  </si>
  <si>
    <t>2014/02/13</t>
  </si>
  <si>
    <t>10141947 - Javier Elias Arias Idarraga - Salud Total EPS (Carrera 22 No.26-03)</t>
  </si>
  <si>
    <t>11001333400520150026400</t>
  </si>
  <si>
    <t>2014/02/04</t>
  </si>
  <si>
    <t>860522583 - Mercantil Galerazamba y Cia S.C.A.</t>
  </si>
  <si>
    <t>17001310300420150013000</t>
  </si>
  <si>
    <t>2013/11/27</t>
  </si>
  <si>
    <t>11001333603720150019700</t>
  </si>
  <si>
    <t>2014/02/24</t>
  </si>
  <si>
    <t>79147121 - Juan Nicolás Uribe Holguín - C.I Flores de la Sabana</t>
  </si>
  <si>
    <t>11001333502820150072600</t>
  </si>
  <si>
    <t>2014/12/09</t>
  </si>
  <si>
    <t>17144190 - Jose Hipolito Padilla Oviedo</t>
  </si>
  <si>
    <t>47001333300120160015200</t>
  </si>
  <si>
    <t>2014/04/02</t>
  </si>
  <si>
    <t>800103920 - Departamento Del Magdalena RL: Edaurdo Rafael Rodriguez85,450,384 , Apoderado José Slavador Del Toro 85,451,856</t>
  </si>
  <si>
    <t>25000233600020150287000</t>
  </si>
  <si>
    <t>19092161 - Quantek Wire Colombia SAS En Liquidacion Obligatoria</t>
  </si>
  <si>
    <t>25000234200020160058100</t>
  </si>
  <si>
    <t>2014/05/28</t>
  </si>
  <si>
    <t>7695322 - Andres Peña Peña</t>
  </si>
  <si>
    <t>05001333302920150121500</t>
  </si>
  <si>
    <t>2014/02/06</t>
  </si>
  <si>
    <t>32522498 - Miryam Amparo Campillo Velasquez - Colpensiones</t>
  </si>
  <si>
    <t>08001333300920160025400</t>
  </si>
  <si>
    <t>2014/06/18</t>
  </si>
  <si>
    <t>8755644 Yecid Guzman Narvaez</t>
  </si>
  <si>
    <t>11001333400420160013801</t>
  </si>
  <si>
    <t>2014/05/02</t>
  </si>
  <si>
    <t>900049254 - Constructora Siglo XXI Santodomingo Ltda hoy SAS</t>
  </si>
  <si>
    <t>17001310300420160017400</t>
  </si>
  <si>
    <t>10141947 - Javier Elias Arias Idarraga - Banco Colpatrai  Sede Calle 19 No.22-32 en Manizales</t>
  </si>
  <si>
    <t>11001334104520160030100</t>
  </si>
  <si>
    <t>2014/07/14</t>
  </si>
  <si>
    <t>80410509 - Juan Carlos Ortiz Zarrate</t>
  </si>
  <si>
    <t>68001333300620160009300</t>
  </si>
  <si>
    <t>91296088 - Daladier Cabrera Rodriguez - Clinica Piedecuesta S.A.</t>
  </si>
  <si>
    <t>66001333300620160004600</t>
  </si>
  <si>
    <t>2014/05/14</t>
  </si>
  <si>
    <t>29915524 - Milgen Romaris Cifuentes Duque y Otros - Clinica Risaralda</t>
  </si>
  <si>
    <t>76001333300720160021500</t>
  </si>
  <si>
    <t>2014/09/11</t>
  </si>
  <si>
    <t>18391580 - Pedro Fernando Londoño</t>
  </si>
  <si>
    <t>05001233300020140210600</t>
  </si>
  <si>
    <t>2014/03/20</t>
  </si>
  <si>
    <t>8240666 - Oscar Alberto Angel Escobar y Otros</t>
  </si>
  <si>
    <t>05001333300720160072000</t>
  </si>
  <si>
    <t>2014/07/04</t>
  </si>
  <si>
    <t>890900291 - Solla S.A</t>
  </si>
  <si>
    <t>25000234200020160336200</t>
  </si>
  <si>
    <t>2014/10/22</t>
  </si>
  <si>
    <t>9076450 - Jose Fernando Duque Montoya</t>
  </si>
  <si>
    <t>44001333300120150011700</t>
  </si>
  <si>
    <t>2014/11/10</t>
  </si>
  <si>
    <t>900162559 - Sociedad Sierra Perez e Hijos Ltda</t>
  </si>
  <si>
    <t>05001333302220160064501</t>
  </si>
  <si>
    <t>2014/08/29</t>
  </si>
  <si>
    <t>71628314 - Mauricio Alberto Campillo - Solla S.A.</t>
  </si>
  <si>
    <t>11001333603420150036701</t>
  </si>
  <si>
    <t>2014/06/13</t>
  </si>
  <si>
    <t>2037370 -  Ordoñez Jose Vicente</t>
  </si>
  <si>
    <t>11001333400320160029200</t>
  </si>
  <si>
    <t>2014/11/13</t>
  </si>
  <si>
    <t>80410509 - Juan Carlos Ortiz Zarrate - Valores incorporados SAS En Liquidacion Judicial</t>
  </si>
  <si>
    <t>25000234100020170008300</t>
  </si>
  <si>
    <t>2014/07/09</t>
  </si>
  <si>
    <t>899999119 - Procurador General de La Nacion -</t>
  </si>
  <si>
    <t>68001333300920160036600</t>
  </si>
  <si>
    <t>2014/10/03</t>
  </si>
  <si>
    <t>13801052 - Gonzalez Serrano  Hernándo</t>
  </si>
  <si>
    <t>11001333400320160025400</t>
  </si>
  <si>
    <t>2014/10/06</t>
  </si>
  <si>
    <t>19105358 - Gustavo Adolfo Grau Ramirez</t>
  </si>
  <si>
    <t>50001333100320110002700</t>
  </si>
  <si>
    <t>2015/01/29</t>
  </si>
  <si>
    <t>19414373 - Arnulfo Cardozo Ruiz y Otros</t>
  </si>
  <si>
    <t>11001333400120160027700</t>
  </si>
  <si>
    <t>2014/10/01</t>
  </si>
  <si>
    <t>860072301 - Laurel Ltda. - Frigorifico San Martin de Porres En Liquidacion</t>
  </si>
  <si>
    <t>08001333101220160037300</t>
  </si>
  <si>
    <t>26812527 - Elizabeth  Orozco Ortega - Control de varias sociedades</t>
  </si>
  <si>
    <t>11001333400520160026900</t>
  </si>
  <si>
    <t>2014/12/15</t>
  </si>
  <si>
    <t>17039821 - Camilo Luis Akl Moanack</t>
  </si>
  <si>
    <t>11001333400120160036700</t>
  </si>
  <si>
    <t>2014/09/09</t>
  </si>
  <si>
    <t>900706209 - Colombia Es Klob SAS En Liquidación</t>
  </si>
  <si>
    <t>17001310300420160039300</t>
  </si>
  <si>
    <t>2014/09/24</t>
  </si>
  <si>
    <t>10141947 - Javier Elias Arias Idarraga - Banco Davivienda Carrera 58 No.127-59 Bogotá</t>
  </si>
  <si>
    <t>81001310500120160004600</t>
  </si>
  <si>
    <t>2014/12/24</t>
  </si>
  <si>
    <t>96169016 - Fermin Higuera Rueda y Otros</t>
  </si>
  <si>
    <t>68001333300720160010600</t>
  </si>
  <si>
    <t>37713695 - Adrina Calderon Tamayo</t>
  </si>
  <si>
    <t>76001333301520160033001</t>
  </si>
  <si>
    <t>2015/01/28</t>
  </si>
  <si>
    <t>12139567 -  Mantilla Melo Maria Camila y Otros</t>
  </si>
  <si>
    <t>11001334205420160075100</t>
  </si>
  <si>
    <t>2015/01/27</t>
  </si>
  <si>
    <t>20207073 - Lopez De Aragon Mary</t>
  </si>
  <si>
    <t>76001333301520170001700</t>
  </si>
  <si>
    <t>2015/02/06</t>
  </si>
  <si>
    <t>890310960 - Prospectos S.A En Liquidacion</t>
  </si>
  <si>
    <t>11001333501020150067300</t>
  </si>
  <si>
    <t>2015/02/23</t>
  </si>
  <si>
    <t>41505285 - Rodriguez de Oyola Mercedes</t>
  </si>
  <si>
    <t>08001333301420170007200</t>
  </si>
  <si>
    <t>2015/03/09</t>
  </si>
  <si>
    <t>72133605 - Terassi Solano Samuel David</t>
  </si>
  <si>
    <t>11001032500020150063900</t>
  </si>
  <si>
    <t>2015/01/23</t>
  </si>
  <si>
    <t>900421550 - Asociacion Sindical de Empleados de la Superintendencia de Sociedades (ASES)</t>
  </si>
  <si>
    <t>11001333400520160027800</t>
  </si>
  <si>
    <t>2014/12/18</t>
  </si>
  <si>
    <t>8300456376 - Inverangel S.A.S., Corso y Cía. S. en C.</t>
  </si>
  <si>
    <t>11001333502020170010501</t>
  </si>
  <si>
    <t>2015/03/10</t>
  </si>
  <si>
    <t>41574598 - Morales Tamayo Alicia</t>
  </si>
  <si>
    <t>11001333603620160022900</t>
  </si>
  <si>
    <t>30273586 Cardona de Pinilla Ofelia</t>
  </si>
  <si>
    <t>25269333300120160035900</t>
  </si>
  <si>
    <t>2015/05/20</t>
  </si>
  <si>
    <t>79400978 - Conti Fajardo Ivan Enrique</t>
  </si>
  <si>
    <t>08001333300420170008700</t>
  </si>
  <si>
    <t>2015/05/29</t>
  </si>
  <si>
    <t>1044426410 - Loaiza Erazo Laura Janeth</t>
  </si>
  <si>
    <t>08001333301420170006100</t>
  </si>
  <si>
    <t>3690654 - Bolaños Fontalvo Jose Francisco</t>
  </si>
  <si>
    <t>08001333301320170002000</t>
  </si>
  <si>
    <t>2015/01/21</t>
  </si>
  <si>
    <t>7427999 - Garrido Rivera Jose Maria</t>
  </si>
  <si>
    <t>20001400300720160014300</t>
  </si>
  <si>
    <t>2015/05/22</t>
  </si>
  <si>
    <t>800197268 - Dian</t>
  </si>
  <si>
    <t>20001400300720160015100</t>
  </si>
  <si>
    <t>2015/05/13</t>
  </si>
  <si>
    <t>11001333603520160023300</t>
  </si>
  <si>
    <t>2015/04/29</t>
  </si>
  <si>
    <t>19408270 - Osorio Cometa  Aldemar</t>
  </si>
  <si>
    <t>08001333300820170013200</t>
  </si>
  <si>
    <t>2015/06/01</t>
  </si>
  <si>
    <t>57427839 -  Fonseca Cera Yorcelis Ivon</t>
  </si>
  <si>
    <t>08001333300220170013300</t>
  </si>
  <si>
    <t>2015/06/11</t>
  </si>
  <si>
    <t>7438712 - Luis Felipe  Rada Palma</t>
  </si>
  <si>
    <t>17001310300420160033000</t>
  </si>
  <si>
    <t>2015/06/16</t>
  </si>
  <si>
    <t>08001333300620170009000</t>
  </si>
  <si>
    <t>2015/07/08</t>
  </si>
  <si>
    <t>Rios Nieto Esther Marina y Otros</t>
  </si>
  <si>
    <t>08001333300220170016900</t>
  </si>
  <si>
    <t>2015/05/14</t>
  </si>
  <si>
    <t>8681926 - Ponce Caballero Carlos Emilio</t>
  </si>
  <si>
    <t>11001310500520170033901</t>
  </si>
  <si>
    <t>2015/01/14</t>
  </si>
  <si>
    <t>7463369 - Guzman Pestana Gustavo</t>
  </si>
  <si>
    <t>13836318900220160018000</t>
  </si>
  <si>
    <t>2015/08/03</t>
  </si>
  <si>
    <t>800093816RJ - Agencia Nacional de Infraestructura</t>
  </si>
  <si>
    <t>11001334306220160044200</t>
  </si>
  <si>
    <t>2015/10/05</t>
  </si>
  <si>
    <t>19346359 - Saul Ricardo  Perez Lasprilla y Otros</t>
  </si>
  <si>
    <t>08001333301420170044700</t>
  </si>
  <si>
    <t>2015/09/24</t>
  </si>
  <si>
    <t>72139913 - Boom Trocha y Otros Tomas Enrique</t>
  </si>
  <si>
    <t>11001333400120160028600</t>
  </si>
  <si>
    <t>2015/09/28</t>
  </si>
  <si>
    <t>Empresa de Acueducto y Alcantarillado de Bogotá S.A. ESP</t>
  </si>
  <si>
    <t>11001333501720170009200</t>
  </si>
  <si>
    <t>2015/10/22</t>
  </si>
  <si>
    <t>41Tovar Ordoñez  - Gloria Elsy</t>
  </si>
  <si>
    <t>11001333501720170009300</t>
  </si>
  <si>
    <t>2015/10/15</t>
  </si>
  <si>
    <t>41795579 Roa Vargas Luz Mary</t>
  </si>
  <si>
    <t>08001333300820170011800</t>
  </si>
  <si>
    <t>2015/10/20</t>
  </si>
  <si>
    <t>8720599 - Lozano Barro Eleazar Alberto</t>
  </si>
  <si>
    <t>11001333400220160034800</t>
  </si>
  <si>
    <t>80505805 - Jaramillo Botero Tomas</t>
  </si>
  <si>
    <t>05001333301820170036300</t>
  </si>
  <si>
    <t>2013/09/23</t>
  </si>
  <si>
    <t>70048310 - Jimenez Rios Walter Alonso</t>
  </si>
  <si>
    <t>08001333300720170013600</t>
  </si>
  <si>
    <t>1143429547 - Visbal Narvaez Marion Del Carmen</t>
  </si>
  <si>
    <t>05001310502220170044200</t>
  </si>
  <si>
    <t>8275601- Osorio Sánchez Gustavo</t>
  </si>
  <si>
    <t>25000233600020170068000</t>
  </si>
  <si>
    <t>2015/10/27</t>
  </si>
  <si>
    <t>10933435 - Jaller Salleg Ramon Antonio  y Otros</t>
  </si>
  <si>
    <t>11001334204620170009400</t>
  </si>
  <si>
    <t>2015/10/23</t>
  </si>
  <si>
    <t>41650461 - Gloria Helena Carbonel Rojas</t>
  </si>
  <si>
    <t>08001333301120170017700</t>
  </si>
  <si>
    <t>Zuluaga De La Hoz Ema Margarita</t>
  </si>
  <si>
    <t>15238333300220170008700</t>
  </si>
  <si>
    <t>2015/10/10</t>
  </si>
  <si>
    <t>23596160 - Ramos Hernandez Blanca Cecilia  y Otros</t>
  </si>
  <si>
    <t>11001333400220170006400</t>
  </si>
  <si>
    <t>2015/12/04</t>
  </si>
  <si>
    <t>900004908 - SBME Holdings B.V.</t>
  </si>
  <si>
    <t>11001333400620160021200</t>
  </si>
  <si>
    <t>2015/12/15</t>
  </si>
  <si>
    <t>805025964 - Credivalores -Crediservicios S.A y  Otros</t>
  </si>
  <si>
    <t>76001333301120160020700</t>
  </si>
  <si>
    <t>2015/11/20</t>
  </si>
  <si>
    <t>2904405 - Paz Casas Mario</t>
  </si>
  <si>
    <t>05001333301720170042300</t>
  </si>
  <si>
    <t>2016/01/25</t>
  </si>
  <si>
    <t>8402150 - Mira Velasquez Guillermo Leon  y Otros</t>
  </si>
  <si>
    <t>05001333302420170036800</t>
  </si>
  <si>
    <t>2015/08/13</t>
  </si>
  <si>
    <t>Jhon Dairo Ramirez Zuleta y Otros</t>
  </si>
  <si>
    <t>11001333502720170011300</t>
  </si>
  <si>
    <t>2012/09/04</t>
  </si>
  <si>
    <t>19371507 - Gomez Perez Carlos Samuel</t>
  </si>
  <si>
    <t>08001333301320170032000</t>
  </si>
  <si>
    <t>2015/07/17</t>
  </si>
  <si>
    <t>20078918 - Vargas Ortiz Dora y Arango Vargas Carolina</t>
  </si>
  <si>
    <t>11001334305920160047900</t>
  </si>
  <si>
    <t>2015/12/10</t>
  </si>
  <si>
    <t>41435946 - Gomez Gomez Gloria y  Otros</t>
  </si>
  <si>
    <t>08001333301420170046800</t>
  </si>
  <si>
    <t>2015/06/03</t>
  </si>
  <si>
    <t>22463943 - Bernal Gutierrez Betty Paola</t>
  </si>
  <si>
    <t>08001333301120170016700</t>
  </si>
  <si>
    <t>22430271 - Montaña de Jimenez Yomaira Elena</t>
  </si>
  <si>
    <t>05001333301920170037700</t>
  </si>
  <si>
    <t>2016/02/29</t>
  </si>
  <si>
    <t>8348575 - Villegas Arteaga Hugo De Jesus</t>
  </si>
  <si>
    <t>08001333100120170025100</t>
  </si>
  <si>
    <t>2015/11/27</t>
  </si>
  <si>
    <t>1140812276 -  Silva Ortega  Jorge Ivan</t>
  </si>
  <si>
    <t>11001333400420170002700</t>
  </si>
  <si>
    <t>2015/12/02</t>
  </si>
  <si>
    <t>66001310300320170002800</t>
  </si>
  <si>
    <t>2016/02/17</t>
  </si>
  <si>
    <t>860042945 - Central de Inversiones S.A CISA</t>
  </si>
  <si>
    <t>08001333300520170011300</t>
  </si>
  <si>
    <t>1103102822 - Cuello Martinez Rosa Margarita</t>
  </si>
  <si>
    <t>17001310300420170008800</t>
  </si>
  <si>
    <t>2016/03/04</t>
  </si>
  <si>
    <t>10141947 - Javier Elias Arias Idarraga - Banco Davivienda -Calle 167 No.73-02 Bogotá</t>
  </si>
  <si>
    <t>08001333301420170050500</t>
  </si>
  <si>
    <t>8662306 - Ortega Pacheco Noe Javier</t>
  </si>
  <si>
    <t>11001032500020150099700</t>
  </si>
  <si>
    <t>2016/01/19</t>
  </si>
  <si>
    <t>47001333300120170014600</t>
  </si>
  <si>
    <t>2016/03/31</t>
  </si>
  <si>
    <t>Oyola Peña Damaris Ester</t>
  </si>
  <si>
    <t>08001333301320170032100</t>
  </si>
  <si>
    <t>2016/04/01</t>
  </si>
  <si>
    <t>22475194 - Valencia Payares y Otros Damith</t>
  </si>
  <si>
    <t>25000234200020170386800</t>
  </si>
  <si>
    <t>2016/05/01</t>
  </si>
  <si>
    <t>08001333300920170012900</t>
  </si>
  <si>
    <t>2016/05/06</t>
  </si>
  <si>
    <t>22467854 - Saumeth Amalfi Del Socorro</t>
  </si>
  <si>
    <t>08001333301020170017700</t>
  </si>
  <si>
    <t>2016/01/28</t>
  </si>
  <si>
    <t>32885512 - Medina Florez Eugenia Patricia</t>
  </si>
  <si>
    <t>17001310300420160033900</t>
  </si>
  <si>
    <t>08001333301320170046400</t>
  </si>
  <si>
    <t>2016/06/28</t>
  </si>
  <si>
    <t>71585514 - Naranjo Tobon y Otros Diego</t>
  </si>
  <si>
    <t>08001333101220170021300</t>
  </si>
  <si>
    <t>45577361 - Martinez Montes Elizabeth</t>
  </si>
  <si>
    <t>11001333502620170034200</t>
  </si>
  <si>
    <t>2015/12/18</t>
  </si>
  <si>
    <t>51715438 - Navarro Erazo Melida Alexandra</t>
  </si>
  <si>
    <t>05001333301120150121900</t>
  </si>
  <si>
    <t>2016/06/01</t>
  </si>
  <si>
    <t>21603216 - Uribe Cardenas Gloria Eugenia y Otros</t>
  </si>
  <si>
    <t>05001333301820170055900</t>
  </si>
  <si>
    <t>2016/07/13</t>
  </si>
  <si>
    <t>70909645 - Aristizabal Gonzalez Fabio Alexander y Otra</t>
  </si>
  <si>
    <t>47001333300420170008500</t>
  </si>
  <si>
    <t>2016/07/25</t>
  </si>
  <si>
    <t>1082862 - Torres Lara Cinthia Cilena</t>
  </si>
  <si>
    <t>08001333301320170047800</t>
  </si>
  <si>
    <t>2016/01/21</t>
  </si>
  <si>
    <t>32679993 - Vargas Tarazona Sofia Del Carmen</t>
  </si>
  <si>
    <t>11001333400420170017700</t>
  </si>
  <si>
    <t>2016/08/31</t>
  </si>
  <si>
    <t>80422981- Murcia Nuñez Fabian Ricardo</t>
  </si>
  <si>
    <t>08001333100120170036900</t>
  </si>
  <si>
    <t>2016/07/08</t>
  </si>
  <si>
    <t>32657881 - Peña Sara Ketty Del Carmen</t>
  </si>
  <si>
    <t>11001310502720170047100</t>
  </si>
  <si>
    <t>2016/08/12</t>
  </si>
  <si>
    <t>11001333603720160038400</t>
  </si>
  <si>
    <t>2016/09/21</t>
  </si>
  <si>
    <t>12966085 - Ortiz De LA Espriella Pedro Ignacio</t>
  </si>
  <si>
    <t>08001333300220170034400</t>
  </si>
  <si>
    <t>22633059 - Barraza Barrios Ana Rita</t>
  </si>
  <si>
    <t>08001333301020170030300</t>
  </si>
  <si>
    <t>2016/05/02</t>
  </si>
  <si>
    <t>39026974 - Juvinao Ruiz Sonia Maria</t>
  </si>
  <si>
    <t>11001310502820140074600</t>
  </si>
  <si>
    <t>2016/09/19</t>
  </si>
  <si>
    <t>52495158 - Florez Vargas Sandra</t>
  </si>
  <si>
    <t>11001333603820150018800</t>
  </si>
  <si>
    <t>2016/10/04</t>
  </si>
  <si>
    <t>46656791 - Castro Zambrano Mary Luz</t>
  </si>
  <si>
    <t>05001233300020170140100</t>
  </si>
  <si>
    <t>2016/10/25</t>
  </si>
  <si>
    <t>32431849 - Agudelo Yepes Maria Lucia y Otros</t>
  </si>
  <si>
    <t>25000233600020170184800</t>
  </si>
  <si>
    <t>2016/10/24</t>
  </si>
  <si>
    <t>8020132833 - Inversiones Alcira y Cía. limitada e Inmobiliaria Posada Ramirez y Cía. S en C. - S.E.A</t>
  </si>
  <si>
    <t>17001310300420180004500</t>
  </si>
  <si>
    <t>17001310300620170002900</t>
  </si>
  <si>
    <t>2016/10/05</t>
  </si>
  <si>
    <t>90036183 - Advance Logistic Suplier ALS Sucursal Colombia</t>
  </si>
  <si>
    <t>11001333400420170029200</t>
  </si>
  <si>
    <t>2015/07/31</t>
  </si>
  <si>
    <t>51693959 - De Mancera Torres Monica</t>
  </si>
  <si>
    <t>25000233600020170236500</t>
  </si>
  <si>
    <t>2016/10/03</t>
  </si>
  <si>
    <t>35468273 - Trillos  Muñoz Angela Maria y Otro</t>
  </si>
  <si>
    <t>11001333103620120010100</t>
  </si>
  <si>
    <t>2015/10/30</t>
  </si>
  <si>
    <t>34541850 - Chicangana Jimenez Ana Rovira</t>
  </si>
  <si>
    <t>05001233300020180032500</t>
  </si>
  <si>
    <t>2016/11/16</t>
  </si>
  <si>
    <t>70050977 -Ossa Vanegas y Otros - Industrial Hullera Ossa Vanegas y Otros - Alberto de Jesus - Industrial Hullera</t>
  </si>
  <si>
    <t>25000233600020170025900</t>
  </si>
  <si>
    <t>2017/01/27</t>
  </si>
  <si>
    <t>41526216 - Paez Cala Maria Teresa</t>
  </si>
  <si>
    <t>41001333300320150013200</t>
  </si>
  <si>
    <t>2017/01/31</t>
  </si>
  <si>
    <t>30516615 - Arias Gonzalez Maria Orlinda</t>
  </si>
  <si>
    <t>11001032400020160008800</t>
  </si>
  <si>
    <t>76330818 -  Jojoa Santacruz Hernan Guillermo</t>
  </si>
  <si>
    <t>05001233300020180043500</t>
  </si>
  <si>
    <t>2016/06/02</t>
  </si>
  <si>
    <t>43052435 -Cataño Lopez De Mesa Ana Cecilia y Otros.</t>
  </si>
  <si>
    <t>76001233300220170141600</t>
  </si>
  <si>
    <t>2016/09/20</t>
  </si>
  <si>
    <t>900295962 - Publipantallas S.A.S.</t>
  </si>
  <si>
    <t>25000233600020180040800</t>
  </si>
  <si>
    <t>22390584 - Cecilia Rodriguez Villanueva</t>
  </si>
  <si>
    <t>05001333300720180022000</t>
  </si>
  <si>
    <t>50019 - Udo Steinhauser Jovi Hans</t>
  </si>
  <si>
    <t>11001333400120180005500</t>
  </si>
  <si>
    <t>2016/12/06</t>
  </si>
  <si>
    <t>9531851 - Avella Gonzalez Fabio Enrique</t>
  </si>
  <si>
    <t>08001333301320170026100</t>
  </si>
  <si>
    <t>2017/02/20</t>
  </si>
  <si>
    <t>22449685 - Gleis Marina Osorio Payares Gleis Marina y Otros</t>
  </si>
  <si>
    <t>76001233300220170141500</t>
  </si>
  <si>
    <t>2016/12/01</t>
  </si>
  <si>
    <t>900337517 - Mares Group S.A.S</t>
  </si>
  <si>
    <t>11001310500820170061700</t>
  </si>
  <si>
    <t>2016/12/15</t>
  </si>
  <si>
    <t>9651131 - Organista Fetecua Pedro Carlos</t>
  </si>
  <si>
    <t>25000234100020180048200</t>
  </si>
  <si>
    <t>2016/05/10</t>
  </si>
  <si>
    <t>5558205 -Uribe Leyva Enrique</t>
  </si>
  <si>
    <t>11001310501920180012500</t>
  </si>
  <si>
    <t>2017/02/13</t>
  </si>
  <si>
    <t>19250051 - Basto Alvarez Marco Jairo</t>
  </si>
  <si>
    <t>11001310501520170070700</t>
  </si>
  <si>
    <t>2016/11/02</t>
  </si>
  <si>
    <t>18106706 - Bastidas Ruales Silvio Eudoro</t>
  </si>
  <si>
    <t>25000233600020180051900</t>
  </si>
  <si>
    <t>2017/03/27</t>
  </si>
  <si>
    <t>900652707 - Alianza Progresar SAS.</t>
  </si>
  <si>
    <t>11001334205220180028200</t>
  </si>
  <si>
    <t>2017/03/17</t>
  </si>
  <si>
    <t>51673924 -  Montañez Duque Kathya María Montañez</t>
  </si>
  <si>
    <t>25000233600020180026400</t>
  </si>
  <si>
    <t>2017/05/09</t>
  </si>
  <si>
    <t>900672737 - Aglobal SAS.</t>
  </si>
  <si>
    <t>47001310500220170031700</t>
  </si>
  <si>
    <t>2017/04/03</t>
  </si>
  <si>
    <t>36695463 - Alvarado Sanchez Vanessa Isabel</t>
  </si>
  <si>
    <t>05001333300120180024900</t>
  </si>
  <si>
    <t>98477608 - Restrepo Joel Esteban y Otros</t>
  </si>
  <si>
    <t>25000234200020180113000</t>
  </si>
  <si>
    <t>2017/03/31</t>
  </si>
  <si>
    <t>19193482 - Villamil Garcia Jorge Eliecer</t>
  </si>
  <si>
    <t>25000233600020180061600</t>
  </si>
  <si>
    <t>2016/10/27</t>
  </si>
  <si>
    <t>860010946 - Convento Santo Domingo</t>
  </si>
  <si>
    <t>11001334306020180023400</t>
  </si>
  <si>
    <t>2017/04/06</t>
  </si>
  <si>
    <t>79476470 -  Arango Aguirre Julian</t>
  </si>
  <si>
    <t>23001333300420140000300</t>
  </si>
  <si>
    <t>2017/05/18</t>
  </si>
  <si>
    <t>51788669 - Durango Cogollo Angela</t>
  </si>
  <si>
    <t>23001333300420170000800</t>
  </si>
  <si>
    <t>2017/05/30</t>
  </si>
  <si>
    <t>98547000 - Madrid Buelvas Juan David</t>
  </si>
  <si>
    <t>05001333301720180036500</t>
  </si>
  <si>
    <t>2017/05/19</t>
  </si>
  <si>
    <t>I890903055 - Integral S.A</t>
  </si>
  <si>
    <t>11001333501220180008400</t>
  </si>
  <si>
    <t>19164728 - Carvajal Beltran Jose Miguel</t>
  </si>
  <si>
    <t>11001334204620180005800</t>
  </si>
  <si>
    <t>2017/01/30</t>
  </si>
  <si>
    <t>41626529 - Rueda Buitrago Silvia Ines</t>
  </si>
  <si>
    <t>11001032400020160050100</t>
  </si>
  <si>
    <t>51655159 - Salcedo Perdomo  Isabel</t>
  </si>
  <si>
    <t>25000234100020180091000</t>
  </si>
  <si>
    <t>2017/03/22</t>
  </si>
  <si>
    <t>63315272 - Toledo Arenas Adriana y Otros</t>
  </si>
  <si>
    <t>11001334306120180021300</t>
  </si>
  <si>
    <t>2017/06/09</t>
  </si>
  <si>
    <t>32741316 - Bandera Parra Alba Luz, Adriana Del Pilar Paez Gonzalez  y Otros</t>
  </si>
  <si>
    <t>11001310502520180041100</t>
  </si>
  <si>
    <t>2017/06/15</t>
  </si>
  <si>
    <t>1713343 -  Caamaño Tortello Vespaciano</t>
  </si>
  <si>
    <t>11001333501220170028100</t>
  </si>
  <si>
    <t>2017/02/10</t>
  </si>
  <si>
    <t>49733212 -  Valdes Baquero Margarita Esther</t>
  </si>
  <si>
    <t>11001310502020180026100</t>
  </si>
  <si>
    <t>2017/05/03</t>
  </si>
  <si>
    <t>70104200 -  Renteria Cordoba Jesus Hermes</t>
  </si>
  <si>
    <t>25000233600020180081800</t>
  </si>
  <si>
    <t>2017/06/07</t>
  </si>
  <si>
    <t>51573061 - Rodriguez Miranda Nohora Constanza</t>
  </si>
  <si>
    <t>25000233600020180090500</t>
  </si>
  <si>
    <t>19252553 - Guevara Polo Oscar</t>
  </si>
  <si>
    <t>11001310501720180028900</t>
  </si>
  <si>
    <t>15360490 - Puerta Garcia Julio Cesar</t>
  </si>
  <si>
    <t>25000234100020180038800</t>
  </si>
  <si>
    <t>2017/05/25</t>
  </si>
  <si>
    <t>900424958 - Abc For Winner S.A.S</t>
  </si>
  <si>
    <t>52001333300420180012100</t>
  </si>
  <si>
    <t>2017/01/17</t>
  </si>
  <si>
    <t>98400073 - Salazar Paredes Juan Manuel y Otros</t>
  </si>
  <si>
    <t>25000233700020170184300</t>
  </si>
  <si>
    <t>2017/07/07</t>
  </si>
  <si>
    <t>860072172 - Empacor S.A.</t>
  </si>
  <si>
    <t>11001333400420180035200</t>
  </si>
  <si>
    <t>2016/09/29</t>
  </si>
  <si>
    <t>900295013 - Warren International Business Corp</t>
  </si>
  <si>
    <t>76001233300220170141700</t>
  </si>
  <si>
    <t>2017/06/28</t>
  </si>
  <si>
    <t>16626136 - Sanchez Posada Carlos Humberto</t>
  </si>
  <si>
    <t>11001334306320180040000</t>
  </si>
  <si>
    <t>2016/11/22</t>
  </si>
  <si>
    <t>800131411 - Tedesco Rodriguez y Cia  S.A.S En Liquidación</t>
  </si>
  <si>
    <t>11001310502820180037500</t>
  </si>
  <si>
    <t>2017/04/26</t>
  </si>
  <si>
    <t>19352899 - Morales Posse Nestor Dario</t>
  </si>
  <si>
    <t>11001334306020180037900</t>
  </si>
  <si>
    <t>3350546 - Rendon Valencia Guillermo Leon y Otra</t>
  </si>
  <si>
    <t>25000234100020160141700</t>
  </si>
  <si>
    <t>2017/07/28</t>
  </si>
  <si>
    <t>27071192- Daza de Solarte Nelly</t>
  </si>
  <si>
    <t>11001600225320068000800</t>
  </si>
  <si>
    <t>2017/01/23</t>
  </si>
  <si>
    <t>6892624 - Mancuso Gomez Salvatore y Otros</t>
  </si>
  <si>
    <t>Se trata de un proceso Penal, pero no se encontró esta clase de proceso dentro de las opciones parametrizadas.</t>
  </si>
  <si>
    <t>76001333300420180020500</t>
  </si>
  <si>
    <t>2017/07/31</t>
  </si>
  <si>
    <t>16637543 - Ramirez Castañeda Jose Eduardo Ramirez Castañeda</t>
  </si>
  <si>
    <t>19001233300420180035000</t>
  </si>
  <si>
    <t>2017/07/27</t>
  </si>
  <si>
    <t>817000437 - Junta de Acción Comunal - Urbanización Campobello</t>
  </si>
  <si>
    <t>11001333603120180032500</t>
  </si>
  <si>
    <t>2017/07/17</t>
  </si>
  <si>
    <t>19108442 - Garcia Ronderos Rafael Hernando y Otros</t>
  </si>
  <si>
    <t>11001334306320180044900</t>
  </si>
  <si>
    <t>2017/08/10</t>
  </si>
  <si>
    <t>10008354 - Escobar Giraldo Nestor Alejandro y Otros</t>
  </si>
  <si>
    <t>11001333603720180039000</t>
  </si>
  <si>
    <t>2017/06/30</t>
  </si>
  <si>
    <t>900739734-2 - Inversiones Palma Greg S.A.S</t>
  </si>
  <si>
    <t>11001334306320180044800</t>
  </si>
  <si>
    <t>2017/05/04</t>
  </si>
  <si>
    <t>1020717775 - Roman de la Espriella Mario Esteban y Otros</t>
  </si>
  <si>
    <t>11001334306020180039600</t>
  </si>
  <si>
    <t>2017/08/09</t>
  </si>
  <si>
    <t>1128276459 - Betancur Acosta Daniel y Otros</t>
  </si>
  <si>
    <t>11001334306320180044700</t>
  </si>
  <si>
    <t>41376596 - Navarrete De Romero Maria Fanny y Otros  y Otros</t>
  </si>
  <si>
    <t>08001333300420180043500</t>
  </si>
  <si>
    <t>32730812 - Medina Olmos Yamile</t>
  </si>
  <si>
    <t>11001334306220180042600</t>
  </si>
  <si>
    <t>2017/08/18</t>
  </si>
  <si>
    <t>80060089 - Velasquez Bermudez Jimmy Fernando y Otros</t>
  </si>
  <si>
    <t>11001334306220180042700</t>
  </si>
  <si>
    <t>2017/06/13</t>
  </si>
  <si>
    <t>1053801821 - Santander Ospina Juan Manuel y Otros</t>
  </si>
  <si>
    <t>11001334306020180041900</t>
  </si>
  <si>
    <t>2017/09/04</t>
  </si>
  <si>
    <t>52716563 - Salgado de Steckl Maria Cristina y Otros</t>
  </si>
  <si>
    <t>25000233600020180112000</t>
  </si>
  <si>
    <t>2017/08/23</t>
  </si>
  <si>
    <t>900219521 - Emedí e Hijos S. En C.A.</t>
  </si>
  <si>
    <t>11001333603120180041900</t>
  </si>
  <si>
    <t>900510471- Elsa Marina Aragón, Inversiones RYH S.A.S 900,510,471-2</t>
  </si>
  <si>
    <t>11001310501620180044800</t>
  </si>
  <si>
    <t>17168839 - Gutierrez Rodriguez Agustin</t>
  </si>
  <si>
    <t>25269333300220190001000</t>
  </si>
  <si>
    <t>2017/08/17</t>
  </si>
  <si>
    <t>900437112 - Vram Holding S.A.S</t>
  </si>
  <si>
    <t>11001333603120180042000</t>
  </si>
  <si>
    <t>2017/07/06</t>
  </si>
  <si>
    <t>39788132 - Franco María Eugenia</t>
  </si>
  <si>
    <t>11001334306120180043200</t>
  </si>
  <si>
    <t>2017/09/20</t>
  </si>
  <si>
    <t>80085633 - Perez Chavez Lucas Felipe y Otros</t>
  </si>
  <si>
    <t>11001334306120180042400</t>
  </si>
  <si>
    <t>79576601 - Pinilla Forero Jeisson Ulises</t>
  </si>
  <si>
    <t>68001333300320160004200</t>
  </si>
  <si>
    <t>2017/09/08</t>
  </si>
  <si>
    <t>91525941 - Morales Perez  Alejandro</t>
  </si>
  <si>
    <t>11001334306320190004700</t>
  </si>
  <si>
    <t>2017/08/08</t>
  </si>
  <si>
    <t>11437583 - Lopez Ballen Juan Carlos y Otros</t>
  </si>
  <si>
    <t>11001334306320190005900</t>
  </si>
  <si>
    <t>5538359 - Tellez Camacho Luis Efrain y Otros</t>
  </si>
  <si>
    <t>11001333400320180029700</t>
  </si>
  <si>
    <t>2017/07/10</t>
  </si>
  <si>
    <t>900079317-4 Activos y Finanzas S.A - Gilberto Buitrago Bahamon</t>
  </si>
  <si>
    <t>25000233600020190008600</t>
  </si>
  <si>
    <t>860509022-9 - Financiera de Desarrollo Nacional</t>
  </si>
  <si>
    <t>11001310500920180056200</t>
  </si>
  <si>
    <t>2017/09/29</t>
  </si>
  <si>
    <t>17303469 - Brbosa Novoa Noel Armando</t>
  </si>
  <si>
    <t>11001334104520180037100</t>
  </si>
  <si>
    <t>2017/10/02</t>
  </si>
  <si>
    <t>15036866 - Arrieta Violet Jorge Eliecer</t>
  </si>
  <si>
    <t>11001334306020190004200</t>
  </si>
  <si>
    <t>2017/10/13</t>
  </si>
  <si>
    <t>20676665 - Latorre Botero Helena y Otros</t>
  </si>
  <si>
    <t>25000233600020190011300</t>
  </si>
  <si>
    <t>2017/10/05</t>
  </si>
  <si>
    <t>79754967 - Agualimpia Varela Mauricio y Otros</t>
  </si>
  <si>
    <t>41001233300020190002100</t>
  </si>
  <si>
    <t>900860215 - Global Fund Investments S.A.S</t>
  </si>
  <si>
    <t>11001333603720180043000</t>
  </si>
  <si>
    <t>2017/10/09</t>
  </si>
  <si>
    <t>8663757 - Pallares Arias Luis Alberto y Otros</t>
  </si>
  <si>
    <t>73001310500220190003600</t>
  </si>
  <si>
    <t>2017/09/22</t>
  </si>
  <si>
    <t>19310366 - Arenas Pineda Carlos Alfonso  Arenas Pineda</t>
  </si>
  <si>
    <t>11001334306120180043100</t>
  </si>
  <si>
    <t>2017/11/10</t>
  </si>
  <si>
    <t>900982831 - Sociedad Alfa S.A.S y Otros</t>
  </si>
  <si>
    <t>11001333603620180034200</t>
  </si>
  <si>
    <t>31216403 - Ossa Orozco Nestor Ovidio y Gustavo Lopez Alzate</t>
  </si>
  <si>
    <t>11001334306120180043000</t>
  </si>
  <si>
    <t>2017/10/23</t>
  </si>
  <si>
    <t>51950034 - Palacios Sepúlveda Luz Elena y Otros</t>
  </si>
  <si>
    <t>11001310502120180053000</t>
  </si>
  <si>
    <t>28400930 - León Ana Maria</t>
  </si>
  <si>
    <t>11001333603220180040400</t>
  </si>
  <si>
    <t>2017/10/27</t>
  </si>
  <si>
    <t>1128276459 - Betancour Acosta Daniel y Otros.</t>
  </si>
  <si>
    <t>25000233600020190025000</t>
  </si>
  <si>
    <t>2017/11/03</t>
  </si>
  <si>
    <t>51665794 - Duarte Elsy Del Mar y Otros</t>
  </si>
  <si>
    <t>11001333603220180043200</t>
  </si>
  <si>
    <t>51768294 - Pieschacon Covaleda Mónica y Otros</t>
  </si>
  <si>
    <t>11001333603120180041700</t>
  </si>
  <si>
    <t>51661106 - Galindo Diaz Loly Tatiana y Otros</t>
  </si>
  <si>
    <t>11001333603120190003600</t>
  </si>
  <si>
    <t>11001333603320170005400</t>
  </si>
  <si>
    <t>2017/12/01</t>
  </si>
  <si>
    <t>79043512 - Puerto Garavito Omar Alfonso</t>
  </si>
  <si>
    <t>11001334306120180037100</t>
  </si>
  <si>
    <t>2017/11/24</t>
  </si>
  <si>
    <t>31956017 - Arguello Sissa Luz Nelly y Otro</t>
  </si>
  <si>
    <t>11001334306120180038300</t>
  </si>
  <si>
    <t>2017/11/23</t>
  </si>
  <si>
    <t>23537002 - Rodriguez Arango de Gamboa Mariela y Otros</t>
  </si>
  <si>
    <t>11001333400220180031200</t>
  </si>
  <si>
    <t>860522602 - Productos Cóndor S.A.S</t>
  </si>
  <si>
    <t>11001333503020180012400</t>
  </si>
  <si>
    <t>2017/11/29</t>
  </si>
  <si>
    <t>35330813 - Diaz Meneses Mery Jenith</t>
  </si>
  <si>
    <t>11001334306120180037200</t>
  </si>
  <si>
    <t>173188 - Guzmán Pérez Mario Alejandro y Otros</t>
  </si>
  <si>
    <t>11001333603220180038700</t>
  </si>
  <si>
    <t>2018/02/19</t>
  </si>
  <si>
    <t>11001333603220180042300</t>
  </si>
  <si>
    <t>2015/01/16</t>
  </si>
  <si>
    <t>79945959 - Hurtado Fuentes Nelson Ricardo y Otros</t>
  </si>
  <si>
    <t>11001032400020170016300</t>
  </si>
  <si>
    <t>2016/05/03</t>
  </si>
  <si>
    <t>900190385 - CBI COLOMBIA S.A</t>
  </si>
  <si>
    <t>25000234100020180022500</t>
  </si>
  <si>
    <t>2018/02/12</t>
  </si>
  <si>
    <t>51811510 - Uribe Clauzel María Caroline</t>
  </si>
  <si>
    <t>25000233600020190005900</t>
  </si>
  <si>
    <t>2018/03/14</t>
  </si>
  <si>
    <t>25000234100020190019600</t>
  </si>
  <si>
    <t>2018/03/16</t>
  </si>
  <si>
    <t>80414543 - Uribe Clauzel Juan Pablo</t>
  </si>
  <si>
    <t>25000233600020190014000</t>
  </si>
  <si>
    <t>43635146 - López Henao Adriana</t>
  </si>
  <si>
    <t>25000233600020170009300</t>
  </si>
  <si>
    <t>830042244 - Digital Ware S.A.</t>
  </si>
  <si>
    <t>11001333603220180043100</t>
  </si>
  <si>
    <t>2018/03/02</t>
  </si>
  <si>
    <t>80414944 - Zuluaga Durán Felipe y Otros</t>
  </si>
  <si>
    <t>11001333603220180042900</t>
  </si>
  <si>
    <t>2018/04/18</t>
  </si>
  <si>
    <t>1388143 - Bemnavides Simanca Ezequiel Antonio y Otros</t>
  </si>
  <si>
    <t>11001333603220180038000</t>
  </si>
  <si>
    <t>2013/03/07</t>
  </si>
  <si>
    <t>98491448 - Castaño Orrego José Nicolás y Otros</t>
  </si>
  <si>
    <t>11001333603120190012400</t>
  </si>
  <si>
    <t>2018/04/27</t>
  </si>
  <si>
    <t>93409408 - Villareal Rojas Luis Eduardo y Otro</t>
  </si>
  <si>
    <t>11001334306020180041700</t>
  </si>
  <si>
    <t>30726078 - De la Espriella Gomez Gladys Elvira y Otros</t>
  </si>
  <si>
    <t>25000233600020190007800</t>
  </si>
  <si>
    <t>2018/05/09</t>
  </si>
  <si>
    <t>71745710 - Aristizabal Correa Federico y Otros</t>
  </si>
  <si>
    <t>25000234100020190027400</t>
  </si>
  <si>
    <t>900329054 - Monserrate Investments Corp</t>
  </si>
  <si>
    <t>08001310500120160029000</t>
  </si>
  <si>
    <t>2017/06/02</t>
  </si>
  <si>
    <t>34985728 - Gonzalez Vertel Maria Beatriz</t>
  </si>
  <si>
    <t>25000234100020190053200</t>
  </si>
  <si>
    <t>2018/05/29</t>
  </si>
  <si>
    <t>1030549937 - Duarte Lavado Pedro</t>
  </si>
  <si>
    <t>11001310502220190014700</t>
  </si>
  <si>
    <t>2018/05/16</t>
  </si>
  <si>
    <t>19410354 - Guerrero Gomez Carlos Julio</t>
  </si>
  <si>
    <t>11001032500020170046800</t>
  </si>
  <si>
    <t>60372216 - Garzón Ramírez Sandra Liliana</t>
  </si>
  <si>
    <t>08001333301420180050700</t>
  </si>
  <si>
    <t>2018/06/13</t>
  </si>
  <si>
    <t>8723744 - Loewy Núñez Lawrence</t>
  </si>
  <si>
    <t>11001333603320190003100</t>
  </si>
  <si>
    <t>2018/06/08</t>
  </si>
  <si>
    <t>3022734 - Pardo Turriago Carlos Arturo</t>
  </si>
  <si>
    <t>11001333603320180041100</t>
  </si>
  <si>
    <t>2018/05/30</t>
  </si>
  <si>
    <t>19310153 - Ortiz Serrano Mauricio y Otros</t>
  </si>
  <si>
    <t>25000234100020180052400</t>
  </si>
  <si>
    <t>2018/05/10</t>
  </si>
  <si>
    <t>19247175 - Villalobos Mejía Alfredo y Otros</t>
  </si>
  <si>
    <t>11001333603320180036800</t>
  </si>
  <si>
    <t>2018/06/12</t>
  </si>
  <si>
    <t>1107082495 - Navarro Pelaez Juan David</t>
  </si>
  <si>
    <t>11001333603720180043600</t>
  </si>
  <si>
    <t>2018/03/20</t>
  </si>
  <si>
    <t>65777960 - Sáncehz Tapiero Andres y Otros</t>
  </si>
  <si>
    <t>11001334306320190013800</t>
  </si>
  <si>
    <t>2018/07/06</t>
  </si>
  <si>
    <t>51572530 - Botero Madera Julia Margarita y Otros</t>
  </si>
  <si>
    <t>11001334306120190014900</t>
  </si>
  <si>
    <t>2018/04/02</t>
  </si>
  <si>
    <t>1110463301 - Gil Cristancho Leidy Carolina</t>
  </si>
  <si>
    <t>05001333303220190000500</t>
  </si>
  <si>
    <t>890904224 - UNIBAN S.A.</t>
  </si>
  <si>
    <t>11001333603320190011400</t>
  </si>
  <si>
    <t>2018/08/10</t>
  </si>
  <si>
    <t>51715096 - Marin Gonzalez Beatriz Eugenia y Otros</t>
  </si>
  <si>
    <t>11001334306020190014500</t>
  </si>
  <si>
    <t>2018/07/27</t>
  </si>
  <si>
    <t>19434199 - Jaramillo Roldán Hugo Jorge y Otro</t>
  </si>
  <si>
    <t>11001333603820180042500</t>
  </si>
  <si>
    <t>2018/08/13</t>
  </si>
  <si>
    <t>900739735 - Inversiones Palma Greg</t>
  </si>
  <si>
    <t>11001333603620190014200</t>
  </si>
  <si>
    <t>2017/09/28</t>
  </si>
  <si>
    <t>10386526 - Rueda Mendoza Ricardo</t>
  </si>
  <si>
    <t>11001334305820180035100</t>
  </si>
  <si>
    <t>2018/08/16</t>
  </si>
  <si>
    <t>98662309 - Giraldo Giraldo Luis Felipe</t>
  </si>
  <si>
    <t>11001333603820190003200</t>
  </si>
  <si>
    <t>2018/09/03</t>
  </si>
  <si>
    <t>79513988 - Joya Veloza Modesto Mauricio</t>
  </si>
  <si>
    <t>11001334305820180037600</t>
  </si>
  <si>
    <t>2018/09/11</t>
  </si>
  <si>
    <t>123697 - Marie Thiriez Jean Jacques Max</t>
  </si>
  <si>
    <t>11001334305820180041700</t>
  </si>
  <si>
    <t>2018/09/06</t>
  </si>
  <si>
    <t>42074132 - Isaza Rodriguez Olga Patricia</t>
  </si>
  <si>
    <t>11001334305820180042100</t>
  </si>
  <si>
    <t>35197689 - Lozano Tovar Ángela María y Otros</t>
  </si>
  <si>
    <t>11001333603820180042200</t>
  </si>
  <si>
    <t>2018/09/17</t>
  </si>
  <si>
    <t>66971075 - Toro Montoya Diana Patricia</t>
  </si>
  <si>
    <t>25000233600020190012500</t>
  </si>
  <si>
    <t>19256791 - Ramírez Medina Mauricio</t>
  </si>
  <si>
    <t>11001333603220190012600</t>
  </si>
  <si>
    <t>2018/07/26</t>
  </si>
  <si>
    <t>900367790 - TORRE ALFA S.A.S</t>
  </si>
  <si>
    <t>08001333300920190011800</t>
  </si>
  <si>
    <t>2018/10/16</t>
  </si>
  <si>
    <t>900361697 - Uniphos Colombia Plant Limited</t>
  </si>
  <si>
    <t>25000234100020190067100</t>
  </si>
  <si>
    <t>860002062 - PRICEWATERHOUSECOOPER LTDA.</t>
  </si>
  <si>
    <t>11001333603420180037500</t>
  </si>
  <si>
    <t>2018/10/10</t>
  </si>
  <si>
    <t>70039199 - Aristizabal Restrepo Gustavo Adolfo</t>
  </si>
  <si>
    <t>05001333303520190015300</t>
  </si>
  <si>
    <t>2018/10/22</t>
  </si>
  <si>
    <t>70550124 - Echavarría López Jaime Adolfo Blas</t>
  </si>
  <si>
    <t>25000233600020190053700</t>
  </si>
  <si>
    <t>2018/09/28</t>
  </si>
  <si>
    <t>20955576 - Carrasquilla Sicard Maria Matilde</t>
  </si>
  <si>
    <t>11001333603820190017500</t>
  </si>
  <si>
    <t>2018/02/16</t>
  </si>
  <si>
    <t>16640353 - Villegas Perea Julian Alberto y Otros</t>
  </si>
  <si>
    <t>25000234100020190067200</t>
  </si>
  <si>
    <t>2018/04/12</t>
  </si>
  <si>
    <t>11001333603620180036200</t>
  </si>
  <si>
    <t>2018/10/29</t>
  </si>
  <si>
    <t>2018/11/06</t>
  </si>
  <si>
    <t>93409408 - Villareal Rojas Luis Eduardo y Otros</t>
  </si>
  <si>
    <t>25000233600020190055100</t>
  </si>
  <si>
    <t>2018/08/08</t>
  </si>
  <si>
    <t>830140490 - INVERSIONES KHEPRI &amp; CIA Y OTRO</t>
  </si>
  <si>
    <t>76001333301220190014100</t>
  </si>
  <si>
    <t>2018/11/02</t>
  </si>
  <si>
    <t>1627318 - Silva Quinchia Juan Carlos</t>
  </si>
  <si>
    <t>08001333301420170031800</t>
  </si>
  <si>
    <t>2018/11/27</t>
  </si>
  <si>
    <t>486483 - Maenhoudt Michael y Otros</t>
  </si>
  <si>
    <t>23001333100420150033100</t>
  </si>
  <si>
    <t>2018/11/08</t>
  </si>
  <si>
    <t>50850659 - De León Garcés Beatriz Alexandra</t>
  </si>
  <si>
    <t>19001310300620190010600</t>
  </si>
  <si>
    <t>2018/10/18</t>
  </si>
  <si>
    <t>800197507 MULTISERCOOP</t>
  </si>
  <si>
    <t>11001032400020180029300</t>
  </si>
  <si>
    <t>2019/10/03</t>
  </si>
  <si>
    <t>80419551 - Ortega Albrecht Jaime Rafael</t>
  </si>
  <si>
    <t>13001310300220190017600</t>
  </si>
  <si>
    <t>2019/09/02</t>
  </si>
  <si>
    <t>4304478 - Villegas Lopez Alberto</t>
  </si>
  <si>
    <t>11001310502320190042200</t>
  </si>
  <si>
    <t>2019/09/03</t>
  </si>
  <si>
    <t>10162187 - Molina Mejia Jacinto</t>
  </si>
  <si>
    <t>11001334305920190014900</t>
  </si>
  <si>
    <t>2019/09/16</t>
  </si>
  <si>
    <t>19293472 - Santos Zarate Jorge Hernando</t>
  </si>
  <si>
    <t>25000234100020180103800</t>
  </si>
  <si>
    <t>2019/10/18</t>
  </si>
  <si>
    <t>IE 29300025593 - ODEBRECHT S.A.</t>
  </si>
  <si>
    <t>11001032600020190001100</t>
  </si>
  <si>
    <t>2019/09/25</t>
  </si>
  <si>
    <t>16645635 - Avila Calero Arley y Otros</t>
  </si>
  <si>
    <t>25000234200020190124200</t>
  </si>
  <si>
    <t>2019/10/09</t>
  </si>
  <si>
    <t>19385145 - Arjona Reyes Carlos Rogelio</t>
  </si>
  <si>
    <t>11001334305820190031900</t>
  </si>
  <si>
    <t>2019/10/28</t>
  </si>
  <si>
    <t>900471960 - Construcción Logística, Ingeniería y Servicios de Experto Internacional SAS (Coliseo Internacional SAS)</t>
  </si>
  <si>
    <t>25000233600020180053000</t>
  </si>
  <si>
    <t>2019/07/07</t>
  </si>
  <si>
    <t>16598658 - Guzman Velasco Horacio</t>
  </si>
  <si>
    <t>25000233600020190016800</t>
  </si>
  <si>
    <t>41366678 - Cristancho De Gil Marina</t>
  </si>
  <si>
    <t>25000234100020170059800</t>
  </si>
  <si>
    <t>2019/10/21</t>
  </si>
  <si>
    <t>9000994558 - Minergeticos sas, Johanna Mateus Diaz</t>
  </si>
  <si>
    <t>11001333603620190013100</t>
  </si>
  <si>
    <t>2019/09/30</t>
  </si>
  <si>
    <t>10231319 - Santander Mejia Pablo</t>
  </si>
  <si>
    <t>11001333603720190013200</t>
  </si>
  <si>
    <t>2019/11/13</t>
  </si>
  <si>
    <t>20297548 - Gloria Yolanda Castaño</t>
  </si>
  <si>
    <t>25000234100020190098500</t>
  </si>
  <si>
    <t>2966877 - Capitolio Legro Oliveros</t>
  </si>
  <si>
    <t>11001334305920180034100</t>
  </si>
  <si>
    <t>2019/11/19</t>
  </si>
  <si>
    <t>31216403 - Ana Lucia Varon Lenis</t>
  </si>
  <si>
    <t>11001334306320190031000</t>
  </si>
  <si>
    <t>2019/10/23</t>
  </si>
  <si>
    <t>860010524 -0 Comunidad Hijas de la Sabiduria</t>
  </si>
  <si>
    <t>11001334306020190029800</t>
  </si>
  <si>
    <t>2019/10/24</t>
  </si>
  <si>
    <t>35455920 - Sonia Aguia Cabrera y otros</t>
  </si>
  <si>
    <t>11001333603820190013100</t>
  </si>
  <si>
    <t>2019/10/15</t>
  </si>
  <si>
    <t>19089649 - Ciro Hernando León</t>
  </si>
  <si>
    <t>11001334306120190026100</t>
  </si>
  <si>
    <t>2019/12/05</t>
  </si>
  <si>
    <t>78032012921 Marcelo Andrés Hidalgo Rendon</t>
  </si>
  <si>
    <t>13001233300020190047600</t>
  </si>
  <si>
    <t>2019/10/29</t>
  </si>
  <si>
    <t>9074593-Alberto Javier Vélez Baena</t>
  </si>
  <si>
    <t>11001310501020190048500</t>
  </si>
  <si>
    <t>2019/11/12</t>
  </si>
  <si>
    <t>96526- José Ignacion Lara Tenjo</t>
  </si>
  <si>
    <t>11001334204920190025200</t>
  </si>
  <si>
    <t>2019/08/20</t>
  </si>
  <si>
    <t>78756490- HernÁn Julio Urango</t>
  </si>
  <si>
    <t>11001333603420190013300</t>
  </si>
  <si>
    <t>2019/11/29</t>
  </si>
  <si>
    <t>1020780759- Pablo Duran Bejarano, Maria Eugenia Bejarano</t>
  </si>
  <si>
    <t>11001334305820190014400</t>
  </si>
  <si>
    <t>2019/11/20</t>
  </si>
  <si>
    <t>1032449653 - Diana Patricia Acosta c</t>
  </si>
  <si>
    <t>80109999 - Francisco Javier Claro Díaz</t>
  </si>
  <si>
    <t>11001334205420170011800</t>
  </si>
  <si>
    <t>2019/09/05</t>
  </si>
  <si>
    <t>41449119 - Elvira Garzón Gonzalez</t>
  </si>
  <si>
    <t>11001334306020190018300</t>
  </si>
  <si>
    <t>2019/11/28</t>
  </si>
  <si>
    <t>39707524 - Martha Lucia Gil Cristancho</t>
  </si>
  <si>
    <t>11001334306120190027100</t>
  </si>
  <si>
    <t>2019/12/20</t>
  </si>
  <si>
    <t>17088611- Andrés Gil</t>
  </si>
  <si>
    <t>23001333300420190023900</t>
  </si>
  <si>
    <t>2019/12/03</t>
  </si>
  <si>
    <t>78744319 -Ricardo Manuel Ayala Martinez</t>
  </si>
  <si>
    <t>11001333603120190017900</t>
  </si>
  <si>
    <t>2019/12/18</t>
  </si>
  <si>
    <t>79730925 - Alejandro Castañeda Martinez</t>
  </si>
  <si>
    <t>11001333603120190010700</t>
  </si>
  <si>
    <t>25000232600020090023501</t>
  </si>
  <si>
    <t>42885327 - Adriana del Socorro Arroyave</t>
  </si>
  <si>
    <t>25000234100020150031400</t>
  </si>
  <si>
    <t>70099125 - Alvaro Roberto Uribe Velez y otros</t>
  </si>
  <si>
    <t>800176507 - Cooperativa Multiactiva de Servicios "MULTISERCOOP"</t>
  </si>
  <si>
    <t>73268310500120130020600</t>
  </si>
  <si>
    <t xml:space="preserve">11307837 - Guillermo Bonilla Ortegon y otros </t>
  </si>
  <si>
    <t>11001032400020120012400</t>
  </si>
  <si>
    <t>17167603 - Heli Abel Torrado Torrado</t>
  </si>
  <si>
    <t>080013331001201600138300</t>
  </si>
  <si>
    <t>72187315 - Jaime Calvo Rebolledo</t>
  </si>
  <si>
    <t>05266310300220170016000</t>
  </si>
  <si>
    <t>811006928 - Interventoria diseños y Contratos - Indeco S.A.</t>
  </si>
  <si>
    <t>52965735 - Laura Tatiana Ramirez Bastidas</t>
  </si>
  <si>
    <t>11001334205720170032200</t>
  </si>
  <si>
    <t>19311165 - Luis alberto rosas Tibabuso</t>
  </si>
  <si>
    <t>11001333703920160026800</t>
  </si>
  <si>
    <t xml:space="preserve">860007322 -  Camara de Comercio de Bogota </t>
  </si>
  <si>
    <t>76001410500420190050800</t>
  </si>
  <si>
    <t>800249449 - Coomeva EPS S.A</t>
  </si>
  <si>
    <t>11001032400020180048500</t>
  </si>
  <si>
    <t xml:space="preserve"> 73096034 - Javier Porto Morales</t>
  </si>
  <si>
    <t>25000233700020160135600</t>
  </si>
  <si>
    <t>900373913 - Unidad de Gestión Pensional y Parafiscal UGPP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</si>
</sst>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 #,##0;[Red]\-&quot;$&quot;\ #,##0"/>
    <numFmt numFmtId="42" formatCode="_-&quot;$&quot;\ * #,##0_-;\-&quot;$&quot;\ * #,##0_-;_-&quot;$&quot;\ * &quot;-&quot;_-;_-@_-"/>
    <numFmt numFmtId="41" formatCode="_-* #,##0_-;\-* #,##0_-;_-* &quot;-&quot;_-;_-@_-"/>
    <numFmt numFmtId="164" formatCode="yyyy/mm/dd"/>
  </numFmts>
  <fonts count="1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sz val="11"/>
      <color rgb="FFFF0000"/>
      <name val="Calibri"/>
      <family val="2"/>
      <scheme val="minor"/>
    </font>
    <font>
      <sz val="11"/>
      <name val="Calibri"/>
      <family val="2"/>
      <scheme val="minor"/>
    </font>
    <font>
      <sz val="10"/>
      <color rgb="FF000000"/>
      <name val="Arial"/>
      <family val="2"/>
    </font>
    <font>
      <sz val="10"/>
      <color indexed="8"/>
      <name val="Calibri"/>
      <family val="2"/>
      <scheme val="minor"/>
    </font>
    <font>
      <u/>
      <sz val="11"/>
      <color theme="10"/>
      <name val="Calibri"/>
      <family val="2"/>
      <scheme val="minor"/>
    </font>
    <font>
      <sz val="11"/>
      <color theme="1"/>
      <name val="Calibri"/>
      <family val="2"/>
    </font>
    <font>
      <sz val="11"/>
      <color indexed="8"/>
      <name val="Calibri"/>
      <family val="2"/>
    </font>
    <font>
      <sz val="8"/>
      <color indexed="8"/>
      <name val="Calibri"/>
      <family val="2"/>
      <scheme val="minor"/>
    </font>
    <font>
      <sz val="8"/>
      <name val="Calibri"/>
      <family val="2"/>
      <scheme val="minor"/>
    </font>
    <font>
      <sz val="10"/>
      <name val="Arial"/>
      <family val="2"/>
    </font>
    <font>
      <sz val="10"/>
      <color indexed="8"/>
      <name val="Arial"/>
      <family val="2"/>
    </font>
  </fonts>
  <fills count="14">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
      <patternFill patternType="solid">
        <fgColor theme="4"/>
        <bgColor indexed="64"/>
      </patternFill>
    </fill>
    <fill>
      <patternFill patternType="solid">
        <fgColor theme="4" tint="0.59999389629810485"/>
        <bgColor indexed="64"/>
      </patternFill>
    </fill>
    <fill>
      <patternFill patternType="solid">
        <fgColor theme="5"/>
        <bgColor indexed="64"/>
      </patternFill>
    </fill>
    <fill>
      <patternFill patternType="solid">
        <fgColor theme="9" tint="0.59999389629810485"/>
        <bgColor indexed="64"/>
      </patternFill>
    </fill>
    <fill>
      <patternFill patternType="solid">
        <fgColor rgb="FF92D050"/>
        <bgColor indexed="64"/>
      </patternFill>
    </fill>
  </fills>
  <borders count="1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style="thin">
        <color indexed="8"/>
      </right>
      <top style="thin">
        <color indexed="64"/>
      </top>
      <bottom style="thin">
        <color indexed="8"/>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diagonal/>
    </border>
    <border>
      <left style="thin">
        <color indexed="8"/>
      </left>
      <right style="thin">
        <color auto="1"/>
      </right>
      <top/>
      <bottom style="thin">
        <color indexed="64"/>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indexed="64"/>
      </left>
      <right style="thin">
        <color indexed="64"/>
      </right>
      <top style="thin">
        <color indexed="64"/>
      </top>
      <bottom/>
      <diagonal/>
    </border>
  </borders>
  <cellStyleXfs count="8">
    <xf numFmtId="0" fontId="0" fillId="0" borderId="0"/>
    <xf numFmtId="0" fontId="7" fillId="0" borderId="2"/>
    <xf numFmtId="41" fontId="7" fillId="0" borderId="0" applyFont="0" applyFill="0" applyBorder="0" applyAlignment="0" applyProtection="0"/>
    <xf numFmtId="0" fontId="12" fillId="0" borderId="0" applyNumberFormat="0" applyFill="0" applyBorder="0" applyAlignment="0" applyProtection="0"/>
    <xf numFmtId="0" fontId="7" fillId="0" borderId="2"/>
    <xf numFmtId="0" fontId="7" fillId="0" borderId="2"/>
    <xf numFmtId="0" fontId="7" fillId="0" borderId="2"/>
    <xf numFmtId="42" fontId="7" fillId="0" borderId="0" applyFont="0" applyFill="0" applyBorder="0" applyAlignment="0" applyProtection="0"/>
  </cellStyleXfs>
  <cellXfs count="195">
    <xf numFmtId="0" fontId="0" fillId="0" borderId="0" xfId="0"/>
    <xf numFmtId="0" fontId="4"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5" fillId="4" borderId="4" xfId="0" applyNumberFormat="1" applyFont="1" applyFill="1" applyBorder="1" applyAlignment="1">
      <alignment horizontal="center" vertical="center"/>
    </xf>
    <xf numFmtId="0" fontId="6" fillId="5" borderId="3" xfId="0" applyFont="1" applyFill="1" applyBorder="1" applyAlignment="1">
      <alignment vertical="center"/>
    </xf>
    <xf numFmtId="0" fontId="4" fillId="2" borderId="1" xfId="0" applyFont="1" applyFill="1" applyBorder="1" applyAlignment="1">
      <alignment horizontal="center" vertical="center"/>
    </xf>
    <xf numFmtId="0" fontId="0" fillId="0" borderId="0" xfId="0"/>
    <xf numFmtId="0" fontId="4" fillId="2" borderId="1" xfId="0" applyFont="1" applyFill="1" applyBorder="1" applyAlignment="1">
      <alignment horizontal="center" vertical="center"/>
    </xf>
    <xf numFmtId="0" fontId="0" fillId="0" borderId="0" xfId="0"/>
    <xf numFmtId="0" fontId="4" fillId="2" borderId="5" xfId="0" applyFont="1" applyFill="1" applyBorder="1" applyAlignment="1">
      <alignment horizontal="center" vertical="center"/>
    </xf>
    <xf numFmtId="0" fontId="0" fillId="4" borderId="6" xfId="0" applyFill="1" applyBorder="1" applyAlignment="1" applyProtection="1">
      <alignment vertical="center"/>
      <protection locked="0"/>
    </xf>
    <xf numFmtId="0" fontId="0" fillId="0" borderId="2" xfId="0" applyBorder="1"/>
    <xf numFmtId="0" fontId="0" fillId="4" borderId="4" xfId="0" applyFill="1" applyBorder="1" applyAlignment="1" applyProtection="1">
      <alignment vertical="center"/>
      <protection locked="0"/>
    </xf>
    <xf numFmtId="0" fontId="0" fillId="0" borderId="4" xfId="0" applyBorder="1"/>
    <xf numFmtId="0" fontId="7" fillId="4" borderId="4" xfId="1" applyFill="1" applyBorder="1" applyAlignment="1" applyProtection="1">
      <alignment vertical="center" wrapText="1"/>
      <protection locked="0"/>
    </xf>
    <xf numFmtId="0" fontId="0" fillId="4" borderId="4" xfId="1" applyFont="1" applyFill="1" applyBorder="1" applyAlignment="1" applyProtection="1">
      <alignment vertical="center" wrapText="1"/>
      <protection locked="0"/>
    </xf>
    <xf numFmtId="0" fontId="9" fillId="4" borderId="4" xfId="1" applyFont="1" applyFill="1" applyBorder="1" applyAlignment="1" applyProtection="1">
      <alignment vertical="center" wrapText="1"/>
      <protection locked="0"/>
    </xf>
    <xf numFmtId="0" fontId="7" fillId="0" borderId="4" xfId="1" applyFill="1" applyBorder="1" applyAlignment="1" applyProtection="1">
      <alignment vertical="center" wrapText="1"/>
      <protection locked="0"/>
    </xf>
    <xf numFmtId="0" fontId="0" fillId="0" borderId="4" xfId="1" applyFont="1" applyFill="1" applyBorder="1" applyAlignment="1" applyProtection="1">
      <alignment vertical="center" wrapText="1"/>
      <protection locked="0"/>
    </xf>
    <xf numFmtId="0" fontId="7" fillId="4" borderId="4" xfId="1" applyFill="1" applyBorder="1" applyAlignment="1" applyProtection="1">
      <alignment vertical="center"/>
      <protection locked="0"/>
    </xf>
    <xf numFmtId="0" fontId="7" fillId="0" borderId="4" xfId="1" applyFill="1" applyBorder="1" applyAlignment="1" applyProtection="1">
      <alignment vertical="center"/>
      <protection locked="0"/>
    </xf>
    <xf numFmtId="0" fontId="9" fillId="0" borderId="4" xfId="1" applyFont="1" applyFill="1" applyBorder="1" applyAlignment="1" applyProtection="1">
      <alignment vertical="center" wrapText="1"/>
      <protection locked="0"/>
    </xf>
    <xf numFmtId="0" fontId="0" fillId="6" borderId="4" xfId="1" applyFont="1" applyFill="1" applyBorder="1" applyAlignment="1" applyProtection="1">
      <alignment vertical="center" wrapText="1"/>
      <protection locked="0"/>
    </xf>
    <xf numFmtId="0" fontId="0" fillId="0" borderId="4" xfId="0" applyBorder="1" applyAlignment="1">
      <alignment wrapText="1"/>
    </xf>
    <xf numFmtId="0" fontId="9" fillId="4" borderId="4" xfId="1" applyFont="1" applyFill="1" applyBorder="1" applyAlignment="1" applyProtection="1">
      <alignment vertical="center"/>
      <protection locked="0"/>
    </xf>
    <xf numFmtId="0" fontId="9" fillId="0" borderId="4" xfId="0" applyFont="1" applyBorder="1"/>
    <xf numFmtId="0" fontId="8" fillId="0" borderId="4" xfId="0" applyFont="1" applyBorder="1"/>
    <xf numFmtId="0" fontId="0" fillId="0" borderId="4" xfId="0" applyBorder="1" applyAlignment="1">
      <alignment vertical="center" wrapText="1"/>
    </xf>
    <xf numFmtId="0" fontId="0" fillId="0" borderId="4" xfId="1" applyFont="1" applyFill="1" applyBorder="1" applyAlignment="1" applyProtection="1">
      <alignment vertical="center"/>
      <protection locked="0"/>
    </xf>
    <xf numFmtId="0" fontId="6" fillId="5" borderId="6" xfId="0" applyFont="1" applyFill="1" applyBorder="1" applyAlignment="1">
      <alignment vertical="center"/>
    </xf>
    <xf numFmtId="0" fontId="0" fillId="4" borderId="6"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9" fillId="4" borderId="4" xfId="0" applyFont="1" applyFill="1" applyBorder="1" applyAlignment="1" applyProtection="1">
      <alignment vertical="center" wrapText="1"/>
      <protection locked="0"/>
    </xf>
    <xf numFmtId="0" fontId="4" fillId="2" borderId="7" xfId="0" applyFont="1" applyFill="1" applyBorder="1" applyAlignment="1">
      <alignment horizontal="center" vertical="center"/>
    </xf>
    <xf numFmtId="0" fontId="0" fillId="0" borderId="11" xfId="0" applyBorder="1"/>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0" fillId="7" borderId="4" xfId="0" applyFill="1" applyBorder="1" applyAlignment="1" applyProtection="1">
      <alignment vertical="center" wrapText="1"/>
      <protection locked="0"/>
    </xf>
    <xf numFmtId="0" fontId="9" fillId="7" borderId="4" xfId="0" applyFont="1" applyFill="1" applyBorder="1" applyAlignment="1" applyProtection="1">
      <alignment vertical="center" wrapText="1"/>
      <protection locked="0"/>
    </xf>
    <xf numFmtId="0" fontId="9" fillId="6" borderId="4" xfId="0" applyFont="1" applyFill="1" applyBorder="1" applyAlignment="1" applyProtection="1">
      <alignment vertical="center" wrapText="1"/>
      <protection locked="0"/>
    </xf>
    <xf numFmtId="0" fontId="10" fillId="0" borderId="4" xfId="0" applyFont="1" applyBorder="1" applyAlignment="1">
      <alignment horizontal="justify" vertical="center" readingOrder="1"/>
    </xf>
    <xf numFmtId="0" fontId="4" fillId="2" borderId="1" xfId="0" applyFont="1" applyFill="1" applyBorder="1" applyAlignment="1">
      <alignment horizontal="center" vertical="center"/>
    </xf>
    <xf numFmtId="0" fontId="0" fillId="0" borderId="0" xfId="0"/>
    <xf numFmtId="0" fontId="4" fillId="2" borderId="1" xfId="0" applyFont="1" applyFill="1" applyBorder="1" applyAlignment="1">
      <alignment horizontal="center" vertical="center"/>
    </xf>
    <xf numFmtId="0" fontId="0" fillId="0" borderId="0" xfId="0"/>
    <xf numFmtId="0" fontId="0" fillId="4" borderId="6" xfId="1" applyFont="1" applyFill="1" applyBorder="1" applyAlignment="1" applyProtection="1">
      <alignment vertical="center" wrapText="1"/>
      <protection locked="0"/>
    </xf>
    <xf numFmtId="0" fontId="7" fillId="4" borderId="6" xfId="1" applyFill="1" applyBorder="1" applyAlignment="1" applyProtection="1">
      <alignment vertical="center"/>
      <protection locked="0"/>
    </xf>
    <xf numFmtId="0" fontId="9" fillId="4" borderId="6" xfId="1" applyFont="1" applyFill="1" applyBorder="1" applyAlignment="1" applyProtection="1">
      <alignment vertical="center" wrapText="1"/>
      <protection locked="0"/>
    </xf>
    <xf numFmtId="0" fontId="9" fillId="4" borderId="6" xfId="1" applyFont="1" applyFill="1" applyBorder="1" applyAlignment="1" applyProtection="1">
      <alignment vertical="center"/>
      <protection locked="0"/>
    </xf>
    <xf numFmtId="0" fontId="9" fillId="0" borderId="6" xfId="0" applyFont="1" applyBorder="1"/>
    <xf numFmtId="0" fontId="4" fillId="2" borderId="1" xfId="0" applyFont="1" applyFill="1" applyBorder="1" applyAlignment="1">
      <alignment horizontal="center" vertical="center"/>
    </xf>
    <xf numFmtId="0" fontId="0" fillId="0" borderId="0" xfId="0"/>
    <xf numFmtId="0" fontId="4" fillId="2" borderId="1" xfId="0" applyFont="1" applyFill="1" applyBorder="1" applyAlignment="1">
      <alignment horizontal="center" vertical="center"/>
    </xf>
    <xf numFmtId="0" fontId="0" fillId="0" borderId="0" xfId="0"/>
    <xf numFmtId="0" fontId="0" fillId="0" borderId="14" xfId="0" applyBorder="1"/>
    <xf numFmtId="41" fontId="0" fillId="4" borderId="3" xfId="2" applyFont="1" applyFill="1" applyBorder="1" applyAlignment="1" applyProtection="1">
      <alignment vertical="center"/>
      <protection locked="0"/>
    </xf>
    <xf numFmtId="0" fontId="7" fillId="4" borderId="3" xfId="1" applyFill="1" applyBorder="1" applyAlignment="1" applyProtection="1">
      <alignment vertical="center"/>
      <protection locked="0"/>
    </xf>
    <xf numFmtId="41" fontId="7" fillId="4" borderId="3" xfId="2" applyFill="1" applyBorder="1" applyAlignment="1" applyProtection="1">
      <alignment vertical="center"/>
      <protection locked="0"/>
    </xf>
    <xf numFmtId="3" fontId="0" fillId="4" borderId="3" xfId="0" applyNumberFormat="1" applyFill="1" applyBorder="1" applyAlignment="1" applyProtection="1">
      <alignment vertical="center"/>
      <protection locked="0"/>
    </xf>
    <xf numFmtId="0" fontId="12" fillId="4" borderId="3" xfId="3" applyFill="1" applyBorder="1" applyAlignment="1" applyProtection="1">
      <alignment vertical="center"/>
      <protection locked="0"/>
    </xf>
    <xf numFmtId="0" fontId="4" fillId="2" borderId="1" xfId="0" applyFont="1" applyFill="1" applyBorder="1" applyAlignment="1">
      <alignment horizontal="center" vertical="center"/>
    </xf>
    <xf numFmtId="0" fontId="0" fillId="0" borderId="0" xfId="0"/>
    <xf numFmtId="0" fontId="4" fillId="2" borderId="1" xfId="0" applyFont="1" applyFill="1" applyBorder="1" applyAlignment="1">
      <alignment horizontal="center" vertical="center"/>
    </xf>
    <xf numFmtId="0" fontId="0" fillId="0" borderId="0" xfId="0"/>
    <xf numFmtId="0" fontId="0" fillId="3" borderId="6" xfId="0" applyFill="1" applyBorder="1" applyAlignment="1">
      <alignment horizontal="center" vertical="center"/>
    </xf>
    <xf numFmtId="0" fontId="0" fillId="4" borderId="3" xfId="0" applyFill="1" applyBorder="1" applyAlignment="1" applyProtection="1">
      <alignment horizontal="right" vertical="center"/>
      <protection locked="0"/>
    </xf>
    <xf numFmtId="0" fontId="0" fillId="4" borderId="3" xfId="0" applyFill="1" applyBorder="1" applyAlignment="1" applyProtection="1">
      <alignment vertical="center" wrapText="1"/>
      <protection locked="0"/>
    </xf>
    <xf numFmtId="0" fontId="4" fillId="2" borderId="1" xfId="0" applyFont="1" applyFill="1" applyBorder="1" applyAlignment="1">
      <alignment horizontal="center" vertical="center"/>
    </xf>
    <xf numFmtId="0" fontId="0" fillId="0" borderId="0" xfId="0"/>
    <xf numFmtId="0" fontId="0" fillId="0" borderId="6" xfId="0" applyBorder="1"/>
    <xf numFmtId="0" fontId="0" fillId="0" borderId="6" xfId="0" applyFill="1" applyBorder="1"/>
    <xf numFmtId="0" fontId="8" fillId="0" borderId="6" xfId="0" applyFont="1" applyBorder="1"/>
    <xf numFmtId="0" fontId="14" fillId="0" borderId="6" xfId="1" applyFont="1" applyFill="1" applyBorder="1" applyAlignment="1">
      <alignment vertical="center" wrapText="1"/>
    </xf>
    <xf numFmtId="0" fontId="13" fillId="0" borderId="6" xfId="1" applyFont="1" applyFill="1" applyBorder="1" applyAlignment="1">
      <alignment vertical="center" wrapText="1"/>
    </xf>
    <xf numFmtId="0" fontId="15" fillId="4" borderId="6" xfId="0" applyFont="1" applyFill="1" applyBorder="1" applyAlignment="1" applyProtection="1">
      <alignment vertical="top" wrapText="1"/>
      <protection locked="0"/>
    </xf>
    <xf numFmtId="0" fontId="15" fillId="0" borderId="6" xfId="0" applyFont="1" applyBorder="1" applyAlignment="1">
      <alignment vertical="top" wrapText="1"/>
    </xf>
    <xf numFmtId="0" fontId="0" fillId="7" borderId="6" xfId="0" applyFill="1" applyBorder="1" applyAlignment="1" applyProtection="1">
      <alignment vertical="center"/>
      <protection locked="0"/>
    </xf>
    <xf numFmtId="0" fontId="0" fillId="4" borderId="4" xfId="0" applyFill="1" applyBorder="1" applyAlignment="1" applyProtection="1">
      <alignment horizontal="left" vertical="center"/>
      <protection locked="0"/>
    </xf>
    <xf numFmtId="6" fontId="0" fillId="4" borderId="4" xfId="0" applyNumberFormat="1" applyFill="1" applyBorder="1" applyAlignment="1" applyProtection="1">
      <alignment horizontal="right" vertical="center"/>
      <protection locked="0"/>
    </xf>
    <xf numFmtId="0" fontId="0" fillId="4" borderId="4" xfId="0" applyFill="1" applyBorder="1" applyAlignment="1" applyProtection="1">
      <alignment horizontal="left" vertical="center" wrapText="1"/>
      <protection locked="0"/>
    </xf>
    <xf numFmtId="0" fontId="9" fillId="4" borderId="4" xfId="0" applyFont="1" applyFill="1" applyBorder="1" applyAlignment="1" applyProtection="1">
      <alignment horizontal="left" vertical="center"/>
      <protection locked="0"/>
    </xf>
    <xf numFmtId="6" fontId="9" fillId="4" borderId="4" xfId="0" applyNumberFormat="1" applyFont="1" applyFill="1" applyBorder="1" applyAlignment="1" applyProtection="1">
      <alignment horizontal="right" vertical="center"/>
      <protection locked="0"/>
    </xf>
    <xf numFmtId="0" fontId="4" fillId="2" borderId="4" xfId="0" applyFont="1" applyFill="1" applyBorder="1" applyAlignment="1">
      <alignment horizontal="center" vertical="center"/>
    </xf>
    <xf numFmtId="6" fontId="0" fillId="4" borderId="4" xfId="0" applyNumberFormat="1" applyFill="1" applyBorder="1" applyAlignment="1" applyProtection="1">
      <alignment vertical="center"/>
      <protection locked="0"/>
    </xf>
    <xf numFmtId="6" fontId="0" fillId="6" borderId="4" xfId="0" applyNumberFormat="1" applyFill="1" applyBorder="1" applyAlignment="1" applyProtection="1">
      <alignment vertical="center"/>
      <protection locked="0"/>
    </xf>
    <xf numFmtId="0" fontId="4" fillId="2" borderId="1" xfId="0" applyFont="1" applyFill="1" applyBorder="1" applyAlignment="1">
      <alignment horizontal="center" vertical="center"/>
    </xf>
    <xf numFmtId="0" fontId="0" fillId="0" borderId="0" xfId="0"/>
    <xf numFmtId="0" fontId="0" fillId="8" borderId="0" xfId="0" applyFill="1"/>
    <xf numFmtId="0" fontId="0" fillId="0" borderId="3" xfId="0" applyFill="1" applyBorder="1" applyAlignment="1" applyProtection="1">
      <alignment vertical="center"/>
      <protection locked="0"/>
    </xf>
    <xf numFmtId="0" fontId="0" fillId="0" borderId="3" xfId="0" applyFill="1" applyBorder="1" applyAlignment="1" applyProtection="1">
      <alignment vertical="center" wrapText="1"/>
      <protection locked="0"/>
    </xf>
    <xf numFmtId="0" fontId="0" fillId="0" borderId="15" xfId="0"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9" fillId="0" borderId="3" xfId="0" applyFont="1" applyFill="1" applyBorder="1" applyAlignment="1">
      <alignment wrapText="1"/>
    </xf>
    <xf numFmtId="0" fontId="2" fillId="0" borderId="3" xfId="0" applyFont="1" applyFill="1" applyBorder="1" applyAlignment="1">
      <alignment wrapText="1"/>
    </xf>
    <xf numFmtId="0" fontId="0" fillId="0" borderId="6" xfId="0" applyFill="1" applyBorder="1" applyAlignment="1" applyProtection="1">
      <alignment vertical="center"/>
      <protection locked="0"/>
    </xf>
    <xf numFmtId="0" fontId="0" fillId="0" borderId="6" xfId="0" applyFill="1" applyBorder="1" applyAlignment="1" applyProtection="1">
      <alignment vertical="center" wrapText="1"/>
      <protection locked="0"/>
    </xf>
    <xf numFmtId="0" fontId="0" fillId="0" borderId="6" xfId="1" applyFont="1" applyFill="1" applyBorder="1" applyAlignment="1" applyProtection="1">
      <alignment vertical="center" wrapText="1"/>
      <protection locked="0"/>
    </xf>
    <xf numFmtId="0" fontId="8" fillId="0" borderId="6" xfId="0" applyFont="1" applyFill="1" applyBorder="1"/>
    <xf numFmtId="0" fontId="0" fillId="0" borderId="0" xfId="0" applyFill="1"/>
    <xf numFmtId="0" fontId="9" fillId="0" borderId="6" xfId="0" applyFont="1" applyFill="1" applyBorder="1"/>
    <xf numFmtId="0" fontId="3" fillId="0" borderId="6" xfId="0" applyFont="1" applyFill="1" applyBorder="1"/>
    <xf numFmtId="0" fontId="0" fillId="0" borderId="3" xfId="4" applyFont="1" applyFill="1" applyBorder="1" applyAlignment="1" applyProtection="1">
      <alignment vertical="center" wrapText="1"/>
      <protection locked="0"/>
    </xf>
    <xf numFmtId="0" fontId="7" fillId="0" borderId="3" xfId="4" applyFill="1" applyBorder="1" applyAlignment="1" applyProtection="1">
      <alignment vertical="center"/>
      <protection locked="0"/>
    </xf>
    <xf numFmtId="0" fontId="7" fillId="0" borderId="15" xfId="4" applyFill="1" applyBorder="1" applyAlignment="1" applyProtection="1">
      <alignment vertical="center"/>
      <protection locked="0"/>
    </xf>
    <xf numFmtId="0" fontId="12" fillId="4" borderId="3" xfId="3" applyFill="1" applyBorder="1" applyAlignment="1" applyProtection="1">
      <alignment vertical="center" wrapText="1"/>
      <protection locked="0"/>
    </xf>
    <xf numFmtId="0" fontId="4" fillId="2" borderId="1" xfId="0" applyFont="1" applyFill="1" applyBorder="1" applyAlignment="1">
      <alignment horizontal="center" vertical="center"/>
    </xf>
    <xf numFmtId="0" fontId="0" fillId="0" borderId="0" xfId="0"/>
    <xf numFmtId="0" fontId="0" fillId="0" borderId="4" xfId="0" applyFill="1" applyBorder="1" applyAlignment="1" applyProtection="1">
      <alignment vertical="center" wrapText="1"/>
      <protection locked="0"/>
    </xf>
    <xf numFmtId="0" fontId="9" fillId="0" borderId="4" xfId="0" applyFont="1" applyFill="1" applyBorder="1" applyAlignment="1" applyProtection="1">
      <alignment vertical="center" wrapText="1"/>
      <protection locked="0"/>
    </xf>
    <xf numFmtId="6" fontId="9" fillId="4" borderId="4" xfId="0" applyNumberFormat="1" applyFont="1" applyFill="1" applyBorder="1" applyAlignment="1" applyProtection="1">
      <alignment vertical="center"/>
      <protection locked="0"/>
    </xf>
    <xf numFmtId="0" fontId="0" fillId="0" borderId="4" xfId="0" applyFill="1" applyBorder="1" applyAlignment="1" applyProtection="1">
      <alignment vertical="center"/>
      <protection locked="0"/>
    </xf>
    <xf numFmtId="6" fontId="9" fillId="0" borderId="4" xfId="0" applyNumberFormat="1" applyFont="1" applyFill="1" applyBorder="1" applyAlignment="1" applyProtection="1">
      <alignment vertical="center"/>
      <protection locked="0"/>
    </xf>
    <xf numFmtId="6" fontId="0" fillId="0" borderId="4" xfId="0" applyNumberFormat="1" applyFill="1" applyBorder="1" applyAlignment="1" applyProtection="1">
      <alignment vertical="center"/>
      <protection locked="0"/>
    </xf>
    <xf numFmtId="6" fontId="9" fillId="0" borderId="4" xfId="0" applyNumberFormat="1" applyFont="1" applyFill="1" applyBorder="1" applyAlignment="1" applyProtection="1">
      <alignment horizontal="right" vertical="center"/>
      <protection locked="0"/>
    </xf>
    <xf numFmtId="0" fontId="9" fillId="0" borderId="4" xfId="1" applyFont="1" applyFill="1" applyBorder="1" applyAlignment="1" applyProtection="1">
      <alignment vertical="center"/>
      <protection locked="0"/>
    </xf>
    <xf numFmtId="0" fontId="7" fillId="0" borderId="6" xfId="1" applyFill="1" applyBorder="1" applyAlignment="1" applyProtection="1">
      <alignment vertical="center"/>
      <protection locked="0"/>
    </xf>
    <xf numFmtId="0" fontId="9" fillId="0" borderId="6" xfId="1" applyFont="1" applyFill="1" applyBorder="1" applyAlignment="1" applyProtection="1">
      <alignment vertical="center"/>
      <protection locked="0"/>
    </xf>
    <xf numFmtId="0" fontId="7" fillId="0" borderId="4" xfId="1" applyFill="1" applyBorder="1" applyAlignment="1" applyProtection="1">
      <alignment horizontal="right" vertical="center"/>
      <protection locked="0"/>
    </xf>
    <xf numFmtId="0" fontId="9" fillId="0" borderId="4" xfId="1" applyFont="1" applyFill="1" applyBorder="1" applyAlignment="1" applyProtection="1">
      <alignment horizontal="right" vertical="center"/>
      <protection locked="0"/>
    </xf>
    <xf numFmtId="0" fontId="0" fillId="0" borderId="0" xfId="0" applyAlignment="1">
      <alignment horizontal="justify" vertical="center"/>
    </xf>
    <xf numFmtId="0" fontId="4" fillId="2" borderId="1" xfId="0" applyFont="1" applyFill="1" applyBorder="1" applyAlignment="1">
      <alignment horizontal="justify" vertical="center"/>
    </xf>
    <xf numFmtId="0" fontId="4" fillId="2" borderId="5" xfId="0" applyFont="1" applyFill="1" applyBorder="1" applyAlignment="1">
      <alignment horizontal="justify" vertical="center"/>
    </xf>
    <xf numFmtId="0" fontId="9" fillId="6" borderId="4" xfId="1" applyFont="1" applyFill="1" applyBorder="1" applyAlignment="1" applyProtection="1">
      <alignment horizontal="justify" vertical="center" wrapText="1"/>
      <protection locked="0"/>
    </xf>
    <xf numFmtId="0" fontId="9" fillId="0" borderId="4" xfId="1" applyFont="1" applyFill="1" applyBorder="1" applyAlignment="1" applyProtection="1">
      <alignment horizontal="justify" vertical="center" wrapText="1"/>
      <protection locked="0"/>
    </xf>
    <xf numFmtId="0" fontId="0" fillId="6" borderId="4" xfId="1" applyFont="1" applyFill="1" applyBorder="1" applyAlignment="1" applyProtection="1">
      <alignment horizontal="justify" vertical="center" wrapText="1"/>
      <protection locked="0"/>
    </xf>
    <xf numFmtId="0" fontId="7" fillId="4" borderId="4" xfId="1" applyFill="1" applyBorder="1" applyAlignment="1" applyProtection="1">
      <alignment horizontal="justify" vertical="center" wrapText="1"/>
      <protection locked="0"/>
    </xf>
    <xf numFmtId="0" fontId="0" fillId="4" borderId="4" xfId="1" applyFont="1" applyFill="1" applyBorder="1" applyAlignment="1" applyProtection="1">
      <alignment horizontal="justify" vertical="center" wrapText="1"/>
      <protection locked="0"/>
    </xf>
    <xf numFmtId="0" fontId="0" fillId="4" borderId="6" xfId="1" applyFont="1" applyFill="1" applyBorder="1" applyAlignment="1" applyProtection="1">
      <alignment horizontal="justify" vertical="center" wrapText="1"/>
      <protection locked="0"/>
    </xf>
    <xf numFmtId="0" fontId="0" fillId="0" borderId="4" xfId="1" applyFont="1" applyFill="1" applyBorder="1" applyAlignment="1" applyProtection="1">
      <alignment horizontal="justify" vertical="center" wrapText="1"/>
      <protection locked="0"/>
    </xf>
    <xf numFmtId="0" fontId="0" fillId="0" borderId="4" xfId="0" applyFill="1" applyBorder="1" applyAlignment="1">
      <alignment horizontal="justify" vertical="center" wrapText="1"/>
    </xf>
    <xf numFmtId="0" fontId="0" fillId="0" borderId="4" xfId="0" applyBorder="1" applyAlignment="1">
      <alignment horizontal="justify" vertical="center" wrapText="1"/>
    </xf>
    <xf numFmtId="0" fontId="9" fillId="0" borderId="4" xfId="0" applyFont="1" applyBorder="1" applyAlignment="1">
      <alignment horizontal="justify" vertical="center" wrapText="1"/>
    </xf>
    <xf numFmtId="0" fontId="9" fillId="0" borderId="6" xfId="0" applyFont="1" applyBorder="1" applyAlignment="1">
      <alignment horizontal="justify" vertical="center" wrapText="1"/>
    </xf>
    <xf numFmtId="0" fontId="9" fillId="4" borderId="4" xfId="1" applyFont="1" applyFill="1" applyBorder="1" applyAlignment="1" applyProtection="1">
      <alignment horizontal="justify" vertical="center" wrapText="1"/>
      <protection locked="0"/>
    </xf>
    <xf numFmtId="0" fontId="11" fillId="4" borderId="4" xfId="1" applyFont="1" applyFill="1" applyBorder="1" applyAlignment="1" applyProtection="1">
      <alignment horizontal="justify" vertical="center" wrapText="1"/>
      <protection locked="0"/>
    </xf>
    <xf numFmtId="0" fontId="11" fillId="0" borderId="4" xfId="0" applyFont="1" applyFill="1" applyBorder="1" applyAlignment="1">
      <alignment horizontal="justify" vertical="center" wrapText="1"/>
    </xf>
    <xf numFmtId="0" fontId="7" fillId="0" borderId="4" xfId="1" applyFill="1" applyBorder="1" applyAlignment="1" applyProtection="1">
      <alignment horizontal="justify" vertical="center" wrapText="1"/>
      <protection locked="0"/>
    </xf>
    <xf numFmtId="0" fontId="0" fillId="4" borderId="16" xfId="0" applyFill="1" applyBorder="1" applyAlignment="1" applyProtection="1">
      <alignment vertical="center"/>
      <protection locked="0"/>
    </xf>
    <xf numFmtId="0" fontId="9" fillId="6" borderId="4" xfId="0" applyFont="1" applyFill="1" applyBorder="1" applyAlignment="1" applyProtection="1">
      <alignment vertical="center"/>
      <protection locked="0"/>
    </xf>
    <xf numFmtId="164" fontId="9" fillId="6" borderId="4" xfId="0" applyNumberFormat="1" applyFont="1" applyFill="1" applyBorder="1" applyAlignment="1" applyProtection="1">
      <alignment vertical="center"/>
      <protection locked="0"/>
    </xf>
    <xf numFmtId="0" fontId="0" fillId="6" borderId="4" xfId="0" applyFill="1" applyBorder="1" applyAlignment="1" applyProtection="1">
      <alignment vertical="center"/>
      <protection locked="0"/>
    </xf>
    <xf numFmtId="42" fontId="9" fillId="6" borderId="4" xfId="7" applyFont="1" applyFill="1" applyBorder="1" applyAlignment="1" applyProtection="1">
      <alignment horizontal="distributed" vertical="center"/>
      <protection locked="0"/>
    </xf>
    <xf numFmtId="164" fontId="0" fillId="6" borderId="4" xfId="0" applyNumberFormat="1" applyFill="1" applyBorder="1" applyAlignment="1" applyProtection="1">
      <alignment vertical="center"/>
      <protection locked="0"/>
    </xf>
    <xf numFmtId="0" fontId="0" fillId="6" borderId="4" xfId="0" applyFill="1" applyBorder="1" applyAlignment="1" applyProtection="1">
      <alignment horizontal="justify" vertical="top"/>
      <protection locked="0"/>
    </xf>
    <xf numFmtId="0" fontId="9" fillId="9" borderId="4" xfId="0" applyFont="1" applyFill="1" applyBorder="1" applyAlignment="1" applyProtection="1">
      <alignment vertical="center"/>
      <protection locked="0"/>
    </xf>
    <xf numFmtId="164" fontId="9" fillId="9" borderId="4" xfId="0" applyNumberFormat="1" applyFont="1" applyFill="1" applyBorder="1" applyAlignment="1" applyProtection="1">
      <alignment vertical="center"/>
      <protection locked="0"/>
    </xf>
    <xf numFmtId="0" fontId="0" fillId="9" borderId="4" xfId="0" applyFill="1" applyBorder="1" applyAlignment="1" applyProtection="1">
      <alignment vertical="center"/>
      <protection locked="0"/>
    </xf>
    <xf numFmtId="42" fontId="9" fillId="9" borderId="4" xfId="7" applyFont="1" applyFill="1" applyBorder="1" applyAlignment="1" applyProtection="1">
      <alignment horizontal="distributed" vertical="center"/>
      <protection locked="0"/>
    </xf>
    <xf numFmtId="164" fontId="0" fillId="9" borderId="4" xfId="0" applyNumberFormat="1" applyFill="1" applyBorder="1" applyAlignment="1" applyProtection="1">
      <alignment vertical="center"/>
      <protection locked="0"/>
    </xf>
    <xf numFmtId="0" fontId="0" fillId="9" borderId="4" xfId="0" applyFill="1" applyBorder="1" applyAlignment="1" applyProtection="1">
      <alignment horizontal="justify" vertical="top"/>
      <protection locked="0"/>
    </xf>
    <xf numFmtId="42" fontId="9" fillId="10" borderId="4" xfId="7" applyFont="1" applyFill="1" applyBorder="1" applyAlignment="1" applyProtection="1">
      <alignment horizontal="distributed" vertical="center"/>
      <protection locked="0"/>
    </xf>
    <xf numFmtId="0" fontId="9" fillId="11" borderId="4" xfId="0" applyFont="1" applyFill="1" applyBorder="1" applyAlignment="1" applyProtection="1">
      <alignment vertical="center"/>
      <protection locked="0"/>
    </xf>
    <xf numFmtId="164" fontId="9" fillId="11" borderId="4" xfId="0" applyNumberFormat="1" applyFont="1" applyFill="1" applyBorder="1" applyAlignment="1" applyProtection="1">
      <alignment vertical="center"/>
      <protection locked="0"/>
    </xf>
    <xf numFmtId="0" fontId="0" fillId="11" borderId="4" xfId="0" applyFill="1" applyBorder="1" applyAlignment="1" applyProtection="1">
      <alignment vertical="center"/>
      <protection locked="0"/>
    </xf>
    <xf numFmtId="42" fontId="9" fillId="11" borderId="4" xfId="7" applyFont="1" applyFill="1" applyBorder="1" applyAlignment="1" applyProtection="1">
      <alignment horizontal="distributed" vertical="center"/>
      <protection locked="0"/>
    </xf>
    <xf numFmtId="164" fontId="0" fillId="11" borderId="4" xfId="0" applyNumberFormat="1" applyFill="1" applyBorder="1" applyAlignment="1" applyProtection="1">
      <alignment vertical="center"/>
      <protection locked="0"/>
    </xf>
    <xf numFmtId="0" fontId="0" fillId="11" borderId="4" xfId="0" applyFill="1" applyBorder="1" applyAlignment="1" applyProtection="1">
      <alignment horizontal="justify" vertical="top"/>
      <protection locked="0"/>
    </xf>
    <xf numFmtId="0" fontId="9" fillId="6" borderId="4" xfId="0" quotePrefix="1" applyFont="1" applyFill="1" applyBorder="1" applyAlignment="1" applyProtection="1">
      <alignment vertical="center"/>
      <protection locked="0"/>
    </xf>
    <xf numFmtId="42" fontId="9" fillId="12" borderId="4" xfId="7" applyFont="1" applyFill="1" applyBorder="1" applyAlignment="1" applyProtection="1">
      <alignment horizontal="distributed" vertical="center"/>
      <protection locked="0"/>
    </xf>
    <xf numFmtId="1" fontId="17" fillId="6" borderId="4" xfId="0" quotePrefix="1" applyNumberFormat="1" applyFont="1" applyFill="1" applyBorder="1" applyAlignment="1">
      <alignment horizontal="left" vertical="center" wrapText="1"/>
    </xf>
    <xf numFmtId="49" fontId="9" fillId="6" borderId="4" xfId="0" applyNumberFormat="1" applyFont="1" applyFill="1" applyBorder="1"/>
    <xf numFmtId="49" fontId="9" fillId="6" borderId="4" xfId="0" applyNumberFormat="1" applyFont="1" applyFill="1" applyBorder="1" applyAlignment="1" applyProtection="1">
      <alignment vertical="center"/>
      <protection locked="0"/>
    </xf>
    <xf numFmtId="0" fontId="9" fillId="6" borderId="17" xfId="0" applyFont="1" applyFill="1" applyBorder="1" applyAlignment="1" applyProtection="1">
      <alignment vertical="center"/>
      <protection locked="0"/>
    </xf>
    <xf numFmtId="164" fontId="9" fillId="6" borderId="17" xfId="0" applyNumberFormat="1" applyFont="1" applyFill="1" applyBorder="1" applyAlignment="1" applyProtection="1">
      <alignment vertical="center"/>
      <protection locked="0"/>
    </xf>
    <xf numFmtId="0" fontId="0" fillId="6" borderId="17" xfId="0" applyFill="1" applyBorder="1" applyAlignment="1" applyProtection="1">
      <alignment vertical="center"/>
      <protection locked="0"/>
    </xf>
    <xf numFmtId="42" fontId="9" fillId="6" borderId="17" xfId="7" applyFont="1" applyFill="1" applyBorder="1" applyAlignment="1" applyProtection="1">
      <alignment horizontal="distributed" vertical="center"/>
      <protection locked="0"/>
    </xf>
    <xf numFmtId="164" fontId="0" fillId="6" borderId="17" xfId="0" applyNumberFormat="1" applyFill="1" applyBorder="1" applyAlignment="1" applyProtection="1">
      <alignment vertical="center"/>
      <protection locked="0"/>
    </xf>
    <xf numFmtId="0" fontId="0" fillId="6" borderId="17" xfId="0" applyFill="1" applyBorder="1" applyAlignment="1" applyProtection="1">
      <alignment horizontal="justify" vertical="top"/>
      <protection locked="0"/>
    </xf>
    <xf numFmtId="49" fontId="17" fillId="0" borderId="17" xfId="0" applyNumberFormat="1" applyFont="1" applyFill="1" applyBorder="1" applyAlignment="1">
      <alignment horizontal="left" vertical="center" wrapText="1"/>
    </xf>
    <xf numFmtId="164" fontId="0" fillId="0" borderId="17" xfId="0" applyNumberFormat="1" applyFill="1" applyBorder="1" applyAlignment="1">
      <alignment horizontal="left" vertical="center"/>
    </xf>
    <xf numFmtId="0" fontId="17" fillId="0" borderId="17" xfId="2" applyNumberFormat="1" applyFont="1" applyFill="1" applyBorder="1" applyAlignment="1">
      <alignment horizontal="left" vertical="center" wrapText="1"/>
    </xf>
    <xf numFmtId="42" fontId="17" fillId="6" borderId="17" xfId="7" applyFont="1" applyFill="1" applyBorder="1" applyAlignment="1">
      <alignment horizontal="left" vertical="center" wrapText="1"/>
    </xf>
    <xf numFmtId="0" fontId="0" fillId="0" borderId="17" xfId="0" applyFill="1" applyBorder="1" applyAlignment="1">
      <alignment horizontal="right" vertical="center"/>
    </xf>
    <xf numFmtId="0" fontId="0" fillId="0" borderId="17" xfId="0" applyFill="1" applyBorder="1" applyAlignment="1">
      <alignment horizontal="center" vertical="center"/>
    </xf>
    <xf numFmtId="0" fontId="0" fillId="0" borderId="17" xfId="0" applyFill="1" applyBorder="1" applyAlignment="1">
      <alignment horizontal="justify" vertical="top"/>
    </xf>
    <xf numFmtId="49" fontId="0" fillId="0" borderId="4" xfId="0" applyNumberFormat="1" applyBorder="1"/>
    <xf numFmtId="164" fontId="0" fillId="0" borderId="4" xfId="0" applyNumberFormat="1" applyBorder="1" applyAlignment="1">
      <alignment horizontal="left"/>
    </xf>
    <xf numFmtId="6" fontId="0" fillId="0" borderId="4" xfId="7" applyNumberFormat="1" applyFont="1" applyBorder="1" applyAlignment="1">
      <alignment horizontal="distributed"/>
    </xf>
    <xf numFmtId="0" fontId="0" fillId="0" borderId="4" xfId="0" applyBorder="1" applyAlignment="1">
      <alignment horizontal="justify" vertical="top"/>
    </xf>
    <xf numFmtId="1" fontId="17" fillId="0" borderId="4" xfId="0" applyNumberFormat="1" applyFont="1" applyFill="1" applyBorder="1" applyAlignment="1">
      <alignment horizontal="left" vertical="center" wrapText="1"/>
    </xf>
    <xf numFmtId="164" fontId="17" fillId="0" borderId="4" xfId="0" applyNumberFormat="1" applyFont="1" applyBorder="1" applyAlignment="1">
      <alignment horizontal="left" vertical="center" wrapText="1"/>
    </xf>
    <xf numFmtId="0" fontId="17" fillId="0" borderId="4" xfId="0" applyFont="1" applyBorder="1" applyAlignment="1">
      <alignment horizontal="left" vertical="top" wrapText="1"/>
    </xf>
    <xf numFmtId="0" fontId="0" fillId="13" borderId="4" xfId="0" applyFill="1" applyBorder="1"/>
    <xf numFmtId="14" fontId="0" fillId="0" borderId="4" xfId="0" applyNumberFormat="1" applyBorder="1" applyAlignment="1">
      <alignment horizontal="left"/>
    </xf>
    <xf numFmtId="42" fontId="0" fillId="0" borderId="4" xfId="7" applyFont="1" applyBorder="1" applyAlignment="1">
      <alignment horizontal="right"/>
    </xf>
    <xf numFmtId="42" fontId="0" fillId="0" borderId="4" xfId="7" applyFont="1" applyBorder="1" applyAlignment="1">
      <alignment horizontal="distributed"/>
    </xf>
    <xf numFmtId="49" fontId="18" fillId="0" borderId="4" xfId="0" applyNumberFormat="1" applyFont="1" applyBorder="1"/>
    <xf numFmtId="49" fontId="0" fillId="0" borderId="4" xfId="0" applyNumberFormat="1" applyFill="1" applyBorder="1"/>
    <xf numFmtId="0" fontId="4" fillId="2" borderId="1" xfId="0" applyFont="1" applyFill="1" applyBorder="1" applyAlignment="1">
      <alignment horizontal="center" vertical="center"/>
    </xf>
    <xf numFmtId="0" fontId="0" fillId="0" borderId="0" xfId="0"/>
    <xf numFmtId="0" fontId="4" fillId="2" borderId="8" xfId="0" applyFont="1" applyFill="1" applyBorder="1" applyAlignment="1">
      <alignment horizontal="center" vertical="center"/>
    </xf>
    <xf numFmtId="0" fontId="0" fillId="0" borderId="9" xfId="0" applyBorder="1"/>
    <xf numFmtId="0" fontId="0" fillId="0" borderId="10" xfId="0" applyBorder="1"/>
  </cellXfs>
  <cellStyles count="8">
    <cellStyle name="Hipervínculo" xfId="3" builtinId="8"/>
    <cellStyle name="Millares [0]" xfId="2" builtinId="6"/>
    <cellStyle name="Moneda [0]" xfId="7" builtinId="7"/>
    <cellStyle name="Normal" xfId="0" builtinId="0"/>
    <cellStyle name="Normal 2" xfId="1" xr:uid="{00000000-0005-0000-0000-000004000000}"/>
    <cellStyle name="Normal 3" xfId="6" xr:uid="{00000000-0005-0000-0000-000005000000}"/>
    <cellStyle name="Normal 4" xfId="5" xr:uid="{00000000-0005-0000-0000-000006000000}"/>
    <cellStyle name="Normal 5"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hyperlink" Target="mailto:JoaquinRG@SUPERSOCIEDADES.GOV.CO" TargetMode="External"/><Relationship Id="rId1" Type="http://schemas.openxmlformats.org/officeDocument/2006/relationships/hyperlink" Target="mailto:JPLievano@SUPERSOCIEDADES.GOV.CO" TargetMode="Externa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hyperlink" Target="https://www.supersociedades.gov.co/chat/Paginas/TerminosYcondiciones.aspx"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opLeftCell="M10" zoomScale="73" zoomScaleNormal="73" workbookViewId="0">
      <selection activeCell="F44" sqref="F44"/>
    </sheetView>
  </sheetViews>
  <sheetFormatPr baseColWidth="10" defaultColWidth="9.140625" defaultRowHeight="15" x14ac:dyDescent="0.25"/>
  <cols>
    <col min="2" max="2" width="10" customWidth="1"/>
    <col min="3" max="3" width="17" customWidth="1"/>
    <col min="4" max="4" width="32" customWidth="1"/>
    <col min="5" max="5" width="19" customWidth="1"/>
    <col min="6" max="6" width="45.4257812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233</v>
      </c>
    </row>
    <row r="5" spans="1:15" x14ac:dyDescent="0.25">
      <c r="B5" s="1" t="s">
        <v>6</v>
      </c>
      <c r="C5" s="5">
        <v>43830</v>
      </c>
    </row>
    <row r="6" spans="1:15" x14ac:dyDescent="0.25">
      <c r="B6" s="1" t="s">
        <v>7</v>
      </c>
      <c r="C6" s="1">
        <v>12</v>
      </c>
      <c r="D6" s="1" t="s">
        <v>8</v>
      </c>
    </row>
    <row r="8" spans="1:15" x14ac:dyDescent="0.25">
      <c r="A8" s="1" t="s">
        <v>9</v>
      </c>
      <c r="B8" s="190" t="s">
        <v>10</v>
      </c>
      <c r="C8" s="191"/>
      <c r="D8" s="191"/>
      <c r="E8" s="191"/>
      <c r="F8" s="191"/>
      <c r="G8" s="191"/>
      <c r="H8" s="191"/>
      <c r="I8" s="191"/>
      <c r="J8" s="191"/>
      <c r="K8" s="191"/>
      <c r="L8" s="191"/>
      <c r="M8" s="191"/>
      <c r="N8" s="191"/>
      <c r="O8" s="191"/>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54</v>
      </c>
      <c r="E11" s="4" t="s">
        <v>24</v>
      </c>
      <c r="F11" s="6"/>
      <c r="G11" s="6"/>
      <c r="H11" s="6"/>
      <c r="I11" s="6"/>
      <c r="J11" s="6"/>
      <c r="K11" s="6"/>
      <c r="L11" s="6"/>
      <c r="M11" s="6"/>
      <c r="N11" s="6"/>
      <c r="O11" s="4" t="s">
        <v>24</v>
      </c>
    </row>
    <row r="12" spans="1:15" x14ac:dyDescent="0.25">
      <c r="A12" s="1">
        <v>20</v>
      </c>
      <c r="B12" t="s">
        <v>24</v>
      </c>
      <c r="C12" s="2" t="s">
        <v>26</v>
      </c>
      <c r="D12" s="2" t="s">
        <v>24</v>
      </c>
      <c r="E12" s="2" t="s">
        <v>24</v>
      </c>
      <c r="F12" s="6"/>
      <c r="G12" s="6"/>
      <c r="H12" s="6"/>
      <c r="I12" s="6"/>
      <c r="J12" s="6"/>
      <c r="K12" s="6"/>
      <c r="L12" s="6"/>
      <c r="M12" s="6"/>
      <c r="N12" s="6"/>
      <c r="O12" s="4" t="s">
        <v>24</v>
      </c>
    </row>
    <row r="13" spans="1:15" x14ac:dyDescent="0.25">
      <c r="A13" s="1">
        <v>30</v>
      </c>
      <c r="B13" t="s">
        <v>24</v>
      </c>
      <c r="C13" s="2" t="s">
        <v>27</v>
      </c>
      <c r="D13" s="2" t="s">
        <v>24</v>
      </c>
      <c r="E13" s="2" t="s">
        <v>24</v>
      </c>
      <c r="F13" s="4">
        <v>0</v>
      </c>
      <c r="G13" s="4">
        <v>0</v>
      </c>
      <c r="H13" s="6"/>
      <c r="I13" s="58">
        <v>0</v>
      </c>
      <c r="J13" s="6"/>
      <c r="K13" s="58">
        <v>0</v>
      </c>
      <c r="L13" s="58">
        <v>0</v>
      </c>
      <c r="M13" s="6"/>
      <c r="N13" s="6"/>
      <c r="O13" s="4" t="s">
        <v>24</v>
      </c>
    </row>
    <row r="14" spans="1:15" x14ac:dyDescent="0.25">
      <c r="A14" s="1">
        <v>40</v>
      </c>
      <c r="B14" t="s">
        <v>24</v>
      </c>
      <c r="C14" s="2" t="s">
        <v>28</v>
      </c>
      <c r="D14" s="2" t="s">
        <v>24</v>
      </c>
      <c r="E14" s="2" t="s">
        <v>24</v>
      </c>
      <c r="F14" s="4">
        <v>0</v>
      </c>
      <c r="G14" s="57">
        <v>126540577249</v>
      </c>
      <c r="H14" s="6"/>
      <c r="I14" s="59">
        <v>124295260000</v>
      </c>
      <c r="J14" s="6"/>
      <c r="K14" s="59">
        <v>115718428780</v>
      </c>
      <c r="L14" s="59">
        <v>123369499350</v>
      </c>
      <c r="M14" s="6"/>
      <c r="N14" s="6"/>
      <c r="O14" s="4" t="s">
        <v>24</v>
      </c>
    </row>
    <row r="15" spans="1:15" x14ac:dyDescent="0.25">
      <c r="A15" s="1">
        <v>50</v>
      </c>
      <c r="B15" t="s">
        <v>24</v>
      </c>
      <c r="C15" s="2" t="s">
        <v>29</v>
      </c>
      <c r="D15" s="2" t="s">
        <v>24</v>
      </c>
      <c r="E15" s="2" t="s">
        <v>24</v>
      </c>
      <c r="F15" s="6"/>
      <c r="G15" s="6"/>
      <c r="H15" s="6"/>
      <c r="I15" s="6"/>
      <c r="J15" s="6"/>
      <c r="K15" s="6"/>
      <c r="L15" s="6"/>
      <c r="M15" s="6"/>
      <c r="N15" s="6"/>
      <c r="O15" s="4" t="s">
        <v>24</v>
      </c>
    </row>
    <row r="16" spans="1:15" x14ac:dyDescent="0.25">
      <c r="A16" s="1">
        <v>60</v>
      </c>
      <c r="B16" t="s">
        <v>24</v>
      </c>
      <c r="C16" s="2" t="s">
        <v>30</v>
      </c>
      <c r="D16" s="2" t="s">
        <v>24</v>
      </c>
      <c r="E16" s="2" t="s">
        <v>24</v>
      </c>
      <c r="F16" s="4">
        <v>0</v>
      </c>
      <c r="G16" s="57">
        <v>194160000</v>
      </c>
      <c r="H16" s="6"/>
      <c r="I16" s="58">
        <v>0</v>
      </c>
      <c r="J16" s="6"/>
      <c r="K16" s="59">
        <v>5983867</v>
      </c>
      <c r="L16" s="58">
        <v>0</v>
      </c>
      <c r="M16" s="6"/>
      <c r="N16" s="6"/>
      <c r="O16" s="4" t="s">
        <v>24</v>
      </c>
    </row>
    <row r="17" spans="1:15" x14ac:dyDescent="0.25">
      <c r="A17" s="1">
        <v>70</v>
      </c>
      <c r="B17" t="s">
        <v>24</v>
      </c>
      <c r="C17" s="2" t="s">
        <v>31</v>
      </c>
      <c r="D17" s="2" t="s">
        <v>24</v>
      </c>
      <c r="E17" s="2" t="s">
        <v>24</v>
      </c>
      <c r="F17" s="4">
        <v>0</v>
      </c>
      <c r="G17" s="4">
        <v>0</v>
      </c>
      <c r="H17" s="6"/>
      <c r="I17" s="58">
        <v>0</v>
      </c>
      <c r="J17" s="6"/>
      <c r="K17" s="58">
        <v>0</v>
      </c>
      <c r="L17" s="58">
        <v>0</v>
      </c>
      <c r="M17" s="6"/>
      <c r="N17" s="6"/>
      <c r="O17" s="4" t="s">
        <v>24</v>
      </c>
    </row>
    <row r="18" spans="1:15" x14ac:dyDescent="0.25">
      <c r="A18" s="1">
        <v>80</v>
      </c>
      <c r="B18" t="s">
        <v>24</v>
      </c>
      <c r="C18" s="2" t="s">
        <v>32</v>
      </c>
      <c r="D18" s="2" t="s">
        <v>24</v>
      </c>
      <c r="E18" s="2" t="s">
        <v>24</v>
      </c>
      <c r="F18" s="4">
        <v>0</v>
      </c>
      <c r="G18" s="4">
        <v>0</v>
      </c>
      <c r="H18" s="6"/>
      <c r="I18" s="58">
        <v>0</v>
      </c>
      <c r="J18" s="6"/>
      <c r="K18" s="58">
        <v>0</v>
      </c>
      <c r="L18" s="58">
        <v>0</v>
      </c>
      <c r="M18" s="6"/>
      <c r="N18" s="6"/>
      <c r="O18" s="4" t="s">
        <v>24</v>
      </c>
    </row>
    <row r="19" spans="1:15" x14ac:dyDescent="0.25">
      <c r="A19" s="1">
        <v>90</v>
      </c>
      <c r="B19" t="s">
        <v>24</v>
      </c>
      <c r="C19" s="2" t="s">
        <v>33</v>
      </c>
      <c r="D19" s="2" t="s">
        <v>24</v>
      </c>
      <c r="E19" s="2" t="s">
        <v>24</v>
      </c>
      <c r="F19" s="4">
        <v>0</v>
      </c>
      <c r="G19" s="4">
        <v>0</v>
      </c>
      <c r="H19" s="6"/>
      <c r="I19" s="59">
        <v>420000000</v>
      </c>
      <c r="J19" s="6"/>
      <c r="K19" s="58">
        <v>0</v>
      </c>
      <c r="L19" s="59">
        <v>395427845</v>
      </c>
      <c r="M19" s="6"/>
      <c r="N19" s="6"/>
      <c r="O19" s="4" t="s">
        <v>24</v>
      </c>
    </row>
    <row r="20" spans="1:15" x14ac:dyDescent="0.25">
      <c r="A20" s="1">
        <v>100</v>
      </c>
      <c r="B20" t="s">
        <v>24</v>
      </c>
      <c r="C20" s="2" t="s">
        <v>34</v>
      </c>
      <c r="D20" s="2" t="s">
        <v>24</v>
      </c>
      <c r="E20" s="2" t="s">
        <v>24</v>
      </c>
      <c r="F20" s="4">
        <v>0</v>
      </c>
      <c r="G20" s="4">
        <v>0</v>
      </c>
      <c r="H20" s="6"/>
      <c r="I20" s="58">
        <v>0</v>
      </c>
      <c r="J20" s="6"/>
      <c r="K20" s="58">
        <v>0</v>
      </c>
      <c r="L20" s="58">
        <v>0</v>
      </c>
      <c r="M20" s="6"/>
      <c r="N20" s="6"/>
      <c r="O20" s="4" t="s">
        <v>24</v>
      </c>
    </row>
    <row r="21" spans="1:15" x14ac:dyDescent="0.25">
      <c r="A21" s="1">
        <v>110</v>
      </c>
      <c r="B21" t="s">
        <v>24</v>
      </c>
      <c r="C21" s="2" t="s">
        <v>35</v>
      </c>
      <c r="D21" s="2" t="s">
        <v>24</v>
      </c>
      <c r="E21" s="2" t="s">
        <v>24</v>
      </c>
      <c r="F21" s="6"/>
      <c r="G21" s="6"/>
      <c r="H21" s="6"/>
      <c r="I21" s="6"/>
      <c r="J21" s="6"/>
      <c r="K21" s="6"/>
      <c r="L21" s="6"/>
      <c r="M21" s="6"/>
      <c r="N21" s="6"/>
      <c r="O21" s="4" t="s">
        <v>24</v>
      </c>
    </row>
    <row r="22" spans="1:15" x14ac:dyDescent="0.25">
      <c r="A22" s="1">
        <v>120</v>
      </c>
      <c r="B22" t="s">
        <v>24</v>
      </c>
      <c r="C22" s="2" t="s">
        <v>36</v>
      </c>
      <c r="D22" s="2" t="s">
        <v>24</v>
      </c>
      <c r="E22" s="2" t="s">
        <v>24</v>
      </c>
      <c r="F22" s="4">
        <v>0</v>
      </c>
      <c r="G22" s="4">
        <v>0</v>
      </c>
      <c r="H22" s="6"/>
      <c r="I22" s="4">
        <v>0</v>
      </c>
      <c r="J22" s="6"/>
      <c r="K22" s="58">
        <v>0</v>
      </c>
      <c r="L22" s="58">
        <v>0</v>
      </c>
      <c r="M22" s="6"/>
      <c r="N22" s="6"/>
      <c r="O22" s="4" t="s">
        <v>24</v>
      </c>
    </row>
    <row r="23" spans="1:15" x14ac:dyDescent="0.25">
      <c r="A23" s="1">
        <v>130</v>
      </c>
      <c r="B23" t="s">
        <v>24</v>
      </c>
      <c r="C23" s="2" t="s">
        <v>37</v>
      </c>
      <c r="D23" s="2" t="s">
        <v>24</v>
      </c>
      <c r="E23" s="2" t="s">
        <v>24</v>
      </c>
      <c r="F23" s="4">
        <v>0</v>
      </c>
      <c r="G23" s="4">
        <v>0</v>
      </c>
      <c r="H23" s="6"/>
      <c r="I23" s="4">
        <v>0</v>
      </c>
      <c r="J23" s="6"/>
      <c r="K23" s="58">
        <v>0</v>
      </c>
      <c r="L23" s="58">
        <v>0</v>
      </c>
      <c r="M23" s="6"/>
      <c r="N23" s="6"/>
      <c r="O23" s="4" t="s">
        <v>24</v>
      </c>
    </row>
    <row r="24" spans="1:15" x14ac:dyDescent="0.25">
      <c r="A24" s="1">
        <v>140</v>
      </c>
      <c r="B24" t="s">
        <v>24</v>
      </c>
      <c r="C24" s="2" t="s">
        <v>38</v>
      </c>
      <c r="D24" s="2" t="s">
        <v>24</v>
      </c>
      <c r="E24" s="2" t="s">
        <v>24</v>
      </c>
      <c r="F24" s="4">
        <v>0</v>
      </c>
      <c r="G24" s="4">
        <v>0</v>
      </c>
      <c r="H24" s="6"/>
      <c r="I24" s="4">
        <v>0</v>
      </c>
      <c r="J24" s="6"/>
      <c r="K24" s="58">
        <v>0</v>
      </c>
      <c r="L24" s="58">
        <v>0</v>
      </c>
      <c r="M24" s="6"/>
      <c r="N24" s="6"/>
      <c r="O24" s="4" t="s">
        <v>24</v>
      </c>
    </row>
    <row r="25" spans="1:15" x14ac:dyDescent="0.25">
      <c r="A25" s="1">
        <v>150</v>
      </c>
      <c r="B25" t="s">
        <v>24</v>
      </c>
      <c r="C25" s="2" t="s">
        <v>39</v>
      </c>
      <c r="D25" s="2" t="s">
        <v>24</v>
      </c>
      <c r="E25" s="2" t="s">
        <v>24</v>
      </c>
      <c r="F25" s="4">
        <v>0</v>
      </c>
      <c r="G25" s="4">
        <v>0</v>
      </c>
      <c r="H25" s="6"/>
      <c r="I25" s="4">
        <v>0</v>
      </c>
      <c r="J25" s="6"/>
      <c r="K25" s="58">
        <v>0</v>
      </c>
      <c r="L25" s="58">
        <v>0</v>
      </c>
      <c r="M25" s="6"/>
      <c r="N25" s="6"/>
      <c r="O25" s="4" t="s">
        <v>24</v>
      </c>
    </row>
    <row r="26" spans="1:15" x14ac:dyDescent="0.25">
      <c r="A26" s="1">
        <v>160</v>
      </c>
      <c r="B26" t="s">
        <v>24</v>
      </c>
      <c r="C26" s="2" t="s">
        <v>40</v>
      </c>
      <c r="D26" s="2" t="s">
        <v>24</v>
      </c>
      <c r="E26" s="2" t="s">
        <v>24</v>
      </c>
      <c r="F26" s="4">
        <v>0</v>
      </c>
      <c r="G26" s="57">
        <v>7933740000</v>
      </c>
      <c r="H26" s="6"/>
      <c r="I26" s="57">
        <v>7933740000</v>
      </c>
      <c r="J26" s="6"/>
      <c r="K26" s="59">
        <v>11876651618</v>
      </c>
      <c r="L26" s="59">
        <v>11382545393.6</v>
      </c>
      <c r="M26" s="6"/>
      <c r="N26" s="6"/>
      <c r="O26" s="4" t="s">
        <v>24</v>
      </c>
    </row>
    <row r="27" spans="1:15" x14ac:dyDescent="0.25">
      <c r="A27" s="1">
        <v>170</v>
      </c>
      <c r="B27" t="s">
        <v>24</v>
      </c>
      <c r="C27" s="2" t="s">
        <v>41</v>
      </c>
      <c r="D27" s="2" t="s">
        <v>24</v>
      </c>
      <c r="E27" s="2" t="s">
        <v>24</v>
      </c>
      <c r="F27" s="4">
        <v>0</v>
      </c>
      <c r="G27" s="4">
        <v>0</v>
      </c>
      <c r="H27" s="6"/>
      <c r="I27" s="4">
        <v>0</v>
      </c>
      <c r="J27" s="6"/>
      <c r="K27" s="58">
        <v>0</v>
      </c>
      <c r="L27" s="58">
        <v>0</v>
      </c>
      <c r="M27" s="6"/>
      <c r="N27" s="6"/>
      <c r="O27" s="4" t="s">
        <v>24</v>
      </c>
    </row>
    <row r="28" spans="1:15" x14ac:dyDescent="0.25">
      <c r="A28" s="1">
        <v>180</v>
      </c>
      <c r="B28" t="s">
        <v>24</v>
      </c>
      <c r="C28" s="2" t="s">
        <v>42</v>
      </c>
      <c r="D28" s="2" t="s">
        <v>24</v>
      </c>
      <c r="E28" s="2" t="s">
        <v>24</v>
      </c>
      <c r="F28" s="4">
        <v>0</v>
      </c>
      <c r="G28" s="4">
        <v>0</v>
      </c>
      <c r="H28" s="6"/>
      <c r="I28" s="4">
        <v>0</v>
      </c>
      <c r="J28" s="6"/>
      <c r="K28" s="58">
        <v>0</v>
      </c>
      <c r="L28" s="58">
        <v>0</v>
      </c>
      <c r="M28" s="6"/>
      <c r="N28" s="6"/>
      <c r="O28" s="4" t="s">
        <v>24</v>
      </c>
    </row>
    <row r="29" spans="1:15" x14ac:dyDescent="0.25">
      <c r="A29" s="1">
        <v>190</v>
      </c>
      <c r="B29" t="s">
        <v>24</v>
      </c>
      <c r="C29" s="2" t="s">
        <v>43</v>
      </c>
      <c r="D29" s="2" t="s">
        <v>24</v>
      </c>
      <c r="E29" s="2" t="s">
        <v>24</v>
      </c>
      <c r="F29" s="4">
        <v>0</v>
      </c>
      <c r="G29" s="4">
        <v>0</v>
      </c>
      <c r="H29" s="6"/>
      <c r="I29" s="57">
        <v>1618000000</v>
      </c>
      <c r="J29" s="6"/>
      <c r="K29" s="58">
        <v>0</v>
      </c>
      <c r="L29" s="59">
        <v>3102239075</v>
      </c>
      <c r="M29" s="6"/>
      <c r="N29" s="6"/>
      <c r="O29" s="4" t="s">
        <v>24</v>
      </c>
    </row>
    <row r="30" spans="1:15" x14ac:dyDescent="0.25">
      <c r="A30" s="1">
        <v>200</v>
      </c>
      <c r="B30" t="s">
        <v>24</v>
      </c>
      <c r="C30" s="2" t="s">
        <v>44</v>
      </c>
      <c r="D30" s="2" t="s">
        <v>24</v>
      </c>
      <c r="E30" s="2" t="s">
        <v>24</v>
      </c>
      <c r="F30" s="6"/>
      <c r="G30" s="6"/>
      <c r="H30" s="6"/>
      <c r="I30" s="6"/>
      <c r="J30" s="6"/>
      <c r="K30" s="6"/>
      <c r="L30" s="6"/>
      <c r="M30" s="6"/>
      <c r="N30" s="6"/>
      <c r="O30" s="4" t="s">
        <v>24</v>
      </c>
    </row>
    <row r="31" spans="1:15" x14ac:dyDescent="0.25">
      <c r="A31" s="1">
        <v>210</v>
      </c>
      <c r="B31" t="s">
        <v>24</v>
      </c>
      <c r="C31" s="2" t="s">
        <v>45</v>
      </c>
      <c r="D31" s="2" t="s">
        <v>24</v>
      </c>
      <c r="E31" s="2" t="s">
        <v>24</v>
      </c>
      <c r="F31" s="4">
        <v>0</v>
      </c>
      <c r="G31" s="4">
        <v>0</v>
      </c>
      <c r="H31" s="6"/>
      <c r="I31" s="4">
        <v>0</v>
      </c>
      <c r="J31" s="6"/>
      <c r="K31" s="58">
        <v>0</v>
      </c>
      <c r="L31" s="58">
        <v>0</v>
      </c>
      <c r="M31" s="6"/>
      <c r="N31" s="6"/>
      <c r="O31" s="4" t="s">
        <v>24</v>
      </c>
    </row>
    <row r="32" spans="1:15" x14ac:dyDescent="0.25">
      <c r="A32" s="1">
        <v>220</v>
      </c>
      <c r="B32" t="s">
        <v>24</v>
      </c>
      <c r="C32" s="2" t="s">
        <v>46</v>
      </c>
      <c r="D32" s="2" t="s">
        <v>24</v>
      </c>
      <c r="E32" s="2" t="s">
        <v>24</v>
      </c>
      <c r="F32" s="4">
        <v>0</v>
      </c>
      <c r="G32" s="4">
        <v>0</v>
      </c>
      <c r="H32" s="6"/>
      <c r="I32" s="4">
        <v>0</v>
      </c>
      <c r="J32" s="6"/>
      <c r="K32" s="58">
        <v>0</v>
      </c>
      <c r="L32" s="58">
        <v>0</v>
      </c>
      <c r="M32" s="6"/>
      <c r="N32" s="6"/>
      <c r="O32" s="4" t="s">
        <v>24</v>
      </c>
    </row>
    <row r="33" spans="1:15" x14ac:dyDescent="0.25">
      <c r="A33" s="1">
        <v>230</v>
      </c>
      <c r="B33" t="s">
        <v>24</v>
      </c>
      <c r="C33" s="2" t="s">
        <v>47</v>
      </c>
      <c r="D33" s="2" t="s">
        <v>24</v>
      </c>
      <c r="E33" s="2" t="s">
        <v>24</v>
      </c>
      <c r="F33" s="4">
        <v>0</v>
      </c>
      <c r="G33" s="57">
        <v>2500000000</v>
      </c>
      <c r="H33" s="6"/>
      <c r="I33" s="57">
        <v>434000000</v>
      </c>
      <c r="J33" s="6"/>
      <c r="K33" s="59">
        <v>2600582747</v>
      </c>
      <c r="L33" s="59">
        <v>921452118</v>
      </c>
      <c r="M33" s="6"/>
      <c r="N33" s="6"/>
      <c r="O33" s="4" t="s">
        <v>24</v>
      </c>
    </row>
    <row r="34" spans="1:15" x14ac:dyDescent="0.25">
      <c r="A34" s="1">
        <v>240</v>
      </c>
      <c r="B34" t="s">
        <v>24</v>
      </c>
      <c r="C34" s="2" t="s">
        <v>48</v>
      </c>
      <c r="D34" s="2" t="s">
        <v>24</v>
      </c>
      <c r="E34" s="2" t="s">
        <v>24</v>
      </c>
      <c r="F34" s="4">
        <v>0</v>
      </c>
      <c r="G34" s="4">
        <v>0</v>
      </c>
      <c r="H34" s="6"/>
      <c r="I34" s="4">
        <v>0</v>
      </c>
      <c r="J34" s="6"/>
      <c r="K34" s="58">
        <v>0</v>
      </c>
      <c r="L34" s="58">
        <v>0</v>
      </c>
      <c r="M34" s="6"/>
      <c r="N34" s="6"/>
      <c r="O34" s="4" t="s">
        <v>24</v>
      </c>
    </row>
    <row r="35" spans="1:15" x14ac:dyDescent="0.25">
      <c r="A35" s="1">
        <v>250</v>
      </c>
      <c r="B35" t="s">
        <v>24</v>
      </c>
      <c r="C35" s="2" t="s">
        <v>49</v>
      </c>
      <c r="D35" s="2" t="s">
        <v>24</v>
      </c>
      <c r="E35" s="2" t="s">
        <v>24</v>
      </c>
      <c r="F35" s="4">
        <v>0</v>
      </c>
      <c r="G35" s="4">
        <v>0</v>
      </c>
      <c r="H35" s="6"/>
      <c r="I35" s="4">
        <v>0</v>
      </c>
      <c r="J35" s="6"/>
      <c r="K35" s="58">
        <v>0</v>
      </c>
      <c r="L35" s="59">
        <v>1303389251</v>
      </c>
      <c r="M35" s="6"/>
      <c r="N35" s="6"/>
      <c r="O35" s="4" t="s">
        <v>24</v>
      </c>
    </row>
    <row r="36" spans="1:15" x14ac:dyDescent="0.25">
      <c r="A36" s="1">
        <v>260</v>
      </c>
      <c r="B36" t="s">
        <v>24</v>
      </c>
      <c r="C36" s="2" t="s">
        <v>50</v>
      </c>
      <c r="D36" s="2" t="s">
        <v>24</v>
      </c>
      <c r="E36" s="2" t="s">
        <v>24</v>
      </c>
      <c r="F36" s="4">
        <v>0</v>
      </c>
      <c r="G36" s="4">
        <v>0</v>
      </c>
      <c r="H36" s="6"/>
      <c r="I36" s="4">
        <v>0</v>
      </c>
      <c r="J36" s="6"/>
      <c r="K36" s="58">
        <v>0</v>
      </c>
      <c r="L36" s="58">
        <v>0</v>
      </c>
      <c r="M36" s="6"/>
      <c r="N36" s="6"/>
      <c r="O36" s="4" t="s">
        <v>24</v>
      </c>
    </row>
    <row r="37" spans="1:15" x14ac:dyDescent="0.25">
      <c r="A37" s="1">
        <v>270</v>
      </c>
      <c r="B37" t="s">
        <v>24</v>
      </c>
      <c r="C37" s="2" t="s">
        <v>51</v>
      </c>
      <c r="D37" s="2" t="s">
        <v>24</v>
      </c>
      <c r="E37" s="2" t="s">
        <v>24</v>
      </c>
      <c r="F37" s="4">
        <v>0</v>
      </c>
      <c r="G37" s="4">
        <v>0</v>
      </c>
      <c r="H37" s="6"/>
      <c r="I37" s="4">
        <v>0</v>
      </c>
      <c r="J37" s="6"/>
      <c r="K37" s="58">
        <v>0</v>
      </c>
      <c r="L37" s="58">
        <v>0</v>
      </c>
      <c r="M37" s="6"/>
      <c r="N37" s="6"/>
      <c r="O37" s="4" t="s">
        <v>24</v>
      </c>
    </row>
    <row r="38" spans="1:15" x14ac:dyDescent="0.25">
      <c r="A38" s="1">
        <v>280</v>
      </c>
      <c r="B38" t="s">
        <v>24</v>
      </c>
      <c r="C38" s="2" t="s">
        <v>52</v>
      </c>
      <c r="D38" s="2" t="s">
        <v>24</v>
      </c>
      <c r="E38" s="2" t="s">
        <v>24</v>
      </c>
      <c r="F38" s="4">
        <v>0</v>
      </c>
      <c r="G38" s="4">
        <v>0</v>
      </c>
      <c r="H38" s="6"/>
      <c r="I38" s="4">
        <v>0</v>
      </c>
      <c r="J38" s="6"/>
      <c r="K38" s="58">
        <v>0</v>
      </c>
      <c r="L38" s="58">
        <v>0</v>
      </c>
      <c r="M38" s="6"/>
      <c r="N38" s="6"/>
      <c r="O38" s="4" t="s">
        <v>24</v>
      </c>
    </row>
    <row r="39" spans="1:15" x14ac:dyDescent="0.25">
      <c r="A39" s="1">
        <v>290</v>
      </c>
      <c r="B39" t="s">
        <v>24</v>
      </c>
      <c r="C39" s="2" t="s">
        <v>53</v>
      </c>
      <c r="D39" s="2" t="s">
        <v>24</v>
      </c>
      <c r="E39" s="2" t="s">
        <v>24</v>
      </c>
      <c r="F39" s="6"/>
      <c r="G39" s="6"/>
      <c r="H39" s="6"/>
      <c r="I39" s="6"/>
      <c r="J39" s="6"/>
      <c r="K39" s="6"/>
      <c r="L39" s="6"/>
      <c r="M39" s="2" t="s">
        <v>24</v>
      </c>
      <c r="N39" s="2" t="s">
        <v>24</v>
      </c>
      <c r="O39" s="4" t="s">
        <v>24</v>
      </c>
    </row>
    <row r="351003" spans="1:1" x14ac:dyDescent="0.25">
      <c r="A351003" t="s">
        <v>54</v>
      </c>
    </row>
    <row r="351004" spans="1:1" x14ac:dyDescent="0.25">
      <c r="A351004" t="s">
        <v>55</v>
      </c>
    </row>
  </sheetData>
  <mergeCells count="1">
    <mergeCell ref="B8:O8"/>
  </mergeCells>
  <dataValidations xWindow="33" yWindow="848"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xr:uid="{00000000-0002-0000-00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xr:uid="{00000000-0002-0000-0000-000001000000}">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xr:uid="{00000000-0002-0000-0000-00000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xr:uid="{00000000-0002-0000-00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3:F14 F16:F20 F22:F29 F31:F38" xr:uid="{00000000-0002-0000-0000-00001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3:G14 G16:G20 G22:G29 G31:G38" xr:uid="{00000000-0002-0000-0000-00001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3:I14 I16:I20 I22:I29 I31:I38" xr:uid="{00000000-0002-0000-00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3:K14 K16:K20 K22:K29 K31:K38" xr:uid="{00000000-0002-0000-0000-00001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3:L14 L16:L17"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8:L20 L22:L29 L35:L38 L31:L33" xr:uid="{00000000-0002-0000-0000-00003B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xr:uid="{00000000-0002-0000-0000-000064000000}">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xr:uid="{00000000-0002-0000-0000-000070000000}">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xr:uid="{00000000-0002-0000-0000-000096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xr:uid="{00000000-0002-0000-0000-00009E000000}">
      <formula1>0</formula1>
      <formula2>390</formula2>
    </dataValidation>
    <dataValidation type="textLength" allowBlank="1" showInputMessage="1" showErrorMessage="1" errorTitle="Entrada no válida" error="Escriba un texto  Maximo 390 Caracteres" promptTitle="Cualquier contenido Maximo 390 Caracteres" sqref="O36" xr:uid="{00000000-0002-0000-0000-0000A3000000}">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2161"/>
  <sheetViews>
    <sheetView workbookViewId="0">
      <selection activeCell="D2" sqref="D2"/>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1492</v>
      </c>
    </row>
    <row r="3" spans="1:19" x14ac:dyDescent="0.25">
      <c r="B3" s="1" t="s">
        <v>4</v>
      </c>
      <c r="C3" s="1">
        <v>1</v>
      </c>
    </row>
    <row r="4" spans="1:19" x14ac:dyDescent="0.25">
      <c r="B4" s="1" t="s">
        <v>5</v>
      </c>
      <c r="C4" s="1">
        <v>233</v>
      </c>
    </row>
    <row r="5" spans="1:19" x14ac:dyDescent="0.25">
      <c r="B5" s="1" t="s">
        <v>6</v>
      </c>
      <c r="C5" s="5">
        <v>43830</v>
      </c>
    </row>
    <row r="6" spans="1:19" x14ac:dyDescent="0.25">
      <c r="B6" s="1" t="s">
        <v>7</v>
      </c>
      <c r="C6" s="1">
        <v>12</v>
      </c>
      <c r="D6" s="1" t="s">
        <v>8</v>
      </c>
    </row>
    <row r="8" spans="1:19" x14ac:dyDescent="0.25">
      <c r="A8" s="1" t="s">
        <v>9</v>
      </c>
      <c r="B8" s="190" t="s">
        <v>1493</v>
      </c>
      <c r="C8" s="191"/>
      <c r="D8" s="191"/>
      <c r="E8" s="191"/>
      <c r="F8" s="191"/>
      <c r="G8" s="191"/>
      <c r="H8" s="191"/>
      <c r="I8" s="191"/>
      <c r="J8" s="191"/>
      <c r="K8" s="191"/>
      <c r="L8" s="191"/>
      <c r="M8" s="191"/>
      <c r="N8" s="191"/>
      <c r="O8" s="191"/>
      <c r="P8" s="191"/>
      <c r="Q8" s="191"/>
      <c r="R8" s="191"/>
      <c r="S8" s="191"/>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ht="15.75" thickBot="1" x14ac:dyDescent="0.3">
      <c r="C10" s="11" t="s">
        <v>12</v>
      </c>
      <c r="D10" s="11" t="s">
        <v>13</v>
      </c>
      <c r="E10" s="11" t="s">
        <v>180</v>
      </c>
      <c r="F10" s="11" t="s">
        <v>1494</v>
      </c>
      <c r="G10" s="11" t="s">
        <v>1495</v>
      </c>
      <c r="H10" s="11" t="s">
        <v>1496</v>
      </c>
      <c r="I10" s="11" t="s">
        <v>1497</v>
      </c>
      <c r="J10" s="11" t="s">
        <v>1498</v>
      </c>
      <c r="K10" s="11" t="s">
        <v>113</v>
      </c>
      <c r="L10" s="11" t="s">
        <v>1499</v>
      </c>
      <c r="M10" s="11" t="s">
        <v>1500</v>
      </c>
      <c r="N10" s="11" t="s">
        <v>1501</v>
      </c>
      <c r="O10" s="11" t="s">
        <v>1502</v>
      </c>
      <c r="P10" s="11" t="s">
        <v>1503</v>
      </c>
      <c r="Q10" s="11" t="s">
        <v>1504</v>
      </c>
      <c r="R10" s="11" t="s">
        <v>1505</v>
      </c>
      <c r="S10" s="11" t="s">
        <v>23</v>
      </c>
    </row>
    <row r="11" spans="1:19" ht="15.75" thickBot="1" x14ac:dyDescent="0.3">
      <c r="A11" s="1">
        <v>1</v>
      </c>
      <c r="B11" t="s">
        <v>65</v>
      </c>
      <c r="C11" s="12" t="s">
        <v>54</v>
      </c>
      <c r="D11" s="12" t="s">
        <v>24</v>
      </c>
      <c r="E11" s="4" t="s">
        <v>5275</v>
      </c>
      <c r="F11" s="4" t="s">
        <v>1512</v>
      </c>
      <c r="G11" s="4" t="s">
        <v>5276</v>
      </c>
      <c r="H11" s="4" t="s">
        <v>5277</v>
      </c>
      <c r="I11" s="4" t="s">
        <v>1519</v>
      </c>
      <c r="J11" s="4">
        <v>9479948960</v>
      </c>
      <c r="K11" s="4">
        <v>246</v>
      </c>
      <c r="L11" s="3">
        <v>43466</v>
      </c>
      <c r="M11" s="3">
        <v>43830</v>
      </c>
      <c r="N11" s="12" t="s">
        <v>2674</v>
      </c>
      <c r="O11" s="4">
        <v>8524337033.3500004</v>
      </c>
      <c r="P11" s="4">
        <v>100</v>
      </c>
      <c r="Q11" s="4">
        <v>89.92</v>
      </c>
      <c r="R11" s="4">
        <v>96</v>
      </c>
      <c r="S11" s="4" t="s">
        <v>5284</v>
      </c>
    </row>
    <row r="12" spans="1:19" s="63" customFormat="1" ht="15.75" thickBot="1" x14ac:dyDescent="0.3">
      <c r="A12" s="62">
        <v>2</v>
      </c>
      <c r="B12" s="63" t="s">
        <v>4536</v>
      </c>
      <c r="C12" s="12" t="s">
        <v>54</v>
      </c>
      <c r="D12" s="12"/>
      <c r="E12" s="4" t="s">
        <v>5278</v>
      </c>
      <c r="F12" s="4" t="s">
        <v>1512</v>
      </c>
      <c r="G12" s="4" t="s">
        <v>5279</v>
      </c>
      <c r="H12" s="4" t="s">
        <v>5280</v>
      </c>
      <c r="I12" s="4" t="s">
        <v>1519</v>
      </c>
      <c r="J12" s="4">
        <v>2540500000</v>
      </c>
      <c r="K12" s="4">
        <v>246</v>
      </c>
      <c r="L12" s="3">
        <v>43466</v>
      </c>
      <c r="M12" s="3">
        <v>43830</v>
      </c>
      <c r="N12" s="12" t="s">
        <v>2674</v>
      </c>
      <c r="O12" s="4">
        <v>2249123263.48</v>
      </c>
      <c r="P12" s="4">
        <v>100</v>
      </c>
      <c r="Q12" s="4">
        <v>88.53</v>
      </c>
      <c r="R12" s="4">
        <v>98</v>
      </c>
      <c r="S12" s="4" t="s">
        <v>5284</v>
      </c>
    </row>
    <row r="13" spans="1:19" s="63" customFormat="1" ht="15.75" thickBot="1" x14ac:dyDescent="0.3">
      <c r="A13" s="62">
        <v>3</v>
      </c>
      <c r="B13" s="63" t="s">
        <v>4537</v>
      </c>
      <c r="C13" s="12" t="s">
        <v>54</v>
      </c>
      <c r="D13" s="12"/>
      <c r="E13" s="4" t="s">
        <v>5281</v>
      </c>
      <c r="F13" s="4" t="s">
        <v>1512</v>
      </c>
      <c r="G13" s="4" t="s">
        <v>5282</v>
      </c>
      <c r="H13" s="4" t="s">
        <v>5283</v>
      </c>
      <c r="I13" s="4" t="s">
        <v>1519</v>
      </c>
      <c r="J13" s="4">
        <v>345731040</v>
      </c>
      <c r="K13" s="4">
        <v>246</v>
      </c>
      <c r="L13" s="3">
        <v>43466</v>
      </c>
      <c r="M13" s="3">
        <v>43830</v>
      </c>
      <c r="N13" s="12" t="s">
        <v>2674</v>
      </c>
      <c r="O13" s="4">
        <v>334903553</v>
      </c>
      <c r="P13" s="4">
        <v>100</v>
      </c>
      <c r="Q13" s="4">
        <v>96.87</v>
      </c>
      <c r="R13" s="4">
        <v>100</v>
      </c>
      <c r="S13" s="4" t="s">
        <v>5284</v>
      </c>
    </row>
    <row r="351005" spans="1:4" x14ac:dyDescent="0.25">
      <c r="A351005" t="s">
        <v>54</v>
      </c>
      <c r="B351005" t="s">
        <v>1506</v>
      </c>
      <c r="C351005" t="s">
        <v>1507</v>
      </c>
      <c r="D351005" t="s">
        <v>1508</v>
      </c>
    </row>
    <row r="351006" spans="1:4" x14ac:dyDescent="0.25">
      <c r="A351006" t="s">
        <v>55</v>
      </c>
      <c r="B351006" t="s">
        <v>1509</v>
      </c>
      <c r="C351006" t="s">
        <v>1510</v>
      </c>
      <c r="D351006" t="s">
        <v>1511</v>
      </c>
    </row>
    <row r="351007" spans="1:4" x14ac:dyDescent="0.25">
      <c r="B351007" t="s">
        <v>1512</v>
      </c>
      <c r="C351007" t="s">
        <v>1513</v>
      </c>
      <c r="D351007" t="s">
        <v>1514</v>
      </c>
    </row>
    <row r="351008" spans="1:4" x14ac:dyDescent="0.25">
      <c r="B351008" t="s">
        <v>1515</v>
      </c>
      <c r="C351008" t="s">
        <v>1516</v>
      </c>
      <c r="D351008" t="s">
        <v>1517</v>
      </c>
    </row>
    <row r="351009" spans="2:4" x14ac:dyDescent="0.25">
      <c r="B351009" t="s">
        <v>1518</v>
      </c>
      <c r="C351009" t="s">
        <v>1519</v>
      </c>
      <c r="D351009" t="s">
        <v>1520</v>
      </c>
    </row>
    <row r="351010" spans="2:4" x14ac:dyDescent="0.25">
      <c r="B351010" t="s">
        <v>1521</v>
      </c>
      <c r="C351010" t="s">
        <v>137</v>
      </c>
      <c r="D351010" t="s">
        <v>1522</v>
      </c>
    </row>
    <row r="351011" spans="2:4" x14ac:dyDescent="0.25">
      <c r="B351011" t="s">
        <v>1523</v>
      </c>
      <c r="C351011" t="s">
        <v>139</v>
      </c>
      <c r="D351011" t="s">
        <v>1524</v>
      </c>
    </row>
    <row r="351012" spans="2:4" x14ac:dyDescent="0.25">
      <c r="B351012" t="s">
        <v>1525</v>
      </c>
      <c r="D351012" t="s">
        <v>1526</v>
      </c>
    </row>
    <row r="351013" spans="2:4" x14ac:dyDescent="0.25">
      <c r="B351013" t="s">
        <v>101</v>
      </c>
      <c r="D351013" t="s">
        <v>1527</v>
      </c>
    </row>
    <row r="351014" spans="2:4" x14ac:dyDescent="0.25">
      <c r="D351014" t="s">
        <v>1528</v>
      </c>
    </row>
    <row r="351015" spans="2:4" x14ac:dyDescent="0.25">
      <c r="D351015" t="s">
        <v>1529</v>
      </c>
    </row>
    <row r="351016" spans="2:4" x14ac:dyDescent="0.25">
      <c r="D351016" t="s">
        <v>1530</v>
      </c>
    </row>
    <row r="351017" spans="2:4" x14ac:dyDescent="0.25">
      <c r="D351017" t="s">
        <v>1531</v>
      </c>
    </row>
    <row r="351018" spans="2:4" x14ac:dyDescent="0.25">
      <c r="D351018" t="s">
        <v>1532</v>
      </c>
    </row>
    <row r="351019" spans="2:4" x14ac:dyDescent="0.25">
      <c r="D351019" t="s">
        <v>1533</v>
      </c>
    </row>
    <row r="351020" spans="2:4" x14ac:dyDescent="0.25">
      <c r="D351020" t="s">
        <v>1534</v>
      </c>
    </row>
    <row r="351021" spans="2:4" x14ac:dyDescent="0.25">
      <c r="D351021" t="s">
        <v>1535</v>
      </c>
    </row>
    <row r="351022" spans="2:4" x14ac:dyDescent="0.25">
      <c r="D351022" t="s">
        <v>1536</v>
      </c>
    </row>
    <row r="351023" spans="2:4" x14ac:dyDescent="0.25">
      <c r="D351023" t="s">
        <v>1537</v>
      </c>
    </row>
    <row r="351024" spans="2:4" x14ac:dyDescent="0.25">
      <c r="D351024" t="s">
        <v>1538</v>
      </c>
    </row>
    <row r="351025" spans="4:4" x14ac:dyDescent="0.25">
      <c r="D351025" t="s">
        <v>1539</v>
      </c>
    </row>
    <row r="351026" spans="4:4" x14ac:dyDescent="0.25">
      <c r="D351026" t="s">
        <v>1540</v>
      </c>
    </row>
    <row r="351027" spans="4:4" x14ac:dyDescent="0.25">
      <c r="D351027" t="s">
        <v>1541</v>
      </c>
    </row>
    <row r="351028" spans="4:4" x14ac:dyDescent="0.25">
      <c r="D351028" t="s">
        <v>1542</v>
      </c>
    </row>
    <row r="351029" spans="4:4" x14ac:dyDescent="0.25">
      <c r="D351029" t="s">
        <v>1543</v>
      </c>
    </row>
    <row r="351030" spans="4:4" x14ac:dyDescent="0.25">
      <c r="D351030" t="s">
        <v>1544</v>
      </c>
    </row>
    <row r="351031" spans="4:4" x14ac:dyDescent="0.25">
      <c r="D351031" t="s">
        <v>1545</v>
      </c>
    </row>
    <row r="351032" spans="4:4" x14ac:dyDescent="0.25">
      <c r="D351032" t="s">
        <v>1546</v>
      </c>
    </row>
    <row r="351033" spans="4:4" x14ac:dyDescent="0.25">
      <c r="D351033" t="s">
        <v>1547</v>
      </c>
    </row>
    <row r="351034" spans="4:4" x14ac:dyDescent="0.25">
      <c r="D351034" t="s">
        <v>1548</v>
      </c>
    </row>
    <row r="351035" spans="4:4" x14ac:dyDescent="0.25">
      <c r="D351035" t="s">
        <v>1549</v>
      </c>
    </row>
    <row r="351036" spans="4:4" x14ac:dyDescent="0.25">
      <c r="D351036" t="s">
        <v>1550</v>
      </c>
    </row>
    <row r="351037" spans="4:4" x14ac:dyDescent="0.25">
      <c r="D351037" t="s">
        <v>1551</v>
      </c>
    </row>
    <row r="351038" spans="4:4" x14ac:dyDescent="0.25">
      <c r="D351038" t="s">
        <v>1552</v>
      </c>
    </row>
    <row r="351039" spans="4:4" x14ac:dyDescent="0.25">
      <c r="D351039" t="s">
        <v>1553</v>
      </c>
    </row>
    <row r="351040" spans="4:4" x14ac:dyDescent="0.25">
      <c r="D351040" t="s">
        <v>1554</v>
      </c>
    </row>
    <row r="351041" spans="4:4" x14ac:dyDescent="0.25">
      <c r="D351041" t="s">
        <v>1555</v>
      </c>
    </row>
    <row r="351042" spans="4:4" x14ac:dyDescent="0.25">
      <c r="D351042" t="s">
        <v>1556</v>
      </c>
    </row>
    <row r="351043" spans="4:4" x14ac:dyDescent="0.25">
      <c r="D351043" t="s">
        <v>1557</v>
      </c>
    </row>
    <row r="351044" spans="4:4" x14ac:dyDescent="0.25">
      <c r="D351044" t="s">
        <v>1558</v>
      </c>
    </row>
    <row r="351045" spans="4:4" x14ac:dyDescent="0.25">
      <c r="D351045" t="s">
        <v>1559</v>
      </c>
    </row>
    <row r="351046" spans="4:4" x14ac:dyDescent="0.25">
      <c r="D351046" t="s">
        <v>1560</v>
      </c>
    </row>
    <row r="351047" spans="4:4" x14ac:dyDescent="0.25">
      <c r="D351047" t="s">
        <v>1561</v>
      </c>
    </row>
    <row r="351048" spans="4:4" x14ac:dyDescent="0.25">
      <c r="D351048" t="s">
        <v>1562</v>
      </c>
    </row>
    <row r="351049" spans="4:4" x14ac:dyDescent="0.25">
      <c r="D351049" t="s">
        <v>1563</v>
      </c>
    </row>
    <row r="351050" spans="4:4" x14ac:dyDescent="0.25">
      <c r="D351050" t="s">
        <v>1564</v>
      </c>
    </row>
    <row r="351051" spans="4:4" x14ac:dyDescent="0.25">
      <c r="D351051" t="s">
        <v>1565</v>
      </c>
    </row>
    <row r="351052" spans="4:4" x14ac:dyDescent="0.25">
      <c r="D351052" t="s">
        <v>1566</v>
      </c>
    </row>
    <row r="351053" spans="4:4" x14ac:dyDescent="0.25">
      <c r="D351053" t="s">
        <v>1567</v>
      </c>
    </row>
    <row r="351054" spans="4:4" x14ac:dyDescent="0.25">
      <c r="D351054" t="s">
        <v>1568</v>
      </c>
    </row>
    <row r="351055" spans="4:4" x14ac:dyDescent="0.25">
      <c r="D351055" t="s">
        <v>1569</v>
      </c>
    </row>
    <row r="351056" spans="4:4" x14ac:dyDescent="0.25">
      <c r="D351056" t="s">
        <v>1570</v>
      </c>
    </row>
    <row r="351057" spans="4:4" x14ac:dyDescent="0.25">
      <c r="D351057" t="s">
        <v>1571</v>
      </c>
    </row>
    <row r="351058" spans="4:4" x14ac:dyDescent="0.25">
      <c r="D351058" t="s">
        <v>1572</v>
      </c>
    </row>
    <row r="351059" spans="4:4" x14ac:dyDescent="0.25">
      <c r="D351059" t="s">
        <v>1573</v>
      </c>
    </row>
    <row r="351060" spans="4:4" x14ac:dyDescent="0.25">
      <c r="D351060" t="s">
        <v>1574</v>
      </c>
    </row>
    <row r="351061" spans="4:4" x14ac:dyDescent="0.25">
      <c r="D351061" t="s">
        <v>1575</v>
      </c>
    </row>
    <row r="351062" spans="4:4" x14ac:dyDescent="0.25">
      <c r="D351062" t="s">
        <v>1576</v>
      </c>
    </row>
    <row r="351063" spans="4:4" x14ac:dyDescent="0.25">
      <c r="D351063" t="s">
        <v>1577</v>
      </c>
    </row>
    <row r="351064" spans="4:4" x14ac:dyDescent="0.25">
      <c r="D351064" t="s">
        <v>1578</v>
      </c>
    </row>
    <row r="351065" spans="4:4" x14ac:dyDescent="0.25">
      <c r="D351065" t="s">
        <v>1579</v>
      </c>
    </row>
    <row r="351066" spans="4:4" x14ac:dyDescent="0.25">
      <c r="D351066" t="s">
        <v>1580</v>
      </c>
    </row>
    <row r="351067" spans="4:4" x14ac:dyDescent="0.25">
      <c r="D351067" t="s">
        <v>1581</v>
      </c>
    </row>
    <row r="351068" spans="4:4" x14ac:dyDescent="0.25">
      <c r="D351068" t="s">
        <v>1582</v>
      </c>
    </row>
    <row r="351069" spans="4:4" x14ac:dyDescent="0.25">
      <c r="D351069" t="s">
        <v>1583</v>
      </c>
    </row>
    <row r="351070" spans="4:4" x14ac:dyDescent="0.25">
      <c r="D351070" t="s">
        <v>1584</v>
      </c>
    </row>
    <row r="351071" spans="4:4" x14ac:dyDescent="0.25">
      <c r="D351071" t="s">
        <v>1585</v>
      </c>
    </row>
    <row r="351072" spans="4:4" x14ac:dyDescent="0.25">
      <c r="D351072" t="s">
        <v>1586</v>
      </c>
    </row>
    <row r="351073" spans="4:4" x14ac:dyDescent="0.25">
      <c r="D351073" t="s">
        <v>1587</v>
      </c>
    </row>
    <row r="351074" spans="4:4" x14ac:dyDescent="0.25">
      <c r="D351074" t="s">
        <v>1588</v>
      </c>
    </row>
    <row r="351075" spans="4:4" x14ac:dyDescent="0.25">
      <c r="D351075" t="s">
        <v>1589</v>
      </c>
    </row>
    <row r="351076" spans="4:4" x14ac:dyDescent="0.25">
      <c r="D351076" t="s">
        <v>1590</v>
      </c>
    </row>
    <row r="351077" spans="4:4" x14ac:dyDescent="0.25">
      <c r="D351077" t="s">
        <v>1591</v>
      </c>
    </row>
    <row r="351078" spans="4:4" x14ac:dyDescent="0.25">
      <c r="D351078" t="s">
        <v>1592</v>
      </c>
    </row>
    <row r="351079" spans="4:4" x14ac:dyDescent="0.25">
      <c r="D351079" t="s">
        <v>1593</v>
      </c>
    </row>
    <row r="351080" spans="4:4" x14ac:dyDescent="0.25">
      <c r="D351080" t="s">
        <v>1594</v>
      </c>
    </row>
    <row r="351081" spans="4:4" x14ac:dyDescent="0.25">
      <c r="D351081" t="s">
        <v>1595</v>
      </c>
    </row>
    <row r="351082" spans="4:4" x14ac:dyDescent="0.25">
      <c r="D351082" t="s">
        <v>1596</v>
      </c>
    </row>
    <row r="351083" spans="4:4" x14ac:dyDescent="0.25">
      <c r="D351083" t="s">
        <v>1597</v>
      </c>
    </row>
    <row r="351084" spans="4:4" x14ac:dyDescent="0.25">
      <c r="D351084" t="s">
        <v>1598</v>
      </c>
    </row>
    <row r="351085" spans="4:4" x14ac:dyDescent="0.25">
      <c r="D351085" t="s">
        <v>1599</v>
      </c>
    </row>
    <row r="351086" spans="4:4" x14ac:dyDescent="0.25">
      <c r="D351086" t="s">
        <v>1600</v>
      </c>
    </row>
    <row r="351087" spans="4:4" x14ac:dyDescent="0.25">
      <c r="D351087" t="s">
        <v>1601</v>
      </c>
    </row>
    <row r="351088" spans="4:4" x14ac:dyDescent="0.25">
      <c r="D351088" t="s">
        <v>1602</v>
      </c>
    </row>
    <row r="351089" spans="4:4" x14ac:dyDescent="0.25">
      <c r="D351089" t="s">
        <v>1603</v>
      </c>
    </row>
    <row r="351090" spans="4:4" x14ac:dyDescent="0.25">
      <c r="D351090" t="s">
        <v>1604</v>
      </c>
    </row>
    <row r="351091" spans="4:4" x14ac:dyDescent="0.25">
      <c r="D351091" t="s">
        <v>1605</v>
      </c>
    </row>
    <row r="351092" spans="4:4" x14ac:dyDescent="0.25">
      <c r="D351092" t="s">
        <v>1606</v>
      </c>
    </row>
    <row r="351093" spans="4:4" x14ac:dyDescent="0.25">
      <c r="D351093" t="s">
        <v>1607</v>
      </c>
    </row>
    <row r="351094" spans="4:4" x14ac:dyDescent="0.25">
      <c r="D351094" t="s">
        <v>1608</v>
      </c>
    </row>
    <row r="351095" spans="4:4" x14ac:dyDescent="0.25">
      <c r="D351095" t="s">
        <v>1609</v>
      </c>
    </row>
    <row r="351096" spans="4:4" x14ac:dyDescent="0.25">
      <c r="D351096" t="s">
        <v>1610</v>
      </c>
    </row>
    <row r="351097" spans="4:4" x14ac:dyDescent="0.25">
      <c r="D351097" t="s">
        <v>1611</v>
      </c>
    </row>
    <row r="351098" spans="4:4" x14ac:dyDescent="0.25">
      <c r="D351098" t="s">
        <v>1612</v>
      </c>
    </row>
    <row r="351099" spans="4:4" x14ac:dyDescent="0.25">
      <c r="D351099" t="s">
        <v>1613</v>
      </c>
    </row>
    <row r="351100" spans="4:4" x14ac:dyDescent="0.25">
      <c r="D351100" t="s">
        <v>1614</v>
      </c>
    </row>
    <row r="351101" spans="4:4" x14ac:dyDescent="0.25">
      <c r="D351101" t="s">
        <v>1615</v>
      </c>
    </row>
    <row r="351102" spans="4:4" x14ac:dyDescent="0.25">
      <c r="D351102" t="s">
        <v>1616</v>
      </c>
    </row>
    <row r="351103" spans="4:4" x14ac:dyDescent="0.25">
      <c r="D351103" t="s">
        <v>1617</v>
      </c>
    </row>
    <row r="351104" spans="4:4" x14ac:dyDescent="0.25">
      <c r="D351104" t="s">
        <v>1618</v>
      </c>
    </row>
    <row r="351105" spans="4:4" x14ac:dyDescent="0.25">
      <c r="D351105" t="s">
        <v>1619</v>
      </c>
    </row>
    <row r="351106" spans="4:4" x14ac:dyDescent="0.25">
      <c r="D351106" t="s">
        <v>1620</v>
      </c>
    </row>
    <row r="351107" spans="4:4" x14ac:dyDescent="0.25">
      <c r="D351107" t="s">
        <v>1621</v>
      </c>
    </row>
    <row r="351108" spans="4:4" x14ac:dyDescent="0.25">
      <c r="D351108" t="s">
        <v>1622</v>
      </c>
    </row>
    <row r="351109" spans="4:4" x14ac:dyDescent="0.25">
      <c r="D351109" t="s">
        <v>1623</v>
      </c>
    </row>
    <row r="351110" spans="4:4" x14ac:dyDescent="0.25">
      <c r="D351110" t="s">
        <v>1624</v>
      </c>
    </row>
    <row r="351111" spans="4:4" x14ac:dyDescent="0.25">
      <c r="D351111" t="s">
        <v>1625</v>
      </c>
    </row>
    <row r="351112" spans="4:4" x14ac:dyDescent="0.25">
      <c r="D351112" t="s">
        <v>1626</v>
      </c>
    </row>
    <row r="351113" spans="4:4" x14ac:dyDescent="0.25">
      <c r="D351113" t="s">
        <v>1627</v>
      </c>
    </row>
    <row r="351114" spans="4:4" x14ac:dyDescent="0.25">
      <c r="D351114" t="s">
        <v>1628</v>
      </c>
    </row>
    <row r="351115" spans="4:4" x14ac:dyDescent="0.25">
      <c r="D351115" t="s">
        <v>1629</v>
      </c>
    </row>
    <row r="351116" spans="4:4" x14ac:dyDescent="0.25">
      <c r="D351116" t="s">
        <v>1630</v>
      </c>
    </row>
    <row r="351117" spans="4:4" x14ac:dyDescent="0.25">
      <c r="D351117" t="s">
        <v>1631</v>
      </c>
    </row>
    <row r="351118" spans="4:4" x14ac:dyDescent="0.25">
      <c r="D351118" t="s">
        <v>1632</v>
      </c>
    </row>
    <row r="351119" spans="4:4" x14ac:dyDescent="0.25">
      <c r="D351119" t="s">
        <v>1633</v>
      </c>
    </row>
    <row r="351120" spans="4:4" x14ac:dyDescent="0.25">
      <c r="D351120" t="s">
        <v>1634</v>
      </c>
    </row>
    <row r="351121" spans="4:4" x14ac:dyDescent="0.25">
      <c r="D351121" t="s">
        <v>1635</v>
      </c>
    </row>
    <row r="351122" spans="4:4" x14ac:dyDescent="0.25">
      <c r="D351122" t="s">
        <v>1636</v>
      </c>
    </row>
    <row r="351123" spans="4:4" x14ac:dyDescent="0.25">
      <c r="D351123" t="s">
        <v>1637</v>
      </c>
    </row>
    <row r="351124" spans="4:4" x14ac:dyDescent="0.25">
      <c r="D351124" t="s">
        <v>1638</v>
      </c>
    </row>
    <row r="351125" spans="4:4" x14ac:dyDescent="0.25">
      <c r="D351125" t="s">
        <v>1639</v>
      </c>
    </row>
    <row r="351126" spans="4:4" x14ac:dyDescent="0.25">
      <c r="D351126" t="s">
        <v>1640</v>
      </c>
    </row>
    <row r="351127" spans="4:4" x14ac:dyDescent="0.25">
      <c r="D351127" t="s">
        <v>1641</v>
      </c>
    </row>
    <row r="351128" spans="4:4" x14ac:dyDescent="0.25">
      <c r="D351128" t="s">
        <v>1642</v>
      </c>
    </row>
    <row r="351129" spans="4:4" x14ac:dyDescent="0.25">
      <c r="D351129" t="s">
        <v>1643</v>
      </c>
    </row>
    <row r="351130" spans="4:4" x14ac:dyDescent="0.25">
      <c r="D351130" t="s">
        <v>1644</v>
      </c>
    </row>
    <row r="351131" spans="4:4" x14ac:dyDescent="0.25">
      <c r="D351131" t="s">
        <v>1645</v>
      </c>
    </row>
    <row r="351132" spans="4:4" x14ac:dyDescent="0.25">
      <c r="D351132" t="s">
        <v>1646</v>
      </c>
    </row>
    <row r="351133" spans="4:4" x14ac:dyDescent="0.25">
      <c r="D351133" t="s">
        <v>1647</v>
      </c>
    </row>
    <row r="351134" spans="4:4" x14ac:dyDescent="0.25">
      <c r="D351134" t="s">
        <v>1648</v>
      </c>
    </row>
    <row r="351135" spans="4:4" x14ac:dyDescent="0.25">
      <c r="D351135" t="s">
        <v>1649</v>
      </c>
    </row>
    <row r="351136" spans="4:4" x14ac:dyDescent="0.25">
      <c r="D351136" t="s">
        <v>1650</v>
      </c>
    </row>
    <row r="351137" spans="4:4" x14ac:dyDescent="0.25">
      <c r="D351137" t="s">
        <v>1651</v>
      </c>
    </row>
    <row r="351138" spans="4:4" x14ac:dyDescent="0.25">
      <c r="D351138" t="s">
        <v>1652</v>
      </c>
    </row>
    <row r="351139" spans="4:4" x14ac:dyDescent="0.25">
      <c r="D351139" t="s">
        <v>1653</v>
      </c>
    </row>
    <row r="351140" spans="4:4" x14ac:dyDescent="0.25">
      <c r="D351140" t="s">
        <v>1654</v>
      </c>
    </row>
    <row r="351141" spans="4:4" x14ac:dyDescent="0.25">
      <c r="D351141" t="s">
        <v>1655</v>
      </c>
    </row>
    <row r="351142" spans="4:4" x14ac:dyDescent="0.25">
      <c r="D351142" t="s">
        <v>1656</v>
      </c>
    </row>
    <row r="351143" spans="4:4" x14ac:dyDescent="0.25">
      <c r="D351143" t="s">
        <v>1657</v>
      </c>
    </row>
    <row r="351144" spans="4:4" x14ac:dyDescent="0.25">
      <c r="D351144" t="s">
        <v>1658</v>
      </c>
    </row>
    <row r="351145" spans="4:4" x14ac:dyDescent="0.25">
      <c r="D351145" t="s">
        <v>1659</v>
      </c>
    </row>
    <row r="351146" spans="4:4" x14ac:dyDescent="0.25">
      <c r="D351146" t="s">
        <v>1660</v>
      </c>
    </row>
    <row r="351147" spans="4:4" x14ac:dyDescent="0.25">
      <c r="D351147" t="s">
        <v>1661</v>
      </c>
    </row>
    <row r="351148" spans="4:4" x14ac:dyDescent="0.25">
      <c r="D351148" t="s">
        <v>1662</v>
      </c>
    </row>
    <row r="351149" spans="4:4" x14ac:dyDescent="0.25">
      <c r="D351149" t="s">
        <v>1663</v>
      </c>
    </row>
    <row r="351150" spans="4:4" x14ac:dyDescent="0.25">
      <c r="D351150" t="s">
        <v>1664</v>
      </c>
    </row>
    <row r="351151" spans="4:4" x14ac:dyDescent="0.25">
      <c r="D351151" t="s">
        <v>1665</v>
      </c>
    </row>
    <row r="351152" spans="4:4" x14ac:dyDescent="0.25">
      <c r="D351152" t="s">
        <v>1666</v>
      </c>
    </row>
    <row r="351153" spans="4:4" x14ac:dyDescent="0.25">
      <c r="D351153" t="s">
        <v>1667</v>
      </c>
    </row>
    <row r="351154" spans="4:4" x14ac:dyDescent="0.25">
      <c r="D351154" t="s">
        <v>1668</v>
      </c>
    </row>
    <row r="351155" spans="4:4" x14ac:dyDescent="0.25">
      <c r="D351155" t="s">
        <v>1669</v>
      </c>
    </row>
    <row r="351156" spans="4:4" x14ac:dyDescent="0.25">
      <c r="D351156" t="s">
        <v>1670</v>
      </c>
    </row>
    <row r="351157" spans="4:4" x14ac:dyDescent="0.25">
      <c r="D351157" t="s">
        <v>1671</v>
      </c>
    </row>
    <row r="351158" spans="4:4" x14ac:dyDescent="0.25">
      <c r="D351158" t="s">
        <v>1672</v>
      </c>
    </row>
    <row r="351159" spans="4:4" x14ac:dyDescent="0.25">
      <c r="D351159" t="s">
        <v>1673</v>
      </c>
    </row>
    <row r="351160" spans="4:4" x14ac:dyDescent="0.25">
      <c r="D351160" t="s">
        <v>1674</v>
      </c>
    </row>
    <row r="351161" spans="4:4" x14ac:dyDescent="0.25">
      <c r="D351161" t="s">
        <v>1675</v>
      </c>
    </row>
    <row r="351162" spans="4:4" x14ac:dyDescent="0.25">
      <c r="D351162" t="s">
        <v>1676</v>
      </c>
    </row>
    <row r="351163" spans="4:4" x14ac:dyDescent="0.25">
      <c r="D351163" t="s">
        <v>1677</v>
      </c>
    </row>
    <row r="351164" spans="4:4" x14ac:dyDescent="0.25">
      <c r="D351164" t="s">
        <v>1678</v>
      </c>
    </row>
    <row r="351165" spans="4:4" x14ac:dyDescent="0.25">
      <c r="D351165" t="s">
        <v>1679</v>
      </c>
    </row>
    <row r="351166" spans="4:4" x14ac:dyDescent="0.25">
      <c r="D351166" t="s">
        <v>1680</v>
      </c>
    </row>
    <row r="351167" spans="4:4" x14ac:dyDescent="0.25">
      <c r="D351167" t="s">
        <v>1681</v>
      </c>
    </row>
    <row r="351168" spans="4:4" x14ac:dyDescent="0.25">
      <c r="D351168" t="s">
        <v>1682</v>
      </c>
    </row>
    <row r="351169" spans="4:4" x14ac:dyDescent="0.25">
      <c r="D351169" t="s">
        <v>1683</v>
      </c>
    </row>
    <row r="351170" spans="4:4" x14ac:dyDescent="0.25">
      <c r="D351170" t="s">
        <v>1684</v>
      </c>
    </row>
    <row r="351171" spans="4:4" x14ac:dyDescent="0.25">
      <c r="D351171" t="s">
        <v>1685</v>
      </c>
    </row>
    <row r="351172" spans="4:4" x14ac:dyDescent="0.25">
      <c r="D351172" t="s">
        <v>1686</v>
      </c>
    </row>
    <row r="351173" spans="4:4" x14ac:dyDescent="0.25">
      <c r="D351173" t="s">
        <v>1687</v>
      </c>
    </row>
    <row r="351174" spans="4:4" x14ac:dyDescent="0.25">
      <c r="D351174" t="s">
        <v>1688</v>
      </c>
    </row>
    <row r="351175" spans="4:4" x14ac:dyDescent="0.25">
      <c r="D351175" t="s">
        <v>1689</v>
      </c>
    </row>
    <row r="351176" spans="4:4" x14ac:dyDescent="0.25">
      <c r="D351176" t="s">
        <v>1690</v>
      </c>
    </row>
    <row r="351177" spans="4:4" x14ac:dyDescent="0.25">
      <c r="D351177" t="s">
        <v>1691</v>
      </c>
    </row>
    <row r="351178" spans="4:4" x14ac:dyDescent="0.25">
      <c r="D351178" t="s">
        <v>1692</v>
      </c>
    </row>
    <row r="351179" spans="4:4" x14ac:dyDescent="0.25">
      <c r="D351179" t="s">
        <v>1693</v>
      </c>
    </row>
    <row r="351180" spans="4:4" x14ac:dyDescent="0.25">
      <c r="D351180" t="s">
        <v>1694</v>
      </c>
    </row>
    <row r="351181" spans="4:4" x14ac:dyDescent="0.25">
      <c r="D351181" t="s">
        <v>1695</v>
      </c>
    </row>
    <row r="351182" spans="4:4" x14ac:dyDescent="0.25">
      <c r="D351182" t="s">
        <v>1696</v>
      </c>
    </row>
    <row r="351183" spans="4:4" x14ac:dyDescent="0.25">
      <c r="D351183" t="s">
        <v>1697</v>
      </c>
    </row>
    <row r="351184" spans="4:4" x14ac:dyDescent="0.25">
      <c r="D351184" t="s">
        <v>1698</v>
      </c>
    </row>
    <row r="351185" spans="4:4" x14ac:dyDescent="0.25">
      <c r="D351185" t="s">
        <v>1699</v>
      </c>
    </row>
    <row r="351186" spans="4:4" x14ac:dyDescent="0.25">
      <c r="D351186" t="s">
        <v>1700</v>
      </c>
    </row>
    <row r="351187" spans="4:4" x14ac:dyDescent="0.25">
      <c r="D351187" t="s">
        <v>1701</v>
      </c>
    </row>
    <row r="351188" spans="4:4" x14ac:dyDescent="0.25">
      <c r="D351188" t="s">
        <v>1702</v>
      </c>
    </row>
    <row r="351189" spans="4:4" x14ac:dyDescent="0.25">
      <c r="D351189" t="s">
        <v>1703</v>
      </c>
    </row>
    <row r="351190" spans="4:4" x14ac:dyDescent="0.25">
      <c r="D351190" t="s">
        <v>1704</v>
      </c>
    </row>
    <row r="351191" spans="4:4" x14ac:dyDescent="0.25">
      <c r="D351191" t="s">
        <v>1705</v>
      </c>
    </row>
    <row r="351192" spans="4:4" x14ac:dyDescent="0.25">
      <c r="D351192" t="s">
        <v>1706</v>
      </c>
    </row>
    <row r="351193" spans="4:4" x14ac:dyDescent="0.25">
      <c r="D351193" t="s">
        <v>1707</v>
      </c>
    </row>
    <row r="351194" spans="4:4" x14ac:dyDescent="0.25">
      <c r="D351194" t="s">
        <v>1708</v>
      </c>
    </row>
    <row r="351195" spans="4:4" x14ac:dyDescent="0.25">
      <c r="D351195" t="s">
        <v>1709</v>
      </c>
    </row>
    <row r="351196" spans="4:4" x14ac:dyDescent="0.25">
      <c r="D351196" t="s">
        <v>1710</v>
      </c>
    </row>
    <row r="351197" spans="4:4" x14ac:dyDescent="0.25">
      <c r="D351197" t="s">
        <v>1711</v>
      </c>
    </row>
    <row r="351198" spans="4:4" x14ac:dyDescent="0.25">
      <c r="D351198" t="s">
        <v>1712</v>
      </c>
    </row>
    <row r="351199" spans="4:4" x14ac:dyDescent="0.25">
      <c r="D351199" t="s">
        <v>1713</v>
      </c>
    </row>
    <row r="351200" spans="4:4" x14ac:dyDescent="0.25">
      <c r="D351200" t="s">
        <v>1714</v>
      </c>
    </row>
    <row r="351201" spans="4:4" x14ac:dyDescent="0.25">
      <c r="D351201" t="s">
        <v>1715</v>
      </c>
    </row>
    <row r="351202" spans="4:4" x14ac:dyDescent="0.25">
      <c r="D351202" t="s">
        <v>1716</v>
      </c>
    </row>
    <row r="351203" spans="4:4" x14ac:dyDescent="0.25">
      <c r="D351203" t="s">
        <v>1717</v>
      </c>
    </row>
    <row r="351204" spans="4:4" x14ac:dyDescent="0.25">
      <c r="D351204" t="s">
        <v>1718</v>
      </c>
    </row>
    <row r="351205" spans="4:4" x14ac:dyDescent="0.25">
      <c r="D351205" t="s">
        <v>1719</v>
      </c>
    </row>
    <row r="351206" spans="4:4" x14ac:dyDescent="0.25">
      <c r="D351206" t="s">
        <v>1720</v>
      </c>
    </row>
    <row r="351207" spans="4:4" x14ac:dyDescent="0.25">
      <c r="D351207" t="s">
        <v>1721</v>
      </c>
    </row>
    <row r="351208" spans="4:4" x14ac:dyDescent="0.25">
      <c r="D351208" t="s">
        <v>1722</v>
      </c>
    </row>
    <row r="351209" spans="4:4" x14ac:dyDescent="0.25">
      <c r="D351209" t="s">
        <v>1723</v>
      </c>
    </row>
    <row r="351210" spans="4:4" x14ac:dyDescent="0.25">
      <c r="D351210" t="s">
        <v>1724</v>
      </c>
    </row>
    <row r="351211" spans="4:4" x14ac:dyDescent="0.25">
      <c r="D351211" t="s">
        <v>1725</v>
      </c>
    </row>
    <row r="351212" spans="4:4" x14ac:dyDescent="0.25">
      <c r="D351212" t="s">
        <v>1726</v>
      </c>
    </row>
    <row r="351213" spans="4:4" x14ac:dyDescent="0.25">
      <c r="D351213" t="s">
        <v>1727</v>
      </c>
    </row>
    <row r="351214" spans="4:4" x14ac:dyDescent="0.25">
      <c r="D351214" t="s">
        <v>1728</v>
      </c>
    </row>
    <row r="351215" spans="4:4" x14ac:dyDescent="0.25">
      <c r="D351215" t="s">
        <v>1729</v>
      </c>
    </row>
    <row r="351216" spans="4:4" x14ac:dyDescent="0.25">
      <c r="D351216" t="s">
        <v>1730</v>
      </c>
    </row>
    <row r="351217" spans="4:4" x14ac:dyDescent="0.25">
      <c r="D351217" t="s">
        <v>1731</v>
      </c>
    </row>
    <row r="351218" spans="4:4" x14ac:dyDescent="0.25">
      <c r="D351218" t="s">
        <v>1732</v>
      </c>
    </row>
    <row r="351219" spans="4:4" x14ac:dyDescent="0.25">
      <c r="D351219" t="s">
        <v>1733</v>
      </c>
    </row>
    <row r="351220" spans="4:4" x14ac:dyDescent="0.25">
      <c r="D351220" t="s">
        <v>1734</v>
      </c>
    </row>
    <row r="351221" spans="4:4" x14ac:dyDescent="0.25">
      <c r="D351221" t="s">
        <v>1735</v>
      </c>
    </row>
    <row r="351222" spans="4:4" x14ac:dyDescent="0.25">
      <c r="D351222" t="s">
        <v>1736</v>
      </c>
    </row>
    <row r="351223" spans="4:4" x14ac:dyDescent="0.25">
      <c r="D351223" t="s">
        <v>1737</v>
      </c>
    </row>
    <row r="351224" spans="4:4" x14ac:dyDescent="0.25">
      <c r="D351224" t="s">
        <v>1738</v>
      </c>
    </row>
    <row r="351225" spans="4:4" x14ac:dyDescent="0.25">
      <c r="D351225" t="s">
        <v>1739</v>
      </c>
    </row>
    <row r="351226" spans="4:4" x14ac:dyDescent="0.25">
      <c r="D351226" t="s">
        <v>1740</v>
      </c>
    </row>
    <row r="351227" spans="4:4" x14ac:dyDescent="0.25">
      <c r="D351227" t="s">
        <v>1741</v>
      </c>
    </row>
    <row r="351228" spans="4:4" x14ac:dyDescent="0.25">
      <c r="D351228" t="s">
        <v>1742</v>
      </c>
    </row>
    <row r="351229" spans="4:4" x14ac:dyDescent="0.25">
      <c r="D351229" t="s">
        <v>1743</v>
      </c>
    </row>
    <row r="351230" spans="4:4" x14ac:dyDescent="0.25">
      <c r="D351230" t="s">
        <v>1744</v>
      </c>
    </row>
    <row r="351231" spans="4:4" x14ac:dyDescent="0.25">
      <c r="D351231" t="s">
        <v>1745</v>
      </c>
    </row>
    <row r="351232" spans="4:4" x14ac:dyDescent="0.25">
      <c r="D351232" t="s">
        <v>1746</v>
      </c>
    </row>
    <row r="351233" spans="4:4" x14ac:dyDescent="0.25">
      <c r="D351233" t="s">
        <v>1747</v>
      </c>
    </row>
    <row r="351234" spans="4:4" x14ac:dyDescent="0.25">
      <c r="D351234" t="s">
        <v>1748</v>
      </c>
    </row>
    <row r="351235" spans="4:4" x14ac:dyDescent="0.25">
      <c r="D351235" t="s">
        <v>1749</v>
      </c>
    </row>
    <row r="351236" spans="4:4" x14ac:dyDescent="0.25">
      <c r="D351236" t="s">
        <v>1750</v>
      </c>
    </row>
    <row r="351237" spans="4:4" x14ac:dyDescent="0.25">
      <c r="D351237" t="s">
        <v>1751</v>
      </c>
    </row>
    <row r="351238" spans="4:4" x14ac:dyDescent="0.25">
      <c r="D351238" t="s">
        <v>1752</v>
      </c>
    </row>
    <row r="351239" spans="4:4" x14ac:dyDescent="0.25">
      <c r="D351239" t="s">
        <v>1753</v>
      </c>
    </row>
    <row r="351240" spans="4:4" x14ac:dyDescent="0.25">
      <c r="D351240" t="s">
        <v>1754</v>
      </c>
    </row>
    <row r="351241" spans="4:4" x14ac:dyDescent="0.25">
      <c r="D351241" t="s">
        <v>1755</v>
      </c>
    </row>
    <row r="351242" spans="4:4" x14ac:dyDescent="0.25">
      <c r="D351242" t="s">
        <v>1756</v>
      </c>
    </row>
    <row r="351243" spans="4:4" x14ac:dyDescent="0.25">
      <c r="D351243" t="s">
        <v>1757</v>
      </c>
    </row>
    <row r="351244" spans="4:4" x14ac:dyDescent="0.25">
      <c r="D351244" t="s">
        <v>1758</v>
      </c>
    </row>
    <row r="351245" spans="4:4" x14ac:dyDescent="0.25">
      <c r="D351245" t="s">
        <v>1759</v>
      </c>
    </row>
    <row r="351246" spans="4:4" x14ac:dyDescent="0.25">
      <c r="D351246" t="s">
        <v>1760</v>
      </c>
    </row>
    <row r="351247" spans="4:4" x14ac:dyDescent="0.25">
      <c r="D351247" t="s">
        <v>1761</v>
      </c>
    </row>
    <row r="351248" spans="4:4" x14ac:dyDescent="0.25">
      <c r="D351248" t="s">
        <v>1762</v>
      </c>
    </row>
    <row r="351249" spans="4:4" x14ac:dyDescent="0.25">
      <c r="D351249" t="s">
        <v>1763</v>
      </c>
    </row>
    <row r="351250" spans="4:4" x14ac:dyDescent="0.25">
      <c r="D351250" t="s">
        <v>1764</v>
      </c>
    </row>
    <row r="351251" spans="4:4" x14ac:dyDescent="0.25">
      <c r="D351251" t="s">
        <v>1765</v>
      </c>
    </row>
    <row r="351252" spans="4:4" x14ac:dyDescent="0.25">
      <c r="D351252" t="s">
        <v>1766</v>
      </c>
    </row>
    <row r="351253" spans="4:4" x14ac:dyDescent="0.25">
      <c r="D351253" t="s">
        <v>1767</v>
      </c>
    </row>
    <row r="351254" spans="4:4" x14ac:dyDescent="0.25">
      <c r="D351254" t="s">
        <v>1768</v>
      </c>
    </row>
    <row r="351255" spans="4:4" x14ac:dyDescent="0.25">
      <c r="D351255" t="s">
        <v>1769</v>
      </c>
    </row>
    <row r="351256" spans="4:4" x14ac:dyDescent="0.25">
      <c r="D351256" t="s">
        <v>1770</v>
      </c>
    </row>
    <row r="351257" spans="4:4" x14ac:dyDescent="0.25">
      <c r="D351257" t="s">
        <v>1771</v>
      </c>
    </row>
    <row r="351258" spans="4:4" x14ac:dyDescent="0.25">
      <c r="D351258" t="s">
        <v>1772</v>
      </c>
    </row>
    <row r="351259" spans="4:4" x14ac:dyDescent="0.25">
      <c r="D351259" t="s">
        <v>1773</v>
      </c>
    </row>
    <row r="351260" spans="4:4" x14ac:dyDescent="0.25">
      <c r="D351260" t="s">
        <v>1774</v>
      </c>
    </row>
    <row r="351261" spans="4:4" x14ac:dyDescent="0.25">
      <c r="D351261" t="s">
        <v>1775</v>
      </c>
    </row>
    <row r="351262" spans="4:4" x14ac:dyDescent="0.25">
      <c r="D351262" t="s">
        <v>1776</v>
      </c>
    </row>
    <row r="351263" spans="4:4" x14ac:dyDescent="0.25">
      <c r="D351263" t="s">
        <v>1777</v>
      </c>
    </row>
    <row r="351264" spans="4:4" x14ac:dyDescent="0.25">
      <c r="D351264" t="s">
        <v>1778</v>
      </c>
    </row>
    <row r="351265" spans="4:4" x14ac:dyDescent="0.25">
      <c r="D351265" t="s">
        <v>1779</v>
      </c>
    </row>
    <row r="351266" spans="4:4" x14ac:dyDescent="0.25">
      <c r="D351266" t="s">
        <v>1780</v>
      </c>
    </row>
    <row r="351267" spans="4:4" x14ac:dyDescent="0.25">
      <c r="D351267" t="s">
        <v>1781</v>
      </c>
    </row>
    <row r="351268" spans="4:4" x14ac:dyDescent="0.25">
      <c r="D351268" t="s">
        <v>1782</v>
      </c>
    </row>
    <row r="351269" spans="4:4" x14ac:dyDescent="0.25">
      <c r="D351269" t="s">
        <v>1783</v>
      </c>
    </row>
    <row r="351270" spans="4:4" x14ac:dyDescent="0.25">
      <c r="D351270" t="s">
        <v>1784</v>
      </c>
    </row>
    <row r="351271" spans="4:4" x14ac:dyDescent="0.25">
      <c r="D351271" t="s">
        <v>1785</v>
      </c>
    </row>
    <row r="351272" spans="4:4" x14ac:dyDescent="0.25">
      <c r="D351272" t="s">
        <v>1786</v>
      </c>
    </row>
    <row r="351273" spans="4:4" x14ac:dyDescent="0.25">
      <c r="D351273" t="s">
        <v>1787</v>
      </c>
    </row>
    <row r="351274" spans="4:4" x14ac:dyDescent="0.25">
      <c r="D351274" t="s">
        <v>1788</v>
      </c>
    </row>
    <row r="351275" spans="4:4" x14ac:dyDescent="0.25">
      <c r="D351275" t="s">
        <v>1789</v>
      </c>
    </row>
    <row r="351276" spans="4:4" x14ac:dyDescent="0.25">
      <c r="D351276" t="s">
        <v>1790</v>
      </c>
    </row>
    <row r="351277" spans="4:4" x14ac:dyDescent="0.25">
      <c r="D351277" t="s">
        <v>1791</v>
      </c>
    </row>
    <row r="351278" spans="4:4" x14ac:dyDescent="0.25">
      <c r="D351278" t="s">
        <v>1792</v>
      </c>
    </row>
    <row r="351279" spans="4:4" x14ac:dyDescent="0.25">
      <c r="D351279" t="s">
        <v>1793</v>
      </c>
    </row>
    <row r="351280" spans="4:4" x14ac:dyDescent="0.25">
      <c r="D351280" t="s">
        <v>1794</v>
      </c>
    </row>
    <row r="351281" spans="4:4" x14ac:dyDescent="0.25">
      <c r="D351281" t="s">
        <v>1795</v>
      </c>
    </row>
    <row r="351282" spans="4:4" x14ac:dyDescent="0.25">
      <c r="D351282" t="s">
        <v>1796</v>
      </c>
    </row>
    <row r="351283" spans="4:4" x14ac:dyDescent="0.25">
      <c r="D351283" t="s">
        <v>1797</v>
      </c>
    </row>
    <row r="351284" spans="4:4" x14ac:dyDescent="0.25">
      <c r="D351284" t="s">
        <v>1798</v>
      </c>
    </row>
    <row r="351285" spans="4:4" x14ac:dyDescent="0.25">
      <c r="D351285" t="s">
        <v>1799</v>
      </c>
    </row>
    <row r="351286" spans="4:4" x14ac:dyDescent="0.25">
      <c r="D351286" t="s">
        <v>1800</v>
      </c>
    </row>
    <row r="351287" spans="4:4" x14ac:dyDescent="0.25">
      <c r="D351287" t="s">
        <v>1801</v>
      </c>
    </row>
    <row r="351288" spans="4:4" x14ac:dyDescent="0.25">
      <c r="D351288" t="s">
        <v>1802</v>
      </c>
    </row>
    <row r="351289" spans="4:4" x14ac:dyDescent="0.25">
      <c r="D351289" t="s">
        <v>1803</v>
      </c>
    </row>
    <row r="351290" spans="4:4" x14ac:dyDescent="0.25">
      <c r="D351290" t="s">
        <v>1804</v>
      </c>
    </row>
    <row r="351291" spans="4:4" x14ac:dyDescent="0.25">
      <c r="D351291" t="s">
        <v>1805</v>
      </c>
    </row>
    <row r="351292" spans="4:4" x14ac:dyDescent="0.25">
      <c r="D351292" t="s">
        <v>1806</v>
      </c>
    </row>
    <row r="351293" spans="4:4" x14ac:dyDescent="0.25">
      <c r="D351293" t="s">
        <v>1807</v>
      </c>
    </row>
    <row r="351294" spans="4:4" x14ac:dyDescent="0.25">
      <c r="D351294" t="s">
        <v>1808</v>
      </c>
    </row>
    <row r="351295" spans="4:4" x14ac:dyDescent="0.25">
      <c r="D351295" t="s">
        <v>1809</v>
      </c>
    </row>
    <row r="351296" spans="4:4" x14ac:dyDescent="0.25">
      <c r="D351296" t="s">
        <v>1810</v>
      </c>
    </row>
    <row r="351297" spans="4:4" x14ac:dyDescent="0.25">
      <c r="D351297" t="s">
        <v>1811</v>
      </c>
    </row>
    <row r="351298" spans="4:4" x14ac:dyDescent="0.25">
      <c r="D351298" t="s">
        <v>1812</v>
      </c>
    </row>
    <row r="351299" spans="4:4" x14ac:dyDescent="0.25">
      <c r="D351299" t="s">
        <v>1813</v>
      </c>
    </row>
    <row r="351300" spans="4:4" x14ac:dyDescent="0.25">
      <c r="D351300" t="s">
        <v>1814</v>
      </c>
    </row>
    <row r="351301" spans="4:4" x14ac:dyDescent="0.25">
      <c r="D351301" t="s">
        <v>1815</v>
      </c>
    </row>
    <row r="351302" spans="4:4" x14ac:dyDescent="0.25">
      <c r="D351302" t="s">
        <v>1816</v>
      </c>
    </row>
    <row r="351303" spans="4:4" x14ac:dyDescent="0.25">
      <c r="D351303" t="s">
        <v>1817</v>
      </c>
    </row>
    <row r="351304" spans="4:4" x14ac:dyDescent="0.25">
      <c r="D351304" t="s">
        <v>1818</v>
      </c>
    </row>
    <row r="351305" spans="4:4" x14ac:dyDescent="0.25">
      <c r="D351305" t="s">
        <v>1819</v>
      </c>
    </row>
    <row r="351306" spans="4:4" x14ac:dyDescent="0.25">
      <c r="D351306" t="s">
        <v>1820</v>
      </c>
    </row>
    <row r="351307" spans="4:4" x14ac:dyDescent="0.25">
      <c r="D351307" t="s">
        <v>1821</v>
      </c>
    </row>
    <row r="351308" spans="4:4" x14ac:dyDescent="0.25">
      <c r="D351308" t="s">
        <v>1822</v>
      </c>
    </row>
    <row r="351309" spans="4:4" x14ac:dyDescent="0.25">
      <c r="D351309" t="s">
        <v>1823</v>
      </c>
    </row>
    <row r="351310" spans="4:4" x14ac:dyDescent="0.25">
      <c r="D351310" t="s">
        <v>1824</v>
      </c>
    </row>
    <row r="351311" spans="4:4" x14ac:dyDescent="0.25">
      <c r="D351311" t="s">
        <v>1825</v>
      </c>
    </row>
    <row r="351312" spans="4:4" x14ac:dyDescent="0.25">
      <c r="D351312" t="s">
        <v>1826</v>
      </c>
    </row>
    <row r="351313" spans="4:4" x14ac:dyDescent="0.25">
      <c r="D351313" t="s">
        <v>1827</v>
      </c>
    </row>
    <row r="351314" spans="4:4" x14ac:dyDescent="0.25">
      <c r="D351314" t="s">
        <v>1828</v>
      </c>
    </row>
    <row r="351315" spans="4:4" x14ac:dyDescent="0.25">
      <c r="D351315" t="s">
        <v>1829</v>
      </c>
    </row>
    <row r="351316" spans="4:4" x14ac:dyDescent="0.25">
      <c r="D351316" t="s">
        <v>1830</v>
      </c>
    </row>
    <row r="351317" spans="4:4" x14ac:dyDescent="0.25">
      <c r="D351317" t="s">
        <v>1831</v>
      </c>
    </row>
    <row r="351318" spans="4:4" x14ac:dyDescent="0.25">
      <c r="D351318" t="s">
        <v>1832</v>
      </c>
    </row>
    <row r="351319" spans="4:4" x14ac:dyDescent="0.25">
      <c r="D351319" t="s">
        <v>1833</v>
      </c>
    </row>
    <row r="351320" spans="4:4" x14ac:dyDescent="0.25">
      <c r="D351320" t="s">
        <v>1834</v>
      </c>
    </row>
    <row r="351321" spans="4:4" x14ac:dyDescent="0.25">
      <c r="D351321" t="s">
        <v>1835</v>
      </c>
    </row>
    <row r="351322" spans="4:4" x14ac:dyDescent="0.25">
      <c r="D351322" t="s">
        <v>1836</v>
      </c>
    </row>
    <row r="351323" spans="4:4" x14ac:dyDescent="0.25">
      <c r="D351323" t="s">
        <v>1837</v>
      </c>
    </row>
    <row r="351324" spans="4:4" x14ac:dyDescent="0.25">
      <c r="D351324" t="s">
        <v>1838</v>
      </c>
    </row>
    <row r="351325" spans="4:4" x14ac:dyDescent="0.25">
      <c r="D351325" t="s">
        <v>1839</v>
      </c>
    </row>
    <row r="351326" spans="4:4" x14ac:dyDescent="0.25">
      <c r="D351326" t="s">
        <v>1840</v>
      </c>
    </row>
    <row r="351327" spans="4:4" x14ac:dyDescent="0.25">
      <c r="D351327" t="s">
        <v>1841</v>
      </c>
    </row>
    <row r="351328" spans="4:4" x14ac:dyDescent="0.25">
      <c r="D351328" t="s">
        <v>1842</v>
      </c>
    </row>
    <row r="351329" spans="4:4" x14ac:dyDescent="0.25">
      <c r="D351329" t="s">
        <v>1843</v>
      </c>
    </row>
    <row r="351330" spans="4:4" x14ac:dyDescent="0.25">
      <c r="D351330" t="s">
        <v>1844</v>
      </c>
    </row>
    <row r="351331" spans="4:4" x14ac:dyDescent="0.25">
      <c r="D351331" t="s">
        <v>1845</v>
      </c>
    </row>
    <row r="351332" spans="4:4" x14ac:dyDescent="0.25">
      <c r="D351332" t="s">
        <v>1846</v>
      </c>
    </row>
    <row r="351333" spans="4:4" x14ac:dyDescent="0.25">
      <c r="D351333" t="s">
        <v>1847</v>
      </c>
    </row>
    <row r="351334" spans="4:4" x14ac:dyDescent="0.25">
      <c r="D351334" t="s">
        <v>1848</v>
      </c>
    </row>
    <row r="351335" spans="4:4" x14ac:dyDescent="0.25">
      <c r="D351335" t="s">
        <v>1849</v>
      </c>
    </row>
    <row r="351336" spans="4:4" x14ac:dyDescent="0.25">
      <c r="D351336" t="s">
        <v>1850</v>
      </c>
    </row>
    <row r="351337" spans="4:4" x14ac:dyDescent="0.25">
      <c r="D351337" t="s">
        <v>1851</v>
      </c>
    </row>
    <row r="351338" spans="4:4" x14ac:dyDescent="0.25">
      <c r="D351338" t="s">
        <v>1852</v>
      </c>
    </row>
    <row r="351339" spans="4:4" x14ac:dyDescent="0.25">
      <c r="D351339" t="s">
        <v>1853</v>
      </c>
    </row>
    <row r="351340" spans="4:4" x14ac:dyDescent="0.25">
      <c r="D351340" t="s">
        <v>1854</v>
      </c>
    </row>
    <row r="351341" spans="4:4" x14ac:dyDescent="0.25">
      <c r="D351341" t="s">
        <v>1855</v>
      </c>
    </row>
    <row r="351342" spans="4:4" x14ac:dyDescent="0.25">
      <c r="D351342" t="s">
        <v>1856</v>
      </c>
    </row>
    <row r="351343" spans="4:4" x14ac:dyDescent="0.25">
      <c r="D351343" t="s">
        <v>1857</v>
      </c>
    </row>
    <row r="351344" spans="4:4" x14ac:dyDescent="0.25">
      <c r="D351344" t="s">
        <v>1858</v>
      </c>
    </row>
    <row r="351345" spans="4:4" x14ac:dyDescent="0.25">
      <c r="D351345" t="s">
        <v>1859</v>
      </c>
    </row>
    <row r="351346" spans="4:4" x14ac:dyDescent="0.25">
      <c r="D351346" t="s">
        <v>1860</v>
      </c>
    </row>
    <row r="351347" spans="4:4" x14ac:dyDescent="0.25">
      <c r="D351347" t="s">
        <v>1861</v>
      </c>
    </row>
    <row r="351348" spans="4:4" x14ac:dyDescent="0.25">
      <c r="D351348" t="s">
        <v>1862</v>
      </c>
    </row>
    <row r="351349" spans="4:4" x14ac:dyDescent="0.25">
      <c r="D351349" t="s">
        <v>1863</v>
      </c>
    </row>
    <row r="351350" spans="4:4" x14ac:dyDescent="0.25">
      <c r="D351350" t="s">
        <v>1864</v>
      </c>
    </row>
    <row r="351351" spans="4:4" x14ac:dyDescent="0.25">
      <c r="D351351" t="s">
        <v>1865</v>
      </c>
    </row>
    <row r="351352" spans="4:4" x14ac:dyDescent="0.25">
      <c r="D351352" t="s">
        <v>1866</v>
      </c>
    </row>
    <row r="351353" spans="4:4" x14ac:dyDescent="0.25">
      <c r="D351353" t="s">
        <v>1867</v>
      </c>
    </row>
    <row r="351354" spans="4:4" x14ac:dyDescent="0.25">
      <c r="D351354" t="s">
        <v>1868</v>
      </c>
    </row>
    <row r="351355" spans="4:4" x14ac:dyDescent="0.25">
      <c r="D351355" t="s">
        <v>1869</v>
      </c>
    </row>
    <row r="351356" spans="4:4" x14ac:dyDescent="0.25">
      <c r="D351356" t="s">
        <v>1870</v>
      </c>
    </row>
    <row r="351357" spans="4:4" x14ac:dyDescent="0.25">
      <c r="D351357" t="s">
        <v>1871</v>
      </c>
    </row>
    <row r="351358" spans="4:4" x14ac:dyDescent="0.25">
      <c r="D351358" t="s">
        <v>1872</v>
      </c>
    </row>
    <row r="351359" spans="4:4" x14ac:dyDescent="0.25">
      <c r="D351359" t="s">
        <v>1873</v>
      </c>
    </row>
    <row r="351360" spans="4:4" x14ac:dyDescent="0.25">
      <c r="D351360" t="s">
        <v>1874</v>
      </c>
    </row>
    <row r="351361" spans="4:4" x14ac:dyDescent="0.25">
      <c r="D351361" t="s">
        <v>1875</v>
      </c>
    </row>
    <row r="351362" spans="4:4" x14ac:dyDescent="0.25">
      <c r="D351362" t="s">
        <v>1876</v>
      </c>
    </row>
    <row r="351363" spans="4:4" x14ac:dyDescent="0.25">
      <c r="D351363" t="s">
        <v>1877</v>
      </c>
    </row>
    <row r="351364" spans="4:4" x14ac:dyDescent="0.25">
      <c r="D351364" t="s">
        <v>1878</v>
      </c>
    </row>
    <row r="351365" spans="4:4" x14ac:dyDescent="0.25">
      <c r="D351365" t="s">
        <v>1879</v>
      </c>
    </row>
    <row r="351366" spans="4:4" x14ac:dyDescent="0.25">
      <c r="D351366" t="s">
        <v>1880</v>
      </c>
    </row>
    <row r="351367" spans="4:4" x14ac:dyDescent="0.25">
      <c r="D351367" t="s">
        <v>1881</v>
      </c>
    </row>
    <row r="351368" spans="4:4" x14ac:dyDescent="0.25">
      <c r="D351368" t="s">
        <v>1882</v>
      </c>
    </row>
    <row r="351369" spans="4:4" x14ac:dyDescent="0.25">
      <c r="D351369" t="s">
        <v>1883</v>
      </c>
    </row>
    <row r="351370" spans="4:4" x14ac:dyDescent="0.25">
      <c r="D351370" t="s">
        <v>1884</v>
      </c>
    </row>
    <row r="351371" spans="4:4" x14ac:dyDescent="0.25">
      <c r="D351371" t="s">
        <v>1885</v>
      </c>
    </row>
    <row r="351372" spans="4:4" x14ac:dyDescent="0.25">
      <c r="D351372" t="s">
        <v>1886</v>
      </c>
    </row>
    <row r="351373" spans="4:4" x14ac:dyDescent="0.25">
      <c r="D351373" t="s">
        <v>1887</v>
      </c>
    </row>
    <row r="351374" spans="4:4" x14ac:dyDescent="0.25">
      <c r="D351374" t="s">
        <v>1888</v>
      </c>
    </row>
    <row r="351375" spans="4:4" x14ac:dyDescent="0.25">
      <c r="D351375" t="s">
        <v>1889</v>
      </c>
    </row>
    <row r="351376" spans="4:4" x14ac:dyDescent="0.25">
      <c r="D351376" t="s">
        <v>1890</v>
      </c>
    </row>
    <row r="351377" spans="4:4" x14ac:dyDescent="0.25">
      <c r="D351377" t="s">
        <v>1891</v>
      </c>
    </row>
    <row r="351378" spans="4:4" x14ac:dyDescent="0.25">
      <c r="D351378" t="s">
        <v>1892</v>
      </c>
    </row>
    <row r="351379" spans="4:4" x14ac:dyDescent="0.25">
      <c r="D351379" t="s">
        <v>1893</v>
      </c>
    </row>
    <row r="351380" spans="4:4" x14ac:dyDescent="0.25">
      <c r="D351380" t="s">
        <v>1894</v>
      </c>
    </row>
    <row r="351381" spans="4:4" x14ac:dyDescent="0.25">
      <c r="D351381" t="s">
        <v>1895</v>
      </c>
    </row>
    <row r="351382" spans="4:4" x14ac:dyDescent="0.25">
      <c r="D351382" t="s">
        <v>1896</v>
      </c>
    </row>
    <row r="351383" spans="4:4" x14ac:dyDescent="0.25">
      <c r="D351383" t="s">
        <v>1897</v>
      </c>
    </row>
    <row r="351384" spans="4:4" x14ac:dyDescent="0.25">
      <c r="D351384" t="s">
        <v>1898</v>
      </c>
    </row>
    <row r="351385" spans="4:4" x14ac:dyDescent="0.25">
      <c r="D351385" t="s">
        <v>1899</v>
      </c>
    </row>
    <row r="351386" spans="4:4" x14ac:dyDescent="0.25">
      <c r="D351386" t="s">
        <v>1900</v>
      </c>
    </row>
    <row r="351387" spans="4:4" x14ac:dyDescent="0.25">
      <c r="D351387" t="s">
        <v>1901</v>
      </c>
    </row>
    <row r="351388" spans="4:4" x14ac:dyDescent="0.25">
      <c r="D351388" t="s">
        <v>1902</v>
      </c>
    </row>
    <row r="351389" spans="4:4" x14ac:dyDescent="0.25">
      <c r="D351389" t="s">
        <v>1903</v>
      </c>
    </row>
    <row r="351390" spans="4:4" x14ac:dyDescent="0.25">
      <c r="D351390" t="s">
        <v>1904</v>
      </c>
    </row>
    <row r="351391" spans="4:4" x14ac:dyDescent="0.25">
      <c r="D351391" t="s">
        <v>1905</v>
      </c>
    </row>
    <row r="351392" spans="4:4" x14ac:dyDescent="0.25">
      <c r="D351392" t="s">
        <v>1906</v>
      </c>
    </row>
    <row r="351393" spans="4:4" x14ac:dyDescent="0.25">
      <c r="D351393" t="s">
        <v>1907</v>
      </c>
    </row>
    <row r="351394" spans="4:4" x14ac:dyDescent="0.25">
      <c r="D351394" t="s">
        <v>1908</v>
      </c>
    </row>
    <row r="351395" spans="4:4" x14ac:dyDescent="0.25">
      <c r="D351395" t="s">
        <v>1909</v>
      </c>
    </row>
    <row r="351396" spans="4:4" x14ac:dyDescent="0.25">
      <c r="D351396" t="s">
        <v>1910</v>
      </c>
    </row>
    <row r="351397" spans="4:4" x14ac:dyDescent="0.25">
      <c r="D351397" t="s">
        <v>1911</v>
      </c>
    </row>
    <row r="351398" spans="4:4" x14ac:dyDescent="0.25">
      <c r="D351398" t="s">
        <v>1912</v>
      </c>
    </row>
    <row r="351399" spans="4:4" x14ac:dyDescent="0.25">
      <c r="D351399" t="s">
        <v>1913</v>
      </c>
    </row>
    <row r="351400" spans="4:4" x14ac:dyDescent="0.25">
      <c r="D351400" t="s">
        <v>1914</v>
      </c>
    </row>
    <row r="351401" spans="4:4" x14ac:dyDescent="0.25">
      <c r="D351401" t="s">
        <v>1915</v>
      </c>
    </row>
    <row r="351402" spans="4:4" x14ac:dyDescent="0.25">
      <c r="D351402" t="s">
        <v>1916</v>
      </c>
    </row>
    <row r="351403" spans="4:4" x14ac:dyDescent="0.25">
      <c r="D351403" t="s">
        <v>1917</v>
      </c>
    </row>
    <row r="351404" spans="4:4" x14ac:dyDescent="0.25">
      <c r="D351404" t="s">
        <v>1918</v>
      </c>
    </row>
    <row r="351405" spans="4:4" x14ac:dyDescent="0.25">
      <c r="D351405" t="s">
        <v>1919</v>
      </c>
    </row>
    <row r="351406" spans="4:4" x14ac:dyDescent="0.25">
      <c r="D351406" t="s">
        <v>1920</v>
      </c>
    </row>
    <row r="351407" spans="4:4" x14ac:dyDescent="0.25">
      <c r="D351407" t="s">
        <v>1921</v>
      </c>
    </row>
    <row r="351408" spans="4:4" x14ac:dyDescent="0.25">
      <c r="D351408" t="s">
        <v>1922</v>
      </c>
    </row>
    <row r="351409" spans="4:4" x14ac:dyDescent="0.25">
      <c r="D351409" t="s">
        <v>1923</v>
      </c>
    </row>
    <row r="351410" spans="4:4" x14ac:dyDescent="0.25">
      <c r="D351410" t="s">
        <v>1924</v>
      </c>
    </row>
    <row r="351411" spans="4:4" x14ac:dyDescent="0.25">
      <c r="D351411" t="s">
        <v>1925</v>
      </c>
    </row>
    <row r="351412" spans="4:4" x14ac:dyDescent="0.25">
      <c r="D351412" t="s">
        <v>1926</v>
      </c>
    </row>
    <row r="351413" spans="4:4" x14ac:dyDescent="0.25">
      <c r="D351413" t="s">
        <v>1927</v>
      </c>
    </row>
    <row r="351414" spans="4:4" x14ac:dyDescent="0.25">
      <c r="D351414" t="s">
        <v>1928</v>
      </c>
    </row>
    <row r="351415" spans="4:4" x14ac:dyDescent="0.25">
      <c r="D351415" t="s">
        <v>1929</v>
      </c>
    </row>
    <row r="351416" spans="4:4" x14ac:dyDescent="0.25">
      <c r="D351416" t="s">
        <v>1930</v>
      </c>
    </row>
    <row r="351417" spans="4:4" x14ac:dyDescent="0.25">
      <c r="D351417" t="s">
        <v>1931</v>
      </c>
    </row>
    <row r="351418" spans="4:4" x14ac:dyDescent="0.25">
      <c r="D351418" t="s">
        <v>1932</v>
      </c>
    </row>
    <row r="351419" spans="4:4" x14ac:dyDescent="0.25">
      <c r="D351419" t="s">
        <v>1933</v>
      </c>
    </row>
    <row r="351420" spans="4:4" x14ac:dyDescent="0.25">
      <c r="D351420" t="s">
        <v>1934</v>
      </c>
    </row>
    <row r="351421" spans="4:4" x14ac:dyDescent="0.25">
      <c r="D351421" t="s">
        <v>1935</v>
      </c>
    </row>
    <row r="351422" spans="4:4" x14ac:dyDescent="0.25">
      <c r="D351422" t="s">
        <v>1936</v>
      </c>
    </row>
    <row r="351423" spans="4:4" x14ac:dyDescent="0.25">
      <c r="D351423" t="s">
        <v>1937</v>
      </c>
    </row>
    <row r="351424" spans="4:4" x14ac:dyDescent="0.25">
      <c r="D351424" t="s">
        <v>1938</v>
      </c>
    </row>
    <row r="351425" spans="4:4" x14ac:dyDescent="0.25">
      <c r="D351425" t="s">
        <v>1939</v>
      </c>
    </row>
    <row r="351426" spans="4:4" x14ac:dyDescent="0.25">
      <c r="D351426" t="s">
        <v>1940</v>
      </c>
    </row>
    <row r="351427" spans="4:4" x14ac:dyDescent="0.25">
      <c r="D351427" t="s">
        <v>1941</v>
      </c>
    </row>
    <row r="351428" spans="4:4" x14ac:dyDescent="0.25">
      <c r="D351428" t="s">
        <v>1942</v>
      </c>
    </row>
    <row r="351429" spans="4:4" x14ac:dyDescent="0.25">
      <c r="D351429" t="s">
        <v>1943</v>
      </c>
    </row>
    <row r="351430" spans="4:4" x14ac:dyDescent="0.25">
      <c r="D351430" t="s">
        <v>1944</v>
      </c>
    </row>
    <row r="351431" spans="4:4" x14ac:dyDescent="0.25">
      <c r="D351431" t="s">
        <v>1945</v>
      </c>
    </row>
    <row r="351432" spans="4:4" x14ac:dyDescent="0.25">
      <c r="D351432" t="s">
        <v>1946</v>
      </c>
    </row>
    <row r="351433" spans="4:4" x14ac:dyDescent="0.25">
      <c r="D351433" t="s">
        <v>1947</v>
      </c>
    </row>
    <row r="351434" spans="4:4" x14ac:dyDescent="0.25">
      <c r="D351434" t="s">
        <v>1948</v>
      </c>
    </row>
    <row r="351435" spans="4:4" x14ac:dyDescent="0.25">
      <c r="D351435" t="s">
        <v>1949</v>
      </c>
    </row>
    <row r="351436" spans="4:4" x14ac:dyDescent="0.25">
      <c r="D351436" t="s">
        <v>1950</v>
      </c>
    </row>
    <row r="351437" spans="4:4" x14ac:dyDescent="0.25">
      <c r="D351437" t="s">
        <v>1951</v>
      </c>
    </row>
    <row r="351438" spans="4:4" x14ac:dyDescent="0.25">
      <c r="D351438" t="s">
        <v>1952</v>
      </c>
    </row>
    <row r="351439" spans="4:4" x14ac:dyDescent="0.25">
      <c r="D351439" t="s">
        <v>1953</v>
      </c>
    </row>
    <row r="351440" spans="4:4" x14ac:dyDescent="0.25">
      <c r="D351440" t="s">
        <v>1954</v>
      </c>
    </row>
    <row r="351441" spans="4:4" x14ac:dyDescent="0.25">
      <c r="D351441" t="s">
        <v>1955</v>
      </c>
    </row>
    <row r="351442" spans="4:4" x14ac:dyDescent="0.25">
      <c r="D351442" t="s">
        <v>1956</v>
      </c>
    </row>
    <row r="351443" spans="4:4" x14ac:dyDescent="0.25">
      <c r="D351443" t="s">
        <v>1957</v>
      </c>
    </row>
    <row r="351444" spans="4:4" x14ac:dyDescent="0.25">
      <c r="D351444" t="s">
        <v>1958</v>
      </c>
    </row>
    <row r="351445" spans="4:4" x14ac:dyDescent="0.25">
      <c r="D351445" t="s">
        <v>1959</v>
      </c>
    </row>
    <row r="351446" spans="4:4" x14ac:dyDescent="0.25">
      <c r="D351446" t="s">
        <v>1960</v>
      </c>
    </row>
    <row r="351447" spans="4:4" x14ac:dyDescent="0.25">
      <c r="D351447" t="s">
        <v>1961</v>
      </c>
    </row>
    <row r="351448" spans="4:4" x14ac:dyDescent="0.25">
      <c r="D351448" t="s">
        <v>1962</v>
      </c>
    </row>
    <row r="351449" spans="4:4" x14ac:dyDescent="0.25">
      <c r="D351449" t="s">
        <v>1963</v>
      </c>
    </row>
    <row r="351450" spans="4:4" x14ac:dyDescent="0.25">
      <c r="D351450" t="s">
        <v>1964</v>
      </c>
    </row>
    <row r="351451" spans="4:4" x14ac:dyDescent="0.25">
      <c r="D351451" t="s">
        <v>1965</v>
      </c>
    </row>
    <row r="351452" spans="4:4" x14ac:dyDescent="0.25">
      <c r="D351452" t="s">
        <v>1966</v>
      </c>
    </row>
    <row r="351453" spans="4:4" x14ac:dyDescent="0.25">
      <c r="D351453" t="s">
        <v>1967</v>
      </c>
    </row>
    <row r="351454" spans="4:4" x14ac:dyDescent="0.25">
      <c r="D351454" t="s">
        <v>1968</v>
      </c>
    </row>
    <row r="351455" spans="4:4" x14ac:dyDescent="0.25">
      <c r="D351455" t="s">
        <v>1969</v>
      </c>
    </row>
    <row r="351456" spans="4:4" x14ac:dyDescent="0.25">
      <c r="D351456" t="s">
        <v>1970</v>
      </c>
    </row>
    <row r="351457" spans="4:4" x14ac:dyDescent="0.25">
      <c r="D351457" t="s">
        <v>1971</v>
      </c>
    </row>
    <row r="351458" spans="4:4" x14ac:dyDescent="0.25">
      <c r="D351458" t="s">
        <v>1972</v>
      </c>
    </row>
    <row r="351459" spans="4:4" x14ac:dyDescent="0.25">
      <c r="D351459" t="s">
        <v>1973</v>
      </c>
    </row>
    <row r="351460" spans="4:4" x14ac:dyDescent="0.25">
      <c r="D351460" t="s">
        <v>1974</v>
      </c>
    </row>
    <row r="351461" spans="4:4" x14ac:dyDescent="0.25">
      <c r="D351461" t="s">
        <v>1975</v>
      </c>
    </row>
    <row r="351462" spans="4:4" x14ac:dyDescent="0.25">
      <c r="D351462" t="s">
        <v>1976</v>
      </c>
    </row>
    <row r="351463" spans="4:4" x14ac:dyDescent="0.25">
      <c r="D351463" t="s">
        <v>1977</v>
      </c>
    </row>
    <row r="351464" spans="4:4" x14ac:dyDescent="0.25">
      <c r="D351464" t="s">
        <v>1978</v>
      </c>
    </row>
    <row r="351465" spans="4:4" x14ac:dyDescent="0.25">
      <c r="D351465" t="s">
        <v>1979</v>
      </c>
    </row>
    <row r="351466" spans="4:4" x14ac:dyDescent="0.25">
      <c r="D351466" t="s">
        <v>1980</v>
      </c>
    </row>
    <row r="351467" spans="4:4" x14ac:dyDescent="0.25">
      <c r="D351467" t="s">
        <v>1981</v>
      </c>
    </row>
    <row r="351468" spans="4:4" x14ac:dyDescent="0.25">
      <c r="D351468" t="s">
        <v>1982</v>
      </c>
    </row>
    <row r="351469" spans="4:4" x14ac:dyDescent="0.25">
      <c r="D351469" t="s">
        <v>1983</v>
      </c>
    </row>
    <row r="351470" spans="4:4" x14ac:dyDescent="0.25">
      <c r="D351470" t="s">
        <v>1984</v>
      </c>
    </row>
    <row r="351471" spans="4:4" x14ac:dyDescent="0.25">
      <c r="D351471" t="s">
        <v>1985</v>
      </c>
    </row>
    <row r="351472" spans="4:4" x14ac:dyDescent="0.25">
      <c r="D351472" t="s">
        <v>1986</v>
      </c>
    </row>
    <row r="351473" spans="4:4" x14ac:dyDescent="0.25">
      <c r="D351473" t="s">
        <v>1987</v>
      </c>
    </row>
    <row r="351474" spans="4:4" x14ac:dyDescent="0.25">
      <c r="D351474" t="s">
        <v>1988</v>
      </c>
    </row>
    <row r="351475" spans="4:4" x14ac:dyDescent="0.25">
      <c r="D351475" t="s">
        <v>1989</v>
      </c>
    </row>
    <row r="351476" spans="4:4" x14ac:dyDescent="0.25">
      <c r="D351476" t="s">
        <v>1990</v>
      </c>
    </row>
    <row r="351477" spans="4:4" x14ac:dyDescent="0.25">
      <c r="D351477" t="s">
        <v>1991</v>
      </c>
    </row>
    <row r="351478" spans="4:4" x14ac:dyDescent="0.25">
      <c r="D351478" t="s">
        <v>1992</v>
      </c>
    </row>
    <row r="351479" spans="4:4" x14ac:dyDescent="0.25">
      <c r="D351479" t="s">
        <v>1993</v>
      </c>
    </row>
    <row r="351480" spans="4:4" x14ac:dyDescent="0.25">
      <c r="D351480" t="s">
        <v>1994</v>
      </c>
    </row>
    <row r="351481" spans="4:4" x14ac:dyDescent="0.25">
      <c r="D351481" t="s">
        <v>1995</v>
      </c>
    </row>
    <row r="351482" spans="4:4" x14ac:dyDescent="0.25">
      <c r="D351482" t="s">
        <v>1996</v>
      </c>
    </row>
    <row r="351483" spans="4:4" x14ac:dyDescent="0.25">
      <c r="D351483" t="s">
        <v>1997</v>
      </c>
    </row>
    <row r="351484" spans="4:4" x14ac:dyDescent="0.25">
      <c r="D351484" t="s">
        <v>1998</v>
      </c>
    </row>
    <row r="351485" spans="4:4" x14ac:dyDescent="0.25">
      <c r="D351485" t="s">
        <v>1999</v>
      </c>
    </row>
    <row r="351486" spans="4:4" x14ac:dyDescent="0.25">
      <c r="D351486" t="s">
        <v>2000</v>
      </c>
    </row>
    <row r="351487" spans="4:4" x14ac:dyDescent="0.25">
      <c r="D351487" t="s">
        <v>2001</v>
      </c>
    </row>
    <row r="351488" spans="4:4" x14ac:dyDescent="0.25">
      <c r="D351488" t="s">
        <v>2002</v>
      </c>
    </row>
    <row r="351489" spans="4:4" x14ac:dyDescent="0.25">
      <c r="D351489" t="s">
        <v>2003</v>
      </c>
    </row>
    <row r="351490" spans="4:4" x14ac:dyDescent="0.25">
      <c r="D351490" t="s">
        <v>2004</v>
      </c>
    </row>
    <row r="351491" spans="4:4" x14ac:dyDescent="0.25">
      <c r="D351491" t="s">
        <v>2005</v>
      </c>
    </row>
    <row r="351492" spans="4:4" x14ac:dyDescent="0.25">
      <c r="D351492" t="s">
        <v>2006</v>
      </c>
    </row>
    <row r="351493" spans="4:4" x14ac:dyDescent="0.25">
      <c r="D351493" t="s">
        <v>2007</v>
      </c>
    </row>
    <row r="351494" spans="4:4" x14ac:dyDescent="0.25">
      <c r="D351494" t="s">
        <v>2008</v>
      </c>
    </row>
    <row r="351495" spans="4:4" x14ac:dyDescent="0.25">
      <c r="D351495" t="s">
        <v>2009</v>
      </c>
    </row>
    <row r="351496" spans="4:4" x14ac:dyDescent="0.25">
      <c r="D351496" t="s">
        <v>2010</v>
      </c>
    </row>
    <row r="351497" spans="4:4" x14ac:dyDescent="0.25">
      <c r="D351497" t="s">
        <v>2011</v>
      </c>
    </row>
    <row r="351498" spans="4:4" x14ac:dyDescent="0.25">
      <c r="D351498" t="s">
        <v>2012</v>
      </c>
    </row>
    <row r="351499" spans="4:4" x14ac:dyDescent="0.25">
      <c r="D351499" t="s">
        <v>2013</v>
      </c>
    </row>
    <row r="351500" spans="4:4" x14ac:dyDescent="0.25">
      <c r="D351500" t="s">
        <v>2014</v>
      </c>
    </row>
    <row r="351501" spans="4:4" x14ac:dyDescent="0.25">
      <c r="D351501" t="s">
        <v>2015</v>
      </c>
    </row>
    <row r="351502" spans="4:4" x14ac:dyDescent="0.25">
      <c r="D351502" t="s">
        <v>2016</v>
      </c>
    </row>
    <row r="351503" spans="4:4" x14ac:dyDescent="0.25">
      <c r="D351503" t="s">
        <v>2017</v>
      </c>
    </row>
    <row r="351504" spans="4:4" x14ac:dyDescent="0.25">
      <c r="D351504" t="s">
        <v>2018</v>
      </c>
    </row>
    <row r="351505" spans="4:4" x14ac:dyDescent="0.25">
      <c r="D351505" t="s">
        <v>2019</v>
      </c>
    </row>
    <row r="351506" spans="4:4" x14ac:dyDescent="0.25">
      <c r="D351506" t="s">
        <v>2020</v>
      </c>
    </row>
    <row r="351507" spans="4:4" x14ac:dyDescent="0.25">
      <c r="D351507" t="s">
        <v>2021</v>
      </c>
    </row>
    <row r="351508" spans="4:4" x14ac:dyDescent="0.25">
      <c r="D351508" t="s">
        <v>2022</v>
      </c>
    </row>
    <row r="351509" spans="4:4" x14ac:dyDescent="0.25">
      <c r="D351509" t="s">
        <v>2023</v>
      </c>
    </row>
    <row r="351510" spans="4:4" x14ac:dyDescent="0.25">
      <c r="D351510" t="s">
        <v>2024</v>
      </c>
    </row>
    <row r="351511" spans="4:4" x14ac:dyDescent="0.25">
      <c r="D351511" t="s">
        <v>2025</v>
      </c>
    </row>
    <row r="351512" spans="4:4" x14ac:dyDescent="0.25">
      <c r="D351512" t="s">
        <v>2026</v>
      </c>
    </row>
    <row r="351513" spans="4:4" x14ac:dyDescent="0.25">
      <c r="D351513" t="s">
        <v>2027</v>
      </c>
    </row>
    <row r="351514" spans="4:4" x14ac:dyDescent="0.25">
      <c r="D351514" t="s">
        <v>2028</v>
      </c>
    </row>
    <row r="351515" spans="4:4" x14ac:dyDescent="0.25">
      <c r="D351515" t="s">
        <v>2029</v>
      </c>
    </row>
    <row r="351516" spans="4:4" x14ac:dyDescent="0.25">
      <c r="D351516" t="s">
        <v>2030</v>
      </c>
    </row>
    <row r="351517" spans="4:4" x14ac:dyDescent="0.25">
      <c r="D351517" t="s">
        <v>2031</v>
      </c>
    </row>
    <row r="351518" spans="4:4" x14ac:dyDescent="0.25">
      <c r="D351518" t="s">
        <v>2032</v>
      </c>
    </row>
    <row r="351519" spans="4:4" x14ac:dyDescent="0.25">
      <c r="D351519" t="s">
        <v>2033</v>
      </c>
    </row>
    <row r="351520" spans="4:4" x14ac:dyDescent="0.25">
      <c r="D351520" t="s">
        <v>2034</v>
      </c>
    </row>
    <row r="351521" spans="4:4" x14ac:dyDescent="0.25">
      <c r="D351521" t="s">
        <v>2035</v>
      </c>
    </row>
    <row r="351522" spans="4:4" x14ac:dyDescent="0.25">
      <c r="D351522" t="s">
        <v>2036</v>
      </c>
    </row>
    <row r="351523" spans="4:4" x14ac:dyDescent="0.25">
      <c r="D351523" t="s">
        <v>2037</v>
      </c>
    </row>
    <row r="351524" spans="4:4" x14ac:dyDescent="0.25">
      <c r="D351524" t="s">
        <v>2038</v>
      </c>
    </row>
    <row r="351525" spans="4:4" x14ac:dyDescent="0.25">
      <c r="D351525" t="s">
        <v>2039</v>
      </c>
    </row>
    <row r="351526" spans="4:4" x14ac:dyDescent="0.25">
      <c r="D351526" t="s">
        <v>2040</v>
      </c>
    </row>
    <row r="351527" spans="4:4" x14ac:dyDescent="0.25">
      <c r="D351527" t="s">
        <v>2041</v>
      </c>
    </row>
    <row r="351528" spans="4:4" x14ac:dyDescent="0.25">
      <c r="D351528" t="s">
        <v>2042</v>
      </c>
    </row>
    <row r="351529" spans="4:4" x14ac:dyDescent="0.25">
      <c r="D351529" t="s">
        <v>2043</v>
      </c>
    </row>
    <row r="351530" spans="4:4" x14ac:dyDescent="0.25">
      <c r="D351530" t="s">
        <v>2044</v>
      </c>
    </row>
    <row r="351531" spans="4:4" x14ac:dyDescent="0.25">
      <c r="D351531" t="s">
        <v>2045</v>
      </c>
    </row>
    <row r="351532" spans="4:4" x14ac:dyDescent="0.25">
      <c r="D351532" t="s">
        <v>2046</v>
      </c>
    </row>
    <row r="351533" spans="4:4" x14ac:dyDescent="0.25">
      <c r="D351533" t="s">
        <v>2047</v>
      </c>
    </row>
    <row r="351534" spans="4:4" x14ac:dyDescent="0.25">
      <c r="D351534" t="s">
        <v>2048</v>
      </c>
    </row>
    <row r="351535" spans="4:4" x14ac:dyDescent="0.25">
      <c r="D351535" t="s">
        <v>2049</v>
      </c>
    </row>
    <row r="351536" spans="4:4" x14ac:dyDescent="0.25">
      <c r="D351536" t="s">
        <v>2050</v>
      </c>
    </row>
    <row r="351537" spans="4:4" x14ac:dyDescent="0.25">
      <c r="D351537" t="s">
        <v>2051</v>
      </c>
    </row>
    <row r="351538" spans="4:4" x14ac:dyDescent="0.25">
      <c r="D351538" t="s">
        <v>2052</v>
      </c>
    </row>
    <row r="351539" spans="4:4" x14ac:dyDescent="0.25">
      <c r="D351539" t="s">
        <v>2053</v>
      </c>
    </row>
    <row r="351540" spans="4:4" x14ac:dyDescent="0.25">
      <c r="D351540" t="s">
        <v>2054</v>
      </c>
    </row>
    <row r="351541" spans="4:4" x14ac:dyDescent="0.25">
      <c r="D351541" t="s">
        <v>2055</v>
      </c>
    </row>
    <row r="351542" spans="4:4" x14ac:dyDescent="0.25">
      <c r="D351542" t="s">
        <v>2056</v>
      </c>
    </row>
    <row r="351543" spans="4:4" x14ac:dyDescent="0.25">
      <c r="D351543" t="s">
        <v>2057</v>
      </c>
    </row>
    <row r="351544" spans="4:4" x14ac:dyDescent="0.25">
      <c r="D351544" t="s">
        <v>2058</v>
      </c>
    </row>
    <row r="351545" spans="4:4" x14ac:dyDescent="0.25">
      <c r="D351545" t="s">
        <v>2059</v>
      </c>
    </row>
    <row r="351546" spans="4:4" x14ac:dyDescent="0.25">
      <c r="D351546" t="s">
        <v>2060</v>
      </c>
    </row>
    <row r="351547" spans="4:4" x14ac:dyDescent="0.25">
      <c r="D351547" t="s">
        <v>2061</v>
      </c>
    </row>
    <row r="351548" spans="4:4" x14ac:dyDescent="0.25">
      <c r="D351548" t="s">
        <v>2062</v>
      </c>
    </row>
    <row r="351549" spans="4:4" x14ac:dyDescent="0.25">
      <c r="D351549" t="s">
        <v>2063</v>
      </c>
    </row>
    <row r="351550" spans="4:4" x14ac:dyDescent="0.25">
      <c r="D351550" t="s">
        <v>2064</v>
      </c>
    </row>
    <row r="351551" spans="4:4" x14ac:dyDescent="0.25">
      <c r="D351551" t="s">
        <v>2065</v>
      </c>
    </row>
    <row r="351552" spans="4:4" x14ac:dyDescent="0.25">
      <c r="D351552" t="s">
        <v>2066</v>
      </c>
    </row>
    <row r="351553" spans="4:4" x14ac:dyDescent="0.25">
      <c r="D351553" t="s">
        <v>2067</v>
      </c>
    </row>
    <row r="351554" spans="4:4" x14ac:dyDescent="0.25">
      <c r="D351554" t="s">
        <v>2068</v>
      </c>
    </row>
    <row r="351555" spans="4:4" x14ac:dyDescent="0.25">
      <c r="D351555" t="s">
        <v>2069</v>
      </c>
    </row>
    <row r="351556" spans="4:4" x14ac:dyDescent="0.25">
      <c r="D351556" t="s">
        <v>2070</v>
      </c>
    </row>
    <row r="351557" spans="4:4" x14ac:dyDescent="0.25">
      <c r="D351557" t="s">
        <v>2071</v>
      </c>
    </row>
    <row r="351558" spans="4:4" x14ac:dyDescent="0.25">
      <c r="D351558" t="s">
        <v>2072</v>
      </c>
    </row>
    <row r="351559" spans="4:4" x14ac:dyDescent="0.25">
      <c r="D351559" t="s">
        <v>2073</v>
      </c>
    </row>
    <row r="351560" spans="4:4" x14ac:dyDescent="0.25">
      <c r="D351560" t="s">
        <v>2074</v>
      </c>
    </row>
    <row r="351561" spans="4:4" x14ac:dyDescent="0.25">
      <c r="D351561" t="s">
        <v>2075</v>
      </c>
    </row>
    <row r="351562" spans="4:4" x14ac:dyDescent="0.25">
      <c r="D351562" t="s">
        <v>2076</v>
      </c>
    </row>
    <row r="351563" spans="4:4" x14ac:dyDescent="0.25">
      <c r="D351563" t="s">
        <v>2077</v>
      </c>
    </row>
    <row r="351564" spans="4:4" x14ac:dyDescent="0.25">
      <c r="D351564" t="s">
        <v>2078</v>
      </c>
    </row>
    <row r="351565" spans="4:4" x14ac:dyDescent="0.25">
      <c r="D351565" t="s">
        <v>2079</v>
      </c>
    </row>
    <row r="351566" spans="4:4" x14ac:dyDescent="0.25">
      <c r="D351566" t="s">
        <v>2080</v>
      </c>
    </row>
    <row r="351567" spans="4:4" x14ac:dyDescent="0.25">
      <c r="D351567" t="s">
        <v>2081</v>
      </c>
    </row>
    <row r="351568" spans="4:4" x14ac:dyDescent="0.25">
      <c r="D351568" t="s">
        <v>2082</v>
      </c>
    </row>
    <row r="351569" spans="4:4" x14ac:dyDescent="0.25">
      <c r="D351569" t="s">
        <v>2083</v>
      </c>
    </row>
    <row r="351570" spans="4:4" x14ac:dyDescent="0.25">
      <c r="D351570" t="s">
        <v>2084</v>
      </c>
    </row>
    <row r="351571" spans="4:4" x14ac:dyDescent="0.25">
      <c r="D351571" t="s">
        <v>2085</v>
      </c>
    </row>
    <row r="351572" spans="4:4" x14ac:dyDescent="0.25">
      <c r="D351572" t="s">
        <v>2086</v>
      </c>
    </row>
    <row r="351573" spans="4:4" x14ac:dyDescent="0.25">
      <c r="D351573" t="s">
        <v>2087</v>
      </c>
    </row>
    <row r="351574" spans="4:4" x14ac:dyDescent="0.25">
      <c r="D351574" t="s">
        <v>2088</v>
      </c>
    </row>
    <row r="351575" spans="4:4" x14ac:dyDescent="0.25">
      <c r="D351575" t="s">
        <v>2089</v>
      </c>
    </row>
    <row r="351576" spans="4:4" x14ac:dyDescent="0.25">
      <c r="D351576" t="s">
        <v>2090</v>
      </c>
    </row>
    <row r="351577" spans="4:4" x14ac:dyDescent="0.25">
      <c r="D351577" t="s">
        <v>2091</v>
      </c>
    </row>
    <row r="351578" spans="4:4" x14ac:dyDescent="0.25">
      <c r="D351578" t="s">
        <v>2092</v>
      </c>
    </row>
    <row r="351579" spans="4:4" x14ac:dyDescent="0.25">
      <c r="D351579" t="s">
        <v>2093</v>
      </c>
    </row>
    <row r="351580" spans="4:4" x14ac:dyDescent="0.25">
      <c r="D351580" t="s">
        <v>2094</v>
      </c>
    </row>
    <row r="351581" spans="4:4" x14ac:dyDescent="0.25">
      <c r="D351581" t="s">
        <v>2095</v>
      </c>
    </row>
    <row r="351582" spans="4:4" x14ac:dyDescent="0.25">
      <c r="D351582" t="s">
        <v>2096</v>
      </c>
    </row>
    <row r="351583" spans="4:4" x14ac:dyDescent="0.25">
      <c r="D351583" t="s">
        <v>2097</v>
      </c>
    </row>
    <row r="351584" spans="4:4" x14ac:dyDescent="0.25">
      <c r="D351584" t="s">
        <v>2098</v>
      </c>
    </row>
    <row r="351585" spans="4:4" x14ac:dyDescent="0.25">
      <c r="D351585" t="s">
        <v>2099</v>
      </c>
    </row>
    <row r="351586" spans="4:4" x14ac:dyDescent="0.25">
      <c r="D351586" t="s">
        <v>2100</v>
      </c>
    </row>
    <row r="351587" spans="4:4" x14ac:dyDescent="0.25">
      <c r="D351587" t="s">
        <v>2101</v>
      </c>
    </row>
    <row r="351588" spans="4:4" x14ac:dyDescent="0.25">
      <c r="D351588" t="s">
        <v>2102</v>
      </c>
    </row>
    <row r="351589" spans="4:4" x14ac:dyDescent="0.25">
      <c r="D351589" t="s">
        <v>2103</v>
      </c>
    </row>
    <row r="351590" spans="4:4" x14ac:dyDescent="0.25">
      <c r="D351590" t="s">
        <v>2104</v>
      </c>
    </row>
    <row r="351591" spans="4:4" x14ac:dyDescent="0.25">
      <c r="D351591" t="s">
        <v>2105</v>
      </c>
    </row>
    <row r="351592" spans="4:4" x14ac:dyDescent="0.25">
      <c r="D351592" t="s">
        <v>2106</v>
      </c>
    </row>
    <row r="351593" spans="4:4" x14ac:dyDescent="0.25">
      <c r="D351593" t="s">
        <v>2107</v>
      </c>
    </row>
    <row r="351594" spans="4:4" x14ac:dyDescent="0.25">
      <c r="D351594" t="s">
        <v>2108</v>
      </c>
    </row>
    <row r="351595" spans="4:4" x14ac:dyDescent="0.25">
      <c r="D351595" t="s">
        <v>2109</v>
      </c>
    </row>
    <row r="351596" spans="4:4" x14ac:dyDescent="0.25">
      <c r="D351596" t="s">
        <v>2110</v>
      </c>
    </row>
    <row r="351597" spans="4:4" x14ac:dyDescent="0.25">
      <c r="D351597" t="s">
        <v>2111</v>
      </c>
    </row>
    <row r="351598" spans="4:4" x14ac:dyDescent="0.25">
      <c r="D351598" t="s">
        <v>2112</v>
      </c>
    </row>
    <row r="351599" spans="4:4" x14ac:dyDescent="0.25">
      <c r="D351599" t="s">
        <v>2113</v>
      </c>
    </row>
    <row r="351600" spans="4:4" x14ac:dyDescent="0.25">
      <c r="D351600" t="s">
        <v>2114</v>
      </c>
    </row>
    <row r="351601" spans="4:4" x14ac:dyDescent="0.25">
      <c r="D351601" t="s">
        <v>2115</v>
      </c>
    </row>
    <row r="351602" spans="4:4" x14ac:dyDescent="0.25">
      <c r="D351602" t="s">
        <v>2116</v>
      </c>
    </row>
    <row r="351603" spans="4:4" x14ac:dyDescent="0.25">
      <c r="D351603" t="s">
        <v>2117</v>
      </c>
    </row>
    <row r="351604" spans="4:4" x14ac:dyDescent="0.25">
      <c r="D351604" t="s">
        <v>2118</v>
      </c>
    </row>
    <row r="351605" spans="4:4" x14ac:dyDescent="0.25">
      <c r="D351605" t="s">
        <v>2119</v>
      </c>
    </row>
    <row r="351606" spans="4:4" x14ac:dyDescent="0.25">
      <c r="D351606" t="s">
        <v>2120</v>
      </c>
    </row>
    <row r="351607" spans="4:4" x14ac:dyDescent="0.25">
      <c r="D351607" t="s">
        <v>2121</v>
      </c>
    </row>
    <row r="351608" spans="4:4" x14ac:dyDescent="0.25">
      <c r="D351608" t="s">
        <v>2122</v>
      </c>
    </row>
    <row r="351609" spans="4:4" x14ac:dyDescent="0.25">
      <c r="D351609" t="s">
        <v>2123</v>
      </c>
    </row>
    <row r="351610" spans="4:4" x14ac:dyDescent="0.25">
      <c r="D351610" t="s">
        <v>2124</v>
      </c>
    </row>
    <row r="351611" spans="4:4" x14ac:dyDescent="0.25">
      <c r="D351611" t="s">
        <v>2125</v>
      </c>
    </row>
    <row r="351612" spans="4:4" x14ac:dyDescent="0.25">
      <c r="D351612" t="s">
        <v>2126</v>
      </c>
    </row>
    <row r="351613" spans="4:4" x14ac:dyDescent="0.25">
      <c r="D351613" t="s">
        <v>2127</v>
      </c>
    </row>
    <row r="351614" spans="4:4" x14ac:dyDescent="0.25">
      <c r="D351614" t="s">
        <v>2128</v>
      </c>
    </row>
    <row r="351615" spans="4:4" x14ac:dyDescent="0.25">
      <c r="D351615" t="s">
        <v>2129</v>
      </c>
    </row>
    <row r="351616" spans="4:4" x14ac:dyDescent="0.25">
      <c r="D351616" t="s">
        <v>2130</v>
      </c>
    </row>
    <row r="351617" spans="4:4" x14ac:dyDescent="0.25">
      <c r="D351617" t="s">
        <v>2131</v>
      </c>
    </row>
    <row r="351618" spans="4:4" x14ac:dyDescent="0.25">
      <c r="D351618" t="s">
        <v>2132</v>
      </c>
    </row>
    <row r="351619" spans="4:4" x14ac:dyDescent="0.25">
      <c r="D351619" t="s">
        <v>2133</v>
      </c>
    </row>
    <row r="351620" spans="4:4" x14ac:dyDescent="0.25">
      <c r="D351620" t="s">
        <v>2134</v>
      </c>
    </row>
    <row r="351621" spans="4:4" x14ac:dyDescent="0.25">
      <c r="D351621" t="s">
        <v>2135</v>
      </c>
    </row>
    <row r="351622" spans="4:4" x14ac:dyDescent="0.25">
      <c r="D351622" t="s">
        <v>2136</v>
      </c>
    </row>
    <row r="351623" spans="4:4" x14ac:dyDescent="0.25">
      <c r="D351623" t="s">
        <v>2137</v>
      </c>
    </row>
    <row r="351624" spans="4:4" x14ac:dyDescent="0.25">
      <c r="D351624" t="s">
        <v>2138</v>
      </c>
    </row>
    <row r="351625" spans="4:4" x14ac:dyDescent="0.25">
      <c r="D351625" t="s">
        <v>2139</v>
      </c>
    </row>
    <row r="351626" spans="4:4" x14ac:dyDescent="0.25">
      <c r="D351626" t="s">
        <v>2140</v>
      </c>
    </row>
    <row r="351627" spans="4:4" x14ac:dyDescent="0.25">
      <c r="D351627" t="s">
        <v>2141</v>
      </c>
    </row>
    <row r="351628" spans="4:4" x14ac:dyDescent="0.25">
      <c r="D351628" t="s">
        <v>2142</v>
      </c>
    </row>
    <row r="351629" spans="4:4" x14ac:dyDescent="0.25">
      <c r="D351629" t="s">
        <v>2143</v>
      </c>
    </row>
    <row r="351630" spans="4:4" x14ac:dyDescent="0.25">
      <c r="D351630" t="s">
        <v>2144</v>
      </c>
    </row>
    <row r="351631" spans="4:4" x14ac:dyDescent="0.25">
      <c r="D351631" t="s">
        <v>2145</v>
      </c>
    </row>
    <row r="351632" spans="4:4" x14ac:dyDescent="0.25">
      <c r="D351632" t="s">
        <v>2146</v>
      </c>
    </row>
    <row r="351633" spans="4:4" x14ac:dyDescent="0.25">
      <c r="D351633" t="s">
        <v>2147</v>
      </c>
    </row>
    <row r="351634" spans="4:4" x14ac:dyDescent="0.25">
      <c r="D351634" t="s">
        <v>2148</v>
      </c>
    </row>
    <row r="351635" spans="4:4" x14ac:dyDescent="0.25">
      <c r="D351635" t="s">
        <v>2149</v>
      </c>
    </row>
    <row r="351636" spans="4:4" x14ac:dyDescent="0.25">
      <c r="D351636" t="s">
        <v>2150</v>
      </c>
    </row>
    <row r="351637" spans="4:4" x14ac:dyDescent="0.25">
      <c r="D351637" t="s">
        <v>2151</v>
      </c>
    </row>
    <row r="351638" spans="4:4" x14ac:dyDescent="0.25">
      <c r="D351638" t="s">
        <v>2152</v>
      </c>
    </row>
    <row r="351639" spans="4:4" x14ac:dyDescent="0.25">
      <c r="D351639" t="s">
        <v>2153</v>
      </c>
    </row>
    <row r="351640" spans="4:4" x14ac:dyDescent="0.25">
      <c r="D351640" t="s">
        <v>2154</v>
      </c>
    </row>
    <row r="351641" spans="4:4" x14ac:dyDescent="0.25">
      <c r="D351641" t="s">
        <v>2155</v>
      </c>
    </row>
    <row r="351642" spans="4:4" x14ac:dyDescent="0.25">
      <c r="D351642" t="s">
        <v>2156</v>
      </c>
    </row>
    <row r="351643" spans="4:4" x14ac:dyDescent="0.25">
      <c r="D351643" t="s">
        <v>2157</v>
      </c>
    </row>
    <row r="351644" spans="4:4" x14ac:dyDescent="0.25">
      <c r="D351644" t="s">
        <v>2158</v>
      </c>
    </row>
    <row r="351645" spans="4:4" x14ac:dyDescent="0.25">
      <c r="D351645" t="s">
        <v>2159</v>
      </c>
    </row>
    <row r="351646" spans="4:4" x14ac:dyDescent="0.25">
      <c r="D351646" t="s">
        <v>2160</v>
      </c>
    </row>
    <row r="351647" spans="4:4" x14ac:dyDescent="0.25">
      <c r="D351647" t="s">
        <v>2161</v>
      </c>
    </row>
    <row r="351648" spans="4:4" x14ac:dyDescent="0.25">
      <c r="D351648" t="s">
        <v>2162</v>
      </c>
    </row>
    <row r="351649" spans="4:4" x14ac:dyDescent="0.25">
      <c r="D351649" t="s">
        <v>2163</v>
      </c>
    </row>
    <row r="351650" spans="4:4" x14ac:dyDescent="0.25">
      <c r="D351650" t="s">
        <v>2164</v>
      </c>
    </row>
    <row r="351651" spans="4:4" x14ac:dyDescent="0.25">
      <c r="D351651" t="s">
        <v>2165</v>
      </c>
    </row>
    <row r="351652" spans="4:4" x14ac:dyDescent="0.25">
      <c r="D351652" t="s">
        <v>2166</v>
      </c>
    </row>
    <row r="351653" spans="4:4" x14ac:dyDescent="0.25">
      <c r="D351653" t="s">
        <v>2167</v>
      </c>
    </row>
    <row r="351654" spans="4:4" x14ac:dyDescent="0.25">
      <c r="D351654" t="s">
        <v>2168</v>
      </c>
    </row>
    <row r="351655" spans="4:4" x14ac:dyDescent="0.25">
      <c r="D351655" t="s">
        <v>2169</v>
      </c>
    </row>
    <row r="351656" spans="4:4" x14ac:dyDescent="0.25">
      <c r="D351656" t="s">
        <v>2170</v>
      </c>
    </row>
    <row r="351657" spans="4:4" x14ac:dyDescent="0.25">
      <c r="D351657" t="s">
        <v>2171</v>
      </c>
    </row>
    <row r="351658" spans="4:4" x14ac:dyDescent="0.25">
      <c r="D351658" t="s">
        <v>2172</v>
      </c>
    </row>
    <row r="351659" spans="4:4" x14ac:dyDescent="0.25">
      <c r="D351659" t="s">
        <v>2173</v>
      </c>
    </row>
    <row r="351660" spans="4:4" x14ac:dyDescent="0.25">
      <c r="D351660" t="s">
        <v>2174</v>
      </c>
    </row>
    <row r="351661" spans="4:4" x14ac:dyDescent="0.25">
      <c r="D351661" t="s">
        <v>2175</v>
      </c>
    </row>
    <row r="351662" spans="4:4" x14ac:dyDescent="0.25">
      <c r="D351662" t="s">
        <v>2176</v>
      </c>
    </row>
    <row r="351663" spans="4:4" x14ac:dyDescent="0.25">
      <c r="D351663" t="s">
        <v>2177</v>
      </c>
    </row>
    <row r="351664" spans="4:4" x14ac:dyDescent="0.25">
      <c r="D351664" t="s">
        <v>2178</v>
      </c>
    </row>
    <row r="351665" spans="4:4" x14ac:dyDescent="0.25">
      <c r="D351665" t="s">
        <v>2179</v>
      </c>
    </row>
    <row r="351666" spans="4:4" x14ac:dyDescent="0.25">
      <c r="D351666" t="s">
        <v>2180</v>
      </c>
    </row>
    <row r="351667" spans="4:4" x14ac:dyDescent="0.25">
      <c r="D351667" t="s">
        <v>2181</v>
      </c>
    </row>
    <row r="351668" spans="4:4" x14ac:dyDescent="0.25">
      <c r="D351668" t="s">
        <v>2182</v>
      </c>
    </row>
    <row r="351669" spans="4:4" x14ac:dyDescent="0.25">
      <c r="D351669" t="s">
        <v>2183</v>
      </c>
    </row>
    <row r="351670" spans="4:4" x14ac:dyDescent="0.25">
      <c r="D351670" t="s">
        <v>2184</v>
      </c>
    </row>
    <row r="351671" spans="4:4" x14ac:dyDescent="0.25">
      <c r="D351671" t="s">
        <v>2185</v>
      </c>
    </row>
    <row r="351672" spans="4:4" x14ac:dyDescent="0.25">
      <c r="D351672" t="s">
        <v>2186</v>
      </c>
    </row>
    <row r="351673" spans="4:4" x14ac:dyDescent="0.25">
      <c r="D351673" t="s">
        <v>2187</v>
      </c>
    </row>
    <row r="351674" spans="4:4" x14ac:dyDescent="0.25">
      <c r="D351674" t="s">
        <v>2188</v>
      </c>
    </row>
    <row r="351675" spans="4:4" x14ac:dyDescent="0.25">
      <c r="D351675" t="s">
        <v>2189</v>
      </c>
    </row>
    <row r="351676" spans="4:4" x14ac:dyDescent="0.25">
      <c r="D351676" t="s">
        <v>2190</v>
      </c>
    </row>
    <row r="351677" spans="4:4" x14ac:dyDescent="0.25">
      <c r="D351677" t="s">
        <v>2191</v>
      </c>
    </row>
    <row r="351678" spans="4:4" x14ac:dyDescent="0.25">
      <c r="D351678" t="s">
        <v>2192</v>
      </c>
    </row>
    <row r="351679" spans="4:4" x14ac:dyDescent="0.25">
      <c r="D351679" t="s">
        <v>2193</v>
      </c>
    </row>
    <row r="351680" spans="4:4" x14ac:dyDescent="0.25">
      <c r="D351680" t="s">
        <v>2194</v>
      </c>
    </row>
    <row r="351681" spans="4:4" x14ac:dyDescent="0.25">
      <c r="D351681" t="s">
        <v>2195</v>
      </c>
    </row>
    <row r="351682" spans="4:4" x14ac:dyDescent="0.25">
      <c r="D351682" t="s">
        <v>2196</v>
      </c>
    </row>
    <row r="351683" spans="4:4" x14ac:dyDescent="0.25">
      <c r="D351683" t="s">
        <v>2197</v>
      </c>
    </row>
    <row r="351684" spans="4:4" x14ac:dyDescent="0.25">
      <c r="D351684" t="s">
        <v>2198</v>
      </c>
    </row>
    <row r="351685" spans="4:4" x14ac:dyDescent="0.25">
      <c r="D351685" t="s">
        <v>2199</v>
      </c>
    </row>
    <row r="351686" spans="4:4" x14ac:dyDescent="0.25">
      <c r="D351686" t="s">
        <v>2200</v>
      </c>
    </row>
    <row r="351687" spans="4:4" x14ac:dyDescent="0.25">
      <c r="D351687" t="s">
        <v>2201</v>
      </c>
    </row>
    <row r="351688" spans="4:4" x14ac:dyDescent="0.25">
      <c r="D351688" t="s">
        <v>2202</v>
      </c>
    </row>
    <row r="351689" spans="4:4" x14ac:dyDescent="0.25">
      <c r="D351689" t="s">
        <v>2203</v>
      </c>
    </row>
    <row r="351690" spans="4:4" x14ac:dyDescent="0.25">
      <c r="D351690" t="s">
        <v>2204</v>
      </c>
    </row>
    <row r="351691" spans="4:4" x14ac:dyDescent="0.25">
      <c r="D351691" t="s">
        <v>2205</v>
      </c>
    </row>
    <row r="351692" spans="4:4" x14ac:dyDescent="0.25">
      <c r="D351692" t="s">
        <v>2206</v>
      </c>
    </row>
    <row r="351693" spans="4:4" x14ac:dyDescent="0.25">
      <c r="D351693" t="s">
        <v>2207</v>
      </c>
    </row>
    <row r="351694" spans="4:4" x14ac:dyDescent="0.25">
      <c r="D351694" t="s">
        <v>2208</v>
      </c>
    </row>
    <row r="351695" spans="4:4" x14ac:dyDescent="0.25">
      <c r="D351695" t="s">
        <v>2209</v>
      </c>
    </row>
    <row r="351696" spans="4:4" x14ac:dyDescent="0.25">
      <c r="D351696" t="s">
        <v>2210</v>
      </c>
    </row>
    <row r="351697" spans="4:4" x14ac:dyDescent="0.25">
      <c r="D351697" t="s">
        <v>2211</v>
      </c>
    </row>
    <row r="351698" spans="4:4" x14ac:dyDescent="0.25">
      <c r="D351698" t="s">
        <v>2212</v>
      </c>
    </row>
    <row r="351699" spans="4:4" x14ac:dyDescent="0.25">
      <c r="D351699" t="s">
        <v>2213</v>
      </c>
    </row>
    <row r="351700" spans="4:4" x14ac:dyDescent="0.25">
      <c r="D351700" t="s">
        <v>2214</v>
      </c>
    </row>
    <row r="351701" spans="4:4" x14ac:dyDescent="0.25">
      <c r="D351701" t="s">
        <v>2215</v>
      </c>
    </row>
    <row r="351702" spans="4:4" x14ac:dyDescent="0.25">
      <c r="D351702" t="s">
        <v>2216</v>
      </c>
    </row>
    <row r="351703" spans="4:4" x14ac:dyDescent="0.25">
      <c r="D351703" t="s">
        <v>2217</v>
      </c>
    </row>
    <row r="351704" spans="4:4" x14ac:dyDescent="0.25">
      <c r="D351704" t="s">
        <v>2218</v>
      </c>
    </row>
    <row r="351705" spans="4:4" x14ac:dyDescent="0.25">
      <c r="D351705" t="s">
        <v>2219</v>
      </c>
    </row>
    <row r="351706" spans="4:4" x14ac:dyDescent="0.25">
      <c r="D351706" t="s">
        <v>2220</v>
      </c>
    </row>
    <row r="351707" spans="4:4" x14ac:dyDescent="0.25">
      <c r="D351707" t="s">
        <v>2221</v>
      </c>
    </row>
    <row r="351708" spans="4:4" x14ac:dyDescent="0.25">
      <c r="D351708" t="s">
        <v>2222</v>
      </c>
    </row>
    <row r="351709" spans="4:4" x14ac:dyDescent="0.25">
      <c r="D351709" t="s">
        <v>2223</v>
      </c>
    </row>
    <row r="351710" spans="4:4" x14ac:dyDescent="0.25">
      <c r="D351710" t="s">
        <v>2224</v>
      </c>
    </row>
    <row r="351711" spans="4:4" x14ac:dyDescent="0.25">
      <c r="D351711" t="s">
        <v>2225</v>
      </c>
    </row>
    <row r="351712" spans="4:4" x14ac:dyDescent="0.25">
      <c r="D351712" t="s">
        <v>2226</v>
      </c>
    </row>
    <row r="351713" spans="4:4" x14ac:dyDescent="0.25">
      <c r="D351713" t="s">
        <v>2227</v>
      </c>
    </row>
    <row r="351714" spans="4:4" x14ac:dyDescent="0.25">
      <c r="D351714" t="s">
        <v>2228</v>
      </c>
    </row>
    <row r="351715" spans="4:4" x14ac:dyDescent="0.25">
      <c r="D351715" t="s">
        <v>2229</v>
      </c>
    </row>
    <row r="351716" spans="4:4" x14ac:dyDescent="0.25">
      <c r="D351716" t="s">
        <v>2230</v>
      </c>
    </row>
    <row r="351717" spans="4:4" x14ac:dyDescent="0.25">
      <c r="D351717" t="s">
        <v>2231</v>
      </c>
    </row>
    <row r="351718" spans="4:4" x14ac:dyDescent="0.25">
      <c r="D351718" t="s">
        <v>2232</v>
      </c>
    </row>
    <row r="351719" spans="4:4" x14ac:dyDescent="0.25">
      <c r="D351719" t="s">
        <v>2233</v>
      </c>
    </row>
    <row r="351720" spans="4:4" x14ac:dyDescent="0.25">
      <c r="D351720" t="s">
        <v>2234</v>
      </c>
    </row>
    <row r="351721" spans="4:4" x14ac:dyDescent="0.25">
      <c r="D351721" t="s">
        <v>2235</v>
      </c>
    </row>
    <row r="351722" spans="4:4" x14ac:dyDescent="0.25">
      <c r="D351722" t="s">
        <v>2236</v>
      </c>
    </row>
    <row r="351723" spans="4:4" x14ac:dyDescent="0.25">
      <c r="D351723" t="s">
        <v>2237</v>
      </c>
    </row>
    <row r="351724" spans="4:4" x14ac:dyDescent="0.25">
      <c r="D351724" t="s">
        <v>2238</v>
      </c>
    </row>
    <row r="351725" spans="4:4" x14ac:dyDescent="0.25">
      <c r="D351725" t="s">
        <v>2239</v>
      </c>
    </row>
    <row r="351726" spans="4:4" x14ac:dyDescent="0.25">
      <c r="D351726" t="s">
        <v>2240</v>
      </c>
    </row>
    <row r="351727" spans="4:4" x14ac:dyDescent="0.25">
      <c r="D351727" t="s">
        <v>2241</v>
      </c>
    </row>
    <row r="351728" spans="4:4" x14ac:dyDescent="0.25">
      <c r="D351728" t="s">
        <v>2242</v>
      </c>
    </row>
    <row r="351729" spans="4:4" x14ac:dyDescent="0.25">
      <c r="D351729" t="s">
        <v>2243</v>
      </c>
    </row>
    <row r="351730" spans="4:4" x14ac:dyDescent="0.25">
      <c r="D351730" t="s">
        <v>2244</v>
      </c>
    </row>
    <row r="351731" spans="4:4" x14ac:dyDescent="0.25">
      <c r="D351731" t="s">
        <v>2245</v>
      </c>
    </row>
    <row r="351732" spans="4:4" x14ac:dyDescent="0.25">
      <c r="D351732" t="s">
        <v>2246</v>
      </c>
    </row>
    <row r="351733" spans="4:4" x14ac:dyDescent="0.25">
      <c r="D351733" t="s">
        <v>2247</v>
      </c>
    </row>
    <row r="351734" spans="4:4" x14ac:dyDescent="0.25">
      <c r="D351734" t="s">
        <v>2248</v>
      </c>
    </row>
    <row r="351735" spans="4:4" x14ac:dyDescent="0.25">
      <c r="D351735" t="s">
        <v>2249</v>
      </c>
    </row>
    <row r="351736" spans="4:4" x14ac:dyDescent="0.25">
      <c r="D351736" t="s">
        <v>2250</v>
      </c>
    </row>
    <row r="351737" spans="4:4" x14ac:dyDescent="0.25">
      <c r="D351737" t="s">
        <v>2251</v>
      </c>
    </row>
    <row r="351738" spans="4:4" x14ac:dyDescent="0.25">
      <c r="D351738" t="s">
        <v>2252</v>
      </c>
    </row>
    <row r="351739" spans="4:4" x14ac:dyDescent="0.25">
      <c r="D351739" t="s">
        <v>2253</v>
      </c>
    </row>
    <row r="351740" spans="4:4" x14ac:dyDescent="0.25">
      <c r="D351740" t="s">
        <v>2254</v>
      </c>
    </row>
    <row r="351741" spans="4:4" x14ac:dyDescent="0.25">
      <c r="D351741" t="s">
        <v>2255</v>
      </c>
    </row>
    <row r="351742" spans="4:4" x14ac:dyDescent="0.25">
      <c r="D351742" t="s">
        <v>2256</v>
      </c>
    </row>
    <row r="351743" spans="4:4" x14ac:dyDescent="0.25">
      <c r="D351743" t="s">
        <v>2257</v>
      </c>
    </row>
    <row r="351744" spans="4:4" x14ac:dyDescent="0.25">
      <c r="D351744" t="s">
        <v>2258</v>
      </c>
    </row>
    <row r="351745" spans="4:4" x14ac:dyDescent="0.25">
      <c r="D351745" t="s">
        <v>2259</v>
      </c>
    </row>
    <row r="351746" spans="4:4" x14ac:dyDescent="0.25">
      <c r="D351746" t="s">
        <v>2260</v>
      </c>
    </row>
    <row r="351747" spans="4:4" x14ac:dyDescent="0.25">
      <c r="D351747" t="s">
        <v>2261</v>
      </c>
    </row>
    <row r="351748" spans="4:4" x14ac:dyDescent="0.25">
      <c r="D351748" t="s">
        <v>2262</v>
      </c>
    </row>
    <row r="351749" spans="4:4" x14ac:dyDescent="0.25">
      <c r="D351749" t="s">
        <v>2263</v>
      </c>
    </row>
    <row r="351750" spans="4:4" x14ac:dyDescent="0.25">
      <c r="D351750" t="s">
        <v>2264</v>
      </c>
    </row>
    <row r="351751" spans="4:4" x14ac:dyDescent="0.25">
      <c r="D351751" t="s">
        <v>2265</v>
      </c>
    </row>
    <row r="351752" spans="4:4" x14ac:dyDescent="0.25">
      <c r="D351752" t="s">
        <v>2266</v>
      </c>
    </row>
    <row r="351753" spans="4:4" x14ac:dyDescent="0.25">
      <c r="D351753" t="s">
        <v>2267</v>
      </c>
    </row>
    <row r="351754" spans="4:4" x14ac:dyDescent="0.25">
      <c r="D351754" t="s">
        <v>2268</v>
      </c>
    </row>
    <row r="351755" spans="4:4" x14ac:dyDescent="0.25">
      <c r="D351755" t="s">
        <v>2269</v>
      </c>
    </row>
    <row r="351756" spans="4:4" x14ac:dyDescent="0.25">
      <c r="D351756" t="s">
        <v>2270</v>
      </c>
    </row>
    <row r="351757" spans="4:4" x14ac:dyDescent="0.25">
      <c r="D351757" t="s">
        <v>2271</v>
      </c>
    </row>
    <row r="351758" spans="4:4" x14ac:dyDescent="0.25">
      <c r="D351758" t="s">
        <v>2272</v>
      </c>
    </row>
    <row r="351759" spans="4:4" x14ac:dyDescent="0.25">
      <c r="D351759" t="s">
        <v>2273</v>
      </c>
    </row>
    <row r="351760" spans="4:4" x14ac:dyDescent="0.25">
      <c r="D351760" t="s">
        <v>2274</v>
      </c>
    </row>
    <row r="351761" spans="4:4" x14ac:dyDescent="0.25">
      <c r="D351761" t="s">
        <v>2275</v>
      </c>
    </row>
    <row r="351762" spans="4:4" x14ac:dyDescent="0.25">
      <c r="D351762" t="s">
        <v>2276</v>
      </c>
    </row>
    <row r="351763" spans="4:4" x14ac:dyDescent="0.25">
      <c r="D351763" t="s">
        <v>2277</v>
      </c>
    </row>
    <row r="351764" spans="4:4" x14ac:dyDescent="0.25">
      <c r="D351764" t="s">
        <v>2278</v>
      </c>
    </row>
    <row r="351765" spans="4:4" x14ac:dyDescent="0.25">
      <c r="D351765" t="s">
        <v>2279</v>
      </c>
    </row>
    <row r="351766" spans="4:4" x14ac:dyDescent="0.25">
      <c r="D351766" t="s">
        <v>2280</v>
      </c>
    </row>
    <row r="351767" spans="4:4" x14ac:dyDescent="0.25">
      <c r="D351767" t="s">
        <v>2281</v>
      </c>
    </row>
    <row r="351768" spans="4:4" x14ac:dyDescent="0.25">
      <c r="D351768" t="s">
        <v>2282</v>
      </c>
    </row>
    <row r="351769" spans="4:4" x14ac:dyDescent="0.25">
      <c r="D351769" t="s">
        <v>2283</v>
      </c>
    </row>
    <row r="351770" spans="4:4" x14ac:dyDescent="0.25">
      <c r="D351770" t="s">
        <v>2284</v>
      </c>
    </row>
    <row r="351771" spans="4:4" x14ac:dyDescent="0.25">
      <c r="D351771" t="s">
        <v>2285</v>
      </c>
    </row>
    <row r="351772" spans="4:4" x14ac:dyDescent="0.25">
      <c r="D351772" t="s">
        <v>2286</v>
      </c>
    </row>
    <row r="351773" spans="4:4" x14ac:dyDescent="0.25">
      <c r="D351773" t="s">
        <v>2287</v>
      </c>
    </row>
    <row r="351774" spans="4:4" x14ac:dyDescent="0.25">
      <c r="D351774" t="s">
        <v>2288</v>
      </c>
    </row>
    <row r="351775" spans="4:4" x14ac:dyDescent="0.25">
      <c r="D351775" t="s">
        <v>2289</v>
      </c>
    </row>
    <row r="351776" spans="4:4" x14ac:dyDescent="0.25">
      <c r="D351776" t="s">
        <v>2290</v>
      </c>
    </row>
    <row r="351777" spans="4:4" x14ac:dyDescent="0.25">
      <c r="D351777" t="s">
        <v>2291</v>
      </c>
    </row>
    <row r="351778" spans="4:4" x14ac:dyDescent="0.25">
      <c r="D351778" t="s">
        <v>2292</v>
      </c>
    </row>
    <row r="351779" spans="4:4" x14ac:dyDescent="0.25">
      <c r="D351779" t="s">
        <v>2293</v>
      </c>
    </row>
    <row r="351780" spans="4:4" x14ac:dyDescent="0.25">
      <c r="D351780" t="s">
        <v>2294</v>
      </c>
    </row>
    <row r="351781" spans="4:4" x14ac:dyDescent="0.25">
      <c r="D351781" t="s">
        <v>2295</v>
      </c>
    </row>
    <row r="351782" spans="4:4" x14ac:dyDescent="0.25">
      <c r="D351782" t="s">
        <v>2296</v>
      </c>
    </row>
    <row r="351783" spans="4:4" x14ac:dyDescent="0.25">
      <c r="D351783" t="s">
        <v>2297</v>
      </c>
    </row>
    <row r="351784" spans="4:4" x14ac:dyDescent="0.25">
      <c r="D351784" t="s">
        <v>2298</v>
      </c>
    </row>
    <row r="351785" spans="4:4" x14ac:dyDescent="0.25">
      <c r="D351785" t="s">
        <v>2299</v>
      </c>
    </row>
    <row r="351786" spans="4:4" x14ac:dyDescent="0.25">
      <c r="D351786" t="s">
        <v>2300</v>
      </c>
    </row>
    <row r="351787" spans="4:4" x14ac:dyDescent="0.25">
      <c r="D351787" t="s">
        <v>2301</v>
      </c>
    </row>
    <row r="351788" spans="4:4" x14ac:dyDescent="0.25">
      <c r="D351788" t="s">
        <v>2302</v>
      </c>
    </row>
    <row r="351789" spans="4:4" x14ac:dyDescent="0.25">
      <c r="D351789" t="s">
        <v>2303</v>
      </c>
    </row>
    <row r="351790" spans="4:4" x14ac:dyDescent="0.25">
      <c r="D351790" t="s">
        <v>2304</v>
      </c>
    </row>
    <row r="351791" spans="4:4" x14ac:dyDescent="0.25">
      <c r="D351791" t="s">
        <v>2305</v>
      </c>
    </row>
    <row r="351792" spans="4:4" x14ac:dyDescent="0.25">
      <c r="D351792" t="s">
        <v>2306</v>
      </c>
    </row>
    <row r="351793" spans="4:4" x14ac:dyDescent="0.25">
      <c r="D351793" t="s">
        <v>2307</v>
      </c>
    </row>
    <row r="351794" spans="4:4" x14ac:dyDescent="0.25">
      <c r="D351794" t="s">
        <v>2308</v>
      </c>
    </row>
    <row r="351795" spans="4:4" x14ac:dyDescent="0.25">
      <c r="D351795" t="s">
        <v>2309</v>
      </c>
    </row>
    <row r="351796" spans="4:4" x14ac:dyDescent="0.25">
      <c r="D351796" t="s">
        <v>2310</v>
      </c>
    </row>
    <row r="351797" spans="4:4" x14ac:dyDescent="0.25">
      <c r="D351797" t="s">
        <v>2311</v>
      </c>
    </row>
    <row r="351798" spans="4:4" x14ac:dyDescent="0.25">
      <c r="D351798" t="s">
        <v>2312</v>
      </c>
    </row>
    <row r="351799" spans="4:4" x14ac:dyDescent="0.25">
      <c r="D351799" t="s">
        <v>2313</v>
      </c>
    </row>
    <row r="351800" spans="4:4" x14ac:dyDescent="0.25">
      <c r="D351800" t="s">
        <v>2314</v>
      </c>
    </row>
    <row r="351801" spans="4:4" x14ac:dyDescent="0.25">
      <c r="D351801" t="s">
        <v>2315</v>
      </c>
    </row>
    <row r="351802" spans="4:4" x14ac:dyDescent="0.25">
      <c r="D351802" t="s">
        <v>2316</v>
      </c>
    </row>
    <row r="351803" spans="4:4" x14ac:dyDescent="0.25">
      <c r="D351803" t="s">
        <v>2317</v>
      </c>
    </row>
    <row r="351804" spans="4:4" x14ac:dyDescent="0.25">
      <c r="D351804" t="s">
        <v>2318</v>
      </c>
    </row>
    <row r="351805" spans="4:4" x14ac:dyDescent="0.25">
      <c r="D351805" t="s">
        <v>2319</v>
      </c>
    </row>
    <row r="351806" spans="4:4" x14ac:dyDescent="0.25">
      <c r="D351806" t="s">
        <v>2320</v>
      </c>
    </row>
    <row r="351807" spans="4:4" x14ac:dyDescent="0.25">
      <c r="D351807" t="s">
        <v>2321</v>
      </c>
    </row>
    <row r="351808" spans="4:4" x14ac:dyDescent="0.25">
      <c r="D351808" t="s">
        <v>2322</v>
      </c>
    </row>
    <row r="351809" spans="4:4" x14ac:dyDescent="0.25">
      <c r="D351809" t="s">
        <v>2323</v>
      </c>
    </row>
    <row r="351810" spans="4:4" x14ac:dyDescent="0.25">
      <c r="D351810" t="s">
        <v>2324</v>
      </c>
    </row>
    <row r="351811" spans="4:4" x14ac:dyDescent="0.25">
      <c r="D351811" t="s">
        <v>2325</v>
      </c>
    </row>
    <row r="351812" spans="4:4" x14ac:dyDescent="0.25">
      <c r="D351812" t="s">
        <v>2326</v>
      </c>
    </row>
    <row r="351813" spans="4:4" x14ac:dyDescent="0.25">
      <c r="D351813" t="s">
        <v>2327</v>
      </c>
    </row>
    <row r="351814" spans="4:4" x14ac:dyDescent="0.25">
      <c r="D351814" t="s">
        <v>2328</v>
      </c>
    </row>
    <row r="351815" spans="4:4" x14ac:dyDescent="0.25">
      <c r="D351815" t="s">
        <v>2329</v>
      </c>
    </row>
    <row r="351816" spans="4:4" x14ac:dyDescent="0.25">
      <c r="D351816" t="s">
        <v>2330</v>
      </c>
    </row>
    <row r="351817" spans="4:4" x14ac:dyDescent="0.25">
      <c r="D351817" t="s">
        <v>2331</v>
      </c>
    </row>
    <row r="351818" spans="4:4" x14ac:dyDescent="0.25">
      <c r="D351818" t="s">
        <v>2332</v>
      </c>
    </row>
    <row r="351819" spans="4:4" x14ac:dyDescent="0.25">
      <c r="D351819" t="s">
        <v>2333</v>
      </c>
    </row>
    <row r="351820" spans="4:4" x14ac:dyDescent="0.25">
      <c r="D351820" t="s">
        <v>2334</v>
      </c>
    </row>
    <row r="351821" spans="4:4" x14ac:dyDescent="0.25">
      <c r="D351821" t="s">
        <v>2335</v>
      </c>
    </row>
    <row r="351822" spans="4:4" x14ac:dyDescent="0.25">
      <c r="D351822" t="s">
        <v>2336</v>
      </c>
    </row>
    <row r="351823" spans="4:4" x14ac:dyDescent="0.25">
      <c r="D351823" t="s">
        <v>2337</v>
      </c>
    </row>
    <row r="351824" spans="4:4" x14ac:dyDescent="0.25">
      <c r="D351824" t="s">
        <v>2338</v>
      </c>
    </row>
    <row r="351825" spans="4:4" x14ac:dyDescent="0.25">
      <c r="D351825" t="s">
        <v>2339</v>
      </c>
    </row>
    <row r="351826" spans="4:4" x14ac:dyDescent="0.25">
      <c r="D351826" t="s">
        <v>2340</v>
      </c>
    </row>
    <row r="351827" spans="4:4" x14ac:dyDescent="0.25">
      <c r="D351827" t="s">
        <v>2341</v>
      </c>
    </row>
    <row r="351828" spans="4:4" x14ac:dyDescent="0.25">
      <c r="D351828" t="s">
        <v>2342</v>
      </c>
    </row>
    <row r="351829" spans="4:4" x14ac:dyDescent="0.25">
      <c r="D351829" t="s">
        <v>2343</v>
      </c>
    </row>
    <row r="351830" spans="4:4" x14ac:dyDescent="0.25">
      <c r="D351830" t="s">
        <v>2344</v>
      </c>
    </row>
    <row r="351831" spans="4:4" x14ac:dyDescent="0.25">
      <c r="D351831" t="s">
        <v>2345</v>
      </c>
    </row>
    <row r="351832" spans="4:4" x14ac:dyDescent="0.25">
      <c r="D351832" t="s">
        <v>2346</v>
      </c>
    </row>
    <row r="351833" spans="4:4" x14ac:dyDescent="0.25">
      <c r="D351833" t="s">
        <v>2347</v>
      </c>
    </row>
    <row r="351834" spans="4:4" x14ac:dyDescent="0.25">
      <c r="D351834" t="s">
        <v>2348</v>
      </c>
    </row>
    <row r="351835" spans="4:4" x14ac:dyDescent="0.25">
      <c r="D351835" t="s">
        <v>2349</v>
      </c>
    </row>
    <row r="351836" spans="4:4" x14ac:dyDescent="0.25">
      <c r="D351836" t="s">
        <v>2350</v>
      </c>
    </row>
    <row r="351837" spans="4:4" x14ac:dyDescent="0.25">
      <c r="D351837" t="s">
        <v>2351</v>
      </c>
    </row>
    <row r="351838" spans="4:4" x14ac:dyDescent="0.25">
      <c r="D351838" t="s">
        <v>2352</v>
      </c>
    </row>
    <row r="351839" spans="4:4" x14ac:dyDescent="0.25">
      <c r="D351839" t="s">
        <v>2353</v>
      </c>
    </row>
    <row r="351840" spans="4:4" x14ac:dyDescent="0.25">
      <c r="D351840" t="s">
        <v>2354</v>
      </c>
    </row>
    <row r="351841" spans="4:4" x14ac:dyDescent="0.25">
      <c r="D351841" t="s">
        <v>2355</v>
      </c>
    </row>
    <row r="351842" spans="4:4" x14ac:dyDescent="0.25">
      <c r="D351842" t="s">
        <v>2356</v>
      </c>
    </row>
    <row r="351843" spans="4:4" x14ac:dyDescent="0.25">
      <c r="D351843" t="s">
        <v>2357</v>
      </c>
    </row>
    <row r="351844" spans="4:4" x14ac:dyDescent="0.25">
      <c r="D351844" t="s">
        <v>2358</v>
      </c>
    </row>
    <row r="351845" spans="4:4" x14ac:dyDescent="0.25">
      <c r="D351845" t="s">
        <v>2359</v>
      </c>
    </row>
    <row r="351846" spans="4:4" x14ac:dyDescent="0.25">
      <c r="D351846" t="s">
        <v>2360</v>
      </c>
    </row>
    <row r="351847" spans="4:4" x14ac:dyDescent="0.25">
      <c r="D351847" t="s">
        <v>2361</v>
      </c>
    </row>
    <row r="351848" spans="4:4" x14ac:dyDescent="0.25">
      <c r="D351848" t="s">
        <v>2362</v>
      </c>
    </row>
    <row r="351849" spans="4:4" x14ac:dyDescent="0.25">
      <c r="D351849" t="s">
        <v>2363</v>
      </c>
    </row>
    <row r="351850" spans="4:4" x14ac:dyDescent="0.25">
      <c r="D351850" t="s">
        <v>2364</v>
      </c>
    </row>
    <row r="351851" spans="4:4" x14ac:dyDescent="0.25">
      <c r="D351851" t="s">
        <v>2365</v>
      </c>
    </row>
    <row r="351852" spans="4:4" x14ac:dyDescent="0.25">
      <c r="D351852" t="s">
        <v>2366</v>
      </c>
    </row>
    <row r="351853" spans="4:4" x14ac:dyDescent="0.25">
      <c r="D351853" t="s">
        <v>2367</v>
      </c>
    </row>
    <row r="351854" spans="4:4" x14ac:dyDescent="0.25">
      <c r="D351854" t="s">
        <v>2368</v>
      </c>
    </row>
    <row r="351855" spans="4:4" x14ac:dyDescent="0.25">
      <c r="D351855" t="s">
        <v>2369</v>
      </c>
    </row>
    <row r="351856" spans="4:4" x14ac:dyDescent="0.25">
      <c r="D351856" t="s">
        <v>2370</v>
      </c>
    </row>
    <row r="351857" spans="4:4" x14ac:dyDescent="0.25">
      <c r="D351857" t="s">
        <v>2371</v>
      </c>
    </row>
    <row r="351858" spans="4:4" x14ac:dyDescent="0.25">
      <c r="D351858" t="s">
        <v>2372</v>
      </c>
    </row>
    <row r="351859" spans="4:4" x14ac:dyDescent="0.25">
      <c r="D351859" t="s">
        <v>2373</v>
      </c>
    </row>
    <row r="351860" spans="4:4" x14ac:dyDescent="0.25">
      <c r="D351860" t="s">
        <v>2374</v>
      </c>
    </row>
    <row r="351861" spans="4:4" x14ac:dyDescent="0.25">
      <c r="D351861" t="s">
        <v>2375</v>
      </c>
    </row>
    <row r="351862" spans="4:4" x14ac:dyDescent="0.25">
      <c r="D351862" t="s">
        <v>2376</v>
      </c>
    </row>
    <row r="351863" spans="4:4" x14ac:dyDescent="0.25">
      <c r="D351863" t="s">
        <v>2377</v>
      </c>
    </row>
    <row r="351864" spans="4:4" x14ac:dyDescent="0.25">
      <c r="D351864" t="s">
        <v>2378</v>
      </c>
    </row>
    <row r="351865" spans="4:4" x14ac:dyDescent="0.25">
      <c r="D351865" t="s">
        <v>2379</v>
      </c>
    </row>
    <row r="351866" spans="4:4" x14ac:dyDescent="0.25">
      <c r="D351866" t="s">
        <v>2380</v>
      </c>
    </row>
    <row r="351867" spans="4:4" x14ac:dyDescent="0.25">
      <c r="D351867" t="s">
        <v>2381</v>
      </c>
    </row>
    <row r="351868" spans="4:4" x14ac:dyDescent="0.25">
      <c r="D351868" t="s">
        <v>2382</v>
      </c>
    </row>
    <row r="351869" spans="4:4" x14ac:dyDescent="0.25">
      <c r="D351869" t="s">
        <v>2383</v>
      </c>
    </row>
    <row r="351870" spans="4:4" x14ac:dyDescent="0.25">
      <c r="D351870" t="s">
        <v>2384</v>
      </c>
    </row>
    <row r="351871" spans="4:4" x14ac:dyDescent="0.25">
      <c r="D351871" t="s">
        <v>2385</v>
      </c>
    </row>
    <row r="351872" spans="4:4" x14ac:dyDescent="0.25">
      <c r="D351872" t="s">
        <v>2386</v>
      </c>
    </row>
    <row r="351873" spans="4:4" x14ac:dyDescent="0.25">
      <c r="D351873" t="s">
        <v>2387</v>
      </c>
    </row>
    <row r="351874" spans="4:4" x14ac:dyDescent="0.25">
      <c r="D351874" t="s">
        <v>2388</v>
      </c>
    </row>
    <row r="351875" spans="4:4" x14ac:dyDescent="0.25">
      <c r="D351875" t="s">
        <v>2389</v>
      </c>
    </row>
    <row r="351876" spans="4:4" x14ac:dyDescent="0.25">
      <c r="D351876" t="s">
        <v>2390</v>
      </c>
    </row>
    <row r="351877" spans="4:4" x14ac:dyDescent="0.25">
      <c r="D351877" t="s">
        <v>2391</v>
      </c>
    </row>
    <row r="351878" spans="4:4" x14ac:dyDescent="0.25">
      <c r="D351878" t="s">
        <v>2392</v>
      </c>
    </row>
    <row r="351879" spans="4:4" x14ac:dyDescent="0.25">
      <c r="D351879" t="s">
        <v>2393</v>
      </c>
    </row>
    <row r="351880" spans="4:4" x14ac:dyDescent="0.25">
      <c r="D351880" t="s">
        <v>2394</v>
      </c>
    </row>
    <row r="351881" spans="4:4" x14ac:dyDescent="0.25">
      <c r="D351881" t="s">
        <v>2395</v>
      </c>
    </row>
    <row r="351882" spans="4:4" x14ac:dyDescent="0.25">
      <c r="D351882" t="s">
        <v>2396</v>
      </c>
    </row>
    <row r="351883" spans="4:4" x14ac:dyDescent="0.25">
      <c r="D351883" t="s">
        <v>2397</v>
      </c>
    </row>
    <row r="351884" spans="4:4" x14ac:dyDescent="0.25">
      <c r="D351884" t="s">
        <v>2398</v>
      </c>
    </row>
    <row r="351885" spans="4:4" x14ac:dyDescent="0.25">
      <c r="D351885" t="s">
        <v>2399</v>
      </c>
    </row>
    <row r="351886" spans="4:4" x14ac:dyDescent="0.25">
      <c r="D351886" t="s">
        <v>2400</v>
      </c>
    </row>
    <row r="351887" spans="4:4" x14ac:dyDescent="0.25">
      <c r="D351887" t="s">
        <v>2401</v>
      </c>
    </row>
    <row r="351888" spans="4:4" x14ac:dyDescent="0.25">
      <c r="D351888" t="s">
        <v>2402</v>
      </c>
    </row>
    <row r="351889" spans="4:4" x14ac:dyDescent="0.25">
      <c r="D351889" t="s">
        <v>2403</v>
      </c>
    </row>
    <row r="351890" spans="4:4" x14ac:dyDescent="0.25">
      <c r="D351890" t="s">
        <v>2404</v>
      </c>
    </row>
    <row r="351891" spans="4:4" x14ac:dyDescent="0.25">
      <c r="D351891" t="s">
        <v>2405</v>
      </c>
    </row>
    <row r="351892" spans="4:4" x14ac:dyDescent="0.25">
      <c r="D351892" t="s">
        <v>2406</v>
      </c>
    </row>
    <row r="351893" spans="4:4" x14ac:dyDescent="0.25">
      <c r="D351893" t="s">
        <v>2407</v>
      </c>
    </row>
    <row r="351894" spans="4:4" x14ac:dyDescent="0.25">
      <c r="D351894" t="s">
        <v>2408</v>
      </c>
    </row>
    <row r="351895" spans="4:4" x14ac:dyDescent="0.25">
      <c r="D351895" t="s">
        <v>2409</v>
      </c>
    </row>
    <row r="351896" spans="4:4" x14ac:dyDescent="0.25">
      <c r="D351896" t="s">
        <v>2410</v>
      </c>
    </row>
    <row r="351897" spans="4:4" x14ac:dyDescent="0.25">
      <c r="D351897" t="s">
        <v>2411</v>
      </c>
    </row>
    <row r="351898" spans="4:4" x14ac:dyDescent="0.25">
      <c r="D351898" t="s">
        <v>2412</v>
      </c>
    </row>
    <row r="351899" spans="4:4" x14ac:dyDescent="0.25">
      <c r="D351899" t="s">
        <v>2413</v>
      </c>
    </row>
    <row r="351900" spans="4:4" x14ac:dyDescent="0.25">
      <c r="D351900" t="s">
        <v>2414</v>
      </c>
    </row>
    <row r="351901" spans="4:4" x14ac:dyDescent="0.25">
      <c r="D351901" t="s">
        <v>2415</v>
      </c>
    </row>
    <row r="351902" spans="4:4" x14ac:dyDescent="0.25">
      <c r="D351902" t="s">
        <v>2416</v>
      </c>
    </row>
    <row r="351903" spans="4:4" x14ac:dyDescent="0.25">
      <c r="D351903" t="s">
        <v>2417</v>
      </c>
    </row>
    <row r="351904" spans="4:4" x14ac:dyDescent="0.25">
      <c r="D351904" t="s">
        <v>2418</v>
      </c>
    </row>
    <row r="351905" spans="4:4" x14ac:dyDescent="0.25">
      <c r="D351905" t="s">
        <v>2419</v>
      </c>
    </row>
    <row r="351906" spans="4:4" x14ac:dyDescent="0.25">
      <c r="D351906" t="s">
        <v>2420</v>
      </c>
    </row>
    <row r="351907" spans="4:4" x14ac:dyDescent="0.25">
      <c r="D351907" t="s">
        <v>2421</v>
      </c>
    </row>
    <row r="351908" spans="4:4" x14ac:dyDescent="0.25">
      <c r="D351908" t="s">
        <v>2422</v>
      </c>
    </row>
    <row r="351909" spans="4:4" x14ac:dyDescent="0.25">
      <c r="D351909" t="s">
        <v>2423</v>
      </c>
    </row>
    <row r="351910" spans="4:4" x14ac:dyDescent="0.25">
      <c r="D351910" t="s">
        <v>2424</v>
      </c>
    </row>
    <row r="351911" spans="4:4" x14ac:dyDescent="0.25">
      <c r="D351911" t="s">
        <v>2425</v>
      </c>
    </row>
    <row r="351912" spans="4:4" x14ac:dyDescent="0.25">
      <c r="D351912" t="s">
        <v>2426</v>
      </c>
    </row>
    <row r="351913" spans="4:4" x14ac:dyDescent="0.25">
      <c r="D351913" t="s">
        <v>2427</v>
      </c>
    </row>
    <row r="351914" spans="4:4" x14ac:dyDescent="0.25">
      <c r="D351914" t="s">
        <v>2428</v>
      </c>
    </row>
    <row r="351915" spans="4:4" x14ac:dyDescent="0.25">
      <c r="D351915" t="s">
        <v>2429</v>
      </c>
    </row>
    <row r="351916" spans="4:4" x14ac:dyDescent="0.25">
      <c r="D351916" t="s">
        <v>2430</v>
      </c>
    </row>
    <row r="351917" spans="4:4" x14ac:dyDescent="0.25">
      <c r="D351917" t="s">
        <v>2431</v>
      </c>
    </row>
    <row r="351918" spans="4:4" x14ac:dyDescent="0.25">
      <c r="D351918" t="s">
        <v>2432</v>
      </c>
    </row>
    <row r="351919" spans="4:4" x14ac:dyDescent="0.25">
      <c r="D351919" t="s">
        <v>2433</v>
      </c>
    </row>
    <row r="351920" spans="4:4" x14ac:dyDescent="0.25">
      <c r="D351920" t="s">
        <v>2434</v>
      </c>
    </row>
    <row r="351921" spans="4:4" x14ac:dyDescent="0.25">
      <c r="D351921" t="s">
        <v>2435</v>
      </c>
    </row>
    <row r="351922" spans="4:4" x14ac:dyDescent="0.25">
      <c r="D351922" t="s">
        <v>2436</v>
      </c>
    </row>
    <row r="351923" spans="4:4" x14ac:dyDescent="0.25">
      <c r="D351923" t="s">
        <v>2437</v>
      </c>
    </row>
    <row r="351924" spans="4:4" x14ac:dyDescent="0.25">
      <c r="D351924" t="s">
        <v>2438</v>
      </c>
    </row>
    <row r="351925" spans="4:4" x14ac:dyDescent="0.25">
      <c r="D351925" t="s">
        <v>2439</v>
      </c>
    </row>
    <row r="351926" spans="4:4" x14ac:dyDescent="0.25">
      <c r="D351926" t="s">
        <v>2440</v>
      </c>
    </row>
    <row r="351927" spans="4:4" x14ac:dyDescent="0.25">
      <c r="D351927" t="s">
        <v>2441</v>
      </c>
    </row>
    <row r="351928" spans="4:4" x14ac:dyDescent="0.25">
      <c r="D351928" t="s">
        <v>2442</v>
      </c>
    </row>
    <row r="351929" spans="4:4" x14ac:dyDescent="0.25">
      <c r="D351929" t="s">
        <v>2443</v>
      </c>
    </row>
    <row r="351930" spans="4:4" x14ac:dyDescent="0.25">
      <c r="D351930" t="s">
        <v>2444</v>
      </c>
    </row>
    <row r="351931" spans="4:4" x14ac:dyDescent="0.25">
      <c r="D351931" t="s">
        <v>2445</v>
      </c>
    </row>
    <row r="351932" spans="4:4" x14ac:dyDescent="0.25">
      <c r="D351932" t="s">
        <v>2446</v>
      </c>
    </row>
    <row r="351933" spans="4:4" x14ac:dyDescent="0.25">
      <c r="D351933" t="s">
        <v>2447</v>
      </c>
    </row>
    <row r="351934" spans="4:4" x14ac:dyDescent="0.25">
      <c r="D351934" t="s">
        <v>2448</v>
      </c>
    </row>
    <row r="351935" spans="4:4" x14ac:dyDescent="0.25">
      <c r="D351935" t="s">
        <v>2449</v>
      </c>
    </row>
    <row r="351936" spans="4:4" x14ac:dyDescent="0.25">
      <c r="D351936" t="s">
        <v>2450</v>
      </c>
    </row>
    <row r="351937" spans="4:4" x14ac:dyDescent="0.25">
      <c r="D351937" t="s">
        <v>2451</v>
      </c>
    </row>
    <row r="351938" spans="4:4" x14ac:dyDescent="0.25">
      <c r="D351938" t="s">
        <v>2452</v>
      </c>
    </row>
    <row r="351939" spans="4:4" x14ac:dyDescent="0.25">
      <c r="D351939" t="s">
        <v>2453</v>
      </c>
    </row>
    <row r="351940" spans="4:4" x14ac:dyDescent="0.25">
      <c r="D351940" t="s">
        <v>2454</v>
      </c>
    </row>
    <row r="351941" spans="4:4" x14ac:dyDescent="0.25">
      <c r="D351941" t="s">
        <v>2455</v>
      </c>
    </row>
    <row r="351942" spans="4:4" x14ac:dyDescent="0.25">
      <c r="D351942" t="s">
        <v>2456</v>
      </c>
    </row>
    <row r="351943" spans="4:4" x14ac:dyDescent="0.25">
      <c r="D351943" t="s">
        <v>2457</v>
      </c>
    </row>
    <row r="351944" spans="4:4" x14ac:dyDescent="0.25">
      <c r="D351944" t="s">
        <v>2458</v>
      </c>
    </row>
    <row r="351945" spans="4:4" x14ac:dyDescent="0.25">
      <c r="D351945" t="s">
        <v>2459</v>
      </c>
    </row>
    <row r="351946" spans="4:4" x14ac:dyDescent="0.25">
      <c r="D351946" t="s">
        <v>2460</v>
      </c>
    </row>
    <row r="351947" spans="4:4" x14ac:dyDescent="0.25">
      <c r="D351947" t="s">
        <v>2461</v>
      </c>
    </row>
    <row r="351948" spans="4:4" x14ac:dyDescent="0.25">
      <c r="D351948" t="s">
        <v>2462</v>
      </c>
    </row>
    <row r="351949" spans="4:4" x14ac:dyDescent="0.25">
      <c r="D351949" t="s">
        <v>2463</v>
      </c>
    </row>
    <row r="351950" spans="4:4" x14ac:dyDescent="0.25">
      <c r="D351950" t="s">
        <v>2464</v>
      </c>
    </row>
    <row r="351951" spans="4:4" x14ac:dyDescent="0.25">
      <c r="D351951" t="s">
        <v>2465</v>
      </c>
    </row>
    <row r="351952" spans="4:4" x14ac:dyDescent="0.25">
      <c r="D351952" t="s">
        <v>2466</v>
      </c>
    </row>
    <row r="351953" spans="4:4" x14ac:dyDescent="0.25">
      <c r="D351953" t="s">
        <v>2467</v>
      </c>
    </row>
    <row r="351954" spans="4:4" x14ac:dyDescent="0.25">
      <c r="D351954" t="s">
        <v>2468</v>
      </c>
    </row>
    <row r="351955" spans="4:4" x14ac:dyDescent="0.25">
      <c r="D351955" t="s">
        <v>2469</v>
      </c>
    </row>
    <row r="351956" spans="4:4" x14ac:dyDescent="0.25">
      <c r="D351956" t="s">
        <v>2470</v>
      </c>
    </row>
    <row r="351957" spans="4:4" x14ac:dyDescent="0.25">
      <c r="D351957" t="s">
        <v>2471</v>
      </c>
    </row>
    <row r="351958" spans="4:4" x14ac:dyDescent="0.25">
      <c r="D351958" t="s">
        <v>2472</v>
      </c>
    </row>
    <row r="351959" spans="4:4" x14ac:dyDescent="0.25">
      <c r="D351959" t="s">
        <v>2473</v>
      </c>
    </row>
    <row r="351960" spans="4:4" x14ac:dyDescent="0.25">
      <c r="D351960" t="s">
        <v>2474</v>
      </c>
    </row>
    <row r="351961" spans="4:4" x14ac:dyDescent="0.25">
      <c r="D351961" t="s">
        <v>2475</v>
      </c>
    </row>
    <row r="351962" spans="4:4" x14ac:dyDescent="0.25">
      <c r="D351962" t="s">
        <v>2476</v>
      </c>
    </row>
    <row r="351963" spans="4:4" x14ac:dyDescent="0.25">
      <c r="D351963" t="s">
        <v>2477</v>
      </c>
    </row>
    <row r="351964" spans="4:4" x14ac:dyDescent="0.25">
      <c r="D351964" t="s">
        <v>2478</v>
      </c>
    </row>
    <row r="351965" spans="4:4" x14ac:dyDescent="0.25">
      <c r="D351965" t="s">
        <v>2479</v>
      </c>
    </row>
    <row r="351966" spans="4:4" x14ac:dyDescent="0.25">
      <c r="D351966" t="s">
        <v>2480</v>
      </c>
    </row>
    <row r="351967" spans="4:4" x14ac:dyDescent="0.25">
      <c r="D351967" t="s">
        <v>2481</v>
      </c>
    </row>
    <row r="351968" spans="4:4" x14ac:dyDescent="0.25">
      <c r="D351968" t="s">
        <v>2482</v>
      </c>
    </row>
    <row r="351969" spans="4:4" x14ac:dyDescent="0.25">
      <c r="D351969" t="s">
        <v>2483</v>
      </c>
    </row>
    <row r="351970" spans="4:4" x14ac:dyDescent="0.25">
      <c r="D351970" t="s">
        <v>2484</v>
      </c>
    </row>
    <row r="351971" spans="4:4" x14ac:dyDescent="0.25">
      <c r="D351971" t="s">
        <v>2485</v>
      </c>
    </row>
    <row r="351972" spans="4:4" x14ac:dyDescent="0.25">
      <c r="D351972" t="s">
        <v>2486</v>
      </c>
    </row>
    <row r="351973" spans="4:4" x14ac:dyDescent="0.25">
      <c r="D351973" t="s">
        <v>2487</v>
      </c>
    </row>
    <row r="351974" spans="4:4" x14ac:dyDescent="0.25">
      <c r="D351974" t="s">
        <v>2488</v>
      </c>
    </row>
    <row r="351975" spans="4:4" x14ac:dyDescent="0.25">
      <c r="D351975" t="s">
        <v>2489</v>
      </c>
    </row>
    <row r="351976" spans="4:4" x14ac:dyDescent="0.25">
      <c r="D351976" t="s">
        <v>2490</v>
      </c>
    </row>
    <row r="351977" spans="4:4" x14ac:dyDescent="0.25">
      <c r="D351977" t="s">
        <v>2491</v>
      </c>
    </row>
    <row r="351978" spans="4:4" x14ac:dyDescent="0.25">
      <c r="D351978" t="s">
        <v>2492</v>
      </c>
    </row>
    <row r="351979" spans="4:4" x14ac:dyDescent="0.25">
      <c r="D351979" t="s">
        <v>2493</v>
      </c>
    </row>
    <row r="351980" spans="4:4" x14ac:dyDescent="0.25">
      <c r="D351980" t="s">
        <v>2494</v>
      </c>
    </row>
    <row r="351981" spans="4:4" x14ac:dyDescent="0.25">
      <c r="D351981" t="s">
        <v>2495</v>
      </c>
    </row>
    <row r="351982" spans="4:4" x14ac:dyDescent="0.25">
      <c r="D351982" t="s">
        <v>2496</v>
      </c>
    </row>
    <row r="351983" spans="4:4" x14ac:dyDescent="0.25">
      <c r="D351983" t="s">
        <v>2497</v>
      </c>
    </row>
    <row r="351984" spans="4:4" x14ac:dyDescent="0.25">
      <c r="D351984" t="s">
        <v>2498</v>
      </c>
    </row>
    <row r="351985" spans="4:4" x14ac:dyDescent="0.25">
      <c r="D351985" t="s">
        <v>2499</v>
      </c>
    </row>
    <row r="351986" spans="4:4" x14ac:dyDescent="0.25">
      <c r="D351986" t="s">
        <v>2500</v>
      </c>
    </row>
    <row r="351987" spans="4:4" x14ac:dyDescent="0.25">
      <c r="D351987" t="s">
        <v>2501</v>
      </c>
    </row>
    <row r="351988" spans="4:4" x14ac:dyDescent="0.25">
      <c r="D351988" t="s">
        <v>2502</v>
      </c>
    </row>
    <row r="351989" spans="4:4" x14ac:dyDescent="0.25">
      <c r="D351989" t="s">
        <v>2503</v>
      </c>
    </row>
    <row r="351990" spans="4:4" x14ac:dyDescent="0.25">
      <c r="D351990" t="s">
        <v>2504</v>
      </c>
    </row>
    <row r="351991" spans="4:4" x14ac:dyDescent="0.25">
      <c r="D351991" t="s">
        <v>2505</v>
      </c>
    </row>
    <row r="351992" spans="4:4" x14ac:dyDescent="0.25">
      <c r="D351992" t="s">
        <v>2506</v>
      </c>
    </row>
    <row r="351993" spans="4:4" x14ac:dyDescent="0.25">
      <c r="D351993" t="s">
        <v>2507</v>
      </c>
    </row>
    <row r="351994" spans="4:4" x14ac:dyDescent="0.25">
      <c r="D351994" t="s">
        <v>2508</v>
      </c>
    </row>
    <row r="351995" spans="4:4" x14ac:dyDescent="0.25">
      <c r="D351995" t="s">
        <v>2509</v>
      </c>
    </row>
    <row r="351996" spans="4:4" x14ac:dyDescent="0.25">
      <c r="D351996" t="s">
        <v>2510</v>
      </c>
    </row>
    <row r="351997" spans="4:4" x14ac:dyDescent="0.25">
      <c r="D351997" t="s">
        <v>2511</v>
      </c>
    </row>
    <row r="351998" spans="4:4" x14ac:dyDescent="0.25">
      <c r="D351998" t="s">
        <v>2512</v>
      </c>
    </row>
    <row r="351999" spans="4:4" x14ac:dyDescent="0.25">
      <c r="D351999" t="s">
        <v>2513</v>
      </c>
    </row>
    <row r="352000" spans="4:4" x14ac:dyDescent="0.25">
      <c r="D352000" t="s">
        <v>2514</v>
      </c>
    </row>
    <row r="352001" spans="4:4" x14ac:dyDescent="0.25">
      <c r="D352001" t="s">
        <v>2515</v>
      </c>
    </row>
    <row r="352002" spans="4:4" x14ac:dyDescent="0.25">
      <c r="D352002" t="s">
        <v>2516</v>
      </c>
    </row>
    <row r="352003" spans="4:4" x14ac:dyDescent="0.25">
      <c r="D352003" t="s">
        <v>2517</v>
      </c>
    </row>
    <row r="352004" spans="4:4" x14ac:dyDescent="0.25">
      <c r="D352004" t="s">
        <v>2518</v>
      </c>
    </row>
    <row r="352005" spans="4:4" x14ac:dyDescent="0.25">
      <c r="D352005" t="s">
        <v>2519</v>
      </c>
    </row>
    <row r="352006" spans="4:4" x14ac:dyDescent="0.25">
      <c r="D352006" t="s">
        <v>2520</v>
      </c>
    </row>
    <row r="352007" spans="4:4" x14ac:dyDescent="0.25">
      <c r="D352007" t="s">
        <v>2521</v>
      </c>
    </row>
    <row r="352008" spans="4:4" x14ac:dyDescent="0.25">
      <c r="D352008" t="s">
        <v>2522</v>
      </c>
    </row>
    <row r="352009" spans="4:4" x14ac:dyDescent="0.25">
      <c r="D352009" t="s">
        <v>2523</v>
      </c>
    </row>
    <row r="352010" spans="4:4" x14ac:dyDescent="0.25">
      <c r="D352010" t="s">
        <v>2524</v>
      </c>
    </row>
    <row r="352011" spans="4:4" x14ac:dyDescent="0.25">
      <c r="D352011" t="s">
        <v>2525</v>
      </c>
    </row>
    <row r="352012" spans="4:4" x14ac:dyDescent="0.25">
      <c r="D352012" t="s">
        <v>2526</v>
      </c>
    </row>
    <row r="352013" spans="4:4" x14ac:dyDescent="0.25">
      <c r="D352013" t="s">
        <v>2527</v>
      </c>
    </row>
    <row r="352014" spans="4:4" x14ac:dyDescent="0.25">
      <c r="D352014" t="s">
        <v>2528</v>
      </c>
    </row>
    <row r="352015" spans="4:4" x14ac:dyDescent="0.25">
      <c r="D352015" t="s">
        <v>2529</v>
      </c>
    </row>
    <row r="352016" spans="4:4" x14ac:dyDescent="0.25">
      <c r="D352016" t="s">
        <v>2530</v>
      </c>
    </row>
    <row r="352017" spans="4:4" x14ac:dyDescent="0.25">
      <c r="D352017" t="s">
        <v>2531</v>
      </c>
    </row>
    <row r="352018" spans="4:4" x14ac:dyDescent="0.25">
      <c r="D352018" t="s">
        <v>2532</v>
      </c>
    </row>
    <row r="352019" spans="4:4" x14ac:dyDescent="0.25">
      <c r="D352019" t="s">
        <v>2533</v>
      </c>
    </row>
    <row r="352020" spans="4:4" x14ac:dyDescent="0.25">
      <c r="D352020" t="s">
        <v>2534</v>
      </c>
    </row>
    <row r="352021" spans="4:4" x14ac:dyDescent="0.25">
      <c r="D352021" t="s">
        <v>2535</v>
      </c>
    </row>
    <row r="352022" spans="4:4" x14ac:dyDescent="0.25">
      <c r="D352022" t="s">
        <v>2536</v>
      </c>
    </row>
    <row r="352023" spans="4:4" x14ac:dyDescent="0.25">
      <c r="D352023" t="s">
        <v>2537</v>
      </c>
    </row>
    <row r="352024" spans="4:4" x14ac:dyDescent="0.25">
      <c r="D352024" t="s">
        <v>2538</v>
      </c>
    </row>
    <row r="352025" spans="4:4" x14ac:dyDescent="0.25">
      <c r="D352025" t="s">
        <v>2539</v>
      </c>
    </row>
    <row r="352026" spans="4:4" x14ac:dyDescent="0.25">
      <c r="D352026" t="s">
        <v>2540</v>
      </c>
    </row>
    <row r="352027" spans="4:4" x14ac:dyDescent="0.25">
      <c r="D352027" t="s">
        <v>2541</v>
      </c>
    </row>
    <row r="352028" spans="4:4" x14ac:dyDescent="0.25">
      <c r="D352028" t="s">
        <v>2542</v>
      </c>
    </row>
    <row r="352029" spans="4:4" x14ac:dyDescent="0.25">
      <c r="D352029" t="s">
        <v>2543</v>
      </c>
    </row>
    <row r="352030" spans="4:4" x14ac:dyDescent="0.25">
      <c r="D352030" t="s">
        <v>2544</v>
      </c>
    </row>
    <row r="352031" spans="4:4" x14ac:dyDescent="0.25">
      <c r="D352031" t="s">
        <v>2545</v>
      </c>
    </row>
    <row r="352032" spans="4:4" x14ac:dyDescent="0.25">
      <c r="D352032" t="s">
        <v>2546</v>
      </c>
    </row>
    <row r="352033" spans="4:4" x14ac:dyDescent="0.25">
      <c r="D352033" t="s">
        <v>2547</v>
      </c>
    </row>
    <row r="352034" spans="4:4" x14ac:dyDescent="0.25">
      <c r="D352034" t="s">
        <v>2548</v>
      </c>
    </row>
    <row r="352035" spans="4:4" x14ac:dyDescent="0.25">
      <c r="D352035" t="s">
        <v>2549</v>
      </c>
    </row>
    <row r="352036" spans="4:4" x14ac:dyDescent="0.25">
      <c r="D352036" t="s">
        <v>2550</v>
      </c>
    </row>
    <row r="352037" spans="4:4" x14ac:dyDescent="0.25">
      <c r="D352037" t="s">
        <v>2551</v>
      </c>
    </row>
    <row r="352038" spans="4:4" x14ac:dyDescent="0.25">
      <c r="D352038" t="s">
        <v>2552</v>
      </c>
    </row>
    <row r="352039" spans="4:4" x14ac:dyDescent="0.25">
      <c r="D352039" t="s">
        <v>2553</v>
      </c>
    </row>
    <row r="352040" spans="4:4" x14ac:dyDescent="0.25">
      <c r="D352040" t="s">
        <v>2554</v>
      </c>
    </row>
    <row r="352041" spans="4:4" x14ac:dyDescent="0.25">
      <c r="D352041" t="s">
        <v>2555</v>
      </c>
    </row>
    <row r="352042" spans="4:4" x14ac:dyDescent="0.25">
      <c r="D352042" t="s">
        <v>2556</v>
      </c>
    </row>
    <row r="352043" spans="4:4" x14ac:dyDescent="0.25">
      <c r="D352043" t="s">
        <v>2557</v>
      </c>
    </row>
    <row r="352044" spans="4:4" x14ac:dyDescent="0.25">
      <c r="D352044" t="s">
        <v>2558</v>
      </c>
    </row>
    <row r="352045" spans="4:4" x14ac:dyDescent="0.25">
      <c r="D352045" t="s">
        <v>2559</v>
      </c>
    </row>
    <row r="352046" spans="4:4" x14ac:dyDescent="0.25">
      <c r="D352046" t="s">
        <v>2560</v>
      </c>
    </row>
    <row r="352047" spans="4:4" x14ac:dyDescent="0.25">
      <c r="D352047" t="s">
        <v>2561</v>
      </c>
    </row>
    <row r="352048" spans="4:4" x14ac:dyDescent="0.25">
      <c r="D352048" t="s">
        <v>2562</v>
      </c>
    </row>
    <row r="352049" spans="4:4" x14ac:dyDescent="0.25">
      <c r="D352049" t="s">
        <v>2563</v>
      </c>
    </row>
    <row r="352050" spans="4:4" x14ac:dyDescent="0.25">
      <c r="D352050" t="s">
        <v>2564</v>
      </c>
    </row>
    <row r="352051" spans="4:4" x14ac:dyDescent="0.25">
      <c r="D352051" t="s">
        <v>2565</v>
      </c>
    </row>
    <row r="352052" spans="4:4" x14ac:dyDescent="0.25">
      <c r="D352052" t="s">
        <v>2566</v>
      </c>
    </row>
    <row r="352053" spans="4:4" x14ac:dyDescent="0.25">
      <c r="D352053" t="s">
        <v>2567</v>
      </c>
    </row>
    <row r="352054" spans="4:4" x14ac:dyDescent="0.25">
      <c r="D352054" t="s">
        <v>2568</v>
      </c>
    </row>
    <row r="352055" spans="4:4" x14ac:dyDescent="0.25">
      <c r="D352055" t="s">
        <v>2569</v>
      </c>
    </row>
    <row r="352056" spans="4:4" x14ac:dyDescent="0.25">
      <c r="D352056" t="s">
        <v>2570</v>
      </c>
    </row>
    <row r="352057" spans="4:4" x14ac:dyDescent="0.25">
      <c r="D352057" t="s">
        <v>2571</v>
      </c>
    </row>
    <row r="352058" spans="4:4" x14ac:dyDescent="0.25">
      <c r="D352058" t="s">
        <v>2572</v>
      </c>
    </row>
    <row r="352059" spans="4:4" x14ac:dyDescent="0.25">
      <c r="D352059" t="s">
        <v>2573</v>
      </c>
    </row>
    <row r="352060" spans="4:4" x14ac:dyDescent="0.25">
      <c r="D352060" t="s">
        <v>2574</v>
      </c>
    </row>
    <row r="352061" spans="4:4" x14ac:dyDescent="0.25">
      <c r="D352061" t="s">
        <v>2575</v>
      </c>
    </row>
    <row r="352062" spans="4:4" x14ac:dyDescent="0.25">
      <c r="D352062" t="s">
        <v>2576</v>
      </c>
    </row>
    <row r="352063" spans="4:4" x14ac:dyDescent="0.25">
      <c r="D352063" t="s">
        <v>2577</v>
      </c>
    </row>
    <row r="352064" spans="4:4" x14ac:dyDescent="0.25">
      <c r="D352064" t="s">
        <v>2578</v>
      </c>
    </row>
    <row r="352065" spans="4:4" x14ac:dyDescent="0.25">
      <c r="D352065" t="s">
        <v>2579</v>
      </c>
    </row>
    <row r="352066" spans="4:4" x14ac:dyDescent="0.25">
      <c r="D352066" t="s">
        <v>2580</v>
      </c>
    </row>
    <row r="352067" spans="4:4" x14ac:dyDescent="0.25">
      <c r="D352067" t="s">
        <v>2581</v>
      </c>
    </row>
    <row r="352068" spans="4:4" x14ac:dyDescent="0.25">
      <c r="D352068" t="s">
        <v>2582</v>
      </c>
    </row>
    <row r="352069" spans="4:4" x14ac:dyDescent="0.25">
      <c r="D352069" t="s">
        <v>2583</v>
      </c>
    </row>
    <row r="352070" spans="4:4" x14ac:dyDescent="0.25">
      <c r="D352070" t="s">
        <v>2584</v>
      </c>
    </row>
    <row r="352071" spans="4:4" x14ac:dyDescent="0.25">
      <c r="D352071" t="s">
        <v>2585</v>
      </c>
    </row>
    <row r="352072" spans="4:4" x14ac:dyDescent="0.25">
      <c r="D352072" t="s">
        <v>2586</v>
      </c>
    </row>
    <row r="352073" spans="4:4" x14ac:dyDescent="0.25">
      <c r="D352073" t="s">
        <v>2587</v>
      </c>
    </row>
    <row r="352074" spans="4:4" x14ac:dyDescent="0.25">
      <c r="D352074" t="s">
        <v>2588</v>
      </c>
    </row>
    <row r="352075" spans="4:4" x14ac:dyDescent="0.25">
      <c r="D352075" t="s">
        <v>2589</v>
      </c>
    </row>
    <row r="352076" spans="4:4" x14ac:dyDescent="0.25">
      <c r="D352076" t="s">
        <v>2590</v>
      </c>
    </row>
    <row r="352077" spans="4:4" x14ac:dyDescent="0.25">
      <c r="D352077" t="s">
        <v>2591</v>
      </c>
    </row>
    <row r="352078" spans="4:4" x14ac:dyDescent="0.25">
      <c r="D352078" t="s">
        <v>2592</v>
      </c>
    </row>
    <row r="352079" spans="4:4" x14ac:dyDescent="0.25">
      <c r="D352079" t="s">
        <v>2593</v>
      </c>
    </row>
    <row r="352080" spans="4:4" x14ac:dyDescent="0.25">
      <c r="D352080" t="s">
        <v>2594</v>
      </c>
    </row>
    <row r="352081" spans="4:4" x14ac:dyDescent="0.25">
      <c r="D352081" t="s">
        <v>2595</v>
      </c>
    </row>
    <row r="352082" spans="4:4" x14ac:dyDescent="0.25">
      <c r="D352082" t="s">
        <v>2596</v>
      </c>
    </row>
    <row r="352083" spans="4:4" x14ac:dyDescent="0.25">
      <c r="D352083" t="s">
        <v>2597</v>
      </c>
    </row>
    <row r="352084" spans="4:4" x14ac:dyDescent="0.25">
      <c r="D352084" t="s">
        <v>2598</v>
      </c>
    </row>
    <row r="352085" spans="4:4" x14ac:dyDescent="0.25">
      <c r="D352085" t="s">
        <v>2599</v>
      </c>
    </row>
    <row r="352086" spans="4:4" x14ac:dyDescent="0.25">
      <c r="D352086" t="s">
        <v>2600</v>
      </c>
    </row>
    <row r="352087" spans="4:4" x14ac:dyDescent="0.25">
      <c r="D352087" t="s">
        <v>2601</v>
      </c>
    </row>
    <row r="352088" spans="4:4" x14ac:dyDescent="0.25">
      <c r="D352088" t="s">
        <v>2602</v>
      </c>
    </row>
    <row r="352089" spans="4:4" x14ac:dyDescent="0.25">
      <c r="D352089" t="s">
        <v>2603</v>
      </c>
    </row>
    <row r="352090" spans="4:4" x14ac:dyDescent="0.25">
      <c r="D352090" t="s">
        <v>2604</v>
      </c>
    </row>
    <row r="352091" spans="4:4" x14ac:dyDescent="0.25">
      <c r="D352091" t="s">
        <v>2605</v>
      </c>
    </row>
    <row r="352092" spans="4:4" x14ac:dyDescent="0.25">
      <c r="D352092" t="s">
        <v>2606</v>
      </c>
    </row>
    <row r="352093" spans="4:4" x14ac:dyDescent="0.25">
      <c r="D352093" t="s">
        <v>2607</v>
      </c>
    </row>
    <row r="352094" spans="4:4" x14ac:dyDescent="0.25">
      <c r="D352094" t="s">
        <v>2608</v>
      </c>
    </row>
    <row r="352095" spans="4:4" x14ac:dyDescent="0.25">
      <c r="D352095" t="s">
        <v>2609</v>
      </c>
    </row>
    <row r="352096" spans="4:4" x14ac:dyDescent="0.25">
      <c r="D352096" t="s">
        <v>2610</v>
      </c>
    </row>
    <row r="352097" spans="4:4" x14ac:dyDescent="0.25">
      <c r="D352097" t="s">
        <v>2611</v>
      </c>
    </row>
    <row r="352098" spans="4:4" x14ac:dyDescent="0.25">
      <c r="D352098" t="s">
        <v>2612</v>
      </c>
    </row>
    <row r="352099" spans="4:4" x14ac:dyDescent="0.25">
      <c r="D352099" t="s">
        <v>2613</v>
      </c>
    </row>
    <row r="352100" spans="4:4" x14ac:dyDescent="0.25">
      <c r="D352100" t="s">
        <v>2614</v>
      </c>
    </row>
    <row r="352101" spans="4:4" x14ac:dyDescent="0.25">
      <c r="D352101" t="s">
        <v>2615</v>
      </c>
    </row>
    <row r="352102" spans="4:4" x14ac:dyDescent="0.25">
      <c r="D352102" t="s">
        <v>2616</v>
      </c>
    </row>
    <row r="352103" spans="4:4" x14ac:dyDescent="0.25">
      <c r="D352103" t="s">
        <v>2617</v>
      </c>
    </row>
    <row r="352104" spans="4:4" x14ac:dyDescent="0.25">
      <c r="D352104" t="s">
        <v>2618</v>
      </c>
    </row>
    <row r="352105" spans="4:4" x14ac:dyDescent="0.25">
      <c r="D352105" t="s">
        <v>2619</v>
      </c>
    </row>
    <row r="352106" spans="4:4" x14ac:dyDescent="0.25">
      <c r="D352106" t="s">
        <v>2620</v>
      </c>
    </row>
    <row r="352107" spans="4:4" x14ac:dyDescent="0.25">
      <c r="D352107" t="s">
        <v>2621</v>
      </c>
    </row>
    <row r="352108" spans="4:4" x14ac:dyDescent="0.25">
      <c r="D352108" t="s">
        <v>2622</v>
      </c>
    </row>
    <row r="352109" spans="4:4" x14ac:dyDescent="0.25">
      <c r="D352109" t="s">
        <v>2623</v>
      </c>
    </row>
    <row r="352110" spans="4:4" x14ac:dyDescent="0.25">
      <c r="D352110" t="s">
        <v>2624</v>
      </c>
    </row>
    <row r="352111" spans="4:4" x14ac:dyDescent="0.25">
      <c r="D352111" t="s">
        <v>2625</v>
      </c>
    </row>
    <row r="352112" spans="4:4" x14ac:dyDescent="0.25">
      <c r="D352112" t="s">
        <v>2626</v>
      </c>
    </row>
    <row r="352113" spans="4:4" x14ac:dyDescent="0.25">
      <c r="D352113" t="s">
        <v>2627</v>
      </c>
    </row>
    <row r="352114" spans="4:4" x14ac:dyDescent="0.25">
      <c r="D352114" t="s">
        <v>2628</v>
      </c>
    </row>
    <row r="352115" spans="4:4" x14ac:dyDescent="0.25">
      <c r="D352115" t="s">
        <v>2629</v>
      </c>
    </row>
    <row r="352116" spans="4:4" x14ac:dyDescent="0.25">
      <c r="D352116" t="s">
        <v>2630</v>
      </c>
    </row>
    <row r="352117" spans="4:4" x14ac:dyDescent="0.25">
      <c r="D352117" t="s">
        <v>2631</v>
      </c>
    </row>
    <row r="352118" spans="4:4" x14ac:dyDescent="0.25">
      <c r="D352118" t="s">
        <v>2632</v>
      </c>
    </row>
    <row r="352119" spans="4:4" x14ac:dyDescent="0.25">
      <c r="D352119" t="s">
        <v>2633</v>
      </c>
    </row>
    <row r="352120" spans="4:4" x14ac:dyDescent="0.25">
      <c r="D352120" t="s">
        <v>2634</v>
      </c>
    </row>
    <row r="352121" spans="4:4" x14ac:dyDescent="0.25">
      <c r="D352121" t="s">
        <v>2635</v>
      </c>
    </row>
    <row r="352122" spans="4:4" x14ac:dyDescent="0.25">
      <c r="D352122" t="s">
        <v>2636</v>
      </c>
    </row>
    <row r="352123" spans="4:4" x14ac:dyDescent="0.25">
      <c r="D352123" t="s">
        <v>2637</v>
      </c>
    </row>
    <row r="352124" spans="4:4" x14ac:dyDescent="0.25">
      <c r="D352124" t="s">
        <v>2638</v>
      </c>
    </row>
    <row r="352125" spans="4:4" x14ac:dyDescent="0.25">
      <c r="D352125" t="s">
        <v>2639</v>
      </c>
    </row>
    <row r="352126" spans="4:4" x14ac:dyDescent="0.25">
      <c r="D352126" t="s">
        <v>2640</v>
      </c>
    </row>
    <row r="352127" spans="4:4" x14ac:dyDescent="0.25">
      <c r="D352127" t="s">
        <v>2641</v>
      </c>
    </row>
    <row r="352128" spans="4:4" x14ac:dyDescent="0.25">
      <c r="D352128" t="s">
        <v>2642</v>
      </c>
    </row>
    <row r="352129" spans="4:4" x14ac:dyDescent="0.25">
      <c r="D352129" t="s">
        <v>2643</v>
      </c>
    </row>
    <row r="352130" spans="4:4" x14ac:dyDescent="0.25">
      <c r="D352130" t="s">
        <v>2644</v>
      </c>
    </row>
    <row r="352131" spans="4:4" x14ac:dyDescent="0.25">
      <c r="D352131" t="s">
        <v>2645</v>
      </c>
    </row>
    <row r="352132" spans="4:4" x14ac:dyDescent="0.25">
      <c r="D352132" t="s">
        <v>2646</v>
      </c>
    </row>
    <row r="352133" spans="4:4" x14ac:dyDescent="0.25">
      <c r="D352133" t="s">
        <v>2647</v>
      </c>
    </row>
    <row r="352134" spans="4:4" x14ac:dyDescent="0.25">
      <c r="D352134" t="s">
        <v>2648</v>
      </c>
    </row>
    <row r="352135" spans="4:4" x14ac:dyDescent="0.25">
      <c r="D352135" t="s">
        <v>2649</v>
      </c>
    </row>
    <row r="352136" spans="4:4" x14ac:dyDescent="0.25">
      <c r="D352136" t="s">
        <v>2650</v>
      </c>
    </row>
    <row r="352137" spans="4:4" x14ac:dyDescent="0.25">
      <c r="D352137" t="s">
        <v>2651</v>
      </c>
    </row>
    <row r="352138" spans="4:4" x14ac:dyDescent="0.25">
      <c r="D352138" t="s">
        <v>2652</v>
      </c>
    </row>
    <row r="352139" spans="4:4" x14ac:dyDescent="0.25">
      <c r="D352139" t="s">
        <v>2653</v>
      </c>
    </row>
    <row r="352140" spans="4:4" x14ac:dyDescent="0.25">
      <c r="D352140" t="s">
        <v>2654</v>
      </c>
    </row>
    <row r="352141" spans="4:4" x14ac:dyDescent="0.25">
      <c r="D352141" t="s">
        <v>2655</v>
      </c>
    </row>
    <row r="352142" spans="4:4" x14ac:dyDescent="0.25">
      <c r="D352142" t="s">
        <v>2656</v>
      </c>
    </row>
    <row r="352143" spans="4:4" x14ac:dyDescent="0.25">
      <c r="D352143" t="s">
        <v>2657</v>
      </c>
    </row>
    <row r="352144" spans="4:4" x14ac:dyDescent="0.25">
      <c r="D352144" t="s">
        <v>2658</v>
      </c>
    </row>
    <row r="352145" spans="4:4" x14ac:dyDescent="0.25">
      <c r="D352145" t="s">
        <v>2659</v>
      </c>
    </row>
    <row r="352146" spans="4:4" x14ac:dyDescent="0.25">
      <c r="D352146" t="s">
        <v>2660</v>
      </c>
    </row>
    <row r="352147" spans="4:4" x14ac:dyDescent="0.25">
      <c r="D352147" t="s">
        <v>2661</v>
      </c>
    </row>
    <row r="352148" spans="4:4" x14ac:dyDescent="0.25">
      <c r="D352148" t="s">
        <v>2662</v>
      </c>
    </row>
    <row r="352149" spans="4:4" x14ac:dyDescent="0.25">
      <c r="D352149" t="s">
        <v>2663</v>
      </c>
    </row>
    <row r="352150" spans="4:4" x14ac:dyDescent="0.25">
      <c r="D352150" t="s">
        <v>2664</v>
      </c>
    </row>
    <row r="352151" spans="4:4" x14ac:dyDescent="0.25">
      <c r="D352151" t="s">
        <v>2665</v>
      </c>
    </row>
    <row r="352152" spans="4:4" x14ac:dyDescent="0.25">
      <c r="D352152" t="s">
        <v>2666</v>
      </c>
    </row>
    <row r="352153" spans="4:4" x14ac:dyDescent="0.25">
      <c r="D352153" t="s">
        <v>2667</v>
      </c>
    </row>
    <row r="352154" spans="4:4" x14ac:dyDescent="0.25">
      <c r="D352154" t="s">
        <v>2668</v>
      </c>
    </row>
    <row r="352155" spans="4:4" x14ac:dyDescent="0.25">
      <c r="D352155" t="s">
        <v>2669</v>
      </c>
    </row>
    <row r="352156" spans="4:4" x14ac:dyDescent="0.25">
      <c r="D352156" t="s">
        <v>2670</v>
      </c>
    </row>
    <row r="352157" spans="4:4" x14ac:dyDescent="0.25">
      <c r="D352157" t="s">
        <v>2671</v>
      </c>
    </row>
    <row r="352158" spans="4:4" x14ac:dyDescent="0.25">
      <c r="D352158" t="s">
        <v>2672</v>
      </c>
    </row>
    <row r="352159" spans="4:4" x14ac:dyDescent="0.25">
      <c r="D352159" t="s">
        <v>2673</v>
      </c>
    </row>
    <row r="352160" spans="4:4" x14ac:dyDescent="0.25">
      <c r="D352160" t="s">
        <v>2674</v>
      </c>
    </row>
    <row r="352161" spans="4:4" x14ac:dyDescent="0.25">
      <c r="D352161" t="s">
        <v>2675</v>
      </c>
    </row>
  </sheetData>
  <mergeCells count="1">
    <mergeCell ref="B8:S8"/>
  </mergeCells>
  <dataValidations xWindow="812" yWindow="743"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3" xr:uid="{00000000-0002-0000-0900-000000000000}">
      <formula1>$A$351004:$A$351006</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3" xr:uid="{00000000-0002-0000-09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E13" xr:uid="{00000000-0002-0000-09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G13" xr:uid="{00000000-0002-0000-09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H13" xr:uid="{00000000-0002-0000-0900-000004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13" xr:uid="{00000000-0002-0000-09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13" xr:uid="{00000000-0002-0000-0900-000006000000}">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13" xr:uid="{00000000-0002-0000-0900-000007000000}">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13" xr:uid="{00000000-0002-0000-0900-000008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3" xr:uid="{00000000-0002-0000-0900-000009000000}">
      <formula1>$D$351004:$D$352161</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13" xr:uid="{00000000-0002-0000-09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13" xr:uid="{00000000-0002-0000-09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13" xr:uid="{00000000-0002-0000-09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13" xr:uid="{00000000-0002-0000-09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S13" xr:uid="{00000000-0002-0000-0900-00000E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3" xr:uid="{00000000-0002-0000-0900-00000F000000}">
      <formula1>$C$351002:$C$351009</formula1>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3" xr:uid="{00000000-0002-0000-0900-000010000000}">
      <formula1>$B$351002:$B$351011</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2138"/>
  <sheetViews>
    <sheetView topLeftCell="A2" workbookViewId="0">
      <selection activeCell="E32" sqref="E32"/>
    </sheetView>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2676</v>
      </c>
    </row>
    <row r="3" spans="1:6" x14ac:dyDescent="0.25">
      <c r="B3" s="1" t="s">
        <v>4</v>
      </c>
      <c r="C3" s="1">
        <v>1</v>
      </c>
    </row>
    <row r="4" spans="1:6" x14ac:dyDescent="0.25">
      <c r="B4" s="1" t="s">
        <v>5</v>
      </c>
      <c r="C4" s="1">
        <v>233</v>
      </c>
    </row>
    <row r="5" spans="1:6" x14ac:dyDescent="0.25">
      <c r="B5" s="1" t="s">
        <v>6</v>
      </c>
      <c r="C5" s="5">
        <v>43830</v>
      </c>
    </row>
    <row r="6" spans="1:6" x14ac:dyDescent="0.25">
      <c r="B6" s="1" t="s">
        <v>7</v>
      </c>
      <c r="C6" s="1">
        <v>12</v>
      </c>
      <c r="D6" s="1" t="s">
        <v>8</v>
      </c>
    </row>
    <row r="8" spans="1:6" x14ac:dyDescent="0.25">
      <c r="A8" s="1" t="s">
        <v>9</v>
      </c>
      <c r="B8" s="190" t="s">
        <v>2677</v>
      </c>
      <c r="C8" s="191"/>
      <c r="D8" s="191"/>
      <c r="E8" s="191"/>
      <c r="F8" s="191"/>
    </row>
    <row r="9" spans="1:6" x14ac:dyDescent="0.25">
      <c r="C9" s="1">
        <v>6</v>
      </c>
      <c r="D9" s="1">
        <v>7</v>
      </c>
      <c r="E9" s="1">
        <v>8</v>
      </c>
      <c r="F9" s="1">
        <v>12</v>
      </c>
    </row>
    <row r="10" spans="1:6" x14ac:dyDescent="0.25">
      <c r="C10" s="1" t="s">
        <v>2678</v>
      </c>
      <c r="D10" s="1" t="s">
        <v>2679</v>
      </c>
      <c r="E10" s="1" t="s">
        <v>2680</v>
      </c>
      <c r="F10" s="1" t="s">
        <v>23</v>
      </c>
    </row>
    <row r="11" spans="1:6" x14ac:dyDescent="0.25">
      <c r="A11" s="1">
        <v>1</v>
      </c>
      <c r="B11" t="s">
        <v>65</v>
      </c>
      <c r="C11" s="4" t="s">
        <v>3004</v>
      </c>
      <c r="D11" s="60" t="s">
        <v>4821</v>
      </c>
      <c r="E11" s="4">
        <v>100</v>
      </c>
      <c r="F11" s="2" t="s">
        <v>2681</v>
      </c>
    </row>
    <row r="12" spans="1:6" x14ac:dyDescent="0.25">
      <c r="A12" s="1">
        <v>-1</v>
      </c>
      <c r="C12" s="2" t="s">
        <v>24</v>
      </c>
      <c r="D12" s="2" t="s">
        <v>24</v>
      </c>
      <c r="E12" s="2" t="s">
        <v>24</v>
      </c>
      <c r="F12" s="2" t="s">
        <v>24</v>
      </c>
    </row>
    <row r="13" spans="1:6" x14ac:dyDescent="0.25">
      <c r="A13" s="1">
        <v>999999</v>
      </c>
      <c r="B13" t="s">
        <v>66</v>
      </c>
      <c r="C13" s="2" t="s">
        <v>24</v>
      </c>
      <c r="D13" s="2" t="s">
        <v>24</v>
      </c>
      <c r="F13" s="2" t="s">
        <v>24</v>
      </c>
    </row>
    <row r="15" spans="1:6" x14ac:dyDescent="0.25">
      <c r="A15" s="1" t="s">
        <v>67</v>
      </c>
      <c r="B15" s="190" t="s">
        <v>2682</v>
      </c>
      <c r="C15" s="191"/>
      <c r="D15" s="191"/>
      <c r="E15" s="191"/>
      <c r="F15" s="191"/>
    </row>
    <row r="16" spans="1:6" x14ac:dyDescent="0.25">
      <c r="C16" s="1">
        <v>6</v>
      </c>
      <c r="D16" s="1">
        <v>7</v>
      </c>
      <c r="E16" s="1">
        <v>8</v>
      </c>
      <c r="F16" s="1">
        <v>12</v>
      </c>
    </row>
    <row r="17" spans="1:6" x14ac:dyDescent="0.25">
      <c r="C17" s="1" t="s">
        <v>2678</v>
      </c>
      <c r="D17" s="1" t="s">
        <v>2679</v>
      </c>
      <c r="E17" s="1" t="s">
        <v>2680</v>
      </c>
      <c r="F17" s="1" t="s">
        <v>23</v>
      </c>
    </row>
    <row r="18" spans="1:6" x14ac:dyDescent="0.25">
      <c r="A18" s="1">
        <v>1</v>
      </c>
      <c r="B18" t="s">
        <v>65</v>
      </c>
      <c r="C18" s="4" t="s">
        <v>4384</v>
      </c>
      <c r="D18" s="4" t="s">
        <v>4821</v>
      </c>
      <c r="E18" s="4">
        <v>0</v>
      </c>
      <c r="F18" s="2" t="s">
        <v>2681</v>
      </c>
    </row>
    <row r="19" spans="1:6" x14ac:dyDescent="0.25">
      <c r="A19" s="1">
        <v>-1</v>
      </c>
      <c r="C19" s="2" t="s">
        <v>24</v>
      </c>
      <c r="D19" s="2" t="s">
        <v>24</v>
      </c>
      <c r="E19" s="2" t="s">
        <v>24</v>
      </c>
      <c r="F19" s="2" t="s">
        <v>24</v>
      </c>
    </row>
    <row r="20" spans="1:6" x14ac:dyDescent="0.25">
      <c r="A20" s="1">
        <v>999999</v>
      </c>
      <c r="B20" t="s">
        <v>66</v>
      </c>
      <c r="C20" s="2" t="s">
        <v>24</v>
      </c>
      <c r="D20" s="2" t="s">
        <v>24</v>
      </c>
      <c r="F20" s="2" t="s">
        <v>24</v>
      </c>
    </row>
    <row r="22" spans="1:6" x14ac:dyDescent="0.25">
      <c r="A22" s="1" t="s">
        <v>69</v>
      </c>
      <c r="B22" s="190" t="s">
        <v>2683</v>
      </c>
      <c r="C22" s="191"/>
      <c r="D22" s="191"/>
      <c r="E22" s="191"/>
      <c r="F22" s="191"/>
    </row>
    <row r="23" spans="1:6" x14ac:dyDescent="0.25">
      <c r="C23" s="1">
        <v>6</v>
      </c>
      <c r="D23" s="1">
        <v>7</v>
      </c>
      <c r="E23" s="1">
        <v>8</v>
      </c>
      <c r="F23" s="1">
        <v>12</v>
      </c>
    </row>
    <row r="24" spans="1:6" x14ac:dyDescent="0.25">
      <c r="C24" s="1" t="s">
        <v>2678</v>
      </c>
      <c r="D24" s="1" t="s">
        <v>2679</v>
      </c>
      <c r="E24" s="1" t="s">
        <v>2680</v>
      </c>
      <c r="F24" s="1" t="s">
        <v>23</v>
      </c>
    </row>
    <row r="25" spans="1:6" x14ac:dyDescent="0.25">
      <c r="A25" s="1">
        <v>1</v>
      </c>
      <c r="B25" t="s">
        <v>65</v>
      </c>
      <c r="C25" s="4" t="s">
        <v>5048</v>
      </c>
      <c r="D25" s="2" t="s">
        <v>2684</v>
      </c>
      <c r="E25" s="4">
        <v>0</v>
      </c>
      <c r="F25" s="2" t="s">
        <v>2681</v>
      </c>
    </row>
    <row r="26" spans="1:6" x14ac:dyDescent="0.25">
      <c r="A26" s="1">
        <v>-1</v>
      </c>
      <c r="C26" s="2" t="s">
        <v>24</v>
      </c>
      <c r="D26" s="2" t="s">
        <v>24</v>
      </c>
      <c r="E26" s="2" t="s">
        <v>24</v>
      </c>
      <c r="F26" s="2" t="s">
        <v>24</v>
      </c>
    </row>
    <row r="27" spans="1:6" x14ac:dyDescent="0.25">
      <c r="A27" s="1">
        <v>999999</v>
      </c>
      <c r="B27" t="s">
        <v>66</v>
      </c>
      <c r="C27" s="2" t="s">
        <v>24</v>
      </c>
      <c r="D27" s="2" t="s">
        <v>24</v>
      </c>
      <c r="F27" s="2" t="s">
        <v>24</v>
      </c>
    </row>
    <row r="29" spans="1:6" x14ac:dyDescent="0.25">
      <c r="A29" s="1" t="s">
        <v>2685</v>
      </c>
      <c r="B29" s="190" t="s">
        <v>2686</v>
      </c>
      <c r="C29" s="191"/>
      <c r="D29" s="191"/>
      <c r="E29" s="191"/>
      <c r="F29" s="191"/>
    </row>
    <row r="30" spans="1:6" x14ac:dyDescent="0.25">
      <c r="C30" s="1">
        <v>6</v>
      </c>
      <c r="D30" s="1">
        <v>7</v>
      </c>
      <c r="E30" s="1">
        <v>8</v>
      </c>
      <c r="F30" s="1">
        <v>12</v>
      </c>
    </row>
    <row r="31" spans="1:6" x14ac:dyDescent="0.25">
      <c r="C31" s="1" t="s">
        <v>2678</v>
      </c>
      <c r="D31" s="1" t="s">
        <v>2679</v>
      </c>
      <c r="E31" s="1" t="s">
        <v>2680</v>
      </c>
      <c r="F31" s="1" t="s">
        <v>23</v>
      </c>
    </row>
    <row r="32" spans="1:6" x14ac:dyDescent="0.25">
      <c r="A32" s="1">
        <v>10</v>
      </c>
      <c r="B32" t="s">
        <v>2687</v>
      </c>
      <c r="C32" s="2" t="s">
        <v>24</v>
      </c>
      <c r="D32" s="2" t="s">
        <v>24</v>
      </c>
      <c r="E32" s="6"/>
      <c r="F32" s="4" t="s">
        <v>24</v>
      </c>
    </row>
    <row r="351003" spans="1:2" x14ac:dyDescent="0.25">
      <c r="A351003" t="s">
        <v>2688</v>
      </c>
      <c r="B351003" t="s">
        <v>2689</v>
      </c>
    </row>
    <row r="351004" spans="1:2" x14ac:dyDescent="0.25">
      <c r="A351004" t="s">
        <v>2690</v>
      </c>
      <c r="B351004" t="s">
        <v>2691</v>
      </c>
    </row>
    <row r="351005" spans="1:2" x14ac:dyDescent="0.25">
      <c r="A351005" t="s">
        <v>2692</v>
      </c>
      <c r="B351005" t="s">
        <v>2693</v>
      </c>
    </row>
    <row r="351006" spans="1:2" x14ac:dyDescent="0.25">
      <c r="A351006" t="s">
        <v>2694</v>
      </c>
      <c r="B351006" t="s">
        <v>2695</v>
      </c>
    </row>
    <row r="351007" spans="1:2" x14ac:dyDescent="0.25">
      <c r="A351007" t="s">
        <v>2696</v>
      </c>
      <c r="B351007" t="s">
        <v>2697</v>
      </c>
    </row>
    <row r="351008" spans="1:2" x14ac:dyDescent="0.25">
      <c r="A351008" t="s">
        <v>2698</v>
      </c>
      <c r="B351008" t="s">
        <v>2699</v>
      </c>
    </row>
    <row r="351009" spans="1:2" x14ac:dyDescent="0.25">
      <c r="A351009" t="s">
        <v>2700</v>
      </c>
      <c r="B351009" t="s">
        <v>2701</v>
      </c>
    </row>
    <row r="351010" spans="1:2" x14ac:dyDescent="0.25">
      <c r="A351010" t="s">
        <v>2702</v>
      </c>
      <c r="B351010" t="s">
        <v>2703</v>
      </c>
    </row>
    <row r="351011" spans="1:2" x14ac:dyDescent="0.25">
      <c r="A351011" t="s">
        <v>2704</v>
      </c>
      <c r="B351011" t="s">
        <v>2705</v>
      </c>
    </row>
    <row r="351012" spans="1:2" x14ac:dyDescent="0.25">
      <c r="A351012" t="s">
        <v>2706</v>
      </c>
      <c r="B351012" t="s">
        <v>2707</v>
      </c>
    </row>
    <row r="351013" spans="1:2" x14ac:dyDescent="0.25">
      <c r="A351013" t="s">
        <v>2708</v>
      </c>
      <c r="B351013" t="s">
        <v>2709</v>
      </c>
    </row>
    <row r="351014" spans="1:2" x14ac:dyDescent="0.25">
      <c r="A351014" t="s">
        <v>2710</v>
      </c>
      <c r="B351014" t="s">
        <v>2711</v>
      </c>
    </row>
    <row r="351015" spans="1:2" x14ac:dyDescent="0.25">
      <c r="A351015" t="s">
        <v>2712</v>
      </c>
      <c r="B351015" t="s">
        <v>2713</v>
      </c>
    </row>
    <row r="351016" spans="1:2" x14ac:dyDescent="0.25">
      <c r="A351016" t="s">
        <v>2714</v>
      </c>
      <c r="B351016" t="s">
        <v>2715</v>
      </c>
    </row>
    <row r="351017" spans="1:2" x14ac:dyDescent="0.25">
      <c r="A351017" t="s">
        <v>2716</v>
      </c>
      <c r="B351017" t="s">
        <v>2717</v>
      </c>
    </row>
    <row r="351018" spans="1:2" x14ac:dyDescent="0.25">
      <c r="A351018" t="s">
        <v>2718</v>
      </c>
      <c r="B351018" t="s">
        <v>2719</v>
      </c>
    </row>
    <row r="351019" spans="1:2" x14ac:dyDescent="0.25">
      <c r="A351019" t="s">
        <v>2720</v>
      </c>
      <c r="B351019" t="s">
        <v>2721</v>
      </c>
    </row>
    <row r="351020" spans="1:2" x14ac:dyDescent="0.25">
      <c r="A351020" t="s">
        <v>2722</v>
      </c>
      <c r="B351020" t="s">
        <v>2723</v>
      </c>
    </row>
    <row r="351021" spans="1:2" x14ac:dyDescent="0.25">
      <c r="A351021" t="s">
        <v>2724</v>
      </c>
      <c r="B351021" t="s">
        <v>2725</v>
      </c>
    </row>
    <row r="351022" spans="1:2" x14ac:dyDescent="0.25">
      <c r="A351022" t="s">
        <v>2726</v>
      </c>
      <c r="B351022" t="s">
        <v>2727</v>
      </c>
    </row>
    <row r="351023" spans="1:2" x14ac:dyDescent="0.25">
      <c r="A351023" t="s">
        <v>2728</v>
      </c>
      <c r="B351023" t="s">
        <v>2729</v>
      </c>
    </row>
    <row r="351024" spans="1:2" x14ac:dyDescent="0.25">
      <c r="A351024" t="s">
        <v>2730</v>
      </c>
      <c r="B351024" t="s">
        <v>2731</v>
      </c>
    </row>
    <row r="351025" spans="1:2" x14ac:dyDescent="0.25">
      <c r="A351025" t="s">
        <v>2732</v>
      </c>
      <c r="B351025" t="s">
        <v>2733</v>
      </c>
    </row>
    <row r="351026" spans="1:2" x14ac:dyDescent="0.25">
      <c r="A351026" t="s">
        <v>2734</v>
      </c>
      <c r="B351026" t="s">
        <v>2735</v>
      </c>
    </row>
    <row r="351027" spans="1:2" x14ac:dyDescent="0.25">
      <c r="A351027" t="s">
        <v>2736</v>
      </c>
      <c r="B351027" t="s">
        <v>2737</v>
      </c>
    </row>
    <row r="351028" spans="1:2" x14ac:dyDescent="0.25">
      <c r="A351028" t="s">
        <v>2738</v>
      </c>
      <c r="B351028" t="s">
        <v>2739</v>
      </c>
    </row>
    <row r="351029" spans="1:2" x14ac:dyDescent="0.25">
      <c r="A351029" t="s">
        <v>2740</v>
      </c>
      <c r="B351029" t="s">
        <v>2741</v>
      </c>
    </row>
    <row r="351030" spans="1:2" x14ac:dyDescent="0.25">
      <c r="A351030" t="s">
        <v>2742</v>
      </c>
      <c r="B351030" t="s">
        <v>2743</v>
      </c>
    </row>
    <row r="351031" spans="1:2" x14ac:dyDescent="0.25">
      <c r="A351031" t="s">
        <v>2744</v>
      </c>
      <c r="B351031" t="s">
        <v>2745</v>
      </c>
    </row>
    <row r="351032" spans="1:2" x14ac:dyDescent="0.25">
      <c r="A351032" t="s">
        <v>2746</v>
      </c>
      <c r="B351032" t="s">
        <v>2747</v>
      </c>
    </row>
    <row r="351033" spans="1:2" x14ac:dyDescent="0.25">
      <c r="A351033" t="s">
        <v>2748</v>
      </c>
      <c r="B351033" t="s">
        <v>2749</v>
      </c>
    </row>
    <row r="351034" spans="1:2" x14ac:dyDescent="0.25">
      <c r="A351034" t="s">
        <v>2750</v>
      </c>
      <c r="B351034" t="s">
        <v>2751</v>
      </c>
    </row>
    <row r="351035" spans="1:2" x14ac:dyDescent="0.25">
      <c r="A351035" t="s">
        <v>2752</v>
      </c>
      <c r="B351035" t="s">
        <v>2753</v>
      </c>
    </row>
    <row r="351036" spans="1:2" x14ac:dyDescent="0.25">
      <c r="A351036" t="s">
        <v>2754</v>
      </c>
      <c r="B351036" t="s">
        <v>2755</v>
      </c>
    </row>
    <row r="351037" spans="1:2" x14ac:dyDescent="0.25">
      <c r="A351037" t="s">
        <v>2756</v>
      </c>
      <c r="B351037" t="s">
        <v>2757</v>
      </c>
    </row>
    <row r="351038" spans="1:2" x14ac:dyDescent="0.25">
      <c r="A351038" t="s">
        <v>2758</v>
      </c>
      <c r="B351038" t="s">
        <v>2759</v>
      </c>
    </row>
    <row r="351039" spans="1:2" x14ac:dyDescent="0.25">
      <c r="A351039" t="s">
        <v>2760</v>
      </c>
      <c r="B351039" t="s">
        <v>2761</v>
      </c>
    </row>
    <row r="351040" spans="1:2" x14ac:dyDescent="0.25">
      <c r="A351040" t="s">
        <v>2762</v>
      </c>
      <c r="B351040" t="s">
        <v>2763</v>
      </c>
    </row>
    <row r="351041" spans="1:2" x14ac:dyDescent="0.25">
      <c r="A351041" t="s">
        <v>2764</v>
      </c>
      <c r="B351041" t="s">
        <v>2765</v>
      </c>
    </row>
    <row r="351042" spans="1:2" x14ac:dyDescent="0.25">
      <c r="A351042" t="s">
        <v>2766</v>
      </c>
      <c r="B351042" t="s">
        <v>2767</v>
      </c>
    </row>
    <row r="351043" spans="1:2" x14ac:dyDescent="0.25">
      <c r="A351043" t="s">
        <v>2768</v>
      </c>
      <c r="B351043" t="s">
        <v>2769</v>
      </c>
    </row>
    <row r="351044" spans="1:2" x14ac:dyDescent="0.25">
      <c r="A351044" t="s">
        <v>2770</v>
      </c>
      <c r="B351044" t="s">
        <v>2771</v>
      </c>
    </row>
    <row r="351045" spans="1:2" x14ac:dyDescent="0.25">
      <c r="A351045" t="s">
        <v>2772</v>
      </c>
      <c r="B351045" t="s">
        <v>2773</v>
      </c>
    </row>
    <row r="351046" spans="1:2" x14ac:dyDescent="0.25">
      <c r="A351046" t="s">
        <v>2774</v>
      </c>
      <c r="B351046" t="s">
        <v>2775</v>
      </c>
    </row>
    <row r="351047" spans="1:2" x14ac:dyDescent="0.25">
      <c r="A351047" t="s">
        <v>2776</v>
      </c>
      <c r="B351047" t="s">
        <v>2777</v>
      </c>
    </row>
    <row r="351048" spans="1:2" x14ac:dyDescent="0.25">
      <c r="A351048" t="s">
        <v>2778</v>
      </c>
      <c r="B351048" t="s">
        <v>2779</v>
      </c>
    </row>
    <row r="351049" spans="1:2" x14ac:dyDescent="0.25">
      <c r="A351049" t="s">
        <v>2780</v>
      </c>
      <c r="B351049" t="s">
        <v>2781</v>
      </c>
    </row>
    <row r="351050" spans="1:2" x14ac:dyDescent="0.25">
      <c r="A351050" t="s">
        <v>2782</v>
      </c>
      <c r="B351050" t="s">
        <v>2783</v>
      </c>
    </row>
    <row r="351051" spans="1:2" x14ac:dyDescent="0.25">
      <c r="A351051" t="s">
        <v>2784</v>
      </c>
      <c r="B351051" t="s">
        <v>2785</v>
      </c>
    </row>
    <row r="351052" spans="1:2" x14ac:dyDescent="0.25">
      <c r="A351052" t="s">
        <v>2786</v>
      </c>
      <c r="B351052" t="s">
        <v>2787</v>
      </c>
    </row>
    <row r="351053" spans="1:2" x14ac:dyDescent="0.25">
      <c r="A351053" t="s">
        <v>2788</v>
      </c>
      <c r="B351053" t="s">
        <v>2789</v>
      </c>
    </row>
    <row r="351054" spans="1:2" x14ac:dyDescent="0.25">
      <c r="A351054" t="s">
        <v>2790</v>
      </c>
      <c r="B351054" t="s">
        <v>2791</v>
      </c>
    </row>
    <row r="351055" spans="1:2" x14ac:dyDescent="0.25">
      <c r="A351055" t="s">
        <v>2792</v>
      </c>
      <c r="B351055" t="s">
        <v>2793</v>
      </c>
    </row>
    <row r="351056" spans="1:2" x14ac:dyDescent="0.25">
      <c r="A351056" t="s">
        <v>2794</v>
      </c>
      <c r="B351056" t="s">
        <v>2795</v>
      </c>
    </row>
    <row r="351057" spans="1:2" x14ac:dyDescent="0.25">
      <c r="A351057" t="s">
        <v>2796</v>
      </c>
      <c r="B351057" t="s">
        <v>2797</v>
      </c>
    </row>
    <row r="351058" spans="1:2" x14ac:dyDescent="0.25">
      <c r="A351058" t="s">
        <v>2798</v>
      </c>
      <c r="B351058" t="s">
        <v>2799</v>
      </c>
    </row>
    <row r="351059" spans="1:2" x14ac:dyDescent="0.25">
      <c r="A351059" t="s">
        <v>2800</v>
      </c>
      <c r="B351059" t="s">
        <v>2801</v>
      </c>
    </row>
    <row r="351060" spans="1:2" x14ac:dyDescent="0.25">
      <c r="A351060" t="s">
        <v>2802</v>
      </c>
      <c r="B351060" t="s">
        <v>2803</v>
      </c>
    </row>
    <row r="351061" spans="1:2" x14ac:dyDescent="0.25">
      <c r="A351061" t="s">
        <v>2804</v>
      </c>
      <c r="B351061" t="s">
        <v>2805</v>
      </c>
    </row>
    <row r="351062" spans="1:2" x14ac:dyDescent="0.25">
      <c r="A351062" t="s">
        <v>2806</v>
      </c>
      <c r="B351062" t="s">
        <v>2807</v>
      </c>
    </row>
    <row r="351063" spans="1:2" x14ac:dyDescent="0.25">
      <c r="A351063" t="s">
        <v>2808</v>
      </c>
      <c r="B351063" t="s">
        <v>2809</v>
      </c>
    </row>
    <row r="351064" spans="1:2" x14ac:dyDescent="0.25">
      <c r="A351064" t="s">
        <v>2810</v>
      </c>
      <c r="B351064" t="s">
        <v>2811</v>
      </c>
    </row>
    <row r="351065" spans="1:2" x14ac:dyDescent="0.25">
      <c r="A351065" t="s">
        <v>2812</v>
      </c>
      <c r="B351065" t="s">
        <v>2813</v>
      </c>
    </row>
    <row r="351066" spans="1:2" x14ac:dyDescent="0.25">
      <c r="A351066" t="s">
        <v>2814</v>
      </c>
      <c r="B351066" t="s">
        <v>2815</v>
      </c>
    </row>
    <row r="351067" spans="1:2" x14ac:dyDescent="0.25">
      <c r="A351067" t="s">
        <v>2816</v>
      </c>
      <c r="B351067" t="s">
        <v>2817</v>
      </c>
    </row>
    <row r="351068" spans="1:2" x14ac:dyDescent="0.25">
      <c r="A351068" t="s">
        <v>2818</v>
      </c>
      <c r="B351068" t="s">
        <v>2819</v>
      </c>
    </row>
    <row r="351069" spans="1:2" x14ac:dyDescent="0.25">
      <c r="A351069" t="s">
        <v>2820</v>
      </c>
      <c r="B351069" t="s">
        <v>2821</v>
      </c>
    </row>
    <row r="351070" spans="1:2" x14ac:dyDescent="0.25">
      <c r="A351070" t="s">
        <v>2822</v>
      </c>
      <c r="B351070" t="s">
        <v>2823</v>
      </c>
    </row>
    <row r="351071" spans="1:2" x14ac:dyDescent="0.25">
      <c r="A351071" t="s">
        <v>2824</v>
      </c>
      <c r="B351071" t="s">
        <v>2825</v>
      </c>
    </row>
    <row r="351072" spans="1:2" x14ac:dyDescent="0.25">
      <c r="A351072" t="s">
        <v>2826</v>
      </c>
      <c r="B351072" t="s">
        <v>2827</v>
      </c>
    </row>
    <row r="351073" spans="1:2" x14ac:dyDescent="0.25">
      <c r="A351073" t="s">
        <v>2828</v>
      </c>
      <c r="B351073" t="s">
        <v>2829</v>
      </c>
    </row>
    <row r="351074" spans="1:2" x14ac:dyDescent="0.25">
      <c r="A351074" t="s">
        <v>2830</v>
      </c>
      <c r="B351074" t="s">
        <v>2831</v>
      </c>
    </row>
    <row r="351075" spans="1:2" x14ac:dyDescent="0.25">
      <c r="A351075" t="s">
        <v>2832</v>
      </c>
      <c r="B351075" t="s">
        <v>2833</v>
      </c>
    </row>
    <row r="351076" spans="1:2" x14ac:dyDescent="0.25">
      <c r="A351076" t="s">
        <v>2834</v>
      </c>
      <c r="B351076" t="s">
        <v>2835</v>
      </c>
    </row>
    <row r="351077" spans="1:2" x14ac:dyDescent="0.25">
      <c r="A351077" t="s">
        <v>2836</v>
      </c>
      <c r="B351077" t="s">
        <v>2837</v>
      </c>
    </row>
    <row r="351078" spans="1:2" x14ac:dyDescent="0.25">
      <c r="A351078" t="s">
        <v>2838</v>
      </c>
      <c r="B351078" t="s">
        <v>2839</v>
      </c>
    </row>
    <row r="351079" spans="1:2" x14ac:dyDescent="0.25">
      <c r="A351079" t="s">
        <v>2840</v>
      </c>
      <c r="B351079" t="s">
        <v>2841</v>
      </c>
    </row>
    <row r="351080" spans="1:2" x14ac:dyDescent="0.25">
      <c r="A351080" t="s">
        <v>2842</v>
      </c>
      <c r="B351080" t="s">
        <v>2843</v>
      </c>
    </row>
    <row r="351081" spans="1:2" x14ac:dyDescent="0.25">
      <c r="A351081" t="s">
        <v>2844</v>
      </c>
      <c r="B351081" t="s">
        <v>2845</v>
      </c>
    </row>
    <row r="351082" spans="1:2" x14ac:dyDescent="0.25">
      <c r="A351082" t="s">
        <v>2846</v>
      </c>
      <c r="B351082" t="s">
        <v>2847</v>
      </c>
    </row>
    <row r="351083" spans="1:2" x14ac:dyDescent="0.25">
      <c r="A351083" t="s">
        <v>2848</v>
      </c>
      <c r="B351083" t="s">
        <v>2849</v>
      </c>
    </row>
    <row r="351084" spans="1:2" x14ac:dyDescent="0.25">
      <c r="A351084" t="s">
        <v>2850</v>
      </c>
      <c r="B351084" t="s">
        <v>2851</v>
      </c>
    </row>
    <row r="351085" spans="1:2" x14ac:dyDescent="0.25">
      <c r="A351085" t="s">
        <v>2852</v>
      </c>
      <c r="B351085" t="s">
        <v>2853</v>
      </c>
    </row>
    <row r="351086" spans="1:2" x14ac:dyDescent="0.25">
      <c r="A351086" t="s">
        <v>2854</v>
      </c>
      <c r="B351086" t="s">
        <v>2855</v>
      </c>
    </row>
    <row r="351087" spans="1:2" x14ac:dyDescent="0.25">
      <c r="A351087" t="s">
        <v>2856</v>
      </c>
      <c r="B351087" t="s">
        <v>2857</v>
      </c>
    </row>
    <row r="351088" spans="1:2" x14ac:dyDescent="0.25">
      <c r="A351088" t="s">
        <v>2858</v>
      </c>
      <c r="B351088" t="s">
        <v>2859</v>
      </c>
    </row>
    <row r="351089" spans="1:2" x14ac:dyDescent="0.25">
      <c r="A351089" t="s">
        <v>2860</v>
      </c>
      <c r="B351089" t="s">
        <v>2861</v>
      </c>
    </row>
    <row r="351090" spans="1:2" x14ac:dyDescent="0.25">
      <c r="A351090" t="s">
        <v>2862</v>
      </c>
      <c r="B351090" t="s">
        <v>2863</v>
      </c>
    </row>
    <row r="351091" spans="1:2" x14ac:dyDescent="0.25">
      <c r="A351091" t="s">
        <v>2864</v>
      </c>
      <c r="B351091" t="s">
        <v>2865</v>
      </c>
    </row>
    <row r="351092" spans="1:2" x14ac:dyDescent="0.25">
      <c r="A351092" t="s">
        <v>2866</v>
      </c>
      <c r="B351092" t="s">
        <v>2867</v>
      </c>
    </row>
    <row r="351093" spans="1:2" x14ac:dyDescent="0.25">
      <c r="A351093" t="s">
        <v>2868</v>
      </c>
      <c r="B351093" t="s">
        <v>2869</v>
      </c>
    </row>
    <row r="351094" spans="1:2" x14ac:dyDescent="0.25">
      <c r="A351094" t="s">
        <v>2870</v>
      </c>
      <c r="B351094" t="s">
        <v>2871</v>
      </c>
    </row>
    <row r="351095" spans="1:2" x14ac:dyDescent="0.25">
      <c r="A351095" t="s">
        <v>2872</v>
      </c>
      <c r="B351095" t="s">
        <v>2873</v>
      </c>
    </row>
    <row r="351096" spans="1:2" x14ac:dyDescent="0.25">
      <c r="A351096" t="s">
        <v>2874</v>
      </c>
      <c r="B351096" t="s">
        <v>2875</v>
      </c>
    </row>
    <row r="351097" spans="1:2" x14ac:dyDescent="0.25">
      <c r="A351097" t="s">
        <v>2876</v>
      </c>
      <c r="B351097" t="s">
        <v>2877</v>
      </c>
    </row>
    <row r="351098" spans="1:2" x14ac:dyDescent="0.25">
      <c r="A351098" t="s">
        <v>2878</v>
      </c>
      <c r="B351098" t="s">
        <v>2879</v>
      </c>
    </row>
    <row r="351099" spans="1:2" x14ac:dyDescent="0.25">
      <c r="A351099" t="s">
        <v>2880</v>
      </c>
      <c r="B351099" t="s">
        <v>2881</v>
      </c>
    </row>
    <row r="351100" spans="1:2" x14ac:dyDescent="0.25">
      <c r="A351100" t="s">
        <v>2882</v>
      </c>
      <c r="B351100" t="s">
        <v>2883</v>
      </c>
    </row>
    <row r="351101" spans="1:2" x14ac:dyDescent="0.25">
      <c r="A351101" t="s">
        <v>2884</v>
      </c>
      <c r="B351101" t="s">
        <v>2885</v>
      </c>
    </row>
    <row r="351102" spans="1:2" x14ac:dyDescent="0.25">
      <c r="A351102" t="s">
        <v>2886</v>
      </c>
      <c r="B351102" t="s">
        <v>2887</v>
      </c>
    </row>
    <row r="351103" spans="1:2" x14ac:dyDescent="0.25">
      <c r="A351103" t="s">
        <v>2888</v>
      </c>
      <c r="B351103" t="s">
        <v>2889</v>
      </c>
    </row>
    <row r="351104" spans="1:2" x14ac:dyDescent="0.25">
      <c r="A351104" t="s">
        <v>2890</v>
      </c>
      <c r="B351104" t="s">
        <v>2891</v>
      </c>
    </row>
    <row r="351105" spans="1:2" x14ac:dyDescent="0.25">
      <c r="A351105" t="s">
        <v>2892</v>
      </c>
      <c r="B351105" t="s">
        <v>2893</v>
      </c>
    </row>
    <row r="351106" spans="1:2" x14ac:dyDescent="0.25">
      <c r="A351106" t="s">
        <v>2894</v>
      </c>
      <c r="B351106" t="s">
        <v>2895</v>
      </c>
    </row>
    <row r="351107" spans="1:2" x14ac:dyDescent="0.25">
      <c r="A351107" t="s">
        <v>2896</v>
      </c>
      <c r="B351107" t="s">
        <v>2897</v>
      </c>
    </row>
    <row r="351108" spans="1:2" x14ac:dyDescent="0.25">
      <c r="A351108" t="s">
        <v>2898</v>
      </c>
      <c r="B351108" t="s">
        <v>2899</v>
      </c>
    </row>
    <row r="351109" spans="1:2" x14ac:dyDescent="0.25">
      <c r="A351109" t="s">
        <v>2900</v>
      </c>
      <c r="B351109" t="s">
        <v>2901</v>
      </c>
    </row>
    <row r="351110" spans="1:2" x14ac:dyDescent="0.25">
      <c r="A351110" t="s">
        <v>2902</v>
      </c>
      <c r="B351110" t="s">
        <v>2903</v>
      </c>
    </row>
    <row r="351111" spans="1:2" x14ac:dyDescent="0.25">
      <c r="A351111" t="s">
        <v>2904</v>
      </c>
      <c r="B351111" t="s">
        <v>2905</v>
      </c>
    </row>
    <row r="351112" spans="1:2" x14ac:dyDescent="0.25">
      <c r="A351112" t="s">
        <v>2906</v>
      </c>
      <c r="B351112" t="s">
        <v>2907</v>
      </c>
    </row>
    <row r="351113" spans="1:2" x14ac:dyDescent="0.25">
      <c r="A351113" t="s">
        <v>2908</v>
      </c>
      <c r="B351113" t="s">
        <v>2909</v>
      </c>
    </row>
    <row r="351114" spans="1:2" x14ac:dyDescent="0.25">
      <c r="A351114" t="s">
        <v>2910</v>
      </c>
      <c r="B351114" t="s">
        <v>2911</v>
      </c>
    </row>
    <row r="351115" spans="1:2" x14ac:dyDescent="0.25">
      <c r="A351115" t="s">
        <v>2912</v>
      </c>
      <c r="B351115" t="s">
        <v>2913</v>
      </c>
    </row>
    <row r="351116" spans="1:2" x14ac:dyDescent="0.25">
      <c r="A351116" t="s">
        <v>2914</v>
      </c>
      <c r="B351116" t="s">
        <v>2915</v>
      </c>
    </row>
    <row r="351117" spans="1:2" x14ac:dyDescent="0.25">
      <c r="A351117" t="s">
        <v>2916</v>
      </c>
      <c r="B351117" t="s">
        <v>2917</v>
      </c>
    </row>
    <row r="351118" spans="1:2" x14ac:dyDescent="0.25">
      <c r="A351118" t="s">
        <v>2918</v>
      </c>
      <c r="B351118" t="s">
        <v>2919</v>
      </c>
    </row>
    <row r="351119" spans="1:2" x14ac:dyDescent="0.25">
      <c r="A351119" t="s">
        <v>2920</v>
      </c>
      <c r="B351119" t="s">
        <v>2921</v>
      </c>
    </row>
    <row r="351120" spans="1:2" x14ac:dyDescent="0.25">
      <c r="A351120" t="s">
        <v>2922</v>
      </c>
      <c r="B351120" t="s">
        <v>2923</v>
      </c>
    </row>
    <row r="351121" spans="1:2" x14ac:dyDescent="0.25">
      <c r="A351121" t="s">
        <v>2924</v>
      </c>
      <c r="B351121" t="s">
        <v>2925</v>
      </c>
    </row>
    <row r="351122" spans="1:2" x14ac:dyDescent="0.25">
      <c r="A351122" t="s">
        <v>2926</v>
      </c>
      <c r="B351122" t="s">
        <v>2927</v>
      </c>
    </row>
    <row r="351123" spans="1:2" x14ac:dyDescent="0.25">
      <c r="A351123" t="s">
        <v>2928</v>
      </c>
      <c r="B351123" t="s">
        <v>2929</v>
      </c>
    </row>
    <row r="351124" spans="1:2" x14ac:dyDescent="0.25">
      <c r="A351124" t="s">
        <v>2930</v>
      </c>
      <c r="B351124" t="s">
        <v>2931</v>
      </c>
    </row>
    <row r="351125" spans="1:2" x14ac:dyDescent="0.25">
      <c r="A351125" t="s">
        <v>2932</v>
      </c>
      <c r="B351125" t="s">
        <v>2933</v>
      </c>
    </row>
    <row r="351126" spans="1:2" x14ac:dyDescent="0.25">
      <c r="A351126" t="s">
        <v>2934</v>
      </c>
      <c r="B351126" t="s">
        <v>2935</v>
      </c>
    </row>
    <row r="351127" spans="1:2" x14ac:dyDescent="0.25">
      <c r="A351127" t="s">
        <v>2936</v>
      </c>
      <c r="B351127" t="s">
        <v>2937</v>
      </c>
    </row>
    <row r="351128" spans="1:2" x14ac:dyDescent="0.25">
      <c r="A351128" t="s">
        <v>2938</v>
      </c>
      <c r="B351128" t="s">
        <v>2939</v>
      </c>
    </row>
    <row r="351129" spans="1:2" x14ac:dyDescent="0.25">
      <c r="A351129" t="s">
        <v>2940</v>
      </c>
      <c r="B351129" t="s">
        <v>2941</v>
      </c>
    </row>
    <row r="351130" spans="1:2" x14ac:dyDescent="0.25">
      <c r="A351130" t="s">
        <v>2942</v>
      </c>
      <c r="B351130" t="s">
        <v>2943</v>
      </c>
    </row>
    <row r="351131" spans="1:2" x14ac:dyDescent="0.25">
      <c r="A351131" t="s">
        <v>2944</v>
      </c>
      <c r="B351131" t="s">
        <v>2945</v>
      </c>
    </row>
    <row r="351132" spans="1:2" x14ac:dyDescent="0.25">
      <c r="A351132" t="s">
        <v>2946</v>
      </c>
      <c r="B351132" t="s">
        <v>2947</v>
      </c>
    </row>
    <row r="351133" spans="1:2" x14ac:dyDescent="0.25">
      <c r="A351133" t="s">
        <v>2948</v>
      </c>
      <c r="B351133" t="s">
        <v>2949</v>
      </c>
    </row>
    <row r="351134" spans="1:2" x14ac:dyDescent="0.25">
      <c r="A351134" t="s">
        <v>2950</v>
      </c>
      <c r="B351134" t="s">
        <v>2951</v>
      </c>
    </row>
    <row r="351135" spans="1:2" x14ac:dyDescent="0.25">
      <c r="A351135" t="s">
        <v>2952</v>
      </c>
      <c r="B351135" t="s">
        <v>2953</v>
      </c>
    </row>
    <row r="351136" spans="1:2" x14ac:dyDescent="0.25">
      <c r="A351136" t="s">
        <v>2954</v>
      </c>
      <c r="B351136" t="s">
        <v>2955</v>
      </c>
    </row>
    <row r="351137" spans="1:2" x14ac:dyDescent="0.25">
      <c r="A351137" t="s">
        <v>2956</v>
      </c>
      <c r="B351137" t="s">
        <v>2957</v>
      </c>
    </row>
    <row r="351138" spans="1:2" x14ac:dyDescent="0.25">
      <c r="A351138" t="s">
        <v>2958</v>
      </c>
      <c r="B351138" t="s">
        <v>2959</v>
      </c>
    </row>
    <row r="351139" spans="1:2" x14ac:dyDescent="0.25">
      <c r="A351139" t="s">
        <v>2960</v>
      </c>
      <c r="B351139" t="s">
        <v>2961</v>
      </c>
    </row>
    <row r="351140" spans="1:2" x14ac:dyDescent="0.25">
      <c r="A351140" t="s">
        <v>2962</v>
      </c>
      <c r="B351140" t="s">
        <v>2963</v>
      </c>
    </row>
    <row r="351141" spans="1:2" x14ac:dyDescent="0.25">
      <c r="A351141" t="s">
        <v>2964</v>
      </c>
      <c r="B351141" t="s">
        <v>2965</v>
      </c>
    </row>
    <row r="351142" spans="1:2" x14ac:dyDescent="0.25">
      <c r="A351142" t="s">
        <v>2966</v>
      </c>
      <c r="B351142" t="s">
        <v>2967</v>
      </c>
    </row>
    <row r="351143" spans="1:2" x14ac:dyDescent="0.25">
      <c r="A351143" t="s">
        <v>2968</v>
      </c>
      <c r="B351143" t="s">
        <v>2969</v>
      </c>
    </row>
    <row r="351144" spans="1:2" x14ac:dyDescent="0.25">
      <c r="A351144" t="s">
        <v>2970</v>
      </c>
      <c r="B351144" t="s">
        <v>2971</v>
      </c>
    </row>
    <row r="351145" spans="1:2" x14ac:dyDescent="0.25">
      <c r="A351145" t="s">
        <v>2972</v>
      </c>
      <c r="B351145" t="s">
        <v>2973</v>
      </c>
    </row>
    <row r="351146" spans="1:2" x14ac:dyDescent="0.25">
      <c r="A351146" t="s">
        <v>2974</v>
      </c>
      <c r="B351146" t="s">
        <v>2975</v>
      </c>
    </row>
    <row r="351147" spans="1:2" x14ac:dyDescent="0.25">
      <c r="A351147" t="s">
        <v>2976</v>
      </c>
      <c r="B351147" t="s">
        <v>2977</v>
      </c>
    </row>
    <row r="351148" spans="1:2" x14ac:dyDescent="0.25">
      <c r="A351148" t="s">
        <v>2978</v>
      </c>
      <c r="B351148" t="s">
        <v>2979</v>
      </c>
    </row>
    <row r="351149" spans="1:2" x14ac:dyDescent="0.25">
      <c r="A351149" t="s">
        <v>2980</v>
      </c>
      <c r="B351149" t="s">
        <v>2981</v>
      </c>
    </row>
    <row r="351150" spans="1:2" x14ac:dyDescent="0.25">
      <c r="A351150" t="s">
        <v>2982</v>
      </c>
      <c r="B351150" t="s">
        <v>2983</v>
      </c>
    </row>
    <row r="351151" spans="1:2" x14ac:dyDescent="0.25">
      <c r="A351151" t="s">
        <v>2984</v>
      </c>
      <c r="B351151" t="s">
        <v>2985</v>
      </c>
    </row>
    <row r="351152" spans="1:2" x14ac:dyDescent="0.25">
      <c r="A351152" t="s">
        <v>2986</v>
      </c>
      <c r="B351152" t="s">
        <v>2987</v>
      </c>
    </row>
    <row r="351153" spans="1:2" x14ac:dyDescent="0.25">
      <c r="A351153" t="s">
        <v>2988</v>
      </c>
      <c r="B351153" t="s">
        <v>2989</v>
      </c>
    </row>
    <row r="351154" spans="1:2" x14ac:dyDescent="0.25">
      <c r="A351154" t="s">
        <v>2990</v>
      </c>
      <c r="B351154" t="s">
        <v>2991</v>
      </c>
    </row>
    <row r="351155" spans="1:2" x14ac:dyDescent="0.25">
      <c r="A351155" t="s">
        <v>2992</v>
      </c>
      <c r="B351155" t="s">
        <v>2993</v>
      </c>
    </row>
    <row r="351156" spans="1:2" x14ac:dyDescent="0.25">
      <c r="A351156" t="s">
        <v>2994</v>
      </c>
      <c r="B351156" t="s">
        <v>2995</v>
      </c>
    </row>
    <row r="351157" spans="1:2" x14ac:dyDescent="0.25">
      <c r="A351157" t="s">
        <v>2996</v>
      </c>
      <c r="B351157" t="s">
        <v>2997</v>
      </c>
    </row>
    <row r="351158" spans="1:2" x14ac:dyDescent="0.25">
      <c r="A351158" t="s">
        <v>2998</v>
      </c>
      <c r="B351158" t="s">
        <v>2999</v>
      </c>
    </row>
    <row r="351159" spans="1:2" x14ac:dyDescent="0.25">
      <c r="A351159" t="s">
        <v>3000</v>
      </c>
      <c r="B351159" t="s">
        <v>3001</v>
      </c>
    </row>
    <row r="351160" spans="1:2" x14ac:dyDescent="0.25">
      <c r="A351160" t="s">
        <v>3002</v>
      </c>
      <c r="B351160" t="s">
        <v>3003</v>
      </c>
    </row>
    <row r="351161" spans="1:2" x14ac:dyDescent="0.25">
      <c r="A351161" t="s">
        <v>3004</v>
      </c>
      <c r="B351161" t="s">
        <v>3005</v>
      </c>
    </row>
    <row r="351162" spans="1:2" x14ac:dyDescent="0.25">
      <c r="A351162" t="s">
        <v>3006</v>
      </c>
      <c r="B351162" t="s">
        <v>3007</v>
      </c>
    </row>
    <row r="351163" spans="1:2" x14ac:dyDescent="0.25">
      <c r="A351163" t="s">
        <v>3008</v>
      </c>
      <c r="B351163" t="s">
        <v>3009</v>
      </c>
    </row>
    <row r="351164" spans="1:2" x14ac:dyDescent="0.25">
      <c r="A351164" t="s">
        <v>3010</v>
      </c>
      <c r="B351164" t="s">
        <v>3011</v>
      </c>
    </row>
    <row r="351165" spans="1:2" x14ac:dyDescent="0.25">
      <c r="A351165" t="s">
        <v>3012</v>
      </c>
      <c r="B351165" t="s">
        <v>3013</v>
      </c>
    </row>
    <row r="351166" spans="1:2" x14ac:dyDescent="0.25">
      <c r="A351166" t="s">
        <v>3014</v>
      </c>
      <c r="B351166" t="s">
        <v>3015</v>
      </c>
    </row>
    <row r="351167" spans="1:2" x14ac:dyDescent="0.25">
      <c r="A351167" t="s">
        <v>3016</v>
      </c>
      <c r="B351167" t="s">
        <v>3017</v>
      </c>
    </row>
    <row r="351168" spans="1:2" x14ac:dyDescent="0.25">
      <c r="A351168" t="s">
        <v>3018</v>
      </c>
      <c r="B351168" t="s">
        <v>3019</v>
      </c>
    </row>
    <row r="351169" spans="1:2" x14ac:dyDescent="0.25">
      <c r="A351169" t="s">
        <v>3020</v>
      </c>
      <c r="B351169" t="s">
        <v>3021</v>
      </c>
    </row>
    <row r="351170" spans="1:2" x14ac:dyDescent="0.25">
      <c r="A351170" t="s">
        <v>3022</v>
      </c>
      <c r="B351170" t="s">
        <v>3023</v>
      </c>
    </row>
    <row r="351171" spans="1:2" x14ac:dyDescent="0.25">
      <c r="A351171" t="s">
        <v>3024</v>
      </c>
      <c r="B351171" t="s">
        <v>3025</v>
      </c>
    </row>
    <row r="351172" spans="1:2" x14ac:dyDescent="0.25">
      <c r="A351172" t="s">
        <v>3026</v>
      </c>
      <c r="B351172" t="s">
        <v>3027</v>
      </c>
    </row>
    <row r="351173" spans="1:2" x14ac:dyDescent="0.25">
      <c r="A351173" t="s">
        <v>3028</v>
      </c>
      <c r="B351173" t="s">
        <v>3029</v>
      </c>
    </row>
    <row r="351174" spans="1:2" x14ac:dyDescent="0.25">
      <c r="A351174" t="s">
        <v>3030</v>
      </c>
      <c r="B351174" t="s">
        <v>3031</v>
      </c>
    </row>
    <row r="351175" spans="1:2" x14ac:dyDescent="0.25">
      <c r="A351175" t="s">
        <v>3032</v>
      </c>
      <c r="B351175" t="s">
        <v>3033</v>
      </c>
    </row>
    <row r="351176" spans="1:2" x14ac:dyDescent="0.25">
      <c r="A351176" t="s">
        <v>3034</v>
      </c>
      <c r="B351176" t="s">
        <v>3035</v>
      </c>
    </row>
    <row r="351177" spans="1:2" x14ac:dyDescent="0.25">
      <c r="A351177" t="s">
        <v>3036</v>
      </c>
      <c r="B351177" t="s">
        <v>3037</v>
      </c>
    </row>
    <row r="351178" spans="1:2" x14ac:dyDescent="0.25">
      <c r="A351178" t="s">
        <v>3038</v>
      </c>
      <c r="B351178" t="s">
        <v>3039</v>
      </c>
    </row>
    <row r="351179" spans="1:2" x14ac:dyDescent="0.25">
      <c r="A351179" t="s">
        <v>3040</v>
      </c>
      <c r="B351179" t="s">
        <v>3041</v>
      </c>
    </row>
    <row r="351180" spans="1:2" x14ac:dyDescent="0.25">
      <c r="A351180" t="s">
        <v>3042</v>
      </c>
      <c r="B351180" t="s">
        <v>3043</v>
      </c>
    </row>
    <row r="351181" spans="1:2" x14ac:dyDescent="0.25">
      <c r="A351181" t="s">
        <v>3044</v>
      </c>
      <c r="B351181" t="s">
        <v>3045</v>
      </c>
    </row>
    <row r="351182" spans="1:2" x14ac:dyDescent="0.25">
      <c r="A351182" t="s">
        <v>3046</v>
      </c>
      <c r="B351182" t="s">
        <v>3047</v>
      </c>
    </row>
    <row r="351183" spans="1:2" x14ac:dyDescent="0.25">
      <c r="A351183" t="s">
        <v>3048</v>
      </c>
      <c r="B351183" t="s">
        <v>3049</v>
      </c>
    </row>
    <row r="351184" spans="1:2" x14ac:dyDescent="0.25">
      <c r="A351184" t="s">
        <v>3050</v>
      </c>
      <c r="B351184" t="s">
        <v>3051</v>
      </c>
    </row>
    <row r="351185" spans="1:2" x14ac:dyDescent="0.25">
      <c r="A351185" t="s">
        <v>3052</v>
      </c>
      <c r="B351185" t="s">
        <v>3053</v>
      </c>
    </row>
    <row r="351186" spans="1:2" x14ac:dyDescent="0.25">
      <c r="A351186" t="s">
        <v>3054</v>
      </c>
      <c r="B351186" t="s">
        <v>3055</v>
      </c>
    </row>
    <row r="351187" spans="1:2" x14ac:dyDescent="0.25">
      <c r="A351187" t="s">
        <v>3056</v>
      </c>
      <c r="B351187" t="s">
        <v>3057</v>
      </c>
    </row>
    <row r="351188" spans="1:2" x14ac:dyDescent="0.25">
      <c r="A351188" t="s">
        <v>3058</v>
      </c>
      <c r="B351188" t="s">
        <v>3059</v>
      </c>
    </row>
    <row r="351189" spans="1:2" x14ac:dyDescent="0.25">
      <c r="A351189" t="s">
        <v>3060</v>
      </c>
      <c r="B351189" t="s">
        <v>3061</v>
      </c>
    </row>
    <row r="351190" spans="1:2" x14ac:dyDescent="0.25">
      <c r="A351190" t="s">
        <v>3062</v>
      </c>
      <c r="B351190" t="s">
        <v>3063</v>
      </c>
    </row>
    <row r="351191" spans="1:2" x14ac:dyDescent="0.25">
      <c r="A351191" t="s">
        <v>3064</v>
      </c>
      <c r="B351191" t="s">
        <v>3065</v>
      </c>
    </row>
    <row r="351192" spans="1:2" x14ac:dyDescent="0.25">
      <c r="A351192" t="s">
        <v>3066</v>
      </c>
      <c r="B351192" t="s">
        <v>3067</v>
      </c>
    </row>
    <row r="351193" spans="1:2" x14ac:dyDescent="0.25">
      <c r="A351193" t="s">
        <v>3068</v>
      </c>
      <c r="B351193" t="s">
        <v>3069</v>
      </c>
    </row>
    <row r="351194" spans="1:2" x14ac:dyDescent="0.25">
      <c r="A351194" t="s">
        <v>3070</v>
      </c>
      <c r="B351194" t="s">
        <v>3071</v>
      </c>
    </row>
    <row r="351195" spans="1:2" x14ac:dyDescent="0.25">
      <c r="A351195" t="s">
        <v>3072</v>
      </c>
      <c r="B351195" t="s">
        <v>3073</v>
      </c>
    </row>
    <row r="351196" spans="1:2" x14ac:dyDescent="0.25">
      <c r="A351196" t="s">
        <v>3074</v>
      </c>
      <c r="B351196" t="s">
        <v>3075</v>
      </c>
    </row>
    <row r="351197" spans="1:2" x14ac:dyDescent="0.25">
      <c r="A351197" t="s">
        <v>3076</v>
      </c>
      <c r="B351197" t="s">
        <v>3077</v>
      </c>
    </row>
    <row r="351198" spans="1:2" x14ac:dyDescent="0.25">
      <c r="A351198" t="s">
        <v>3078</v>
      </c>
      <c r="B351198" t="s">
        <v>3079</v>
      </c>
    </row>
    <row r="351199" spans="1:2" x14ac:dyDescent="0.25">
      <c r="A351199" t="s">
        <v>3080</v>
      </c>
      <c r="B351199" t="s">
        <v>3081</v>
      </c>
    </row>
    <row r="351200" spans="1:2" x14ac:dyDescent="0.25">
      <c r="A351200" t="s">
        <v>3082</v>
      </c>
      <c r="B351200" t="s">
        <v>3083</v>
      </c>
    </row>
    <row r="351201" spans="1:2" x14ac:dyDescent="0.25">
      <c r="A351201" t="s">
        <v>3084</v>
      </c>
      <c r="B351201" t="s">
        <v>3085</v>
      </c>
    </row>
    <row r="351202" spans="1:2" x14ac:dyDescent="0.25">
      <c r="A351202" t="s">
        <v>3086</v>
      </c>
      <c r="B351202" t="s">
        <v>3087</v>
      </c>
    </row>
    <row r="351203" spans="1:2" x14ac:dyDescent="0.25">
      <c r="A351203" t="s">
        <v>3088</v>
      </c>
      <c r="B351203" t="s">
        <v>3089</v>
      </c>
    </row>
    <row r="351204" spans="1:2" x14ac:dyDescent="0.25">
      <c r="A351204" t="s">
        <v>3090</v>
      </c>
      <c r="B351204" t="s">
        <v>3091</v>
      </c>
    </row>
    <row r="351205" spans="1:2" x14ac:dyDescent="0.25">
      <c r="A351205" t="s">
        <v>3092</v>
      </c>
      <c r="B351205" t="s">
        <v>3093</v>
      </c>
    </row>
    <row r="351206" spans="1:2" x14ac:dyDescent="0.25">
      <c r="A351206" t="s">
        <v>3094</v>
      </c>
      <c r="B351206" t="s">
        <v>3095</v>
      </c>
    </row>
    <row r="351207" spans="1:2" x14ac:dyDescent="0.25">
      <c r="A351207" t="s">
        <v>3096</v>
      </c>
      <c r="B351207" t="s">
        <v>3097</v>
      </c>
    </row>
    <row r="351208" spans="1:2" x14ac:dyDescent="0.25">
      <c r="A351208" t="s">
        <v>3098</v>
      </c>
      <c r="B351208" t="s">
        <v>3099</v>
      </c>
    </row>
    <row r="351209" spans="1:2" x14ac:dyDescent="0.25">
      <c r="A351209" t="s">
        <v>3100</v>
      </c>
      <c r="B351209" t="s">
        <v>3101</v>
      </c>
    </row>
    <row r="351210" spans="1:2" x14ac:dyDescent="0.25">
      <c r="A351210" t="s">
        <v>3102</v>
      </c>
      <c r="B351210" t="s">
        <v>3103</v>
      </c>
    </row>
    <row r="351211" spans="1:2" x14ac:dyDescent="0.25">
      <c r="A351211" t="s">
        <v>3104</v>
      </c>
      <c r="B351211" t="s">
        <v>3105</v>
      </c>
    </row>
    <row r="351212" spans="1:2" x14ac:dyDescent="0.25">
      <c r="A351212" t="s">
        <v>3106</v>
      </c>
      <c r="B351212" t="s">
        <v>3107</v>
      </c>
    </row>
    <row r="351213" spans="1:2" x14ac:dyDescent="0.25">
      <c r="A351213" t="s">
        <v>3108</v>
      </c>
      <c r="B351213" t="s">
        <v>3109</v>
      </c>
    </row>
    <row r="351214" spans="1:2" x14ac:dyDescent="0.25">
      <c r="A351214" t="s">
        <v>3110</v>
      </c>
      <c r="B351214" t="s">
        <v>3111</v>
      </c>
    </row>
    <row r="351215" spans="1:2" x14ac:dyDescent="0.25">
      <c r="A351215" t="s">
        <v>3112</v>
      </c>
      <c r="B351215" t="s">
        <v>3113</v>
      </c>
    </row>
    <row r="351216" spans="1:2" x14ac:dyDescent="0.25">
      <c r="A351216" t="s">
        <v>3114</v>
      </c>
      <c r="B351216" t="s">
        <v>3115</v>
      </c>
    </row>
    <row r="351217" spans="1:2" x14ac:dyDescent="0.25">
      <c r="A351217" t="s">
        <v>3116</v>
      </c>
      <c r="B351217" t="s">
        <v>3117</v>
      </c>
    </row>
    <row r="351218" spans="1:2" x14ac:dyDescent="0.25">
      <c r="A351218" t="s">
        <v>3118</v>
      </c>
      <c r="B351218" t="s">
        <v>3119</v>
      </c>
    </row>
    <row r="351219" spans="1:2" x14ac:dyDescent="0.25">
      <c r="A351219" t="s">
        <v>3120</v>
      </c>
      <c r="B351219" t="s">
        <v>3121</v>
      </c>
    </row>
    <row r="351220" spans="1:2" x14ac:dyDescent="0.25">
      <c r="A351220" t="s">
        <v>3122</v>
      </c>
      <c r="B351220" t="s">
        <v>3123</v>
      </c>
    </row>
    <row r="351221" spans="1:2" x14ac:dyDescent="0.25">
      <c r="A351221" t="s">
        <v>3124</v>
      </c>
      <c r="B351221" t="s">
        <v>3125</v>
      </c>
    </row>
    <row r="351222" spans="1:2" x14ac:dyDescent="0.25">
      <c r="A351222" t="s">
        <v>3126</v>
      </c>
      <c r="B351222" t="s">
        <v>3127</v>
      </c>
    </row>
    <row r="351223" spans="1:2" x14ac:dyDescent="0.25">
      <c r="A351223" t="s">
        <v>3128</v>
      </c>
      <c r="B351223" t="s">
        <v>3129</v>
      </c>
    </row>
    <row r="351224" spans="1:2" x14ac:dyDescent="0.25">
      <c r="A351224" t="s">
        <v>3130</v>
      </c>
      <c r="B351224" t="s">
        <v>3131</v>
      </c>
    </row>
    <row r="351225" spans="1:2" x14ac:dyDescent="0.25">
      <c r="A351225" t="s">
        <v>3132</v>
      </c>
      <c r="B351225" t="s">
        <v>3133</v>
      </c>
    </row>
    <row r="351226" spans="1:2" x14ac:dyDescent="0.25">
      <c r="A351226" t="s">
        <v>3134</v>
      </c>
      <c r="B351226" t="s">
        <v>3135</v>
      </c>
    </row>
    <row r="351227" spans="1:2" x14ac:dyDescent="0.25">
      <c r="A351227" t="s">
        <v>3136</v>
      </c>
      <c r="B351227" t="s">
        <v>3137</v>
      </c>
    </row>
    <row r="351228" spans="1:2" x14ac:dyDescent="0.25">
      <c r="A351228" t="s">
        <v>3138</v>
      </c>
      <c r="B351228" t="s">
        <v>3139</v>
      </c>
    </row>
    <row r="351229" spans="1:2" x14ac:dyDescent="0.25">
      <c r="A351229" t="s">
        <v>3140</v>
      </c>
      <c r="B351229" t="s">
        <v>3141</v>
      </c>
    </row>
    <row r="351230" spans="1:2" x14ac:dyDescent="0.25">
      <c r="A351230" t="s">
        <v>3142</v>
      </c>
      <c r="B351230" t="s">
        <v>3143</v>
      </c>
    </row>
    <row r="351231" spans="1:2" x14ac:dyDescent="0.25">
      <c r="A351231" t="s">
        <v>3144</v>
      </c>
      <c r="B351231" t="s">
        <v>3145</v>
      </c>
    </row>
    <row r="351232" spans="1:2" x14ac:dyDescent="0.25">
      <c r="A351232" t="s">
        <v>3146</v>
      </c>
      <c r="B351232" t="s">
        <v>3147</v>
      </c>
    </row>
    <row r="351233" spans="1:2" x14ac:dyDescent="0.25">
      <c r="A351233" t="s">
        <v>3148</v>
      </c>
      <c r="B351233" t="s">
        <v>3149</v>
      </c>
    </row>
    <row r="351234" spans="1:2" x14ac:dyDescent="0.25">
      <c r="A351234" t="s">
        <v>3150</v>
      </c>
      <c r="B351234" t="s">
        <v>3151</v>
      </c>
    </row>
    <row r="351235" spans="1:2" x14ac:dyDescent="0.25">
      <c r="A351235" t="s">
        <v>3152</v>
      </c>
      <c r="B351235" t="s">
        <v>3153</v>
      </c>
    </row>
    <row r="351236" spans="1:2" x14ac:dyDescent="0.25">
      <c r="A351236" t="s">
        <v>3154</v>
      </c>
      <c r="B351236" t="s">
        <v>3155</v>
      </c>
    </row>
    <row r="351237" spans="1:2" x14ac:dyDescent="0.25">
      <c r="A351237" t="s">
        <v>3156</v>
      </c>
      <c r="B351237" t="s">
        <v>3157</v>
      </c>
    </row>
    <row r="351238" spans="1:2" x14ac:dyDescent="0.25">
      <c r="A351238" t="s">
        <v>3158</v>
      </c>
      <c r="B351238" t="s">
        <v>3159</v>
      </c>
    </row>
    <row r="351239" spans="1:2" x14ac:dyDescent="0.25">
      <c r="A351239" t="s">
        <v>3160</v>
      </c>
      <c r="B351239" t="s">
        <v>3161</v>
      </c>
    </row>
    <row r="351240" spans="1:2" x14ac:dyDescent="0.25">
      <c r="A351240" t="s">
        <v>3162</v>
      </c>
      <c r="B351240" t="s">
        <v>3163</v>
      </c>
    </row>
    <row r="351241" spans="1:2" x14ac:dyDescent="0.25">
      <c r="A351241" t="s">
        <v>3164</v>
      </c>
      <c r="B351241" t="s">
        <v>3165</v>
      </c>
    </row>
    <row r="351242" spans="1:2" x14ac:dyDescent="0.25">
      <c r="A351242" t="s">
        <v>3166</v>
      </c>
      <c r="B351242" t="s">
        <v>3167</v>
      </c>
    </row>
    <row r="351243" spans="1:2" x14ac:dyDescent="0.25">
      <c r="A351243" t="s">
        <v>3168</v>
      </c>
      <c r="B351243" t="s">
        <v>3169</v>
      </c>
    </row>
    <row r="351244" spans="1:2" x14ac:dyDescent="0.25">
      <c r="A351244" t="s">
        <v>3170</v>
      </c>
      <c r="B351244" t="s">
        <v>3171</v>
      </c>
    </row>
    <row r="351245" spans="1:2" x14ac:dyDescent="0.25">
      <c r="A351245" t="s">
        <v>3172</v>
      </c>
      <c r="B351245" t="s">
        <v>3173</v>
      </c>
    </row>
    <row r="351246" spans="1:2" x14ac:dyDescent="0.25">
      <c r="A351246" t="s">
        <v>3174</v>
      </c>
      <c r="B351246" t="s">
        <v>3175</v>
      </c>
    </row>
    <row r="351247" spans="1:2" x14ac:dyDescent="0.25">
      <c r="A351247" t="s">
        <v>3176</v>
      </c>
      <c r="B351247" t="s">
        <v>3177</v>
      </c>
    </row>
    <row r="351248" spans="1:2" x14ac:dyDescent="0.25">
      <c r="A351248" t="s">
        <v>3178</v>
      </c>
      <c r="B351248" t="s">
        <v>3179</v>
      </c>
    </row>
    <row r="351249" spans="1:2" x14ac:dyDescent="0.25">
      <c r="A351249" t="s">
        <v>3180</v>
      </c>
      <c r="B351249" t="s">
        <v>3181</v>
      </c>
    </row>
    <row r="351250" spans="1:2" x14ac:dyDescent="0.25">
      <c r="A351250" t="s">
        <v>3182</v>
      </c>
      <c r="B351250" t="s">
        <v>3183</v>
      </c>
    </row>
    <row r="351251" spans="1:2" x14ac:dyDescent="0.25">
      <c r="A351251" t="s">
        <v>3184</v>
      </c>
      <c r="B351251" t="s">
        <v>3185</v>
      </c>
    </row>
    <row r="351252" spans="1:2" x14ac:dyDescent="0.25">
      <c r="A351252" t="s">
        <v>3186</v>
      </c>
      <c r="B351252" t="s">
        <v>3187</v>
      </c>
    </row>
    <row r="351253" spans="1:2" x14ac:dyDescent="0.25">
      <c r="A351253" t="s">
        <v>3188</v>
      </c>
      <c r="B351253" t="s">
        <v>3189</v>
      </c>
    </row>
    <row r="351254" spans="1:2" x14ac:dyDescent="0.25">
      <c r="A351254" t="s">
        <v>3190</v>
      </c>
      <c r="B351254" t="s">
        <v>3191</v>
      </c>
    </row>
    <row r="351255" spans="1:2" x14ac:dyDescent="0.25">
      <c r="A351255" t="s">
        <v>3192</v>
      </c>
      <c r="B351255" t="s">
        <v>3193</v>
      </c>
    </row>
    <row r="351256" spans="1:2" x14ac:dyDescent="0.25">
      <c r="A351256" t="s">
        <v>3194</v>
      </c>
      <c r="B351256" t="s">
        <v>3195</v>
      </c>
    </row>
    <row r="351257" spans="1:2" x14ac:dyDescent="0.25">
      <c r="A351257" t="s">
        <v>3196</v>
      </c>
      <c r="B351257" t="s">
        <v>3197</v>
      </c>
    </row>
    <row r="351258" spans="1:2" x14ac:dyDescent="0.25">
      <c r="A351258" t="s">
        <v>3198</v>
      </c>
      <c r="B351258" t="s">
        <v>3199</v>
      </c>
    </row>
    <row r="351259" spans="1:2" x14ac:dyDescent="0.25">
      <c r="A351259" t="s">
        <v>3200</v>
      </c>
      <c r="B351259" t="s">
        <v>3201</v>
      </c>
    </row>
    <row r="351260" spans="1:2" x14ac:dyDescent="0.25">
      <c r="A351260" t="s">
        <v>3202</v>
      </c>
      <c r="B351260" t="s">
        <v>3203</v>
      </c>
    </row>
    <row r="351261" spans="1:2" x14ac:dyDescent="0.25">
      <c r="A351261" t="s">
        <v>3204</v>
      </c>
      <c r="B351261" t="s">
        <v>3205</v>
      </c>
    </row>
    <row r="351262" spans="1:2" x14ac:dyDescent="0.25">
      <c r="A351262" t="s">
        <v>3206</v>
      </c>
      <c r="B351262" t="s">
        <v>3207</v>
      </c>
    </row>
    <row r="351263" spans="1:2" x14ac:dyDescent="0.25">
      <c r="A351263" t="s">
        <v>3208</v>
      </c>
      <c r="B351263" t="s">
        <v>3209</v>
      </c>
    </row>
    <row r="351264" spans="1:2" x14ac:dyDescent="0.25">
      <c r="A351264" t="s">
        <v>3210</v>
      </c>
      <c r="B351264" t="s">
        <v>3211</v>
      </c>
    </row>
    <row r="351265" spans="1:2" x14ac:dyDescent="0.25">
      <c r="A351265" t="s">
        <v>3212</v>
      </c>
      <c r="B351265" t="s">
        <v>3213</v>
      </c>
    </row>
    <row r="351266" spans="1:2" x14ac:dyDescent="0.25">
      <c r="A351266" t="s">
        <v>3214</v>
      </c>
      <c r="B351266" t="s">
        <v>3215</v>
      </c>
    </row>
    <row r="351267" spans="1:2" x14ac:dyDescent="0.25">
      <c r="A351267" t="s">
        <v>3216</v>
      </c>
      <c r="B351267" t="s">
        <v>3217</v>
      </c>
    </row>
    <row r="351268" spans="1:2" x14ac:dyDescent="0.25">
      <c r="A351268" t="s">
        <v>3218</v>
      </c>
      <c r="B351268" t="s">
        <v>3219</v>
      </c>
    </row>
    <row r="351269" spans="1:2" x14ac:dyDescent="0.25">
      <c r="A351269" t="s">
        <v>3220</v>
      </c>
      <c r="B351269" t="s">
        <v>3221</v>
      </c>
    </row>
    <row r="351270" spans="1:2" x14ac:dyDescent="0.25">
      <c r="A351270" t="s">
        <v>3222</v>
      </c>
      <c r="B351270" t="s">
        <v>3223</v>
      </c>
    </row>
    <row r="351271" spans="1:2" x14ac:dyDescent="0.25">
      <c r="A351271" t="s">
        <v>3224</v>
      </c>
      <c r="B351271" t="s">
        <v>3225</v>
      </c>
    </row>
    <row r="351272" spans="1:2" x14ac:dyDescent="0.25">
      <c r="A351272" t="s">
        <v>3226</v>
      </c>
      <c r="B351272" t="s">
        <v>3227</v>
      </c>
    </row>
    <row r="351273" spans="1:2" x14ac:dyDescent="0.25">
      <c r="A351273" t="s">
        <v>3228</v>
      </c>
      <c r="B351273" t="s">
        <v>3229</v>
      </c>
    </row>
    <row r="351274" spans="1:2" x14ac:dyDescent="0.25">
      <c r="A351274" t="s">
        <v>3230</v>
      </c>
      <c r="B351274" t="s">
        <v>3231</v>
      </c>
    </row>
    <row r="351275" spans="1:2" x14ac:dyDescent="0.25">
      <c r="A351275" t="s">
        <v>3232</v>
      </c>
      <c r="B351275" t="s">
        <v>3233</v>
      </c>
    </row>
    <row r="351276" spans="1:2" x14ac:dyDescent="0.25">
      <c r="A351276" t="s">
        <v>3234</v>
      </c>
      <c r="B351276" t="s">
        <v>3235</v>
      </c>
    </row>
    <row r="351277" spans="1:2" x14ac:dyDescent="0.25">
      <c r="A351277" t="s">
        <v>3236</v>
      </c>
      <c r="B351277" t="s">
        <v>3237</v>
      </c>
    </row>
    <row r="351278" spans="1:2" x14ac:dyDescent="0.25">
      <c r="A351278" t="s">
        <v>3238</v>
      </c>
      <c r="B351278" t="s">
        <v>3239</v>
      </c>
    </row>
    <row r="351279" spans="1:2" x14ac:dyDescent="0.25">
      <c r="A351279" t="s">
        <v>3240</v>
      </c>
      <c r="B351279" t="s">
        <v>3241</v>
      </c>
    </row>
    <row r="351280" spans="1:2" x14ac:dyDescent="0.25">
      <c r="A351280" t="s">
        <v>3242</v>
      </c>
      <c r="B351280" t="s">
        <v>3243</v>
      </c>
    </row>
    <row r="351281" spans="1:2" x14ac:dyDescent="0.25">
      <c r="A351281" t="s">
        <v>3244</v>
      </c>
      <c r="B351281" t="s">
        <v>3245</v>
      </c>
    </row>
    <row r="351282" spans="1:2" x14ac:dyDescent="0.25">
      <c r="A351282" t="s">
        <v>3246</v>
      </c>
      <c r="B351282" t="s">
        <v>3247</v>
      </c>
    </row>
    <row r="351283" spans="1:2" x14ac:dyDescent="0.25">
      <c r="A351283" t="s">
        <v>3248</v>
      </c>
      <c r="B351283" t="s">
        <v>3249</v>
      </c>
    </row>
    <row r="351284" spans="1:2" x14ac:dyDescent="0.25">
      <c r="A351284" t="s">
        <v>3250</v>
      </c>
      <c r="B351284" t="s">
        <v>3251</v>
      </c>
    </row>
    <row r="351285" spans="1:2" x14ac:dyDescent="0.25">
      <c r="A351285" t="s">
        <v>3252</v>
      </c>
      <c r="B351285" t="s">
        <v>3253</v>
      </c>
    </row>
    <row r="351286" spans="1:2" x14ac:dyDescent="0.25">
      <c r="A351286" t="s">
        <v>3254</v>
      </c>
      <c r="B351286" t="s">
        <v>3255</v>
      </c>
    </row>
    <row r="351287" spans="1:2" x14ac:dyDescent="0.25">
      <c r="A351287" t="s">
        <v>3256</v>
      </c>
      <c r="B351287" t="s">
        <v>3257</v>
      </c>
    </row>
    <row r="351288" spans="1:2" x14ac:dyDescent="0.25">
      <c r="A351288" t="s">
        <v>3258</v>
      </c>
      <c r="B351288" t="s">
        <v>3259</v>
      </c>
    </row>
    <row r="351289" spans="1:2" x14ac:dyDescent="0.25">
      <c r="A351289" t="s">
        <v>3260</v>
      </c>
      <c r="B351289" t="s">
        <v>3261</v>
      </c>
    </row>
    <row r="351290" spans="1:2" x14ac:dyDescent="0.25">
      <c r="A351290" t="s">
        <v>3262</v>
      </c>
      <c r="B351290" t="s">
        <v>3263</v>
      </c>
    </row>
    <row r="351291" spans="1:2" x14ac:dyDescent="0.25">
      <c r="A351291" t="s">
        <v>3264</v>
      </c>
      <c r="B351291" t="s">
        <v>3265</v>
      </c>
    </row>
    <row r="351292" spans="1:2" x14ac:dyDescent="0.25">
      <c r="A351292" t="s">
        <v>3266</v>
      </c>
      <c r="B351292" t="s">
        <v>3267</v>
      </c>
    </row>
    <row r="351293" spans="1:2" x14ac:dyDescent="0.25">
      <c r="A351293" t="s">
        <v>3268</v>
      </c>
      <c r="B351293" t="s">
        <v>3269</v>
      </c>
    </row>
    <row r="351294" spans="1:2" x14ac:dyDescent="0.25">
      <c r="A351294" t="s">
        <v>3270</v>
      </c>
      <c r="B351294" t="s">
        <v>3271</v>
      </c>
    </row>
    <row r="351295" spans="1:2" x14ac:dyDescent="0.25">
      <c r="A351295" t="s">
        <v>3272</v>
      </c>
      <c r="B351295" t="s">
        <v>3273</v>
      </c>
    </row>
    <row r="351296" spans="1:2" x14ac:dyDescent="0.25">
      <c r="A351296" t="s">
        <v>3274</v>
      </c>
      <c r="B351296" t="s">
        <v>3275</v>
      </c>
    </row>
    <row r="351297" spans="1:2" x14ac:dyDescent="0.25">
      <c r="A351297" t="s">
        <v>3276</v>
      </c>
      <c r="B351297" t="s">
        <v>3277</v>
      </c>
    </row>
    <row r="351298" spans="1:2" x14ac:dyDescent="0.25">
      <c r="A351298" t="s">
        <v>3278</v>
      </c>
      <c r="B351298" t="s">
        <v>3279</v>
      </c>
    </row>
    <row r="351299" spans="1:2" x14ac:dyDescent="0.25">
      <c r="A351299" t="s">
        <v>3280</v>
      </c>
      <c r="B351299" t="s">
        <v>3281</v>
      </c>
    </row>
    <row r="351300" spans="1:2" x14ac:dyDescent="0.25">
      <c r="A351300" t="s">
        <v>3282</v>
      </c>
      <c r="B351300" t="s">
        <v>3283</v>
      </c>
    </row>
    <row r="351301" spans="1:2" x14ac:dyDescent="0.25">
      <c r="A351301" t="s">
        <v>3284</v>
      </c>
      <c r="B351301" t="s">
        <v>3285</v>
      </c>
    </row>
    <row r="351302" spans="1:2" x14ac:dyDescent="0.25">
      <c r="A351302" t="s">
        <v>3286</v>
      </c>
      <c r="B351302" t="s">
        <v>3287</v>
      </c>
    </row>
    <row r="351303" spans="1:2" x14ac:dyDescent="0.25">
      <c r="A351303" t="s">
        <v>3288</v>
      </c>
      <c r="B351303" t="s">
        <v>3289</v>
      </c>
    </row>
    <row r="351304" spans="1:2" x14ac:dyDescent="0.25">
      <c r="A351304" t="s">
        <v>3290</v>
      </c>
      <c r="B351304" t="s">
        <v>3291</v>
      </c>
    </row>
    <row r="351305" spans="1:2" x14ac:dyDescent="0.25">
      <c r="A351305" t="s">
        <v>3292</v>
      </c>
      <c r="B351305" t="s">
        <v>3293</v>
      </c>
    </row>
    <row r="351306" spans="1:2" x14ac:dyDescent="0.25">
      <c r="A351306" t="s">
        <v>3294</v>
      </c>
      <c r="B351306" t="s">
        <v>3295</v>
      </c>
    </row>
    <row r="351307" spans="1:2" x14ac:dyDescent="0.25">
      <c r="A351307" t="s">
        <v>3296</v>
      </c>
      <c r="B351307" t="s">
        <v>3297</v>
      </c>
    </row>
    <row r="351308" spans="1:2" x14ac:dyDescent="0.25">
      <c r="A351308" t="s">
        <v>3298</v>
      </c>
      <c r="B351308" t="s">
        <v>3299</v>
      </c>
    </row>
    <row r="351309" spans="1:2" x14ac:dyDescent="0.25">
      <c r="A351309" t="s">
        <v>3300</v>
      </c>
      <c r="B351309" t="s">
        <v>3301</v>
      </c>
    </row>
    <row r="351310" spans="1:2" x14ac:dyDescent="0.25">
      <c r="A351310" t="s">
        <v>3302</v>
      </c>
      <c r="B351310" t="s">
        <v>3303</v>
      </c>
    </row>
    <row r="351311" spans="1:2" x14ac:dyDescent="0.25">
      <c r="A351311" t="s">
        <v>3304</v>
      </c>
      <c r="B351311" t="s">
        <v>3305</v>
      </c>
    </row>
    <row r="351312" spans="1:2" x14ac:dyDescent="0.25">
      <c r="A351312" t="s">
        <v>3306</v>
      </c>
      <c r="B351312" t="s">
        <v>3307</v>
      </c>
    </row>
    <row r="351313" spans="1:2" x14ac:dyDescent="0.25">
      <c r="A351313" t="s">
        <v>3308</v>
      </c>
      <c r="B351313" t="s">
        <v>3309</v>
      </c>
    </row>
    <row r="351314" spans="1:2" x14ac:dyDescent="0.25">
      <c r="A351314" t="s">
        <v>3310</v>
      </c>
      <c r="B351314" t="s">
        <v>3311</v>
      </c>
    </row>
    <row r="351315" spans="1:2" x14ac:dyDescent="0.25">
      <c r="A351315" t="s">
        <v>3312</v>
      </c>
      <c r="B351315" t="s">
        <v>3313</v>
      </c>
    </row>
    <row r="351316" spans="1:2" x14ac:dyDescent="0.25">
      <c r="A351316" t="s">
        <v>3314</v>
      </c>
      <c r="B351316" t="s">
        <v>3315</v>
      </c>
    </row>
    <row r="351317" spans="1:2" x14ac:dyDescent="0.25">
      <c r="A351317" t="s">
        <v>3316</v>
      </c>
      <c r="B351317" t="s">
        <v>3317</v>
      </c>
    </row>
    <row r="351318" spans="1:2" x14ac:dyDescent="0.25">
      <c r="A351318" t="s">
        <v>3318</v>
      </c>
      <c r="B351318" t="s">
        <v>3319</v>
      </c>
    </row>
    <row r="351319" spans="1:2" x14ac:dyDescent="0.25">
      <c r="A351319" t="s">
        <v>3320</v>
      </c>
      <c r="B351319" t="s">
        <v>3321</v>
      </c>
    </row>
    <row r="351320" spans="1:2" x14ac:dyDescent="0.25">
      <c r="A351320" t="s">
        <v>3322</v>
      </c>
      <c r="B351320" t="s">
        <v>3323</v>
      </c>
    </row>
    <row r="351321" spans="1:2" x14ac:dyDescent="0.25">
      <c r="A351321" t="s">
        <v>3324</v>
      </c>
      <c r="B351321" t="s">
        <v>3325</v>
      </c>
    </row>
    <row r="351322" spans="1:2" x14ac:dyDescent="0.25">
      <c r="A351322" t="s">
        <v>3326</v>
      </c>
      <c r="B351322" t="s">
        <v>3327</v>
      </c>
    </row>
    <row r="351323" spans="1:2" x14ac:dyDescent="0.25">
      <c r="A351323" t="s">
        <v>3328</v>
      </c>
      <c r="B351323" t="s">
        <v>3329</v>
      </c>
    </row>
    <row r="351324" spans="1:2" x14ac:dyDescent="0.25">
      <c r="A351324" t="s">
        <v>3330</v>
      </c>
      <c r="B351324" t="s">
        <v>3331</v>
      </c>
    </row>
    <row r="351325" spans="1:2" x14ac:dyDescent="0.25">
      <c r="A351325" t="s">
        <v>3332</v>
      </c>
      <c r="B351325" t="s">
        <v>3333</v>
      </c>
    </row>
    <row r="351326" spans="1:2" x14ac:dyDescent="0.25">
      <c r="A351326" t="s">
        <v>3334</v>
      </c>
      <c r="B351326" t="s">
        <v>3335</v>
      </c>
    </row>
    <row r="351327" spans="1:2" x14ac:dyDescent="0.25">
      <c r="A351327" t="s">
        <v>3336</v>
      </c>
      <c r="B351327" t="s">
        <v>3337</v>
      </c>
    </row>
    <row r="351328" spans="1:2" x14ac:dyDescent="0.25">
      <c r="A351328" t="s">
        <v>3338</v>
      </c>
      <c r="B351328" t="s">
        <v>3339</v>
      </c>
    </row>
    <row r="351329" spans="1:2" x14ac:dyDescent="0.25">
      <c r="A351329" t="s">
        <v>3340</v>
      </c>
      <c r="B351329" t="s">
        <v>3341</v>
      </c>
    </row>
    <row r="351330" spans="1:2" x14ac:dyDescent="0.25">
      <c r="A351330" t="s">
        <v>3342</v>
      </c>
      <c r="B351330" t="s">
        <v>3343</v>
      </c>
    </row>
    <row r="351331" spans="1:2" x14ac:dyDescent="0.25">
      <c r="A351331" t="s">
        <v>3344</v>
      </c>
      <c r="B351331" t="s">
        <v>3345</v>
      </c>
    </row>
    <row r="351332" spans="1:2" x14ac:dyDescent="0.25">
      <c r="A351332" t="s">
        <v>3346</v>
      </c>
      <c r="B351332" t="s">
        <v>3347</v>
      </c>
    </row>
    <row r="351333" spans="1:2" x14ac:dyDescent="0.25">
      <c r="A351333" t="s">
        <v>3348</v>
      </c>
      <c r="B351333" t="s">
        <v>3349</v>
      </c>
    </row>
    <row r="351334" spans="1:2" x14ac:dyDescent="0.25">
      <c r="A351334" t="s">
        <v>3350</v>
      </c>
      <c r="B351334" t="s">
        <v>3351</v>
      </c>
    </row>
    <row r="351335" spans="1:2" x14ac:dyDescent="0.25">
      <c r="A351335" t="s">
        <v>3352</v>
      </c>
      <c r="B351335" t="s">
        <v>3353</v>
      </c>
    </row>
    <row r="351336" spans="1:2" x14ac:dyDescent="0.25">
      <c r="A351336" t="s">
        <v>3354</v>
      </c>
      <c r="B351336" t="s">
        <v>3355</v>
      </c>
    </row>
    <row r="351337" spans="1:2" x14ac:dyDescent="0.25">
      <c r="A351337" t="s">
        <v>3356</v>
      </c>
      <c r="B351337" t="s">
        <v>3357</v>
      </c>
    </row>
    <row r="351338" spans="1:2" x14ac:dyDescent="0.25">
      <c r="A351338" t="s">
        <v>3358</v>
      </c>
      <c r="B351338" t="s">
        <v>3359</v>
      </c>
    </row>
    <row r="351339" spans="1:2" x14ac:dyDescent="0.25">
      <c r="A351339" t="s">
        <v>3360</v>
      </c>
      <c r="B351339" t="s">
        <v>3361</v>
      </c>
    </row>
    <row r="351340" spans="1:2" x14ac:dyDescent="0.25">
      <c r="A351340" t="s">
        <v>3362</v>
      </c>
      <c r="B351340" t="s">
        <v>3363</v>
      </c>
    </row>
    <row r="351341" spans="1:2" x14ac:dyDescent="0.25">
      <c r="A351341" t="s">
        <v>3364</v>
      </c>
      <c r="B351341" t="s">
        <v>3365</v>
      </c>
    </row>
    <row r="351342" spans="1:2" x14ac:dyDescent="0.25">
      <c r="A351342" t="s">
        <v>3366</v>
      </c>
      <c r="B351342" t="s">
        <v>3367</v>
      </c>
    </row>
    <row r="351343" spans="1:2" x14ac:dyDescent="0.25">
      <c r="A351343" t="s">
        <v>3368</v>
      </c>
      <c r="B351343" t="s">
        <v>3369</v>
      </c>
    </row>
    <row r="351344" spans="1:2" x14ac:dyDescent="0.25">
      <c r="A351344" t="s">
        <v>3370</v>
      </c>
      <c r="B351344" t="s">
        <v>3371</v>
      </c>
    </row>
    <row r="351345" spans="1:2" x14ac:dyDescent="0.25">
      <c r="A351345" t="s">
        <v>3372</v>
      </c>
      <c r="B351345" t="s">
        <v>3373</v>
      </c>
    </row>
    <row r="351346" spans="1:2" x14ac:dyDescent="0.25">
      <c r="A351346" t="s">
        <v>3374</v>
      </c>
      <c r="B351346" t="s">
        <v>3375</v>
      </c>
    </row>
    <row r="351347" spans="1:2" x14ac:dyDescent="0.25">
      <c r="A351347" t="s">
        <v>3376</v>
      </c>
      <c r="B351347" t="s">
        <v>3377</v>
      </c>
    </row>
    <row r="351348" spans="1:2" x14ac:dyDescent="0.25">
      <c r="A351348" t="s">
        <v>3378</v>
      </c>
      <c r="B351348" t="s">
        <v>3379</v>
      </c>
    </row>
    <row r="351349" spans="1:2" x14ac:dyDescent="0.25">
      <c r="A351349" t="s">
        <v>3380</v>
      </c>
      <c r="B351349" t="s">
        <v>3381</v>
      </c>
    </row>
    <row r="351350" spans="1:2" x14ac:dyDescent="0.25">
      <c r="A351350" t="s">
        <v>3382</v>
      </c>
      <c r="B351350" t="s">
        <v>3383</v>
      </c>
    </row>
    <row r="351351" spans="1:2" x14ac:dyDescent="0.25">
      <c r="A351351" t="s">
        <v>3384</v>
      </c>
      <c r="B351351" t="s">
        <v>3385</v>
      </c>
    </row>
    <row r="351352" spans="1:2" x14ac:dyDescent="0.25">
      <c r="A351352" t="s">
        <v>3386</v>
      </c>
      <c r="B351352" t="s">
        <v>3387</v>
      </c>
    </row>
    <row r="351353" spans="1:2" x14ac:dyDescent="0.25">
      <c r="A351353" t="s">
        <v>3388</v>
      </c>
      <c r="B351353" t="s">
        <v>3389</v>
      </c>
    </row>
    <row r="351354" spans="1:2" x14ac:dyDescent="0.25">
      <c r="A351354" t="s">
        <v>3390</v>
      </c>
      <c r="B351354" t="s">
        <v>3391</v>
      </c>
    </row>
    <row r="351355" spans="1:2" x14ac:dyDescent="0.25">
      <c r="A351355" t="s">
        <v>3392</v>
      </c>
      <c r="B351355" t="s">
        <v>3393</v>
      </c>
    </row>
    <row r="351356" spans="1:2" x14ac:dyDescent="0.25">
      <c r="A351356" t="s">
        <v>3394</v>
      </c>
      <c r="B351356" t="s">
        <v>3395</v>
      </c>
    </row>
    <row r="351357" spans="1:2" x14ac:dyDescent="0.25">
      <c r="A351357" t="s">
        <v>3396</v>
      </c>
      <c r="B351357" t="s">
        <v>3397</v>
      </c>
    </row>
    <row r="351358" spans="1:2" x14ac:dyDescent="0.25">
      <c r="A351358" t="s">
        <v>3398</v>
      </c>
      <c r="B351358" t="s">
        <v>3399</v>
      </c>
    </row>
    <row r="351359" spans="1:2" x14ac:dyDescent="0.25">
      <c r="A351359" t="s">
        <v>3400</v>
      </c>
      <c r="B351359" t="s">
        <v>3401</v>
      </c>
    </row>
    <row r="351360" spans="1:2" x14ac:dyDescent="0.25">
      <c r="A351360" t="s">
        <v>3402</v>
      </c>
      <c r="B351360" t="s">
        <v>3403</v>
      </c>
    </row>
    <row r="351361" spans="1:2" x14ac:dyDescent="0.25">
      <c r="A351361" t="s">
        <v>3404</v>
      </c>
      <c r="B351361" t="s">
        <v>3405</v>
      </c>
    </row>
    <row r="351362" spans="1:2" x14ac:dyDescent="0.25">
      <c r="A351362" t="s">
        <v>3406</v>
      </c>
      <c r="B351362" t="s">
        <v>3407</v>
      </c>
    </row>
    <row r="351363" spans="1:2" x14ac:dyDescent="0.25">
      <c r="A351363" t="s">
        <v>3408</v>
      </c>
      <c r="B351363" t="s">
        <v>3409</v>
      </c>
    </row>
    <row r="351364" spans="1:2" x14ac:dyDescent="0.25">
      <c r="A351364" t="s">
        <v>3410</v>
      </c>
      <c r="B351364" t="s">
        <v>3411</v>
      </c>
    </row>
    <row r="351365" spans="1:2" x14ac:dyDescent="0.25">
      <c r="A351365" t="s">
        <v>3412</v>
      </c>
      <c r="B351365" t="s">
        <v>3413</v>
      </c>
    </row>
    <row r="351366" spans="1:2" x14ac:dyDescent="0.25">
      <c r="A351366" t="s">
        <v>3414</v>
      </c>
      <c r="B351366" t="s">
        <v>3415</v>
      </c>
    </row>
    <row r="351367" spans="1:2" x14ac:dyDescent="0.25">
      <c r="A351367" t="s">
        <v>3416</v>
      </c>
      <c r="B351367" t="s">
        <v>3417</v>
      </c>
    </row>
    <row r="351368" spans="1:2" x14ac:dyDescent="0.25">
      <c r="A351368" t="s">
        <v>3418</v>
      </c>
      <c r="B351368" t="s">
        <v>3419</v>
      </c>
    </row>
    <row r="351369" spans="1:2" x14ac:dyDescent="0.25">
      <c r="A351369" t="s">
        <v>3420</v>
      </c>
      <c r="B351369" t="s">
        <v>3421</v>
      </c>
    </row>
    <row r="351370" spans="1:2" x14ac:dyDescent="0.25">
      <c r="A351370" t="s">
        <v>3422</v>
      </c>
      <c r="B351370" t="s">
        <v>3423</v>
      </c>
    </row>
    <row r="351371" spans="1:2" x14ac:dyDescent="0.25">
      <c r="A351371" t="s">
        <v>3424</v>
      </c>
      <c r="B351371" t="s">
        <v>3425</v>
      </c>
    </row>
    <row r="351372" spans="1:2" x14ac:dyDescent="0.25">
      <c r="A351372" t="s">
        <v>3426</v>
      </c>
      <c r="B351372" t="s">
        <v>3427</v>
      </c>
    </row>
    <row r="351373" spans="1:2" x14ac:dyDescent="0.25">
      <c r="A351373" t="s">
        <v>3428</v>
      </c>
      <c r="B351373" t="s">
        <v>3429</v>
      </c>
    </row>
    <row r="351374" spans="1:2" x14ac:dyDescent="0.25">
      <c r="A351374" t="s">
        <v>3430</v>
      </c>
      <c r="B351374" t="s">
        <v>3431</v>
      </c>
    </row>
    <row r="351375" spans="1:2" x14ac:dyDescent="0.25">
      <c r="A351375" t="s">
        <v>3432</v>
      </c>
      <c r="B351375" t="s">
        <v>3433</v>
      </c>
    </row>
    <row r="351376" spans="1:2" x14ac:dyDescent="0.25">
      <c r="A351376" t="s">
        <v>3434</v>
      </c>
      <c r="B351376" t="s">
        <v>3435</v>
      </c>
    </row>
    <row r="351377" spans="1:2" x14ac:dyDescent="0.25">
      <c r="A351377" t="s">
        <v>3436</v>
      </c>
      <c r="B351377" t="s">
        <v>3437</v>
      </c>
    </row>
    <row r="351378" spans="1:2" x14ac:dyDescent="0.25">
      <c r="A351378" t="s">
        <v>3438</v>
      </c>
      <c r="B351378" t="s">
        <v>3439</v>
      </c>
    </row>
    <row r="351379" spans="1:2" x14ac:dyDescent="0.25">
      <c r="A351379" t="s">
        <v>3440</v>
      </c>
      <c r="B351379" t="s">
        <v>3441</v>
      </c>
    </row>
    <row r="351380" spans="1:2" x14ac:dyDescent="0.25">
      <c r="A351380" t="s">
        <v>3442</v>
      </c>
      <c r="B351380" t="s">
        <v>3443</v>
      </c>
    </row>
    <row r="351381" spans="1:2" x14ac:dyDescent="0.25">
      <c r="A351381" t="s">
        <v>3444</v>
      </c>
      <c r="B351381" t="s">
        <v>3445</v>
      </c>
    </row>
    <row r="351382" spans="1:2" x14ac:dyDescent="0.25">
      <c r="A351382" t="s">
        <v>3446</v>
      </c>
      <c r="B351382" t="s">
        <v>3447</v>
      </c>
    </row>
    <row r="351383" spans="1:2" x14ac:dyDescent="0.25">
      <c r="A351383" t="s">
        <v>3448</v>
      </c>
      <c r="B351383" t="s">
        <v>3449</v>
      </c>
    </row>
    <row r="351384" spans="1:2" x14ac:dyDescent="0.25">
      <c r="A351384" t="s">
        <v>3450</v>
      </c>
      <c r="B351384" t="s">
        <v>3451</v>
      </c>
    </row>
    <row r="351385" spans="1:2" x14ac:dyDescent="0.25">
      <c r="A351385" t="s">
        <v>3452</v>
      </c>
      <c r="B351385" t="s">
        <v>3453</v>
      </c>
    </row>
    <row r="351386" spans="1:2" x14ac:dyDescent="0.25">
      <c r="A351386" t="s">
        <v>3454</v>
      </c>
      <c r="B351386" t="s">
        <v>3455</v>
      </c>
    </row>
    <row r="351387" spans="1:2" x14ac:dyDescent="0.25">
      <c r="A351387" t="s">
        <v>3456</v>
      </c>
      <c r="B351387" t="s">
        <v>3457</v>
      </c>
    </row>
    <row r="351388" spans="1:2" x14ac:dyDescent="0.25">
      <c r="A351388" t="s">
        <v>3458</v>
      </c>
      <c r="B351388" t="s">
        <v>3459</v>
      </c>
    </row>
    <row r="351389" spans="1:2" x14ac:dyDescent="0.25">
      <c r="A351389" t="s">
        <v>3460</v>
      </c>
      <c r="B351389" t="s">
        <v>3461</v>
      </c>
    </row>
    <row r="351390" spans="1:2" x14ac:dyDescent="0.25">
      <c r="A351390" t="s">
        <v>3462</v>
      </c>
      <c r="B351390" t="s">
        <v>3463</v>
      </c>
    </row>
    <row r="351391" spans="1:2" x14ac:dyDescent="0.25">
      <c r="A351391" t="s">
        <v>3464</v>
      </c>
      <c r="B351391" t="s">
        <v>3465</v>
      </c>
    </row>
    <row r="351392" spans="1:2" x14ac:dyDescent="0.25">
      <c r="A351392" t="s">
        <v>3466</v>
      </c>
      <c r="B351392" t="s">
        <v>3467</v>
      </c>
    </row>
    <row r="351393" spans="1:2" x14ac:dyDescent="0.25">
      <c r="A351393" t="s">
        <v>3468</v>
      </c>
      <c r="B351393" t="s">
        <v>3469</v>
      </c>
    </row>
    <row r="351394" spans="1:2" x14ac:dyDescent="0.25">
      <c r="A351394" t="s">
        <v>3470</v>
      </c>
      <c r="B351394" t="s">
        <v>3471</v>
      </c>
    </row>
    <row r="351395" spans="1:2" x14ac:dyDescent="0.25">
      <c r="A351395" t="s">
        <v>3472</v>
      </c>
      <c r="B351395" t="s">
        <v>3473</v>
      </c>
    </row>
    <row r="351396" spans="1:2" x14ac:dyDescent="0.25">
      <c r="A351396" t="s">
        <v>3474</v>
      </c>
      <c r="B351396" t="s">
        <v>3475</v>
      </c>
    </row>
    <row r="351397" spans="1:2" x14ac:dyDescent="0.25">
      <c r="A351397" t="s">
        <v>3476</v>
      </c>
      <c r="B351397" t="s">
        <v>3477</v>
      </c>
    </row>
    <row r="351398" spans="1:2" x14ac:dyDescent="0.25">
      <c r="A351398" t="s">
        <v>3478</v>
      </c>
      <c r="B351398" t="s">
        <v>3479</v>
      </c>
    </row>
    <row r="351399" spans="1:2" x14ac:dyDescent="0.25">
      <c r="A351399" t="s">
        <v>3480</v>
      </c>
      <c r="B351399" t="s">
        <v>3481</v>
      </c>
    </row>
    <row r="351400" spans="1:2" x14ac:dyDescent="0.25">
      <c r="A351400" t="s">
        <v>3482</v>
      </c>
      <c r="B351400" t="s">
        <v>3483</v>
      </c>
    </row>
    <row r="351401" spans="1:2" x14ac:dyDescent="0.25">
      <c r="A351401" t="s">
        <v>3484</v>
      </c>
      <c r="B351401" t="s">
        <v>3485</v>
      </c>
    </row>
    <row r="351402" spans="1:2" x14ac:dyDescent="0.25">
      <c r="A351402" t="s">
        <v>3486</v>
      </c>
      <c r="B351402" t="s">
        <v>3487</v>
      </c>
    </row>
    <row r="351403" spans="1:2" x14ac:dyDescent="0.25">
      <c r="A351403" t="s">
        <v>3488</v>
      </c>
      <c r="B351403" t="s">
        <v>3489</v>
      </c>
    </row>
    <row r="351404" spans="1:2" x14ac:dyDescent="0.25">
      <c r="A351404" t="s">
        <v>3490</v>
      </c>
      <c r="B351404" t="s">
        <v>3491</v>
      </c>
    </row>
    <row r="351405" spans="1:2" x14ac:dyDescent="0.25">
      <c r="A351405" t="s">
        <v>3492</v>
      </c>
      <c r="B351405" t="s">
        <v>3493</v>
      </c>
    </row>
    <row r="351406" spans="1:2" x14ac:dyDescent="0.25">
      <c r="A351406" t="s">
        <v>3494</v>
      </c>
      <c r="B351406" t="s">
        <v>3495</v>
      </c>
    </row>
    <row r="351407" spans="1:2" x14ac:dyDescent="0.25">
      <c r="A351407" t="s">
        <v>3496</v>
      </c>
      <c r="B351407" t="s">
        <v>3497</v>
      </c>
    </row>
    <row r="351408" spans="1:2" x14ac:dyDescent="0.25">
      <c r="A351408" t="s">
        <v>3498</v>
      </c>
      <c r="B351408" t="s">
        <v>3499</v>
      </c>
    </row>
    <row r="351409" spans="1:2" x14ac:dyDescent="0.25">
      <c r="A351409" t="s">
        <v>3500</v>
      </c>
      <c r="B351409" t="s">
        <v>3501</v>
      </c>
    </row>
    <row r="351410" spans="1:2" x14ac:dyDescent="0.25">
      <c r="A351410" t="s">
        <v>3502</v>
      </c>
      <c r="B351410" t="s">
        <v>3503</v>
      </c>
    </row>
    <row r="351411" spans="1:2" x14ac:dyDescent="0.25">
      <c r="A351411" t="s">
        <v>3504</v>
      </c>
      <c r="B351411" t="s">
        <v>3505</v>
      </c>
    </row>
    <row r="351412" spans="1:2" x14ac:dyDescent="0.25">
      <c r="A351412" t="s">
        <v>3506</v>
      </c>
      <c r="B351412" t="s">
        <v>3507</v>
      </c>
    </row>
    <row r="351413" spans="1:2" x14ac:dyDescent="0.25">
      <c r="A351413" t="s">
        <v>3508</v>
      </c>
      <c r="B351413" t="s">
        <v>3509</v>
      </c>
    </row>
    <row r="351414" spans="1:2" x14ac:dyDescent="0.25">
      <c r="A351414" t="s">
        <v>3510</v>
      </c>
      <c r="B351414" t="s">
        <v>3511</v>
      </c>
    </row>
    <row r="351415" spans="1:2" x14ac:dyDescent="0.25">
      <c r="A351415" t="s">
        <v>3512</v>
      </c>
      <c r="B351415" t="s">
        <v>3513</v>
      </c>
    </row>
    <row r="351416" spans="1:2" x14ac:dyDescent="0.25">
      <c r="A351416" t="s">
        <v>3514</v>
      </c>
      <c r="B351416" t="s">
        <v>3515</v>
      </c>
    </row>
    <row r="351417" spans="1:2" x14ac:dyDescent="0.25">
      <c r="A351417" t="s">
        <v>3516</v>
      </c>
      <c r="B351417" t="s">
        <v>3517</v>
      </c>
    </row>
    <row r="351418" spans="1:2" x14ac:dyDescent="0.25">
      <c r="A351418" t="s">
        <v>3518</v>
      </c>
      <c r="B351418" t="s">
        <v>3519</v>
      </c>
    </row>
    <row r="351419" spans="1:2" x14ac:dyDescent="0.25">
      <c r="A351419" t="s">
        <v>3520</v>
      </c>
      <c r="B351419" t="s">
        <v>3521</v>
      </c>
    </row>
    <row r="351420" spans="1:2" x14ac:dyDescent="0.25">
      <c r="A351420" t="s">
        <v>3522</v>
      </c>
      <c r="B351420" t="s">
        <v>3523</v>
      </c>
    </row>
    <row r="351421" spans="1:2" x14ac:dyDescent="0.25">
      <c r="A351421" t="s">
        <v>3524</v>
      </c>
      <c r="B351421" t="s">
        <v>3525</v>
      </c>
    </row>
    <row r="351422" spans="1:2" x14ac:dyDescent="0.25">
      <c r="A351422" t="s">
        <v>3526</v>
      </c>
      <c r="B351422" t="s">
        <v>3527</v>
      </c>
    </row>
    <row r="351423" spans="1:2" x14ac:dyDescent="0.25">
      <c r="A351423" t="s">
        <v>3528</v>
      </c>
      <c r="B351423" t="s">
        <v>3529</v>
      </c>
    </row>
    <row r="351424" spans="1:2" x14ac:dyDescent="0.25">
      <c r="A351424" t="s">
        <v>3530</v>
      </c>
      <c r="B351424" t="s">
        <v>3531</v>
      </c>
    </row>
    <row r="351425" spans="1:2" x14ac:dyDescent="0.25">
      <c r="A351425" t="s">
        <v>3532</v>
      </c>
      <c r="B351425" t="s">
        <v>3533</v>
      </c>
    </row>
    <row r="351426" spans="1:2" x14ac:dyDescent="0.25">
      <c r="A351426" t="s">
        <v>3534</v>
      </c>
      <c r="B351426" t="s">
        <v>3535</v>
      </c>
    </row>
    <row r="351427" spans="1:2" x14ac:dyDescent="0.25">
      <c r="A351427" t="s">
        <v>3536</v>
      </c>
      <c r="B351427" t="s">
        <v>3537</v>
      </c>
    </row>
    <row r="351428" spans="1:2" x14ac:dyDescent="0.25">
      <c r="A351428" t="s">
        <v>3538</v>
      </c>
      <c r="B351428" t="s">
        <v>3539</v>
      </c>
    </row>
    <row r="351429" spans="1:2" x14ac:dyDescent="0.25">
      <c r="A351429" t="s">
        <v>3540</v>
      </c>
      <c r="B351429" t="s">
        <v>3541</v>
      </c>
    </row>
    <row r="351430" spans="1:2" x14ac:dyDescent="0.25">
      <c r="A351430" t="s">
        <v>3542</v>
      </c>
      <c r="B351430" t="s">
        <v>3543</v>
      </c>
    </row>
    <row r="351431" spans="1:2" x14ac:dyDescent="0.25">
      <c r="A351431" t="s">
        <v>3544</v>
      </c>
      <c r="B351431" t="s">
        <v>3545</v>
      </c>
    </row>
    <row r="351432" spans="1:2" x14ac:dyDescent="0.25">
      <c r="A351432" t="s">
        <v>3546</v>
      </c>
      <c r="B351432" t="s">
        <v>3547</v>
      </c>
    </row>
    <row r="351433" spans="1:2" x14ac:dyDescent="0.25">
      <c r="A351433" t="s">
        <v>3548</v>
      </c>
      <c r="B351433" t="s">
        <v>3549</v>
      </c>
    </row>
    <row r="351434" spans="1:2" x14ac:dyDescent="0.25">
      <c r="A351434" t="s">
        <v>3550</v>
      </c>
      <c r="B351434" t="s">
        <v>3551</v>
      </c>
    </row>
    <row r="351435" spans="1:2" x14ac:dyDescent="0.25">
      <c r="A351435" t="s">
        <v>3552</v>
      </c>
      <c r="B351435" t="s">
        <v>3553</v>
      </c>
    </row>
    <row r="351436" spans="1:2" x14ac:dyDescent="0.25">
      <c r="A351436" t="s">
        <v>3554</v>
      </c>
      <c r="B351436" t="s">
        <v>3555</v>
      </c>
    </row>
    <row r="351437" spans="1:2" x14ac:dyDescent="0.25">
      <c r="A351437" t="s">
        <v>3556</v>
      </c>
      <c r="B351437" t="s">
        <v>3557</v>
      </c>
    </row>
    <row r="351438" spans="1:2" x14ac:dyDescent="0.25">
      <c r="A351438" t="s">
        <v>3558</v>
      </c>
      <c r="B351438" t="s">
        <v>3559</v>
      </c>
    </row>
    <row r="351439" spans="1:2" x14ac:dyDescent="0.25">
      <c r="A351439" t="s">
        <v>3560</v>
      </c>
      <c r="B351439" t="s">
        <v>3561</v>
      </c>
    </row>
    <row r="351440" spans="1:2" x14ac:dyDescent="0.25">
      <c r="A351440" t="s">
        <v>3562</v>
      </c>
      <c r="B351440" t="s">
        <v>3563</v>
      </c>
    </row>
    <row r="351441" spans="1:2" x14ac:dyDescent="0.25">
      <c r="A351441" t="s">
        <v>3564</v>
      </c>
      <c r="B351441" t="s">
        <v>3565</v>
      </c>
    </row>
    <row r="351442" spans="1:2" x14ac:dyDescent="0.25">
      <c r="A351442" t="s">
        <v>3566</v>
      </c>
      <c r="B351442" t="s">
        <v>3567</v>
      </c>
    </row>
    <row r="351443" spans="1:2" x14ac:dyDescent="0.25">
      <c r="A351443" t="s">
        <v>3568</v>
      </c>
      <c r="B351443" t="s">
        <v>3569</v>
      </c>
    </row>
    <row r="351444" spans="1:2" x14ac:dyDescent="0.25">
      <c r="A351444" t="s">
        <v>3570</v>
      </c>
      <c r="B351444" t="s">
        <v>3571</v>
      </c>
    </row>
    <row r="351445" spans="1:2" x14ac:dyDescent="0.25">
      <c r="A351445" t="s">
        <v>3572</v>
      </c>
      <c r="B351445" t="s">
        <v>3573</v>
      </c>
    </row>
    <row r="351446" spans="1:2" x14ac:dyDescent="0.25">
      <c r="A351446" t="s">
        <v>3574</v>
      </c>
      <c r="B351446" t="s">
        <v>3575</v>
      </c>
    </row>
    <row r="351447" spans="1:2" x14ac:dyDescent="0.25">
      <c r="A351447" t="s">
        <v>3576</v>
      </c>
      <c r="B351447" t="s">
        <v>3577</v>
      </c>
    </row>
    <row r="351448" spans="1:2" x14ac:dyDescent="0.25">
      <c r="A351448" t="s">
        <v>3578</v>
      </c>
      <c r="B351448" t="s">
        <v>3579</v>
      </c>
    </row>
    <row r="351449" spans="1:2" x14ac:dyDescent="0.25">
      <c r="A351449" t="s">
        <v>3580</v>
      </c>
      <c r="B351449" t="s">
        <v>3581</v>
      </c>
    </row>
    <row r="351450" spans="1:2" x14ac:dyDescent="0.25">
      <c r="A351450" t="s">
        <v>3582</v>
      </c>
      <c r="B351450" t="s">
        <v>3583</v>
      </c>
    </row>
    <row r="351451" spans="1:2" x14ac:dyDescent="0.25">
      <c r="A351451" t="s">
        <v>3584</v>
      </c>
      <c r="B351451" t="s">
        <v>3585</v>
      </c>
    </row>
    <row r="351452" spans="1:2" x14ac:dyDescent="0.25">
      <c r="A351452" t="s">
        <v>3586</v>
      </c>
      <c r="B351452" t="s">
        <v>3587</v>
      </c>
    </row>
    <row r="351453" spans="1:2" x14ac:dyDescent="0.25">
      <c r="A351453" t="s">
        <v>3588</v>
      </c>
      <c r="B351453" t="s">
        <v>3589</v>
      </c>
    </row>
    <row r="351454" spans="1:2" x14ac:dyDescent="0.25">
      <c r="A351454" t="s">
        <v>3590</v>
      </c>
      <c r="B351454" t="s">
        <v>3591</v>
      </c>
    </row>
    <row r="351455" spans="1:2" x14ac:dyDescent="0.25">
      <c r="A351455" t="s">
        <v>3592</v>
      </c>
      <c r="B351455" t="s">
        <v>3593</v>
      </c>
    </row>
    <row r="351456" spans="1:2" x14ac:dyDescent="0.25">
      <c r="A351456" t="s">
        <v>3594</v>
      </c>
      <c r="B351456" t="s">
        <v>3595</v>
      </c>
    </row>
    <row r="351457" spans="1:2" x14ac:dyDescent="0.25">
      <c r="A351457" t="s">
        <v>3596</v>
      </c>
      <c r="B351457" t="s">
        <v>3597</v>
      </c>
    </row>
    <row r="351458" spans="1:2" x14ac:dyDescent="0.25">
      <c r="A351458" t="s">
        <v>3598</v>
      </c>
      <c r="B351458" t="s">
        <v>3599</v>
      </c>
    </row>
    <row r="351459" spans="1:2" x14ac:dyDescent="0.25">
      <c r="A351459" t="s">
        <v>3600</v>
      </c>
      <c r="B351459" t="s">
        <v>3601</v>
      </c>
    </row>
    <row r="351460" spans="1:2" x14ac:dyDescent="0.25">
      <c r="A351460" t="s">
        <v>3602</v>
      </c>
      <c r="B351460" t="s">
        <v>3603</v>
      </c>
    </row>
    <row r="351461" spans="1:2" x14ac:dyDescent="0.25">
      <c r="A351461" t="s">
        <v>3604</v>
      </c>
      <c r="B351461" t="s">
        <v>3605</v>
      </c>
    </row>
    <row r="351462" spans="1:2" x14ac:dyDescent="0.25">
      <c r="A351462" t="s">
        <v>3606</v>
      </c>
      <c r="B351462" t="s">
        <v>3607</v>
      </c>
    </row>
    <row r="351463" spans="1:2" x14ac:dyDescent="0.25">
      <c r="A351463" t="s">
        <v>3608</v>
      </c>
      <c r="B351463" t="s">
        <v>3609</v>
      </c>
    </row>
    <row r="351464" spans="1:2" x14ac:dyDescent="0.25">
      <c r="A351464" t="s">
        <v>3610</v>
      </c>
      <c r="B351464" t="s">
        <v>3611</v>
      </c>
    </row>
    <row r="351465" spans="1:2" x14ac:dyDescent="0.25">
      <c r="A351465" t="s">
        <v>3612</v>
      </c>
      <c r="B351465" t="s">
        <v>3613</v>
      </c>
    </row>
    <row r="351466" spans="1:2" x14ac:dyDescent="0.25">
      <c r="A351466" t="s">
        <v>3614</v>
      </c>
      <c r="B351466" t="s">
        <v>3615</v>
      </c>
    </row>
    <row r="351467" spans="1:2" x14ac:dyDescent="0.25">
      <c r="A351467" t="s">
        <v>3616</v>
      </c>
      <c r="B351467" t="s">
        <v>3617</v>
      </c>
    </row>
    <row r="351468" spans="1:2" x14ac:dyDescent="0.25">
      <c r="A351468" t="s">
        <v>3618</v>
      </c>
      <c r="B351468" t="s">
        <v>3619</v>
      </c>
    </row>
    <row r="351469" spans="1:2" x14ac:dyDescent="0.25">
      <c r="A351469" t="s">
        <v>3620</v>
      </c>
      <c r="B351469" t="s">
        <v>3621</v>
      </c>
    </row>
    <row r="351470" spans="1:2" x14ac:dyDescent="0.25">
      <c r="A351470" t="s">
        <v>3622</v>
      </c>
      <c r="B351470" t="s">
        <v>3623</v>
      </c>
    </row>
    <row r="351471" spans="1:2" x14ac:dyDescent="0.25">
      <c r="A351471" t="s">
        <v>3624</v>
      </c>
      <c r="B351471" t="s">
        <v>3625</v>
      </c>
    </row>
    <row r="351472" spans="1:2" x14ac:dyDescent="0.25">
      <c r="A351472" t="s">
        <v>3626</v>
      </c>
      <c r="B351472" t="s">
        <v>3627</v>
      </c>
    </row>
    <row r="351473" spans="1:2" x14ac:dyDescent="0.25">
      <c r="A351473" t="s">
        <v>3628</v>
      </c>
      <c r="B351473" t="s">
        <v>3629</v>
      </c>
    </row>
    <row r="351474" spans="1:2" x14ac:dyDescent="0.25">
      <c r="A351474" t="s">
        <v>3630</v>
      </c>
      <c r="B351474" t="s">
        <v>3631</v>
      </c>
    </row>
    <row r="351475" spans="1:2" x14ac:dyDescent="0.25">
      <c r="A351475" t="s">
        <v>3632</v>
      </c>
      <c r="B351475" t="s">
        <v>3633</v>
      </c>
    </row>
    <row r="351476" spans="1:2" x14ac:dyDescent="0.25">
      <c r="A351476" t="s">
        <v>3634</v>
      </c>
      <c r="B351476" t="s">
        <v>3635</v>
      </c>
    </row>
    <row r="351477" spans="1:2" x14ac:dyDescent="0.25">
      <c r="A351477" t="s">
        <v>3636</v>
      </c>
      <c r="B351477" t="s">
        <v>3637</v>
      </c>
    </row>
    <row r="351478" spans="1:2" x14ac:dyDescent="0.25">
      <c r="A351478" t="s">
        <v>3638</v>
      </c>
      <c r="B351478" t="s">
        <v>3639</v>
      </c>
    </row>
    <row r="351479" spans="1:2" x14ac:dyDescent="0.25">
      <c r="A351479" t="s">
        <v>3640</v>
      </c>
      <c r="B351479" t="s">
        <v>3641</v>
      </c>
    </row>
    <row r="351480" spans="1:2" x14ac:dyDescent="0.25">
      <c r="A351480" t="s">
        <v>3642</v>
      </c>
      <c r="B351480" t="s">
        <v>3643</v>
      </c>
    </row>
    <row r="351481" spans="1:2" x14ac:dyDescent="0.25">
      <c r="A351481" t="s">
        <v>3644</v>
      </c>
      <c r="B351481" t="s">
        <v>3645</v>
      </c>
    </row>
    <row r="351482" spans="1:2" x14ac:dyDescent="0.25">
      <c r="A351482" t="s">
        <v>3646</v>
      </c>
      <c r="B351482" t="s">
        <v>3647</v>
      </c>
    </row>
    <row r="351483" spans="1:2" x14ac:dyDescent="0.25">
      <c r="A351483" t="s">
        <v>3648</v>
      </c>
      <c r="B351483" t="s">
        <v>3649</v>
      </c>
    </row>
    <row r="351484" spans="1:2" x14ac:dyDescent="0.25">
      <c r="A351484" t="s">
        <v>3650</v>
      </c>
      <c r="B351484" t="s">
        <v>3651</v>
      </c>
    </row>
    <row r="351485" spans="1:2" x14ac:dyDescent="0.25">
      <c r="A351485" t="s">
        <v>3652</v>
      </c>
      <c r="B351485" t="s">
        <v>3653</v>
      </c>
    </row>
    <row r="351486" spans="1:2" x14ac:dyDescent="0.25">
      <c r="A351486" t="s">
        <v>3654</v>
      </c>
      <c r="B351486" t="s">
        <v>3655</v>
      </c>
    </row>
    <row r="351487" spans="1:2" x14ac:dyDescent="0.25">
      <c r="A351487" t="s">
        <v>3656</v>
      </c>
      <c r="B351487" t="s">
        <v>3657</v>
      </c>
    </row>
    <row r="351488" spans="1:2" x14ac:dyDescent="0.25">
      <c r="A351488" t="s">
        <v>3658</v>
      </c>
      <c r="B351488" t="s">
        <v>3659</v>
      </c>
    </row>
    <row r="351489" spans="1:2" x14ac:dyDescent="0.25">
      <c r="A351489" t="s">
        <v>3660</v>
      </c>
      <c r="B351489" t="s">
        <v>3661</v>
      </c>
    </row>
    <row r="351490" spans="1:2" x14ac:dyDescent="0.25">
      <c r="A351490" t="s">
        <v>3662</v>
      </c>
      <c r="B351490" t="s">
        <v>3663</v>
      </c>
    </row>
    <row r="351491" spans="1:2" x14ac:dyDescent="0.25">
      <c r="A351491" t="s">
        <v>3664</v>
      </c>
      <c r="B351491" t="s">
        <v>3665</v>
      </c>
    </row>
    <row r="351492" spans="1:2" x14ac:dyDescent="0.25">
      <c r="A351492" t="s">
        <v>3666</v>
      </c>
      <c r="B351492" t="s">
        <v>3667</v>
      </c>
    </row>
    <row r="351493" spans="1:2" x14ac:dyDescent="0.25">
      <c r="A351493" t="s">
        <v>3668</v>
      </c>
      <c r="B351493" t="s">
        <v>3669</v>
      </c>
    </row>
    <row r="351494" spans="1:2" x14ac:dyDescent="0.25">
      <c r="A351494" t="s">
        <v>3670</v>
      </c>
      <c r="B351494" t="s">
        <v>3671</v>
      </c>
    </row>
    <row r="351495" spans="1:2" x14ac:dyDescent="0.25">
      <c r="A351495" t="s">
        <v>3672</v>
      </c>
      <c r="B351495" t="s">
        <v>3673</v>
      </c>
    </row>
    <row r="351496" spans="1:2" x14ac:dyDescent="0.25">
      <c r="A351496" t="s">
        <v>3674</v>
      </c>
      <c r="B351496" t="s">
        <v>3675</v>
      </c>
    </row>
    <row r="351497" spans="1:2" x14ac:dyDescent="0.25">
      <c r="A351497" t="s">
        <v>3676</v>
      </c>
      <c r="B351497" t="s">
        <v>3677</v>
      </c>
    </row>
    <row r="351498" spans="1:2" x14ac:dyDescent="0.25">
      <c r="A351498" t="s">
        <v>3678</v>
      </c>
      <c r="B351498" t="s">
        <v>3679</v>
      </c>
    </row>
    <row r="351499" spans="1:2" x14ac:dyDescent="0.25">
      <c r="A351499" t="s">
        <v>3680</v>
      </c>
      <c r="B351499" t="s">
        <v>3681</v>
      </c>
    </row>
    <row r="351500" spans="1:2" x14ac:dyDescent="0.25">
      <c r="A351500" t="s">
        <v>3682</v>
      </c>
      <c r="B351500" t="s">
        <v>3683</v>
      </c>
    </row>
    <row r="351501" spans="1:2" x14ac:dyDescent="0.25">
      <c r="A351501" t="s">
        <v>3684</v>
      </c>
      <c r="B351501" t="s">
        <v>3685</v>
      </c>
    </row>
    <row r="351502" spans="1:2" x14ac:dyDescent="0.25">
      <c r="A351502" t="s">
        <v>3686</v>
      </c>
      <c r="B351502" t="s">
        <v>3687</v>
      </c>
    </row>
    <row r="351503" spans="1:2" x14ac:dyDescent="0.25">
      <c r="A351503" t="s">
        <v>3688</v>
      </c>
      <c r="B351503" t="s">
        <v>3689</v>
      </c>
    </row>
    <row r="351504" spans="1:2" x14ac:dyDescent="0.25">
      <c r="A351504" t="s">
        <v>3690</v>
      </c>
      <c r="B351504" t="s">
        <v>3691</v>
      </c>
    </row>
    <row r="351505" spans="1:2" x14ac:dyDescent="0.25">
      <c r="A351505" t="s">
        <v>3692</v>
      </c>
      <c r="B351505" t="s">
        <v>3693</v>
      </c>
    </row>
    <row r="351506" spans="1:2" x14ac:dyDescent="0.25">
      <c r="A351506" t="s">
        <v>3694</v>
      </c>
      <c r="B351506" t="s">
        <v>3695</v>
      </c>
    </row>
    <row r="351507" spans="1:2" x14ac:dyDescent="0.25">
      <c r="A351507" t="s">
        <v>3696</v>
      </c>
      <c r="B351507" t="s">
        <v>3697</v>
      </c>
    </row>
    <row r="351508" spans="1:2" x14ac:dyDescent="0.25">
      <c r="A351508" t="s">
        <v>3698</v>
      </c>
      <c r="B351508" t="s">
        <v>3699</v>
      </c>
    </row>
    <row r="351509" spans="1:2" x14ac:dyDescent="0.25">
      <c r="A351509" t="s">
        <v>3700</v>
      </c>
      <c r="B351509" t="s">
        <v>3701</v>
      </c>
    </row>
    <row r="351510" spans="1:2" x14ac:dyDescent="0.25">
      <c r="A351510" t="s">
        <v>3702</v>
      </c>
      <c r="B351510" t="s">
        <v>3703</v>
      </c>
    </row>
    <row r="351511" spans="1:2" x14ac:dyDescent="0.25">
      <c r="A351511" t="s">
        <v>3704</v>
      </c>
      <c r="B351511" t="s">
        <v>3705</v>
      </c>
    </row>
    <row r="351512" spans="1:2" x14ac:dyDescent="0.25">
      <c r="A351512" t="s">
        <v>3706</v>
      </c>
      <c r="B351512" t="s">
        <v>3707</v>
      </c>
    </row>
    <row r="351513" spans="1:2" x14ac:dyDescent="0.25">
      <c r="A351513" t="s">
        <v>3708</v>
      </c>
      <c r="B351513" t="s">
        <v>3709</v>
      </c>
    </row>
    <row r="351514" spans="1:2" x14ac:dyDescent="0.25">
      <c r="A351514" t="s">
        <v>3710</v>
      </c>
      <c r="B351514" t="s">
        <v>3711</v>
      </c>
    </row>
    <row r="351515" spans="1:2" x14ac:dyDescent="0.25">
      <c r="A351515" t="s">
        <v>3712</v>
      </c>
      <c r="B351515" t="s">
        <v>3713</v>
      </c>
    </row>
    <row r="351516" spans="1:2" x14ac:dyDescent="0.25">
      <c r="A351516" t="s">
        <v>3714</v>
      </c>
      <c r="B351516" t="s">
        <v>3715</v>
      </c>
    </row>
    <row r="351517" spans="1:2" x14ac:dyDescent="0.25">
      <c r="A351517" t="s">
        <v>3716</v>
      </c>
      <c r="B351517" t="s">
        <v>3717</v>
      </c>
    </row>
    <row r="351518" spans="1:2" x14ac:dyDescent="0.25">
      <c r="A351518" t="s">
        <v>3718</v>
      </c>
      <c r="B351518" t="s">
        <v>3719</v>
      </c>
    </row>
    <row r="351519" spans="1:2" x14ac:dyDescent="0.25">
      <c r="A351519" t="s">
        <v>3720</v>
      </c>
      <c r="B351519" t="s">
        <v>3721</v>
      </c>
    </row>
    <row r="351520" spans="1:2" x14ac:dyDescent="0.25">
      <c r="A351520" t="s">
        <v>3722</v>
      </c>
      <c r="B351520" t="s">
        <v>3723</v>
      </c>
    </row>
    <row r="351521" spans="1:2" x14ac:dyDescent="0.25">
      <c r="A351521" t="s">
        <v>3724</v>
      </c>
      <c r="B351521" t="s">
        <v>3725</v>
      </c>
    </row>
    <row r="351522" spans="1:2" x14ac:dyDescent="0.25">
      <c r="A351522" t="s">
        <v>3726</v>
      </c>
      <c r="B351522" t="s">
        <v>3727</v>
      </c>
    </row>
    <row r="351523" spans="1:2" x14ac:dyDescent="0.25">
      <c r="A351523" t="s">
        <v>3728</v>
      </c>
      <c r="B351523" t="s">
        <v>3729</v>
      </c>
    </row>
    <row r="351524" spans="1:2" x14ac:dyDescent="0.25">
      <c r="A351524" t="s">
        <v>3730</v>
      </c>
      <c r="B351524" t="s">
        <v>3731</v>
      </c>
    </row>
    <row r="351525" spans="1:2" x14ac:dyDescent="0.25">
      <c r="A351525" t="s">
        <v>3732</v>
      </c>
      <c r="B351525" t="s">
        <v>3733</v>
      </c>
    </row>
    <row r="351526" spans="1:2" x14ac:dyDescent="0.25">
      <c r="A351526" t="s">
        <v>3734</v>
      </c>
      <c r="B351526" t="s">
        <v>3735</v>
      </c>
    </row>
    <row r="351527" spans="1:2" x14ac:dyDescent="0.25">
      <c r="A351527" t="s">
        <v>3736</v>
      </c>
      <c r="B351527" t="s">
        <v>3737</v>
      </c>
    </row>
    <row r="351528" spans="1:2" x14ac:dyDescent="0.25">
      <c r="A351528" t="s">
        <v>3738</v>
      </c>
      <c r="B351528" t="s">
        <v>3739</v>
      </c>
    </row>
    <row r="351529" spans="1:2" x14ac:dyDescent="0.25">
      <c r="A351529" t="s">
        <v>3740</v>
      </c>
      <c r="B351529" t="s">
        <v>3741</v>
      </c>
    </row>
    <row r="351530" spans="1:2" x14ac:dyDescent="0.25">
      <c r="A351530" t="s">
        <v>3742</v>
      </c>
      <c r="B351530" t="s">
        <v>3743</v>
      </c>
    </row>
    <row r="351531" spans="1:2" x14ac:dyDescent="0.25">
      <c r="A351531" t="s">
        <v>3744</v>
      </c>
      <c r="B351531" t="s">
        <v>3745</v>
      </c>
    </row>
    <row r="351532" spans="1:2" x14ac:dyDescent="0.25">
      <c r="A351532" t="s">
        <v>3746</v>
      </c>
      <c r="B351532" t="s">
        <v>3747</v>
      </c>
    </row>
    <row r="351533" spans="1:2" x14ac:dyDescent="0.25">
      <c r="A351533" t="s">
        <v>3748</v>
      </c>
      <c r="B351533" t="s">
        <v>3749</v>
      </c>
    </row>
    <row r="351534" spans="1:2" x14ac:dyDescent="0.25">
      <c r="A351534" t="s">
        <v>3750</v>
      </c>
      <c r="B351534" t="s">
        <v>3751</v>
      </c>
    </row>
    <row r="351535" spans="1:2" x14ac:dyDescent="0.25">
      <c r="A351535" t="s">
        <v>3752</v>
      </c>
      <c r="B351535" t="s">
        <v>3753</v>
      </c>
    </row>
    <row r="351536" spans="1:2" x14ac:dyDescent="0.25">
      <c r="A351536" t="s">
        <v>3754</v>
      </c>
      <c r="B351536" t="s">
        <v>3755</v>
      </c>
    </row>
    <row r="351537" spans="1:2" x14ac:dyDescent="0.25">
      <c r="A351537" t="s">
        <v>3756</v>
      </c>
      <c r="B351537" t="s">
        <v>3757</v>
      </c>
    </row>
    <row r="351538" spans="1:2" x14ac:dyDescent="0.25">
      <c r="A351538" t="s">
        <v>3758</v>
      </c>
      <c r="B351538" t="s">
        <v>3759</v>
      </c>
    </row>
    <row r="351539" spans="1:2" x14ac:dyDescent="0.25">
      <c r="A351539" t="s">
        <v>3760</v>
      </c>
      <c r="B351539" t="s">
        <v>3761</v>
      </c>
    </row>
    <row r="351540" spans="1:2" x14ac:dyDescent="0.25">
      <c r="A351540" t="s">
        <v>3762</v>
      </c>
      <c r="B351540" t="s">
        <v>3763</v>
      </c>
    </row>
    <row r="351541" spans="1:2" x14ac:dyDescent="0.25">
      <c r="A351541" t="s">
        <v>3764</v>
      </c>
      <c r="B351541" t="s">
        <v>3765</v>
      </c>
    </row>
    <row r="351542" spans="1:2" x14ac:dyDescent="0.25">
      <c r="A351542" t="s">
        <v>3766</v>
      </c>
      <c r="B351542" t="s">
        <v>3767</v>
      </c>
    </row>
    <row r="351543" spans="1:2" x14ac:dyDescent="0.25">
      <c r="A351543" t="s">
        <v>3768</v>
      </c>
      <c r="B351543" t="s">
        <v>3769</v>
      </c>
    </row>
    <row r="351544" spans="1:2" x14ac:dyDescent="0.25">
      <c r="A351544" t="s">
        <v>3770</v>
      </c>
      <c r="B351544" t="s">
        <v>3771</v>
      </c>
    </row>
    <row r="351545" spans="1:2" x14ac:dyDescent="0.25">
      <c r="A351545" t="s">
        <v>3772</v>
      </c>
      <c r="B351545" t="s">
        <v>3773</v>
      </c>
    </row>
    <row r="351546" spans="1:2" x14ac:dyDescent="0.25">
      <c r="A351546" t="s">
        <v>3774</v>
      </c>
      <c r="B351546" t="s">
        <v>3775</v>
      </c>
    </row>
    <row r="351547" spans="1:2" x14ac:dyDescent="0.25">
      <c r="A351547" t="s">
        <v>3776</v>
      </c>
      <c r="B351547" t="s">
        <v>3777</v>
      </c>
    </row>
    <row r="351548" spans="1:2" x14ac:dyDescent="0.25">
      <c r="A351548" t="s">
        <v>3778</v>
      </c>
      <c r="B351548" t="s">
        <v>3779</v>
      </c>
    </row>
    <row r="351549" spans="1:2" x14ac:dyDescent="0.25">
      <c r="A351549" t="s">
        <v>3780</v>
      </c>
      <c r="B351549" t="s">
        <v>3781</v>
      </c>
    </row>
    <row r="351550" spans="1:2" x14ac:dyDescent="0.25">
      <c r="A351550" t="s">
        <v>3782</v>
      </c>
      <c r="B351550" t="s">
        <v>3783</v>
      </c>
    </row>
    <row r="351551" spans="1:2" x14ac:dyDescent="0.25">
      <c r="A351551" t="s">
        <v>3784</v>
      </c>
      <c r="B351551" t="s">
        <v>3785</v>
      </c>
    </row>
    <row r="351552" spans="1:2" x14ac:dyDescent="0.25">
      <c r="A351552" t="s">
        <v>3786</v>
      </c>
      <c r="B351552" t="s">
        <v>3787</v>
      </c>
    </row>
    <row r="351553" spans="1:2" x14ac:dyDescent="0.25">
      <c r="A351553" t="s">
        <v>3788</v>
      </c>
      <c r="B351553" t="s">
        <v>3789</v>
      </c>
    </row>
    <row r="351554" spans="1:2" x14ac:dyDescent="0.25">
      <c r="A351554" t="s">
        <v>3790</v>
      </c>
      <c r="B351554" t="s">
        <v>3791</v>
      </c>
    </row>
    <row r="351555" spans="1:2" x14ac:dyDescent="0.25">
      <c r="A351555" t="s">
        <v>3792</v>
      </c>
      <c r="B351555" t="s">
        <v>3793</v>
      </c>
    </row>
    <row r="351556" spans="1:2" x14ac:dyDescent="0.25">
      <c r="A351556" t="s">
        <v>3794</v>
      </c>
      <c r="B351556" t="s">
        <v>3795</v>
      </c>
    </row>
    <row r="351557" spans="1:2" x14ac:dyDescent="0.25">
      <c r="A351557" t="s">
        <v>3796</v>
      </c>
      <c r="B351557" t="s">
        <v>3797</v>
      </c>
    </row>
    <row r="351558" spans="1:2" x14ac:dyDescent="0.25">
      <c r="A351558" t="s">
        <v>3798</v>
      </c>
      <c r="B351558" t="s">
        <v>3799</v>
      </c>
    </row>
    <row r="351559" spans="1:2" x14ac:dyDescent="0.25">
      <c r="A351559" t="s">
        <v>3800</v>
      </c>
      <c r="B351559" t="s">
        <v>3801</v>
      </c>
    </row>
    <row r="351560" spans="1:2" x14ac:dyDescent="0.25">
      <c r="A351560" t="s">
        <v>3802</v>
      </c>
      <c r="B351560" t="s">
        <v>3803</v>
      </c>
    </row>
    <row r="351561" spans="1:2" x14ac:dyDescent="0.25">
      <c r="A351561" t="s">
        <v>3804</v>
      </c>
      <c r="B351561" t="s">
        <v>3805</v>
      </c>
    </row>
    <row r="351562" spans="1:2" x14ac:dyDescent="0.25">
      <c r="A351562" t="s">
        <v>3806</v>
      </c>
      <c r="B351562" t="s">
        <v>3807</v>
      </c>
    </row>
    <row r="351563" spans="1:2" x14ac:dyDescent="0.25">
      <c r="A351563" t="s">
        <v>3808</v>
      </c>
      <c r="B351563" t="s">
        <v>3809</v>
      </c>
    </row>
    <row r="351564" spans="1:2" x14ac:dyDescent="0.25">
      <c r="B351564" t="s">
        <v>3810</v>
      </c>
    </row>
    <row r="351565" spans="1:2" x14ac:dyDescent="0.25">
      <c r="B351565" t="s">
        <v>3811</v>
      </c>
    </row>
    <row r="351566" spans="1:2" x14ac:dyDescent="0.25">
      <c r="B351566" t="s">
        <v>3812</v>
      </c>
    </row>
    <row r="351567" spans="1:2" x14ac:dyDescent="0.25">
      <c r="B351567" t="s">
        <v>3813</v>
      </c>
    </row>
    <row r="351568" spans="1:2" x14ac:dyDescent="0.25">
      <c r="B351568" t="s">
        <v>3814</v>
      </c>
    </row>
    <row r="351569" spans="2:2" x14ac:dyDescent="0.25">
      <c r="B351569" t="s">
        <v>3815</v>
      </c>
    </row>
    <row r="351570" spans="2:2" x14ac:dyDescent="0.25">
      <c r="B351570" t="s">
        <v>3816</v>
      </c>
    </row>
    <row r="351571" spans="2:2" x14ac:dyDescent="0.25">
      <c r="B351571" t="s">
        <v>3817</v>
      </c>
    </row>
    <row r="351572" spans="2:2" x14ac:dyDescent="0.25">
      <c r="B351572" t="s">
        <v>3818</v>
      </c>
    </row>
    <row r="351573" spans="2:2" x14ac:dyDescent="0.25">
      <c r="B351573" t="s">
        <v>3819</v>
      </c>
    </row>
    <row r="351574" spans="2:2" x14ac:dyDescent="0.25">
      <c r="B351574" t="s">
        <v>3820</v>
      </c>
    </row>
    <row r="351575" spans="2:2" x14ac:dyDescent="0.25">
      <c r="B351575" t="s">
        <v>3821</v>
      </c>
    </row>
    <row r="351576" spans="2:2" x14ac:dyDescent="0.25">
      <c r="B351576" t="s">
        <v>3822</v>
      </c>
    </row>
    <row r="351577" spans="2:2" x14ac:dyDescent="0.25">
      <c r="B351577" t="s">
        <v>3823</v>
      </c>
    </row>
    <row r="351578" spans="2:2" x14ac:dyDescent="0.25">
      <c r="B351578" t="s">
        <v>3824</v>
      </c>
    </row>
    <row r="351579" spans="2:2" x14ac:dyDescent="0.25">
      <c r="B351579" t="s">
        <v>3825</v>
      </c>
    </row>
    <row r="351580" spans="2:2" x14ac:dyDescent="0.25">
      <c r="B351580" t="s">
        <v>3826</v>
      </c>
    </row>
    <row r="351581" spans="2:2" x14ac:dyDescent="0.25">
      <c r="B351581" t="s">
        <v>3827</v>
      </c>
    </row>
    <row r="351582" spans="2:2" x14ac:dyDescent="0.25">
      <c r="B351582" t="s">
        <v>3828</v>
      </c>
    </row>
    <row r="351583" spans="2:2" x14ac:dyDescent="0.25">
      <c r="B351583" t="s">
        <v>3829</v>
      </c>
    </row>
    <row r="351584" spans="2:2" x14ac:dyDescent="0.25">
      <c r="B351584" t="s">
        <v>3830</v>
      </c>
    </row>
    <row r="351585" spans="2:2" x14ac:dyDescent="0.25">
      <c r="B351585" t="s">
        <v>3831</v>
      </c>
    </row>
    <row r="351586" spans="2:2" x14ac:dyDescent="0.25">
      <c r="B351586" t="s">
        <v>3832</v>
      </c>
    </row>
    <row r="351587" spans="2:2" x14ac:dyDescent="0.25">
      <c r="B351587" t="s">
        <v>3833</v>
      </c>
    </row>
    <row r="351588" spans="2:2" x14ac:dyDescent="0.25">
      <c r="B351588" t="s">
        <v>3834</v>
      </c>
    </row>
    <row r="351589" spans="2:2" x14ac:dyDescent="0.25">
      <c r="B351589" t="s">
        <v>3835</v>
      </c>
    </row>
    <row r="351590" spans="2:2" x14ac:dyDescent="0.25">
      <c r="B351590" t="s">
        <v>3836</v>
      </c>
    </row>
    <row r="351591" spans="2:2" x14ac:dyDescent="0.25">
      <c r="B351591" t="s">
        <v>3837</v>
      </c>
    </row>
    <row r="351592" spans="2:2" x14ac:dyDescent="0.25">
      <c r="B351592" t="s">
        <v>3838</v>
      </c>
    </row>
    <row r="351593" spans="2:2" x14ac:dyDescent="0.25">
      <c r="B351593" t="s">
        <v>3839</v>
      </c>
    </row>
    <row r="351594" spans="2:2" x14ac:dyDescent="0.25">
      <c r="B351594" t="s">
        <v>3840</v>
      </c>
    </row>
    <row r="351595" spans="2:2" x14ac:dyDescent="0.25">
      <c r="B351595" t="s">
        <v>3841</v>
      </c>
    </row>
    <row r="351596" spans="2:2" x14ac:dyDescent="0.25">
      <c r="B351596" t="s">
        <v>3842</v>
      </c>
    </row>
    <row r="351597" spans="2:2" x14ac:dyDescent="0.25">
      <c r="B351597" t="s">
        <v>3843</v>
      </c>
    </row>
    <row r="351598" spans="2:2" x14ac:dyDescent="0.25">
      <c r="B351598" t="s">
        <v>3844</v>
      </c>
    </row>
    <row r="351599" spans="2:2" x14ac:dyDescent="0.25">
      <c r="B351599" t="s">
        <v>3845</v>
      </c>
    </row>
    <row r="351600" spans="2:2" x14ac:dyDescent="0.25">
      <c r="B351600" t="s">
        <v>3846</v>
      </c>
    </row>
    <row r="351601" spans="2:2" x14ac:dyDescent="0.25">
      <c r="B351601" t="s">
        <v>3847</v>
      </c>
    </row>
    <row r="351602" spans="2:2" x14ac:dyDescent="0.25">
      <c r="B351602" t="s">
        <v>3848</v>
      </c>
    </row>
    <row r="351603" spans="2:2" x14ac:dyDescent="0.25">
      <c r="B351603" t="s">
        <v>3849</v>
      </c>
    </row>
    <row r="351604" spans="2:2" x14ac:dyDescent="0.25">
      <c r="B351604" t="s">
        <v>3850</v>
      </c>
    </row>
    <row r="351605" spans="2:2" x14ac:dyDescent="0.25">
      <c r="B351605" t="s">
        <v>3851</v>
      </c>
    </row>
    <row r="351606" spans="2:2" x14ac:dyDescent="0.25">
      <c r="B351606" t="s">
        <v>3852</v>
      </c>
    </row>
    <row r="351607" spans="2:2" x14ac:dyDescent="0.25">
      <c r="B351607" t="s">
        <v>3853</v>
      </c>
    </row>
    <row r="351608" spans="2:2" x14ac:dyDescent="0.25">
      <c r="B351608" t="s">
        <v>3854</v>
      </c>
    </row>
    <row r="351609" spans="2:2" x14ac:dyDescent="0.25">
      <c r="B351609" t="s">
        <v>3855</v>
      </c>
    </row>
    <row r="351610" spans="2:2" x14ac:dyDescent="0.25">
      <c r="B351610" t="s">
        <v>3856</v>
      </c>
    </row>
    <row r="351611" spans="2:2" x14ac:dyDescent="0.25">
      <c r="B351611" t="s">
        <v>3857</v>
      </c>
    </row>
    <row r="351612" spans="2:2" x14ac:dyDescent="0.25">
      <c r="B351612" t="s">
        <v>3858</v>
      </c>
    </row>
    <row r="351613" spans="2:2" x14ac:dyDescent="0.25">
      <c r="B351613" t="s">
        <v>3859</v>
      </c>
    </row>
    <row r="351614" spans="2:2" x14ac:dyDescent="0.25">
      <c r="B351614" t="s">
        <v>3860</v>
      </c>
    </row>
    <row r="351615" spans="2:2" x14ac:dyDescent="0.25">
      <c r="B351615" t="s">
        <v>3861</v>
      </c>
    </row>
    <row r="351616" spans="2:2" x14ac:dyDescent="0.25">
      <c r="B351616" t="s">
        <v>3862</v>
      </c>
    </row>
    <row r="351617" spans="2:2" x14ac:dyDescent="0.25">
      <c r="B351617" t="s">
        <v>3863</v>
      </c>
    </row>
    <row r="351618" spans="2:2" x14ac:dyDescent="0.25">
      <c r="B351618" t="s">
        <v>3864</v>
      </c>
    </row>
    <row r="351619" spans="2:2" x14ac:dyDescent="0.25">
      <c r="B351619" t="s">
        <v>3865</v>
      </c>
    </row>
    <row r="351620" spans="2:2" x14ac:dyDescent="0.25">
      <c r="B351620" t="s">
        <v>3866</v>
      </c>
    </row>
    <row r="351621" spans="2:2" x14ac:dyDescent="0.25">
      <c r="B351621" t="s">
        <v>3867</v>
      </c>
    </row>
    <row r="351622" spans="2:2" x14ac:dyDescent="0.25">
      <c r="B351622" t="s">
        <v>3868</v>
      </c>
    </row>
    <row r="351623" spans="2:2" x14ac:dyDescent="0.25">
      <c r="B351623" t="s">
        <v>3869</v>
      </c>
    </row>
    <row r="351624" spans="2:2" x14ac:dyDescent="0.25">
      <c r="B351624" t="s">
        <v>3870</v>
      </c>
    </row>
    <row r="351625" spans="2:2" x14ac:dyDescent="0.25">
      <c r="B351625" t="s">
        <v>3871</v>
      </c>
    </row>
    <row r="351626" spans="2:2" x14ac:dyDescent="0.25">
      <c r="B351626" t="s">
        <v>3872</v>
      </c>
    </row>
    <row r="351627" spans="2:2" x14ac:dyDescent="0.25">
      <c r="B351627" t="s">
        <v>3873</v>
      </c>
    </row>
    <row r="351628" spans="2:2" x14ac:dyDescent="0.25">
      <c r="B351628" t="s">
        <v>3874</v>
      </c>
    </row>
    <row r="351629" spans="2:2" x14ac:dyDescent="0.25">
      <c r="B351629" t="s">
        <v>3875</v>
      </c>
    </row>
    <row r="351630" spans="2:2" x14ac:dyDescent="0.25">
      <c r="B351630" t="s">
        <v>3876</v>
      </c>
    </row>
    <row r="351631" spans="2:2" x14ac:dyDescent="0.25">
      <c r="B351631" t="s">
        <v>3877</v>
      </c>
    </row>
    <row r="351632" spans="2:2" x14ac:dyDescent="0.25">
      <c r="B351632" t="s">
        <v>3878</v>
      </c>
    </row>
    <row r="351633" spans="2:2" x14ac:dyDescent="0.25">
      <c r="B351633" t="s">
        <v>3879</v>
      </c>
    </row>
    <row r="351634" spans="2:2" x14ac:dyDescent="0.25">
      <c r="B351634" t="s">
        <v>3880</v>
      </c>
    </row>
    <row r="351635" spans="2:2" x14ac:dyDescent="0.25">
      <c r="B351635" t="s">
        <v>3881</v>
      </c>
    </row>
    <row r="351636" spans="2:2" x14ac:dyDescent="0.25">
      <c r="B351636" t="s">
        <v>3882</v>
      </c>
    </row>
    <row r="351637" spans="2:2" x14ac:dyDescent="0.25">
      <c r="B351637" t="s">
        <v>3883</v>
      </c>
    </row>
    <row r="351638" spans="2:2" x14ac:dyDescent="0.25">
      <c r="B351638" t="s">
        <v>3884</v>
      </c>
    </row>
    <row r="351639" spans="2:2" x14ac:dyDescent="0.25">
      <c r="B351639" t="s">
        <v>3885</v>
      </c>
    </row>
    <row r="351640" spans="2:2" x14ac:dyDescent="0.25">
      <c r="B351640" t="s">
        <v>3886</v>
      </c>
    </row>
    <row r="351641" spans="2:2" x14ac:dyDescent="0.25">
      <c r="B351641" t="s">
        <v>3887</v>
      </c>
    </row>
    <row r="351642" spans="2:2" x14ac:dyDescent="0.25">
      <c r="B351642" t="s">
        <v>3888</v>
      </c>
    </row>
    <row r="351643" spans="2:2" x14ac:dyDescent="0.25">
      <c r="B351643" t="s">
        <v>3889</v>
      </c>
    </row>
    <row r="351644" spans="2:2" x14ac:dyDescent="0.25">
      <c r="B351644" t="s">
        <v>3890</v>
      </c>
    </row>
    <row r="351645" spans="2:2" x14ac:dyDescent="0.25">
      <c r="B351645" t="s">
        <v>3891</v>
      </c>
    </row>
    <row r="351646" spans="2:2" x14ac:dyDescent="0.25">
      <c r="B351646" t="s">
        <v>3892</v>
      </c>
    </row>
    <row r="351647" spans="2:2" x14ac:dyDescent="0.25">
      <c r="B351647" t="s">
        <v>3893</v>
      </c>
    </row>
    <row r="351648" spans="2:2" x14ac:dyDescent="0.25">
      <c r="B351648" t="s">
        <v>3894</v>
      </c>
    </row>
    <row r="351649" spans="2:2" x14ac:dyDescent="0.25">
      <c r="B351649" t="s">
        <v>3895</v>
      </c>
    </row>
    <row r="351650" spans="2:2" x14ac:dyDescent="0.25">
      <c r="B351650" t="s">
        <v>3896</v>
      </c>
    </row>
    <row r="351651" spans="2:2" x14ac:dyDescent="0.25">
      <c r="B351651" t="s">
        <v>3897</v>
      </c>
    </row>
    <row r="351652" spans="2:2" x14ac:dyDescent="0.25">
      <c r="B351652" t="s">
        <v>3898</v>
      </c>
    </row>
    <row r="351653" spans="2:2" x14ac:dyDescent="0.25">
      <c r="B351653" t="s">
        <v>3899</v>
      </c>
    </row>
    <row r="351654" spans="2:2" x14ac:dyDescent="0.25">
      <c r="B351654" t="s">
        <v>3900</v>
      </c>
    </row>
    <row r="351655" spans="2:2" x14ac:dyDescent="0.25">
      <c r="B351655" t="s">
        <v>3901</v>
      </c>
    </row>
    <row r="351656" spans="2:2" x14ac:dyDescent="0.25">
      <c r="B351656" t="s">
        <v>3902</v>
      </c>
    </row>
    <row r="351657" spans="2:2" x14ac:dyDescent="0.25">
      <c r="B351657" t="s">
        <v>3903</v>
      </c>
    </row>
    <row r="351658" spans="2:2" x14ac:dyDescent="0.25">
      <c r="B351658" t="s">
        <v>3904</v>
      </c>
    </row>
    <row r="351659" spans="2:2" x14ac:dyDescent="0.25">
      <c r="B351659" t="s">
        <v>3905</v>
      </c>
    </row>
    <row r="351660" spans="2:2" x14ac:dyDescent="0.25">
      <c r="B351660" t="s">
        <v>3906</v>
      </c>
    </row>
    <row r="351661" spans="2:2" x14ac:dyDescent="0.25">
      <c r="B351661" t="s">
        <v>3907</v>
      </c>
    </row>
    <row r="351662" spans="2:2" x14ac:dyDescent="0.25">
      <c r="B351662" t="s">
        <v>3908</v>
      </c>
    </row>
    <row r="351663" spans="2:2" x14ac:dyDescent="0.25">
      <c r="B351663" t="s">
        <v>3909</v>
      </c>
    </row>
    <row r="351664" spans="2:2" x14ac:dyDescent="0.25">
      <c r="B351664" t="s">
        <v>3910</v>
      </c>
    </row>
    <row r="351665" spans="2:2" x14ac:dyDescent="0.25">
      <c r="B351665" t="s">
        <v>3911</v>
      </c>
    </row>
    <row r="351666" spans="2:2" x14ac:dyDescent="0.25">
      <c r="B351666" t="s">
        <v>3912</v>
      </c>
    </row>
    <row r="351667" spans="2:2" x14ac:dyDescent="0.25">
      <c r="B351667" t="s">
        <v>3913</v>
      </c>
    </row>
    <row r="351668" spans="2:2" x14ac:dyDescent="0.25">
      <c r="B351668" t="s">
        <v>3914</v>
      </c>
    </row>
    <row r="351669" spans="2:2" x14ac:dyDescent="0.25">
      <c r="B351669" t="s">
        <v>3915</v>
      </c>
    </row>
    <row r="351670" spans="2:2" x14ac:dyDescent="0.25">
      <c r="B351670" t="s">
        <v>3916</v>
      </c>
    </row>
    <row r="351671" spans="2:2" x14ac:dyDescent="0.25">
      <c r="B351671" t="s">
        <v>3917</v>
      </c>
    </row>
    <row r="351672" spans="2:2" x14ac:dyDescent="0.25">
      <c r="B351672" t="s">
        <v>3918</v>
      </c>
    </row>
    <row r="351673" spans="2:2" x14ac:dyDescent="0.25">
      <c r="B351673" t="s">
        <v>3919</v>
      </c>
    </row>
    <row r="351674" spans="2:2" x14ac:dyDescent="0.25">
      <c r="B351674" t="s">
        <v>3920</v>
      </c>
    </row>
    <row r="351675" spans="2:2" x14ac:dyDescent="0.25">
      <c r="B351675" t="s">
        <v>3921</v>
      </c>
    </row>
    <row r="351676" spans="2:2" x14ac:dyDescent="0.25">
      <c r="B351676" t="s">
        <v>3922</v>
      </c>
    </row>
    <row r="351677" spans="2:2" x14ac:dyDescent="0.25">
      <c r="B351677" t="s">
        <v>3923</v>
      </c>
    </row>
    <row r="351678" spans="2:2" x14ac:dyDescent="0.25">
      <c r="B351678" t="s">
        <v>3924</v>
      </c>
    </row>
    <row r="351679" spans="2:2" x14ac:dyDescent="0.25">
      <c r="B351679" t="s">
        <v>3925</v>
      </c>
    </row>
    <row r="351680" spans="2:2" x14ac:dyDescent="0.25">
      <c r="B351680" t="s">
        <v>3926</v>
      </c>
    </row>
    <row r="351681" spans="2:2" x14ac:dyDescent="0.25">
      <c r="B351681" t="s">
        <v>3927</v>
      </c>
    </row>
    <row r="351682" spans="2:2" x14ac:dyDescent="0.25">
      <c r="B351682" t="s">
        <v>3928</v>
      </c>
    </row>
    <row r="351683" spans="2:2" x14ac:dyDescent="0.25">
      <c r="B351683" t="s">
        <v>3929</v>
      </c>
    </row>
    <row r="351684" spans="2:2" x14ac:dyDescent="0.25">
      <c r="B351684" t="s">
        <v>3930</v>
      </c>
    </row>
    <row r="351685" spans="2:2" x14ac:dyDescent="0.25">
      <c r="B351685" t="s">
        <v>3931</v>
      </c>
    </row>
    <row r="351686" spans="2:2" x14ac:dyDescent="0.25">
      <c r="B351686" t="s">
        <v>3932</v>
      </c>
    </row>
    <row r="351687" spans="2:2" x14ac:dyDescent="0.25">
      <c r="B351687" t="s">
        <v>3933</v>
      </c>
    </row>
    <row r="351688" spans="2:2" x14ac:dyDescent="0.25">
      <c r="B351688" t="s">
        <v>3934</v>
      </c>
    </row>
    <row r="351689" spans="2:2" x14ac:dyDescent="0.25">
      <c r="B351689" t="s">
        <v>3935</v>
      </c>
    </row>
    <row r="351690" spans="2:2" x14ac:dyDescent="0.25">
      <c r="B351690" t="s">
        <v>3936</v>
      </c>
    </row>
    <row r="351691" spans="2:2" x14ac:dyDescent="0.25">
      <c r="B351691" t="s">
        <v>3937</v>
      </c>
    </row>
    <row r="351692" spans="2:2" x14ac:dyDescent="0.25">
      <c r="B351692" t="s">
        <v>3938</v>
      </c>
    </row>
    <row r="351693" spans="2:2" x14ac:dyDescent="0.25">
      <c r="B351693" t="s">
        <v>3939</v>
      </c>
    </row>
    <row r="351694" spans="2:2" x14ac:dyDescent="0.25">
      <c r="B351694" t="s">
        <v>3940</v>
      </c>
    </row>
    <row r="351695" spans="2:2" x14ac:dyDescent="0.25">
      <c r="B351695" t="s">
        <v>3941</v>
      </c>
    </row>
    <row r="351696" spans="2:2" x14ac:dyDescent="0.25">
      <c r="B351696" t="s">
        <v>3942</v>
      </c>
    </row>
    <row r="351697" spans="2:2" x14ac:dyDescent="0.25">
      <c r="B351697" t="s">
        <v>3943</v>
      </c>
    </row>
    <row r="351698" spans="2:2" x14ac:dyDescent="0.25">
      <c r="B351698" t="s">
        <v>3944</v>
      </c>
    </row>
    <row r="351699" spans="2:2" x14ac:dyDescent="0.25">
      <c r="B351699" t="s">
        <v>3945</v>
      </c>
    </row>
    <row r="351700" spans="2:2" x14ac:dyDescent="0.25">
      <c r="B351700" t="s">
        <v>3946</v>
      </c>
    </row>
    <row r="351701" spans="2:2" x14ac:dyDescent="0.25">
      <c r="B351701" t="s">
        <v>3947</v>
      </c>
    </row>
    <row r="351702" spans="2:2" x14ac:dyDescent="0.25">
      <c r="B351702" t="s">
        <v>3948</v>
      </c>
    </row>
    <row r="351703" spans="2:2" x14ac:dyDescent="0.25">
      <c r="B351703" t="s">
        <v>3949</v>
      </c>
    </row>
    <row r="351704" spans="2:2" x14ac:dyDescent="0.25">
      <c r="B351704" t="s">
        <v>3950</v>
      </c>
    </row>
    <row r="351705" spans="2:2" x14ac:dyDescent="0.25">
      <c r="B351705" t="s">
        <v>3951</v>
      </c>
    </row>
    <row r="351706" spans="2:2" x14ac:dyDescent="0.25">
      <c r="B351706" t="s">
        <v>3952</v>
      </c>
    </row>
    <row r="351707" spans="2:2" x14ac:dyDescent="0.25">
      <c r="B351707" t="s">
        <v>3953</v>
      </c>
    </row>
    <row r="351708" spans="2:2" x14ac:dyDescent="0.25">
      <c r="B351708" t="s">
        <v>3954</v>
      </c>
    </row>
    <row r="351709" spans="2:2" x14ac:dyDescent="0.25">
      <c r="B351709" t="s">
        <v>3955</v>
      </c>
    </row>
    <row r="351710" spans="2:2" x14ac:dyDescent="0.25">
      <c r="B351710" t="s">
        <v>3956</v>
      </c>
    </row>
    <row r="351711" spans="2:2" x14ac:dyDescent="0.25">
      <c r="B351711" t="s">
        <v>3957</v>
      </c>
    </row>
    <row r="351712" spans="2:2" x14ac:dyDescent="0.25">
      <c r="B351712" t="s">
        <v>3958</v>
      </c>
    </row>
    <row r="351713" spans="2:2" x14ac:dyDescent="0.25">
      <c r="B351713" t="s">
        <v>3959</v>
      </c>
    </row>
    <row r="351714" spans="2:2" x14ac:dyDescent="0.25">
      <c r="B351714" t="s">
        <v>3960</v>
      </c>
    </row>
    <row r="351715" spans="2:2" x14ac:dyDescent="0.25">
      <c r="B351715" t="s">
        <v>3961</v>
      </c>
    </row>
    <row r="351716" spans="2:2" x14ac:dyDescent="0.25">
      <c r="B351716" t="s">
        <v>3962</v>
      </c>
    </row>
    <row r="351717" spans="2:2" x14ac:dyDescent="0.25">
      <c r="B351717" t="s">
        <v>3963</v>
      </c>
    </row>
    <row r="351718" spans="2:2" x14ac:dyDescent="0.25">
      <c r="B351718" t="s">
        <v>3964</v>
      </c>
    </row>
    <row r="351719" spans="2:2" x14ac:dyDescent="0.25">
      <c r="B351719" t="s">
        <v>3965</v>
      </c>
    </row>
    <row r="351720" spans="2:2" x14ac:dyDescent="0.25">
      <c r="B351720" t="s">
        <v>3966</v>
      </c>
    </row>
    <row r="351721" spans="2:2" x14ac:dyDescent="0.25">
      <c r="B351721" t="s">
        <v>3967</v>
      </c>
    </row>
    <row r="351722" spans="2:2" x14ac:dyDescent="0.25">
      <c r="B351722" t="s">
        <v>3968</v>
      </c>
    </row>
    <row r="351723" spans="2:2" x14ac:dyDescent="0.25">
      <c r="B351723" t="s">
        <v>3969</v>
      </c>
    </row>
    <row r="351724" spans="2:2" x14ac:dyDescent="0.25">
      <c r="B351724" t="s">
        <v>3970</v>
      </c>
    </row>
    <row r="351725" spans="2:2" x14ac:dyDescent="0.25">
      <c r="B351725" t="s">
        <v>3971</v>
      </c>
    </row>
    <row r="351726" spans="2:2" x14ac:dyDescent="0.25">
      <c r="B351726" t="s">
        <v>3972</v>
      </c>
    </row>
    <row r="351727" spans="2:2" x14ac:dyDescent="0.25">
      <c r="B351727" t="s">
        <v>3973</v>
      </c>
    </row>
    <row r="351728" spans="2:2" x14ac:dyDescent="0.25">
      <c r="B351728" t="s">
        <v>3974</v>
      </c>
    </row>
    <row r="351729" spans="2:2" x14ac:dyDescent="0.25">
      <c r="B351729" t="s">
        <v>3975</v>
      </c>
    </row>
    <row r="351730" spans="2:2" x14ac:dyDescent="0.25">
      <c r="B351730" t="s">
        <v>3976</v>
      </c>
    </row>
    <row r="351731" spans="2:2" x14ac:dyDescent="0.25">
      <c r="B351731" t="s">
        <v>3977</v>
      </c>
    </row>
    <row r="351732" spans="2:2" x14ac:dyDescent="0.25">
      <c r="B351732" t="s">
        <v>3978</v>
      </c>
    </row>
    <row r="351733" spans="2:2" x14ac:dyDescent="0.25">
      <c r="B351733" t="s">
        <v>3979</v>
      </c>
    </row>
    <row r="351734" spans="2:2" x14ac:dyDescent="0.25">
      <c r="B351734" t="s">
        <v>3980</v>
      </c>
    </row>
    <row r="351735" spans="2:2" x14ac:dyDescent="0.25">
      <c r="B351735" t="s">
        <v>3981</v>
      </c>
    </row>
    <row r="351736" spans="2:2" x14ac:dyDescent="0.25">
      <c r="B351736" t="s">
        <v>3982</v>
      </c>
    </row>
    <row r="351737" spans="2:2" x14ac:dyDescent="0.25">
      <c r="B351737" t="s">
        <v>3983</v>
      </c>
    </row>
    <row r="351738" spans="2:2" x14ac:dyDescent="0.25">
      <c r="B351738" t="s">
        <v>3984</v>
      </c>
    </row>
    <row r="351739" spans="2:2" x14ac:dyDescent="0.25">
      <c r="B351739" t="s">
        <v>3985</v>
      </c>
    </row>
    <row r="351740" spans="2:2" x14ac:dyDescent="0.25">
      <c r="B351740" t="s">
        <v>3986</v>
      </c>
    </row>
    <row r="351741" spans="2:2" x14ac:dyDescent="0.25">
      <c r="B351741" t="s">
        <v>3987</v>
      </c>
    </row>
    <row r="351742" spans="2:2" x14ac:dyDescent="0.25">
      <c r="B351742" t="s">
        <v>3988</v>
      </c>
    </row>
    <row r="351743" spans="2:2" x14ac:dyDescent="0.25">
      <c r="B351743" t="s">
        <v>3989</v>
      </c>
    </row>
    <row r="351744" spans="2:2" x14ac:dyDescent="0.25">
      <c r="B351744" t="s">
        <v>3990</v>
      </c>
    </row>
    <row r="351745" spans="2:2" x14ac:dyDescent="0.25">
      <c r="B351745" t="s">
        <v>3991</v>
      </c>
    </row>
    <row r="351746" spans="2:2" x14ac:dyDescent="0.25">
      <c r="B351746" t="s">
        <v>3992</v>
      </c>
    </row>
    <row r="351747" spans="2:2" x14ac:dyDescent="0.25">
      <c r="B351747" t="s">
        <v>3993</v>
      </c>
    </row>
    <row r="351748" spans="2:2" x14ac:dyDescent="0.25">
      <c r="B351748" t="s">
        <v>3994</v>
      </c>
    </row>
    <row r="351749" spans="2:2" x14ac:dyDescent="0.25">
      <c r="B351749" t="s">
        <v>3995</v>
      </c>
    </row>
    <row r="351750" spans="2:2" x14ac:dyDescent="0.25">
      <c r="B351750" t="s">
        <v>3996</v>
      </c>
    </row>
    <row r="351751" spans="2:2" x14ac:dyDescent="0.25">
      <c r="B351751" t="s">
        <v>3997</v>
      </c>
    </row>
    <row r="351752" spans="2:2" x14ac:dyDescent="0.25">
      <c r="B351752" t="s">
        <v>3998</v>
      </c>
    </row>
    <row r="351753" spans="2:2" x14ac:dyDescent="0.25">
      <c r="B351753" t="s">
        <v>3999</v>
      </c>
    </row>
    <row r="351754" spans="2:2" x14ac:dyDescent="0.25">
      <c r="B351754" t="s">
        <v>4000</v>
      </c>
    </row>
    <row r="351755" spans="2:2" x14ac:dyDescent="0.25">
      <c r="B351755" t="s">
        <v>4001</v>
      </c>
    </row>
    <row r="351756" spans="2:2" x14ac:dyDescent="0.25">
      <c r="B351756" t="s">
        <v>4002</v>
      </c>
    </row>
    <row r="351757" spans="2:2" x14ac:dyDescent="0.25">
      <c r="B351757" t="s">
        <v>4003</v>
      </c>
    </row>
    <row r="351758" spans="2:2" x14ac:dyDescent="0.25">
      <c r="B351758" t="s">
        <v>4004</v>
      </c>
    </row>
    <row r="351759" spans="2:2" x14ac:dyDescent="0.25">
      <c r="B351759" t="s">
        <v>4005</v>
      </c>
    </row>
    <row r="351760" spans="2:2" x14ac:dyDescent="0.25">
      <c r="B351760" t="s">
        <v>4006</v>
      </c>
    </row>
    <row r="351761" spans="2:2" x14ac:dyDescent="0.25">
      <c r="B351761" t="s">
        <v>4007</v>
      </c>
    </row>
    <row r="351762" spans="2:2" x14ac:dyDescent="0.25">
      <c r="B351762" t="s">
        <v>4008</v>
      </c>
    </row>
    <row r="351763" spans="2:2" x14ac:dyDescent="0.25">
      <c r="B351763" t="s">
        <v>4009</v>
      </c>
    </row>
    <row r="351764" spans="2:2" x14ac:dyDescent="0.25">
      <c r="B351764" t="s">
        <v>4010</v>
      </c>
    </row>
    <row r="351765" spans="2:2" x14ac:dyDescent="0.25">
      <c r="B351765" t="s">
        <v>4011</v>
      </c>
    </row>
    <row r="351766" spans="2:2" x14ac:dyDescent="0.25">
      <c r="B351766" t="s">
        <v>4012</v>
      </c>
    </row>
    <row r="351767" spans="2:2" x14ac:dyDescent="0.25">
      <c r="B351767" t="s">
        <v>4013</v>
      </c>
    </row>
    <row r="351768" spans="2:2" x14ac:dyDescent="0.25">
      <c r="B351768" t="s">
        <v>4014</v>
      </c>
    </row>
    <row r="351769" spans="2:2" x14ac:dyDescent="0.25">
      <c r="B351769" t="s">
        <v>4015</v>
      </c>
    </row>
    <row r="351770" spans="2:2" x14ac:dyDescent="0.25">
      <c r="B351770" t="s">
        <v>4016</v>
      </c>
    </row>
    <row r="351771" spans="2:2" x14ac:dyDescent="0.25">
      <c r="B351771" t="s">
        <v>4017</v>
      </c>
    </row>
    <row r="351772" spans="2:2" x14ac:dyDescent="0.25">
      <c r="B351772" t="s">
        <v>4018</v>
      </c>
    </row>
    <row r="351773" spans="2:2" x14ac:dyDescent="0.25">
      <c r="B351773" t="s">
        <v>4019</v>
      </c>
    </row>
    <row r="351774" spans="2:2" x14ac:dyDescent="0.25">
      <c r="B351774" t="s">
        <v>4020</v>
      </c>
    </row>
    <row r="351775" spans="2:2" x14ac:dyDescent="0.25">
      <c r="B351775" t="s">
        <v>4021</v>
      </c>
    </row>
    <row r="351776" spans="2:2" x14ac:dyDescent="0.25">
      <c r="B351776" t="s">
        <v>4022</v>
      </c>
    </row>
    <row r="351777" spans="2:2" x14ac:dyDescent="0.25">
      <c r="B351777" t="s">
        <v>4023</v>
      </c>
    </row>
    <row r="351778" spans="2:2" x14ac:dyDescent="0.25">
      <c r="B351778" t="s">
        <v>4024</v>
      </c>
    </row>
    <row r="351779" spans="2:2" x14ac:dyDescent="0.25">
      <c r="B351779" t="s">
        <v>4025</v>
      </c>
    </row>
    <row r="351780" spans="2:2" x14ac:dyDescent="0.25">
      <c r="B351780" t="s">
        <v>4026</v>
      </c>
    </row>
    <row r="351781" spans="2:2" x14ac:dyDescent="0.25">
      <c r="B351781" t="s">
        <v>4027</v>
      </c>
    </row>
    <row r="351782" spans="2:2" x14ac:dyDescent="0.25">
      <c r="B351782" t="s">
        <v>4028</v>
      </c>
    </row>
    <row r="351783" spans="2:2" x14ac:dyDescent="0.25">
      <c r="B351783" t="s">
        <v>4029</v>
      </c>
    </row>
    <row r="351784" spans="2:2" x14ac:dyDescent="0.25">
      <c r="B351784" t="s">
        <v>4030</v>
      </c>
    </row>
    <row r="351785" spans="2:2" x14ac:dyDescent="0.25">
      <c r="B351785" t="s">
        <v>4031</v>
      </c>
    </row>
    <row r="351786" spans="2:2" x14ac:dyDescent="0.25">
      <c r="B351786" t="s">
        <v>4032</v>
      </c>
    </row>
    <row r="351787" spans="2:2" x14ac:dyDescent="0.25">
      <c r="B351787" t="s">
        <v>4033</v>
      </c>
    </row>
    <row r="351788" spans="2:2" x14ac:dyDescent="0.25">
      <c r="B351788" t="s">
        <v>4034</v>
      </c>
    </row>
    <row r="351789" spans="2:2" x14ac:dyDescent="0.25">
      <c r="B351789" t="s">
        <v>4035</v>
      </c>
    </row>
    <row r="351790" spans="2:2" x14ac:dyDescent="0.25">
      <c r="B351790" t="s">
        <v>4036</v>
      </c>
    </row>
    <row r="351791" spans="2:2" x14ac:dyDescent="0.25">
      <c r="B351791" t="s">
        <v>4037</v>
      </c>
    </row>
    <row r="351792" spans="2:2" x14ac:dyDescent="0.25">
      <c r="B351792" t="s">
        <v>4038</v>
      </c>
    </row>
    <row r="351793" spans="2:2" x14ac:dyDescent="0.25">
      <c r="B351793" t="s">
        <v>4039</v>
      </c>
    </row>
    <row r="351794" spans="2:2" x14ac:dyDescent="0.25">
      <c r="B351794" t="s">
        <v>4040</v>
      </c>
    </row>
    <row r="351795" spans="2:2" x14ac:dyDescent="0.25">
      <c r="B351795" t="s">
        <v>4041</v>
      </c>
    </row>
    <row r="351796" spans="2:2" x14ac:dyDescent="0.25">
      <c r="B351796" t="s">
        <v>4042</v>
      </c>
    </row>
    <row r="351797" spans="2:2" x14ac:dyDescent="0.25">
      <c r="B351797" t="s">
        <v>4043</v>
      </c>
    </row>
    <row r="351798" spans="2:2" x14ac:dyDescent="0.25">
      <c r="B351798" t="s">
        <v>4044</v>
      </c>
    </row>
    <row r="351799" spans="2:2" x14ac:dyDescent="0.25">
      <c r="B351799" t="s">
        <v>4045</v>
      </c>
    </row>
    <row r="351800" spans="2:2" x14ac:dyDescent="0.25">
      <c r="B351800" t="s">
        <v>4046</v>
      </c>
    </row>
    <row r="351801" spans="2:2" x14ac:dyDescent="0.25">
      <c r="B351801" t="s">
        <v>4047</v>
      </c>
    </row>
    <row r="351802" spans="2:2" x14ac:dyDescent="0.25">
      <c r="B351802" t="s">
        <v>4048</v>
      </c>
    </row>
    <row r="351803" spans="2:2" x14ac:dyDescent="0.25">
      <c r="B351803" t="s">
        <v>4049</v>
      </c>
    </row>
    <row r="351804" spans="2:2" x14ac:dyDescent="0.25">
      <c r="B351804" t="s">
        <v>4050</v>
      </c>
    </row>
    <row r="351805" spans="2:2" x14ac:dyDescent="0.25">
      <c r="B351805" t="s">
        <v>4051</v>
      </c>
    </row>
    <row r="351806" spans="2:2" x14ac:dyDescent="0.25">
      <c r="B351806" t="s">
        <v>4052</v>
      </c>
    </row>
    <row r="351807" spans="2:2" x14ac:dyDescent="0.25">
      <c r="B351807" t="s">
        <v>4053</v>
      </c>
    </row>
    <row r="351808" spans="2:2" x14ac:dyDescent="0.25">
      <c r="B351808" t="s">
        <v>4054</v>
      </c>
    </row>
    <row r="351809" spans="2:2" x14ac:dyDescent="0.25">
      <c r="B351809" t="s">
        <v>4055</v>
      </c>
    </row>
    <row r="351810" spans="2:2" x14ac:dyDescent="0.25">
      <c r="B351810" t="s">
        <v>4056</v>
      </c>
    </row>
    <row r="351811" spans="2:2" x14ac:dyDescent="0.25">
      <c r="B351811" t="s">
        <v>4057</v>
      </c>
    </row>
    <row r="351812" spans="2:2" x14ac:dyDescent="0.25">
      <c r="B351812" t="s">
        <v>4058</v>
      </c>
    </row>
    <row r="351813" spans="2:2" x14ac:dyDescent="0.25">
      <c r="B351813" t="s">
        <v>4059</v>
      </c>
    </row>
    <row r="351814" spans="2:2" x14ac:dyDescent="0.25">
      <c r="B351814" t="s">
        <v>4060</v>
      </c>
    </row>
    <row r="351815" spans="2:2" x14ac:dyDescent="0.25">
      <c r="B351815" t="s">
        <v>4061</v>
      </c>
    </row>
    <row r="351816" spans="2:2" x14ac:dyDescent="0.25">
      <c r="B351816" t="s">
        <v>4062</v>
      </c>
    </row>
    <row r="351817" spans="2:2" x14ac:dyDescent="0.25">
      <c r="B351817" t="s">
        <v>4063</v>
      </c>
    </row>
    <row r="351818" spans="2:2" x14ac:dyDescent="0.25">
      <c r="B351818" t="s">
        <v>4064</v>
      </c>
    </row>
    <row r="351819" spans="2:2" x14ac:dyDescent="0.25">
      <c r="B351819" t="s">
        <v>4065</v>
      </c>
    </row>
    <row r="351820" spans="2:2" x14ac:dyDescent="0.25">
      <c r="B351820" t="s">
        <v>4066</v>
      </c>
    </row>
    <row r="351821" spans="2:2" x14ac:dyDescent="0.25">
      <c r="B351821" t="s">
        <v>4067</v>
      </c>
    </row>
    <row r="351822" spans="2:2" x14ac:dyDescent="0.25">
      <c r="B351822" t="s">
        <v>4068</v>
      </c>
    </row>
    <row r="351823" spans="2:2" x14ac:dyDescent="0.25">
      <c r="B351823" t="s">
        <v>4069</v>
      </c>
    </row>
    <row r="351824" spans="2:2" x14ac:dyDescent="0.25">
      <c r="B351824" t="s">
        <v>4070</v>
      </c>
    </row>
    <row r="351825" spans="2:2" x14ac:dyDescent="0.25">
      <c r="B351825" t="s">
        <v>4071</v>
      </c>
    </row>
    <row r="351826" spans="2:2" x14ac:dyDescent="0.25">
      <c r="B351826" t="s">
        <v>4072</v>
      </c>
    </row>
    <row r="351827" spans="2:2" x14ac:dyDescent="0.25">
      <c r="B351827" t="s">
        <v>4073</v>
      </c>
    </row>
    <row r="351828" spans="2:2" x14ac:dyDescent="0.25">
      <c r="B351828" t="s">
        <v>4074</v>
      </c>
    </row>
    <row r="351829" spans="2:2" x14ac:dyDescent="0.25">
      <c r="B351829" t="s">
        <v>4075</v>
      </c>
    </row>
    <row r="351830" spans="2:2" x14ac:dyDescent="0.25">
      <c r="B351830" t="s">
        <v>4076</v>
      </c>
    </row>
    <row r="351831" spans="2:2" x14ac:dyDescent="0.25">
      <c r="B351831" t="s">
        <v>4077</v>
      </c>
    </row>
    <row r="351832" spans="2:2" x14ac:dyDescent="0.25">
      <c r="B351832" t="s">
        <v>4078</v>
      </c>
    </row>
    <row r="351833" spans="2:2" x14ac:dyDescent="0.25">
      <c r="B351833" t="s">
        <v>4079</v>
      </c>
    </row>
    <row r="351834" spans="2:2" x14ac:dyDescent="0.25">
      <c r="B351834" t="s">
        <v>4080</v>
      </c>
    </row>
    <row r="351835" spans="2:2" x14ac:dyDescent="0.25">
      <c r="B351835" t="s">
        <v>4081</v>
      </c>
    </row>
    <row r="351836" spans="2:2" x14ac:dyDescent="0.25">
      <c r="B351836" t="s">
        <v>4082</v>
      </c>
    </row>
    <row r="351837" spans="2:2" x14ac:dyDescent="0.25">
      <c r="B351837" t="s">
        <v>4083</v>
      </c>
    </row>
    <row r="351838" spans="2:2" x14ac:dyDescent="0.25">
      <c r="B351838" t="s">
        <v>4084</v>
      </c>
    </row>
    <row r="351839" spans="2:2" x14ac:dyDescent="0.25">
      <c r="B351839" t="s">
        <v>4085</v>
      </c>
    </row>
    <row r="351840" spans="2:2" x14ac:dyDescent="0.25">
      <c r="B351840" t="s">
        <v>4086</v>
      </c>
    </row>
    <row r="351841" spans="2:2" x14ac:dyDescent="0.25">
      <c r="B351841" t="s">
        <v>4087</v>
      </c>
    </row>
    <row r="351842" spans="2:2" x14ac:dyDescent="0.25">
      <c r="B351842" t="s">
        <v>4088</v>
      </c>
    </row>
    <row r="351843" spans="2:2" x14ac:dyDescent="0.25">
      <c r="B351843" t="s">
        <v>4089</v>
      </c>
    </row>
    <row r="351844" spans="2:2" x14ac:dyDescent="0.25">
      <c r="B351844" t="s">
        <v>4090</v>
      </c>
    </row>
    <row r="351845" spans="2:2" x14ac:dyDescent="0.25">
      <c r="B351845" t="s">
        <v>4091</v>
      </c>
    </row>
    <row r="351846" spans="2:2" x14ac:dyDescent="0.25">
      <c r="B351846" t="s">
        <v>4092</v>
      </c>
    </row>
    <row r="351847" spans="2:2" x14ac:dyDescent="0.25">
      <c r="B351847" t="s">
        <v>4093</v>
      </c>
    </row>
    <row r="351848" spans="2:2" x14ac:dyDescent="0.25">
      <c r="B351848" t="s">
        <v>4094</v>
      </c>
    </row>
    <row r="351849" spans="2:2" x14ac:dyDescent="0.25">
      <c r="B351849" t="s">
        <v>4095</v>
      </c>
    </row>
    <row r="351850" spans="2:2" x14ac:dyDescent="0.25">
      <c r="B351850" t="s">
        <v>4096</v>
      </c>
    </row>
    <row r="351851" spans="2:2" x14ac:dyDescent="0.25">
      <c r="B351851" t="s">
        <v>4097</v>
      </c>
    </row>
    <row r="351852" spans="2:2" x14ac:dyDescent="0.25">
      <c r="B351852" t="s">
        <v>4098</v>
      </c>
    </row>
    <row r="351853" spans="2:2" x14ac:dyDescent="0.25">
      <c r="B351853" t="s">
        <v>4099</v>
      </c>
    </row>
    <row r="351854" spans="2:2" x14ac:dyDescent="0.25">
      <c r="B351854" t="s">
        <v>4100</v>
      </c>
    </row>
    <row r="351855" spans="2:2" x14ac:dyDescent="0.25">
      <c r="B351855" t="s">
        <v>4101</v>
      </c>
    </row>
    <row r="351856" spans="2:2" x14ac:dyDescent="0.25">
      <c r="B351856" t="s">
        <v>4102</v>
      </c>
    </row>
    <row r="351857" spans="2:2" x14ac:dyDescent="0.25">
      <c r="B351857" t="s">
        <v>4103</v>
      </c>
    </row>
    <row r="351858" spans="2:2" x14ac:dyDescent="0.25">
      <c r="B351858" t="s">
        <v>4104</v>
      </c>
    </row>
    <row r="351859" spans="2:2" x14ac:dyDescent="0.25">
      <c r="B351859" t="s">
        <v>4105</v>
      </c>
    </row>
    <row r="351860" spans="2:2" x14ac:dyDescent="0.25">
      <c r="B351860" t="s">
        <v>4106</v>
      </c>
    </row>
    <row r="351861" spans="2:2" x14ac:dyDescent="0.25">
      <c r="B351861" t="s">
        <v>4107</v>
      </c>
    </row>
    <row r="351862" spans="2:2" x14ac:dyDescent="0.25">
      <c r="B351862" t="s">
        <v>4108</v>
      </c>
    </row>
    <row r="351863" spans="2:2" x14ac:dyDescent="0.25">
      <c r="B351863" t="s">
        <v>4109</v>
      </c>
    </row>
    <row r="351864" spans="2:2" x14ac:dyDescent="0.25">
      <c r="B351864" t="s">
        <v>4110</v>
      </c>
    </row>
    <row r="351865" spans="2:2" x14ac:dyDescent="0.25">
      <c r="B351865" t="s">
        <v>4111</v>
      </c>
    </row>
    <row r="351866" spans="2:2" x14ac:dyDescent="0.25">
      <c r="B351866" t="s">
        <v>4112</v>
      </c>
    </row>
    <row r="351867" spans="2:2" x14ac:dyDescent="0.25">
      <c r="B351867" t="s">
        <v>4113</v>
      </c>
    </row>
    <row r="351868" spans="2:2" x14ac:dyDescent="0.25">
      <c r="B351868" t="s">
        <v>4114</v>
      </c>
    </row>
    <row r="351869" spans="2:2" x14ac:dyDescent="0.25">
      <c r="B351869" t="s">
        <v>4115</v>
      </c>
    </row>
    <row r="351870" spans="2:2" x14ac:dyDescent="0.25">
      <c r="B351870" t="s">
        <v>4116</v>
      </c>
    </row>
    <row r="351871" spans="2:2" x14ac:dyDescent="0.25">
      <c r="B351871" t="s">
        <v>4117</v>
      </c>
    </row>
    <row r="351872" spans="2:2" x14ac:dyDescent="0.25">
      <c r="B351872" t="s">
        <v>4118</v>
      </c>
    </row>
    <row r="351873" spans="2:2" x14ac:dyDescent="0.25">
      <c r="B351873" t="s">
        <v>4119</v>
      </c>
    </row>
    <row r="351874" spans="2:2" x14ac:dyDescent="0.25">
      <c r="B351874" t="s">
        <v>4120</v>
      </c>
    </row>
    <row r="351875" spans="2:2" x14ac:dyDescent="0.25">
      <c r="B351875" t="s">
        <v>4121</v>
      </c>
    </row>
    <row r="351876" spans="2:2" x14ac:dyDescent="0.25">
      <c r="B351876" t="s">
        <v>4122</v>
      </c>
    </row>
    <row r="351877" spans="2:2" x14ac:dyDescent="0.25">
      <c r="B351877" t="s">
        <v>4123</v>
      </c>
    </row>
    <row r="351878" spans="2:2" x14ac:dyDescent="0.25">
      <c r="B351878" t="s">
        <v>4124</v>
      </c>
    </row>
    <row r="351879" spans="2:2" x14ac:dyDescent="0.25">
      <c r="B351879" t="s">
        <v>4125</v>
      </c>
    </row>
    <row r="351880" spans="2:2" x14ac:dyDescent="0.25">
      <c r="B351880" t="s">
        <v>4126</v>
      </c>
    </row>
    <row r="351881" spans="2:2" x14ac:dyDescent="0.25">
      <c r="B351881" t="s">
        <v>4127</v>
      </c>
    </row>
    <row r="351882" spans="2:2" x14ac:dyDescent="0.25">
      <c r="B351882" t="s">
        <v>4128</v>
      </c>
    </row>
    <row r="351883" spans="2:2" x14ac:dyDescent="0.25">
      <c r="B351883" t="s">
        <v>4129</v>
      </c>
    </row>
    <row r="351884" spans="2:2" x14ac:dyDescent="0.25">
      <c r="B351884" t="s">
        <v>4130</v>
      </c>
    </row>
    <row r="351885" spans="2:2" x14ac:dyDescent="0.25">
      <c r="B351885" t="s">
        <v>4131</v>
      </c>
    </row>
    <row r="351886" spans="2:2" x14ac:dyDescent="0.25">
      <c r="B351886" t="s">
        <v>4132</v>
      </c>
    </row>
    <row r="351887" spans="2:2" x14ac:dyDescent="0.25">
      <c r="B351887" t="s">
        <v>4133</v>
      </c>
    </row>
    <row r="351888" spans="2:2" x14ac:dyDescent="0.25">
      <c r="B351888" t="s">
        <v>4134</v>
      </c>
    </row>
    <row r="351889" spans="2:2" x14ac:dyDescent="0.25">
      <c r="B351889" t="s">
        <v>4135</v>
      </c>
    </row>
    <row r="351890" spans="2:2" x14ac:dyDescent="0.25">
      <c r="B351890" t="s">
        <v>4136</v>
      </c>
    </row>
    <row r="351891" spans="2:2" x14ac:dyDescent="0.25">
      <c r="B351891" t="s">
        <v>4137</v>
      </c>
    </row>
    <row r="351892" spans="2:2" x14ac:dyDescent="0.25">
      <c r="B351892" t="s">
        <v>4138</v>
      </c>
    </row>
    <row r="351893" spans="2:2" x14ac:dyDescent="0.25">
      <c r="B351893" t="s">
        <v>4139</v>
      </c>
    </row>
    <row r="351894" spans="2:2" x14ac:dyDescent="0.25">
      <c r="B351894" t="s">
        <v>4140</v>
      </c>
    </row>
    <row r="351895" spans="2:2" x14ac:dyDescent="0.25">
      <c r="B351895" t="s">
        <v>4141</v>
      </c>
    </row>
    <row r="351896" spans="2:2" x14ac:dyDescent="0.25">
      <c r="B351896" t="s">
        <v>4142</v>
      </c>
    </row>
    <row r="351897" spans="2:2" x14ac:dyDescent="0.25">
      <c r="B351897" t="s">
        <v>4143</v>
      </c>
    </row>
    <row r="351898" spans="2:2" x14ac:dyDescent="0.25">
      <c r="B351898" t="s">
        <v>4144</v>
      </c>
    </row>
    <row r="351899" spans="2:2" x14ac:dyDescent="0.25">
      <c r="B351899" t="s">
        <v>4145</v>
      </c>
    </row>
    <row r="351900" spans="2:2" x14ac:dyDescent="0.25">
      <c r="B351900" t="s">
        <v>4146</v>
      </c>
    </row>
    <row r="351901" spans="2:2" x14ac:dyDescent="0.25">
      <c r="B351901" t="s">
        <v>4147</v>
      </c>
    </row>
    <row r="351902" spans="2:2" x14ac:dyDescent="0.25">
      <c r="B351902" t="s">
        <v>4148</v>
      </c>
    </row>
    <row r="351903" spans="2:2" x14ac:dyDescent="0.25">
      <c r="B351903" t="s">
        <v>4149</v>
      </c>
    </row>
    <row r="351904" spans="2:2" x14ac:dyDescent="0.25">
      <c r="B351904" t="s">
        <v>4150</v>
      </c>
    </row>
    <row r="351905" spans="2:2" x14ac:dyDescent="0.25">
      <c r="B351905" t="s">
        <v>4151</v>
      </c>
    </row>
    <row r="351906" spans="2:2" x14ac:dyDescent="0.25">
      <c r="B351906" t="s">
        <v>4152</v>
      </c>
    </row>
    <row r="351907" spans="2:2" x14ac:dyDescent="0.25">
      <c r="B351907" t="s">
        <v>4153</v>
      </c>
    </row>
    <row r="351908" spans="2:2" x14ac:dyDescent="0.25">
      <c r="B351908" t="s">
        <v>4154</v>
      </c>
    </row>
    <row r="351909" spans="2:2" x14ac:dyDescent="0.25">
      <c r="B351909" t="s">
        <v>4155</v>
      </c>
    </row>
    <row r="351910" spans="2:2" x14ac:dyDescent="0.25">
      <c r="B351910" t="s">
        <v>4156</v>
      </c>
    </row>
    <row r="351911" spans="2:2" x14ac:dyDescent="0.25">
      <c r="B351911" t="s">
        <v>4157</v>
      </c>
    </row>
    <row r="351912" spans="2:2" x14ac:dyDescent="0.25">
      <c r="B351912" t="s">
        <v>4158</v>
      </c>
    </row>
    <row r="351913" spans="2:2" x14ac:dyDescent="0.25">
      <c r="B351913" t="s">
        <v>4159</v>
      </c>
    </row>
    <row r="351914" spans="2:2" x14ac:dyDescent="0.25">
      <c r="B351914" t="s">
        <v>4160</v>
      </c>
    </row>
    <row r="351915" spans="2:2" x14ac:dyDescent="0.25">
      <c r="B351915" t="s">
        <v>4161</v>
      </c>
    </row>
    <row r="351916" spans="2:2" x14ac:dyDescent="0.25">
      <c r="B351916" t="s">
        <v>4162</v>
      </c>
    </row>
    <row r="351917" spans="2:2" x14ac:dyDescent="0.25">
      <c r="B351917" t="s">
        <v>4163</v>
      </c>
    </row>
    <row r="351918" spans="2:2" x14ac:dyDescent="0.25">
      <c r="B351918" t="s">
        <v>4164</v>
      </c>
    </row>
    <row r="351919" spans="2:2" x14ac:dyDescent="0.25">
      <c r="B351919" t="s">
        <v>4165</v>
      </c>
    </row>
    <row r="351920" spans="2:2" x14ac:dyDescent="0.25">
      <c r="B351920" t="s">
        <v>4166</v>
      </c>
    </row>
    <row r="351921" spans="2:2" x14ac:dyDescent="0.25">
      <c r="B351921" t="s">
        <v>4167</v>
      </c>
    </row>
    <row r="351922" spans="2:2" x14ac:dyDescent="0.25">
      <c r="B351922" t="s">
        <v>4168</v>
      </c>
    </row>
    <row r="351923" spans="2:2" x14ac:dyDescent="0.25">
      <c r="B351923" t="s">
        <v>4169</v>
      </c>
    </row>
    <row r="351924" spans="2:2" x14ac:dyDescent="0.25">
      <c r="B351924" t="s">
        <v>4170</v>
      </c>
    </row>
    <row r="351925" spans="2:2" x14ac:dyDescent="0.25">
      <c r="B351925" t="s">
        <v>4171</v>
      </c>
    </row>
    <row r="351926" spans="2:2" x14ac:dyDescent="0.25">
      <c r="B351926" t="s">
        <v>4172</v>
      </c>
    </row>
    <row r="351927" spans="2:2" x14ac:dyDescent="0.25">
      <c r="B351927" t="s">
        <v>4173</v>
      </c>
    </row>
    <row r="351928" spans="2:2" x14ac:dyDescent="0.25">
      <c r="B351928" t="s">
        <v>4174</v>
      </c>
    </row>
    <row r="351929" spans="2:2" x14ac:dyDescent="0.25">
      <c r="B351929" t="s">
        <v>4175</v>
      </c>
    </row>
    <row r="351930" spans="2:2" x14ac:dyDescent="0.25">
      <c r="B351930" t="s">
        <v>4176</v>
      </c>
    </row>
    <row r="351931" spans="2:2" x14ac:dyDescent="0.25">
      <c r="B351931" t="s">
        <v>4177</v>
      </c>
    </row>
    <row r="351932" spans="2:2" x14ac:dyDescent="0.25">
      <c r="B351932" t="s">
        <v>4178</v>
      </c>
    </row>
    <row r="351933" spans="2:2" x14ac:dyDescent="0.25">
      <c r="B351933" t="s">
        <v>4179</v>
      </c>
    </row>
    <row r="351934" spans="2:2" x14ac:dyDescent="0.25">
      <c r="B351934" t="s">
        <v>4180</v>
      </c>
    </row>
    <row r="351935" spans="2:2" x14ac:dyDescent="0.25">
      <c r="B351935" t="s">
        <v>4181</v>
      </c>
    </row>
    <row r="351936" spans="2:2" x14ac:dyDescent="0.25">
      <c r="B351936" t="s">
        <v>4182</v>
      </c>
    </row>
    <row r="351937" spans="2:2" x14ac:dyDescent="0.25">
      <c r="B351937" t="s">
        <v>4183</v>
      </c>
    </row>
    <row r="351938" spans="2:2" x14ac:dyDescent="0.25">
      <c r="B351938" t="s">
        <v>4184</v>
      </c>
    </row>
    <row r="351939" spans="2:2" x14ac:dyDescent="0.25">
      <c r="B351939" t="s">
        <v>4185</v>
      </c>
    </row>
    <row r="351940" spans="2:2" x14ac:dyDescent="0.25">
      <c r="B351940" t="s">
        <v>4186</v>
      </c>
    </row>
    <row r="351941" spans="2:2" x14ac:dyDescent="0.25">
      <c r="B351941" t="s">
        <v>4187</v>
      </c>
    </row>
    <row r="351942" spans="2:2" x14ac:dyDescent="0.25">
      <c r="B351942" t="s">
        <v>4188</v>
      </c>
    </row>
    <row r="351943" spans="2:2" x14ac:dyDescent="0.25">
      <c r="B351943" t="s">
        <v>4189</v>
      </c>
    </row>
    <row r="351944" spans="2:2" x14ac:dyDescent="0.25">
      <c r="B351944" t="s">
        <v>4190</v>
      </c>
    </row>
    <row r="351945" spans="2:2" x14ac:dyDescent="0.25">
      <c r="B351945" t="s">
        <v>4191</v>
      </c>
    </row>
    <row r="351946" spans="2:2" x14ac:dyDescent="0.25">
      <c r="B351946" t="s">
        <v>4192</v>
      </c>
    </row>
    <row r="351947" spans="2:2" x14ac:dyDescent="0.25">
      <c r="B351947" t="s">
        <v>4193</v>
      </c>
    </row>
    <row r="351948" spans="2:2" x14ac:dyDescent="0.25">
      <c r="B351948" t="s">
        <v>4194</v>
      </c>
    </row>
    <row r="351949" spans="2:2" x14ac:dyDescent="0.25">
      <c r="B351949" t="s">
        <v>4195</v>
      </c>
    </row>
    <row r="351950" spans="2:2" x14ac:dyDescent="0.25">
      <c r="B351950" t="s">
        <v>4196</v>
      </c>
    </row>
    <row r="351951" spans="2:2" x14ac:dyDescent="0.25">
      <c r="B351951" t="s">
        <v>4197</v>
      </c>
    </row>
    <row r="351952" spans="2:2" x14ac:dyDescent="0.25">
      <c r="B351952" t="s">
        <v>4198</v>
      </c>
    </row>
    <row r="351953" spans="2:2" x14ac:dyDescent="0.25">
      <c r="B351953" t="s">
        <v>4199</v>
      </c>
    </row>
    <row r="351954" spans="2:2" x14ac:dyDescent="0.25">
      <c r="B351954" t="s">
        <v>4200</v>
      </c>
    </row>
    <row r="351955" spans="2:2" x14ac:dyDescent="0.25">
      <c r="B351955" t="s">
        <v>4201</v>
      </c>
    </row>
    <row r="351956" spans="2:2" x14ac:dyDescent="0.25">
      <c r="B351956" t="s">
        <v>4202</v>
      </c>
    </row>
    <row r="351957" spans="2:2" x14ac:dyDescent="0.25">
      <c r="B351957" t="s">
        <v>4203</v>
      </c>
    </row>
    <row r="351958" spans="2:2" x14ac:dyDescent="0.25">
      <c r="B351958" t="s">
        <v>4204</v>
      </c>
    </row>
    <row r="351959" spans="2:2" x14ac:dyDescent="0.25">
      <c r="B351959" t="s">
        <v>4205</v>
      </c>
    </row>
    <row r="351960" spans="2:2" x14ac:dyDescent="0.25">
      <c r="B351960" t="s">
        <v>4206</v>
      </c>
    </row>
    <row r="351961" spans="2:2" x14ac:dyDescent="0.25">
      <c r="B351961" t="s">
        <v>4207</v>
      </c>
    </row>
    <row r="351962" spans="2:2" x14ac:dyDescent="0.25">
      <c r="B351962" t="s">
        <v>4208</v>
      </c>
    </row>
    <row r="351963" spans="2:2" x14ac:dyDescent="0.25">
      <c r="B351963" t="s">
        <v>4209</v>
      </c>
    </row>
    <row r="351964" spans="2:2" x14ac:dyDescent="0.25">
      <c r="B351964" t="s">
        <v>4210</v>
      </c>
    </row>
    <row r="351965" spans="2:2" x14ac:dyDescent="0.25">
      <c r="B351965" t="s">
        <v>4211</v>
      </c>
    </row>
    <row r="351966" spans="2:2" x14ac:dyDescent="0.25">
      <c r="B351966" t="s">
        <v>4212</v>
      </c>
    </row>
    <row r="351967" spans="2:2" x14ac:dyDescent="0.25">
      <c r="B351967" t="s">
        <v>4213</v>
      </c>
    </row>
    <row r="351968" spans="2:2" x14ac:dyDescent="0.25">
      <c r="B351968" t="s">
        <v>4214</v>
      </c>
    </row>
    <row r="351969" spans="2:2" x14ac:dyDescent="0.25">
      <c r="B351969" t="s">
        <v>4215</v>
      </c>
    </row>
    <row r="351970" spans="2:2" x14ac:dyDescent="0.25">
      <c r="B351970" t="s">
        <v>4216</v>
      </c>
    </row>
    <row r="351971" spans="2:2" x14ac:dyDescent="0.25">
      <c r="B351971" t="s">
        <v>4217</v>
      </c>
    </row>
    <row r="351972" spans="2:2" x14ac:dyDescent="0.25">
      <c r="B351972" t="s">
        <v>4218</v>
      </c>
    </row>
    <row r="351973" spans="2:2" x14ac:dyDescent="0.25">
      <c r="B351973" t="s">
        <v>4219</v>
      </c>
    </row>
    <row r="351974" spans="2:2" x14ac:dyDescent="0.25">
      <c r="B351974" t="s">
        <v>4220</v>
      </c>
    </row>
    <row r="351975" spans="2:2" x14ac:dyDescent="0.25">
      <c r="B351975" t="s">
        <v>4221</v>
      </c>
    </row>
    <row r="351976" spans="2:2" x14ac:dyDescent="0.25">
      <c r="B351976" t="s">
        <v>4222</v>
      </c>
    </row>
    <row r="351977" spans="2:2" x14ac:dyDescent="0.25">
      <c r="B351977" t="s">
        <v>4223</v>
      </c>
    </row>
    <row r="351978" spans="2:2" x14ac:dyDescent="0.25">
      <c r="B351978" t="s">
        <v>4224</v>
      </c>
    </row>
    <row r="351979" spans="2:2" x14ac:dyDescent="0.25">
      <c r="B351979" t="s">
        <v>4225</v>
      </c>
    </row>
    <row r="351980" spans="2:2" x14ac:dyDescent="0.25">
      <c r="B351980" t="s">
        <v>4226</v>
      </c>
    </row>
    <row r="351981" spans="2:2" x14ac:dyDescent="0.25">
      <c r="B351981" t="s">
        <v>4227</v>
      </c>
    </row>
    <row r="351982" spans="2:2" x14ac:dyDescent="0.25">
      <c r="B351982" t="s">
        <v>4228</v>
      </c>
    </row>
    <row r="351983" spans="2:2" x14ac:dyDescent="0.25">
      <c r="B351983" t="s">
        <v>4229</v>
      </c>
    </row>
    <row r="351984" spans="2:2" x14ac:dyDescent="0.25">
      <c r="B351984" t="s">
        <v>4230</v>
      </c>
    </row>
    <row r="351985" spans="2:2" x14ac:dyDescent="0.25">
      <c r="B351985" t="s">
        <v>4231</v>
      </c>
    </row>
    <row r="351986" spans="2:2" x14ac:dyDescent="0.25">
      <c r="B351986" t="s">
        <v>4232</v>
      </c>
    </row>
    <row r="351987" spans="2:2" x14ac:dyDescent="0.25">
      <c r="B351987" t="s">
        <v>4233</v>
      </c>
    </row>
    <row r="351988" spans="2:2" x14ac:dyDescent="0.25">
      <c r="B351988" t="s">
        <v>4234</v>
      </c>
    </row>
    <row r="351989" spans="2:2" x14ac:dyDescent="0.25">
      <c r="B351989" t="s">
        <v>4235</v>
      </c>
    </row>
    <row r="351990" spans="2:2" x14ac:dyDescent="0.25">
      <c r="B351990" t="s">
        <v>4236</v>
      </c>
    </row>
    <row r="351991" spans="2:2" x14ac:dyDescent="0.25">
      <c r="B351991" t="s">
        <v>4237</v>
      </c>
    </row>
    <row r="351992" spans="2:2" x14ac:dyDescent="0.25">
      <c r="B351992" t="s">
        <v>4238</v>
      </c>
    </row>
    <row r="351993" spans="2:2" x14ac:dyDescent="0.25">
      <c r="B351993" t="s">
        <v>4239</v>
      </c>
    </row>
    <row r="351994" spans="2:2" x14ac:dyDescent="0.25">
      <c r="B351994" t="s">
        <v>4240</v>
      </c>
    </row>
    <row r="351995" spans="2:2" x14ac:dyDescent="0.25">
      <c r="B351995" t="s">
        <v>4241</v>
      </c>
    </row>
    <row r="351996" spans="2:2" x14ac:dyDescent="0.25">
      <c r="B351996" t="s">
        <v>4242</v>
      </c>
    </row>
    <row r="351997" spans="2:2" x14ac:dyDescent="0.25">
      <c r="B351997" t="s">
        <v>4243</v>
      </c>
    </row>
    <row r="351998" spans="2:2" x14ac:dyDescent="0.25">
      <c r="B351998" t="s">
        <v>4244</v>
      </c>
    </row>
    <row r="351999" spans="2:2" x14ac:dyDescent="0.25">
      <c r="B351999" t="s">
        <v>4245</v>
      </c>
    </row>
    <row r="352000" spans="2:2" x14ac:dyDescent="0.25">
      <c r="B352000" t="s">
        <v>4246</v>
      </c>
    </row>
    <row r="352001" spans="2:2" x14ac:dyDescent="0.25">
      <c r="B352001" t="s">
        <v>4247</v>
      </c>
    </row>
    <row r="352002" spans="2:2" x14ac:dyDescent="0.25">
      <c r="B352002" t="s">
        <v>4248</v>
      </c>
    </row>
    <row r="352003" spans="2:2" x14ac:dyDescent="0.25">
      <c r="B352003" t="s">
        <v>4249</v>
      </c>
    </row>
    <row r="352004" spans="2:2" x14ac:dyDescent="0.25">
      <c r="B352004" t="s">
        <v>4250</v>
      </c>
    </row>
    <row r="352005" spans="2:2" x14ac:dyDescent="0.25">
      <c r="B352005" t="s">
        <v>4251</v>
      </c>
    </row>
    <row r="352006" spans="2:2" x14ac:dyDescent="0.25">
      <c r="B352006" t="s">
        <v>4252</v>
      </c>
    </row>
    <row r="352007" spans="2:2" x14ac:dyDescent="0.25">
      <c r="B352007" t="s">
        <v>4253</v>
      </c>
    </row>
    <row r="352008" spans="2:2" x14ac:dyDescent="0.25">
      <c r="B352008" t="s">
        <v>4254</v>
      </c>
    </row>
    <row r="352009" spans="2:2" x14ac:dyDescent="0.25">
      <c r="B352009" t="s">
        <v>4255</v>
      </c>
    </row>
    <row r="352010" spans="2:2" x14ac:dyDescent="0.25">
      <c r="B352010" t="s">
        <v>4256</v>
      </c>
    </row>
    <row r="352011" spans="2:2" x14ac:dyDescent="0.25">
      <c r="B352011" t="s">
        <v>4257</v>
      </c>
    </row>
    <row r="352012" spans="2:2" x14ac:dyDescent="0.25">
      <c r="B352012" t="s">
        <v>4258</v>
      </c>
    </row>
    <row r="352013" spans="2:2" x14ac:dyDescent="0.25">
      <c r="B352013" t="s">
        <v>4259</v>
      </c>
    </row>
    <row r="352014" spans="2:2" x14ac:dyDescent="0.25">
      <c r="B352014" t="s">
        <v>4260</v>
      </c>
    </row>
    <row r="352015" spans="2:2" x14ac:dyDescent="0.25">
      <c r="B352015" t="s">
        <v>4261</v>
      </c>
    </row>
    <row r="352016" spans="2:2" x14ac:dyDescent="0.25">
      <c r="B352016" t="s">
        <v>4262</v>
      </c>
    </row>
    <row r="352017" spans="2:2" x14ac:dyDescent="0.25">
      <c r="B352017" t="s">
        <v>4263</v>
      </c>
    </row>
    <row r="352018" spans="2:2" x14ac:dyDescent="0.25">
      <c r="B352018" t="s">
        <v>4264</v>
      </c>
    </row>
    <row r="352019" spans="2:2" x14ac:dyDescent="0.25">
      <c r="B352019" t="s">
        <v>4265</v>
      </c>
    </row>
    <row r="352020" spans="2:2" x14ac:dyDescent="0.25">
      <c r="B352020" t="s">
        <v>4266</v>
      </c>
    </row>
    <row r="352021" spans="2:2" x14ac:dyDescent="0.25">
      <c r="B352021" t="s">
        <v>4267</v>
      </c>
    </row>
    <row r="352022" spans="2:2" x14ac:dyDescent="0.25">
      <c r="B352022" t="s">
        <v>4268</v>
      </c>
    </row>
    <row r="352023" spans="2:2" x14ac:dyDescent="0.25">
      <c r="B352023" t="s">
        <v>4269</v>
      </c>
    </row>
    <row r="352024" spans="2:2" x14ac:dyDescent="0.25">
      <c r="B352024" t="s">
        <v>4270</v>
      </c>
    </row>
    <row r="352025" spans="2:2" x14ac:dyDescent="0.25">
      <c r="B352025" t="s">
        <v>4271</v>
      </c>
    </row>
    <row r="352026" spans="2:2" x14ac:dyDescent="0.25">
      <c r="B352026" t="s">
        <v>4272</v>
      </c>
    </row>
    <row r="352027" spans="2:2" x14ac:dyDescent="0.25">
      <c r="B352027" t="s">
        <v>4273</v>
      </c>
    </row>
    <row r="352028" spans="2:2" x14ac:dyDescent="0.25">
      <c r="B352028" t="s">
        <v>4274</v>
      </c>
    </row>
    <row r="352029" spans="2:2" x14ac:dyDescent="0.25">
      <c r="B352029" t="s">
        <v>4275</v>
      </c>
    </row>
    <row r="352030" spans="2:2" x14ac:dyDescent="0.25">
      <c r="B352030" t="s">
        <v>4276</v>
      </c>
    </row>
    <row r="352031" spans="2:2" x14ac:dyDescent="0.25">
      <c r="B352031" t="s">
        <v>4277</v>
      </c>
    </row>
    <row r="352032" spans="2:2" x14ac:dyDescent="0.25">
      <c r="B352032" t="s">
        <v>4278</v>
      </c>
    </row>
    <row r="352033" spans="2:2" x14ac:dyDescent="0.25">
      <c r="B352033" t="s">
        <v>4279</v>
      </c>
    </row>
    <row r="352034" spans="2:2" x14ac:dyDescent="0.25">
      <c r="B352034" t="s">
        <v>4280</v>
      </c>
    </row>
    <row r="352035" spans="2:2" x14ac:dyDescent="0.25">
      <c r="B352035" t="s">
        <v>4281</v>
      </c>
    </row>
    <row r="352036" spans="2:2" x14ac:dyDescent="0.25">
      <c r="B352036" t="s">
        <v>4282</v>
      </c>
    </row>
    <row r="352037" spans="2:2" x14ac:dyDescent="0.25">
      <c r="B352037" t="s">
        <v>4283</v>
      </c>
    </row>
    <row r="352038" spans="2:2" x14ac:dyDescent="0.25">
      <c r="B352038" t="s">
        <v>4284</v>
      </c>
    </row>
    <row r="352039" spans="2:2" x14ac:dyDescent="0.25">
      <c r="B352039" t="s">
        <v>4285</v>
      </c>
    </row>
    <row r="352040" spans="2:2" x14ac:dyDescent="0.25">
      <c r="B352040" t="s">
        <v>4286</v>
      </c>
    </row>
    <row r="352041" spans="2:2" x14ac:dyDescent="0.25">
      <c r="B352041" t="s">
        <v>4287</v>
      </c>
    </row>
    <row r="352042" spans="2:2" x14ac:dyDescent="0.25">
      <c r="B352042" t="s">
        <v>4288</v>
      </c>
    </row>
    <row r="352043" spans="2:2" x14ac:dyDescent="0.25">
      <c r="B352043" t="s">
        <v>4289</v>
      </c>
    </row>
    <row r="352044" spans="2:2" x14ac:dyDescent="0.25">
      <c r="B352044" t="s">
        <v>4290</v>
      </c>
    </row>
    <row r="352045" spans="2:2" x14ac:dyDescent="0.25">
      <c r="B352045" t="s">
        <v>4291</v>
      </c>
    </row>
    <row r="352046" spans="2:2" x14ac:dyDescent="0.25">
      <c r="B352046" t="s">
        <v>4292</v>
      </c>
    </row>
    <row r="352047" spans="2:2" x14ac:dyDescent="0.25">
      <c r="B352047" t="s">
        <v>4293</v>
      </c>
    </row>
    <row r="352048" spans="2:2" x14ac:dyDescent="0.25">
      <c r="B352048" t="s">
        <v>4294</v>
      </c>
    </row>
    <row r="352049" spans="2:2" x14ac:dyDescent="0.25">
      <c r="B352049" t="s">
        <v>4295</v>
      </c>
    </row>
    <row r="352050" spans="2:2" x14ac:dyDescent="0.25">
      <c r="B352050" t="s">
        <v>4296</v>
      </c>
    </row>
    <row r="352051" spans="2:2" x14ac:dyDescent="0.25">
      <c r="B352051" t="s">
        <v>4297</v>
      </c>
    </row>
    <row r="352052" spans="2:2" x14ac:dyDescent="0.25">
      <c r="B352052" t="s">
        <v>4298</v>
      </c>
    </row>
    <row r="352053" spans="2:2" x14ac:dyDescent="0.25">
      <c r="B352053" t="s">
        <v>4299</v>
      </c>
    </row>
    <row r="352054" spans="2:2" x14ac:dyDescent="0.25">
      <c r="B352054" t="s">
        <v>4300</v>
      </c>
    </row>
    <row r="352055" spans="2:2" x14ac:dyDescent="0.25">
      <c r="B352055" t="s">
        <v>4301</v>
      </c>
    </row>
    <row r="352056" spans="2:2" x14ac:dyDescent="0.25">
      <c r="B352056" t="s">
        <v>4302</v>
      </c>
    </row>
    <row r="352057" spans="2:2" x14ac:dyDescent="0.25">
      <c r="B352057" t="s">
        <v>4303</v>
      </c>
    </row>
    <row r="352058" spans="2:2" x14ac:dyDescent="0.25">
      <c r="B352058" t="s">
        <v>4304</v>
      </c>
    </row>
    <row r="352059" spans="2:2" x14ac:dyDescent="0.25">
      <c r="B352059" t="s">
        <v>4305</v>
      </c>
    </row>
    <row r="352060" spans="2:2" x14ac:dyDescent="0.25">
      <c r="B352060" t="s">
        <v>4306</v>
      </c>
    </row>
    <row r="352061" spans="2:2" x14ac:dyDescent="0.25">
      <c r="B352061" t="s">
        <v>4307</v>
      </c>
    </row>
    <row r="352062" spans="2:2" x14ac:dyDescent="0.25">
      <c r="B352062" t="s">
        <v>4308</v>
      </c>
    </row>
    <row r="352063" spans="2:2" x14ac:dyDescent="0.25">
      <c r="B352063" t="s">
        <v>4309</v>
      </c>
    </row>
    <row r="352064" spans="2:2" x14ac:dyDescent="0.25">
      <c r="B352064" t="s">
        <v>4310</v>
      </c>
    </row>
    <row r="352065" spans="2:2" x14ac:dyDescent="0.25">
      <c r="B352065" t="s">
        <v>4311</v>
      </c>
    </row>
    <row r="352066" spans="2:2" x14ac:dyDescent="0.25">
      <c r="B352066" t="s">
        <v>4312</v>
      </c>
    </row>
    <row r="352067" spans="2:2" x14ac:dyDescent="0.25">
      <c r="B352067" t="s">
        <v>4313</v>
      </c>
    </row>
    <row r="352068" spans="2:2" x14ac:dyDescent="0.25">
      <c r="B352068" t="s">
        <v>4314</v>
      </c>
    </row>
    <row r="352069" spans="2:2" x14ac:dyDescent="0.25">
      <c r="B352069" t="s">
        <v>4315</v>
      </c>
    </row>
    <row r="352070" spans="2:2" x14ac:dyDescent="0.25">
      <c r="B352070" t="s">
        <v>4316</v>
      </c>
    </row>
    <row r="352071" spans="2:2" x14ac:dyDescent="0.25">
      <c r="B352071" t="s">
        <v>4317</v>
      </c>
    </row>
    <row r="352072" spans="2:2" x14ac:dyDescent="0.25">
      <c r="B352072" t="s">
        <v>4318</v>
      </c>
    </row>
    <row r="352073" spans="2:2" x14ac:dyDescent="0.25">
      <c r="B352073" t="s">
        <v>4319</v>
      </c>
    </row>
    <row r="352074" spans="2:2" x14ac:dyDescent="0.25">
      <c r="B352074" t="s">
        <v>4320</v>
      </c>
    </row>
    <row r="352075" spans="2:2" x14ac:dyDescent="0.25">
      <c r="B352075" t="s">
        <v>4321</v>
      </c>
    </row>
    <row r="352076" spans="2:2" x14ac:dyDescent="0.25">
      <c r="B352076" t="s">
        <v>4322</v>
      </c>
    </row>
    <row r="352077" spans="2:2" x14ac:dyDescent="0.25">
      <c r="B352077" t="s">
        <v>4323</v>
      </c>
    </row>
    <row r="352078" spans="2:2" x14ac:dyDescent="0.25">
      <c r="B352078" t="s">
        <v>4324</v>
      </c>
    </row>
    <row r="352079" spans="2:2" x14ac:dyDescent="0.25">
      <c r="B352079" t="s">
        <v>4325</v>
      </c>
    </row>
    <row r="352080" spans="2:2" x14ac:dyDescent="0.25">
      <c r="B352080" t="s">
        <v>4326</v>
      </c>
    </row>
    <row r="352081" spans="2:2" x14ac:dyDescent="0.25">
      <c r="B352081" t="s">
        <v>4327</v>
      </c>
    </row>
    <row r="352082" spans="2:2" x14ac:dyDescent="0.25">
      <c r="B352082" t="s">
        <v>4328</v>
      </c>
    </row>
    <row r="352083" spans="2:2" x14ac:dyDescent="0.25">
      <c r="B352083" t="s">
        <v>4329</v>
      </c>
    </row>
    <row r="352084" spans="2:2" x14ac:dyDescent="0.25">
      <c r="B352084" t="s">
        <v>4330</v>
      </c>
    </row>
    <row r="352085" spans="2:2" x14ac:dyDescent="0.25">
      <c r="B352085" t="s">
        <v>4331</v>
      </c>
    </row>
    <row r="352086" spans="2:2" x14ac:dyDescent="0.25">
      <c r="B352086" t="s">
        <v>4332</v>
      </c>
    </row>
    <row r="352087" spans="2:2" x14ac:dyDescent="0.25">
      <c r="B352087" t="s">
        <v>4333</v>
      </c>
    </row>
    <row r="352088" spans="2:2" x14ac:dyDescent="0.25">
      <c r="B352088" t="s">
        <v>4334</v>
      </c>
    </row>
    <row r="352089" spans="2:2" x14ac:dyDescent="0.25">
      <c r="B352089" t="s">
        <v>4335</v>
      </c>
    </row>
    <row r="352090" spans="2:2" x14ac:dyDescent="0.25">
      <c r="B352090" t="s">
        <v>4336</v>
      </c>
    </row>
    <row r="352091" spans="2:2" x14ac:dyDescent="0.25">
      <c r="B352091" t="s">
        <v>4337</v>
      </c>
    </row>
    <row r="352092" spans="2:2" x14ac:dyDescent="0.25">
      <c r="B352092" t="s">
        <v>4338</v>
      </c>
    </row>
    <row r="352093" spans="2:2" x14ac:dyDescent="0.25">
      <c r="B352093" t="s">
        <v>4339</v>
      </c>
    </row>
    <row r="352094" spans="2:2" x14ac:dyDescent="0.25">
      <c r="B352094" t="s">
        <v>4340</v>
      </c>
    </row>
    <row r="352095" spans="2:2" x14ac:dyDescent="0.25">
      <c r="B352095" t="s">
        <v>4341</v>
      </c>
    </row>
    <row r="352096" spans="2:2" x14ac:dyDescent="0.25">
      <c r="B352096" t="s">
        <v>4342</v>
      </c>
    </row>
    <row r="352097" spans="2:2" x14ac:dyDescent="0.25">
      <c r="B352097" t="s">
        <v>4343</v>
      </c>
    </row>
    <row r="352098" spans="2:2" x14ac:dyDescent="0.25">
      <c r="B352098" t="s">
        <v>4344</v>
      </c>
    </row>
    <row r="352099" spans="2:2" x14ac:dyDescent="0.25">
      <c r="B352099" t="s">
        <v>4345</v>
      </c>
    </row>
    <row r="352100" spans="2:2" x14ac:dyDescent="0.25">
      <c r="B352100" t="s">
        <v>4346</v>
      </c>
    </row>
    <row r="352101" spans="2:2" x14ac:dyDescent="0.25">
      <c r="B352101" t="s">
        <v>4347</v>
      </c>
    </row>
    <row r="352102" spans="2:2" x14ac:dyDescent="0.25">
      <c r="B352102" t="s">
        <v>4348</v>
      </c>
    </row>
    <row r="352103" spans="2:2" x14ac:dyDescent="0.25">
      <c r="B352103" t="s">
        <v>4349</v>
      </c>
    </row>
    <row r="352104" spans="2:2" x14ac:dyDescent="0.25">
      <c r="B352104" t="s">
        <v>4350</v>
      </c>
    </row>
    <row r="352105" spans="2:2" x14ac:dyDescent="0.25">
      <c r="B352105" t="s">
        <v>4351</v>
      </c>
    </row>
    <row r="352106" spans="2:2" x14ac:dyDescent="0.25">
      <c r="B352106" t="s">
        <v>4352</v>
      </c>
    </row>
    <row r="352107" spans="2:2" x14ac:dyDescent="0.25">
      <c r="B352107" t="s">
        <v>4353</v>
      </c>
    </row>
    <row r="352108" spans="2:2" x14ac:dyDescent="0.25">
      <c r="B352108" t="s">
        <v>4354</v>
      </c>
    </row>
    <row r="352109" spans="2:2" x14ac:dyDescent="0.25">
      <c r="B352109" t="s">
        <v>4355</v>
      </c>
    </row>
    <row r="352110" spans="2:2" x14ac:dyDescent="0.25">
      <c r="B352110" t="s">
        <v>4356</v>
      </c>
    </row>
    <row r="352111" spans="2:2" x14ac:dyDescent="0.25">
      <c r="B352111" t="s">
        <v>4357</v>
      </c>
    </row>
    <row r="352112" spans="2:2" x14ac:dyDescent="0.25">
      <c r="B352112" t="s">
        <v>4358</v>
      </c>
    </row>
    <row r="352113" spans="2:2" x14ac:dyDescent="0.25">
      <c r="B352113" t="s">
        <v>4359</v>
      </c>
    </row>
    <row r="352114" spans="2:2" x14ac:dyDescent="0.25">
      <c r="B352114" t="s">
        <v>4360</v>
      </c>
    </row>
    <row r="352115" spans="2:2" x14ac:dyDescent="0.25">
      <c r="B352115" t="s">
        <v>4361</v>
      </c>
    </row>
    <row r="352116" spans="2:2" x14ac:dyDescent="0.25">
      <c r="B352116" t="s">
        <v>4362</v>
      </c>
    </row>
    <row r="352117" spans="2:2" x14ac:dyDescent="0.25">
      <c r="B352117" t="s">
        <v>4363</v>
      </c>
    </row>
    <row r="352118" spans="2:2" x14ac:dyDescent="0.25">
      <c r="B352118" t="s">
        <v>4364</v>
      </c>
    </row>
    <row r="352119" spans="2:2" x14ac:dyDescent="0.25">
      <c r="B352119" t="s">
        <v>4365</v>
      </c>
    </row>
    <row r="352120" spans="2:2" x14ac:dyDescent="0.25">
      <c r="B352120" t="s">
        <v>4366</v>
      </c>
    </row>
    <row r="352121" spans="2:2" x14ac:dyDescent="0.25">
      <c r="B352121" t="s">
        <v>4367</v>
      </c>
    </row>
    <row r="352122" spans="2:2" x14ac:dyDescent="0.25">
      <c r="B352122" t="s">
        <v>4368</v>
      </c>
    </row>
    <row r="352123" spans="2:2" x14ac:dyDescent="0.25">
      <c r="B352123" t="s">
        <v>4369</v>
      </c>
    </row>
    <row r="352124" spans="2:2" x14ac:dyDescent="0.25">
      <c r="B352124" t="s">
        <v>4370</v>
      </c>
    </row>
    <row r="352125" spans="2:2" x14ac:dyDescent="0.25">
      <c r="B352125" t="s">
        <v>4371</v>
      </c>
    </row>
    <row r="352126" spans="2:2" x14ac:dyDescent="0.25">
      <c r="B352126" t="s">
        <v>4372</v>
      </c>
    </row>
    <row r="352127" spans="2:2" x14ac:dyDescent="0.25">
      <c r="B352127" t="s">
        <v>4373</v>
      </c>
    </row>
    <row r="352128" spans="2:2" x14ac:dyDescent="0.25">
      <c r="B352128" t="s">
        <v>4374</v>
      </c>
    </row>
    <row r="352129" spans="2:2" x14ac:dyDescent="0.25">
      <c r="B352129" t="s">
        <v>4375</v>
      </c>
    </row>
    <row r="352130" spans="2:2" x14ac:dyDescent="0.25">
      <c r="B352130" t="s">
        <v>4376</v>
      </c>
    </row>
    <row r="352131" spans="2:2" x14ac:dyDescent="0.25">
      <c r="B352131" t="s">
        <v>4377</v>
      </c>
    </row>
    <row r="352132" spans="2:2" x14ac:dyDescent="0.25">
      <c r="B352132" t="s">
        <v>4378</v>
      </c>
    </row>
    <row r="352133" spans="2:2" x14ac:dyDescent="0.25">
      <c r="B352133" t="s">
        <v>4379</v>
      </c>
    </row>
    <row r="352134" spans="2:2" x14ac:dyDescent="0.25">
      <c r="B352134" t="s">
        <v>4380</v>
      </c>
    </row>
    <row r="352135" spans="2:2" x14ac:dyDescent="0.25">
      <c r="B352135" t="s">
        <v>4381</v>
      </c>
    </row>
    <row r="352136" spans="2:2" x14ac:dyDescent="0.25">
      <c r="B352136" t="s">
        <v>4382</v>
      </c>
    </row>
    <row r="352137" spans="2:2" x14ac:dyDescent="0.25">
      <c r="B352137" t="s">
        <v>4383</v>
      </c>
    </row>
    <row r="352138" spans="2:2" x14ac:dyDescent="0.25">
      <c r="B352138" t="s">
        <v>4384</v>
      </c>
    </row>
  </sheetData>
  <mergeCells count="4">
    <mergeCell ref="B8:F8"/>
    <mergeCell ref="B15:F15"/>
    <mergeCell ref="B22:F22"/>
    <mergeCell ref="B29:F29"/>
  </mergeCells>
  <dataValidations count="9">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00000000-0002-0000-0A00-000000000000}">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00000000-0002-0000-0A00-000001000000}">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1 E18" xr:uid="{00000000-0002-0000-0A00-000002000000}">
      <formula1>-999999</formula1>
      <formula2>999999</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00000000-0002-0000-0A00-000003000000}">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00000000-0002-0000-0A00-000004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00000000-0002-0000-0A00-000006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5" xr:uid="{00000000-0002-0000-0A00-000007000000}">
      <formula1>-999999</formula1>
      <formula2>999999</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xr:uid="{00000000-0002-0000-0A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00000000-0002-0000-0A00-000009000000}">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1616"/>
  <sheetViews>
    <sheetView topLeftCell="B1" workbookViewId="0">
      <selection activeCell="E24" sqref="E24"/>
    </sheetView>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4385</v>
      </c>
    </row>
    <row r="3" spans="1:8" x14ac:dyDescent="0.25">
      <c r="B3" s="1" t="s">
        <v>4</v>
      </c>
      <c r="C3" s="1">
        <v>1</v>
      </c>
    </row>
    <row r="4" spans="1:8" x14ac:dyDescent="0.25">
      <c r="B4" s="1" t="s">
        <v>5</v>
      </c>
      <c r="C4" s="1">
        <v>233</v>
      </c>
    </row>
    <row r="5" spans="1:8" x14ac:dyDescent="0.25">
      <c r="B5" s="1" t="s">
        <v>6</v>
      </c>
      <c r="C5" s="5">
        <v>43830</v>
      </c>
    </row>
    <row r="6" spans="1:8" x14ac:dyDescent="0.25">
      <c r="B6" s="1" t="s">
        <v>7</v>
      </c>
      <c r="C6" s="1">
        <v>12</v>
      </c>
      <c r="D6" s="1" t="s">
        <v>8</v>
      </c>
    </row>
    <row r="8" spans="1:8" x14ac:dyDescent="0.25">
      <c r="A8" s="1" t="s">
        <v>9</v>
      </c>
      <c r="B8" s="190" t="s">
        <v>4386</v>
      </c>
      <c r="C8" s="191"/>
      <c r="D8" s="191"/>
      <c r="E8" s="191"/>
      <c r="F8" s="191"/>
      <c r="G8" s="191"/>
      <c r="H8" s="191"/>
    </row>
    <row r="9" spans="1:8" x14ac:dyDescent="0.25">
      <c r="C9" s="1">
        <v>2</v>
      </c>
      <c r="D9" s="1">
        <v>3</v>
      </c>
      <c r="E9" s="1">
        <v>8</v>
      </c>
      <c r="F9" s="1">
        <v>11</v>
      </c>
      <c r="G9" s="1">
        <v>12</v>
      </c>
      <c r="H9" s="1">
        <v>16</v>
      </c>
    </row>
    <row r="10" spans="1:8" x14ac:dyDescent="0.25">
      <c r="C10" s="1" t="s">
        <v>12</v>
      </c>
      <c r="D10" s="1" t="s">
        <v>13</v>
      </c>
      <c r="E10" s="1" t="s">
        <v>4387</v>
      </c>
      <c r="F10" s="1" t="s">
        <v>4388</v>
      </c>
      <c r="G10" s="1" t="s">
        <v>4389</v>
      </c>
      <c r="H10" s="1" t="s">
        <v>4390</v>
      </c>
    </row>
    <row r="11" spans="1:8" x14ac:dyDescent="0.25">
      <c r="A11" s="1">
        <v>1</v>
      </c>
      <c r="B11" t="s">
        <v>65</v>
      </c>
      <c r="C11" s="4" t="s">
        <v>55</v>
      </c>
      <c r="D11" s="4" t="s">
        <v>5049</v>
      </c>
      <c r="E11" s="4" t="s">
        <v>4448</v>
      </c>
      <c r="F11" s="6" t="s">
        <v>24</v>
      </c>
      <c r="G11" s="4">
        <v>0</v>
      </c>
      <c r="H11" s="4" t="s">
        <v>4821</v>
      </c>
    </row>
    <row r="12" spans="1:8" x14ac:dyDescent="0.25">
      <c r="A12" s="1">
        <v>-1</v>
      </c>
      <c r="C12" s="2" t="s">
        <v>24</v>
      </c>
      <c r="D12" s="2" t="s">
        <v>24</v>
      </c>
      <c r="E12" s="2" t="s">
        <v>24</v>
      </c>
      <c r="F12" s="2" t="s">
        <v>24</v>
      </c>
      <c r="G12" s="2" t="s">
        <v>24</v>
      </c>
      <c r="H12" s="2" t="s">
        <v>24</v>
      </c>
    </row>
    <row r="13" spans="1:8" x14ac:dyDescent="0.25">
      <c r="A13" s="1">
        <v>999999</v>
      </c>
      <c r="B13" t="s">
        <v>66</v>
      </c>
      <c r="C13" s="2" t="s">
        <v>24</v>
      </c>
      <c r="D13" s="2" t="s">
        <v>24</v>
      </c>
      <c r="E13" s="2" t="s">
        <v>24</v>
      </c>
      <c r="F13" s="2" t="s">
        <v>24</v>
      </c>
      <c r="H13" s="2" t="s">
        <v>24</v>
      </c>
    </row>
    <row r="351003" spans="1:2" x14ac:dyDescent="0.25">
      <c r="A351003" t="s">
        <v>54</v>
      </c>
      <c r="B351003" t="s">
        <v>2688</v>
      </c>
    </row>
    <row r="351004" spans="1:2" x14ac:dyDescent="0.25">
      <c r="A351004" t="s">
        <v>55</v>
      </c>
      <c r="B351004" t="s">
        <v>2690</v>
      </c>
    </row>
    <row r="351005" spans="1:2" x14ac:dyDescent="0.25">
      <c r="B351005" t="s">
        <v>2692</v>
      </c>
    </row>
    <row r="351006" spans="1:2" x14ac:dyDescent="0.25">
      <c r="B351006" t="s">
        <v>2694</v>
      </c>
    </row>
    <row r="351007" spans="1:2" x14ac:dyDescent="0.25">
      <c r="B351007" t="s">
        <v>2696</v>
      </c>
    </row>
    <row r="351008" spans="1:2" x14ac:dyDescent="0.25">
      <c r="B351008" t="s">
        <v>2698</v>
      </c>
    </row>
    <row r="351009" spans="2:2" x14ac:dyDescent="0.25">
      <c r="B351009" t="s">
        <v>2700</v>
      </c>
    </row>
    <row r="351010" spans="2:2" x14ac:dyDescent="0.25">
      <c r="B351010" t="s">
        <v>2702</v>
      </c>
    </row>
    <row r="351011" spans="2:2" x14ac:dyDescent="0.25">
      <c r="B351011" t="s">
        <v>2704</v>
      </c>
    </row>
    <row r="351012" spans="2:2" x14ac:dyDescent="0.25">
      <c r="B351012" t="s">
        <v>2706</v>
      </c>
    </row>
    <row r="351013" spans="2:2" x14ac:dyDescent="0.25">
      <c r="B351013" t="s">
        <v>2708</v>
      </c>
    </row>
    <row r="351014" spans="2:2" x14ac:dyDescent="0.25">
      <c r="B351014" t="s">
        <v>2710</v>
      </c>
    </row>
    <row r="351015" spans="2:2" x14ac:dyDescent="0.25">
      <c r="B351015" t="s">
        <v>2712</v>
      </c>
    </row>
    <row r="351016" spans="2:2" x14ac:dyDescent="0.25">
      <c r="B351016" t="s">
        <v>2714</v>
      </c>
    </row>
    <row r="351017" spans="2:2" x14ac:dyDescent="0.25">
      <c r="B351017" t="s">
        <v>2716</v>
      </c>
    </row>
    <row r="351018" spans="2:2" x14ac:dyDescent="0.25">
      <c r="B351018" t="s">
        <v>2718</v>
      </c>
    </row>
    <row r="351019" spans="2:2" x14ac:dyDescent="0.25">
      <c r="B351019" t="s">
        <v>2720</v>
      </c>
    </row>
    <row r="351020" spans="2:2" x14ac:dyDescent="0.25">
      <c r="B351020" t="s">
        <v>2722</v>
      </c>
    </row>
    <row r="351021" spans="2:2" x14ac:dyDescent="0.25">
      <c r="B351021" t="s">
        <v>2724</v>
      </c>
    </row>
    <row r="351022" spans="2:2" x14ac:dyDescent="0.25">
      <c r="B351022" t="s">
        <v>2726</v>
      </c>
    </row>
    <row r="351023" spans="2:2" x14ac:dyDescent="0.25">
      <c r="B351023" t="s">
        <v>2728</v>
      </c>
    </row>
    <row r="351024" spans="2:2" x14ac:dyDescent="0.25">
      <c r="B351024" t="s">
        <v>2730</v>
      </c>
    </row>
    <row r="351025" spans="2:2" x14ac:dyDescent="0.25">
      <c r="B351025" t="s">
        <v>2732</v>
      </c>
    </row>
    <row r="351026" spans="2:2" x14ac:dyDescent="0.25">
      <c r="B351026" t="s">
        <v>2734</v>
      </c>
    </row>
    <row r="351027" spans="2:2" x14ac:dyDescent="0.25">
      <c r="B351027" t="s">
        <v>2736</v>
      </c>
    </row>
    <row r="351028" spans="2:2" x14ac:dyDescent="0.25">
      <c r="B351028" t="s">
        <v>2738</v>
      </c>
    </row>
    <row r="351029" spans="2:2" x14ac:dyDescent="0.25">
      <c r="B351029" t="s">
        <v>2740</v>
      </c>
    </row>
    <row r="351030" spans="2:2" x14ac:dyDescent="0.25">
      <c r="B351030" t="s">
        <v>2742</v>
      </c>
    </row>
    <row r="351031" spans="2:2" x14ac:dyDescent="0.25">
      <c r="B351031" t="s">
        <v>2744</v>
      </c>
    </row>
    <row r="351032" spans="2:2" x14ac:dyDescent="0.25">
      <c r="B351032" t="s">
        <v>2746</v>
      </c>
    </row>
    <row r="351033" spans="2:2" x14ac:dyDescent="0.25">
      <c r="B351033" t="s">
        <v>2748</v>
      </c>
    </row>
    <row r="351034" spans="2:2" x14ac:dyDescent="0.25">
      <c r="B351034" t="s">
        <v>2750</v>
      </c>
    </row>
    <row r="351035" spans="2:2" x14ac:dyDescent="0.25">
      <c r="B351035" t="s">
        <v>2752</v>
      </c>
    </row>
    <row r="351036" spans="2:2" x14ac:dyDescent="0.25">
      <c r="B351036" t="s">
        <v>2754</v>
      </c>
    </row>
    <row r="351037" spans="2:2" x14ac:dyDescent="0.25">
      <c r="B351037" t="s">
        <v>4391</v>
      </c>
    </row>
    <row r="351038" spans="2:2" x14ac:dyDescent="0.25">
      <c r="B351038" t="s">
        <v>2756</v>
      </c>
    </row>
    <row r="351039" spans="2:2" x14ac:dyDescent="0.25">
      <c r="B351039" t="s">
        <v>2758</v>
      </c>
    </row>
    <row r="351040" spans="2:2" x14ac:dyDescent="0.25">
      <c r="B351040" t="s">
        <v>2760</v>
      </c>
    </row>
    <row r="351041" spans="2:2" x14ac:dyDescent="0.25">
      <c r="B351041" t="s">
        <v>2762</v>
      </c>
    </row>
    <row r="351042" spans="2:2" x14ac:dyDescent="0.25">
      <c r="B351042" t="s">
        <v>2764</v>
      </c>
    </row>
    <row r="351043" spans="2:2" x14ac:dyDescent="0.25">
      <c r="B351043" t="s">
        <v>2766</v>
      </c>
    </row>
    <row r="351044" spans="2:2" x14ac:dyDescent="0.25">
      <c r="B351044" t="s">
        <v>2768</v>
      </c>
    </row>
    <row r="351045" spans="2:2" x14ac:dyDescent="0.25">
      <c r="B351045" t="s">
        <v>2770</v>
      </c>
    </row>
    <row r="351046" spans="2:2" x14ac:dyDescent="0.25">
      <c r="B351046" t="s">
        <v>2772</v>
      </c>
    </row>
    <row r="351047" spans="2:2" x14ac:dyDescent="0.25">
      <c r="B351047" t="s">
        <v>2774</v>
      </c>
    </row>
    <row r="351048" spans="2:2" x14ac:dyDescent="0.25">
      <c r="B351048" t="s">
        <v>2776</v>
      </c>
    </row>
    <row r="351049" spans="2:2" x14ac:dyDescent="0.25">
      <c r="B351049" t="s">
        <v>2778</v>
      </c>
    </row>
    <row r="351050" spans="2:2" x14ac:dyDescent="0.25">
      <c r="B351050" t="s">
        <v>2780</v>
      </c>
    </row>
    <row r="351051" spans="2:2" x14ac:dyDescent="0.25">
      <c r="B351051" t="s">
        <v>2782</v>
      </c>
    </row>
    <row r="351052" spans="2:2" x14ac:dyDescent="0.25">
      <c r="B351052" t="s">
        <v>2784</v>
      </c>
    </row>
    <row r="351053" spans="2:2" x14ac:dyDescent="0.25">
      <c r="B351053" t="s">
        <v>2786</v>
      </c>
    </row>
    <row r="351054" spans="2:2" x14ac:dyDescent="0.25">
      <c r="B351054" t="s">
        <v>2788</v>
      </c>
    </row>
    <row r="351055" spans="2:2" x14ac:dyDescent="0.25">
      <c r="B351055" t="s">
        <v>2790</v>
      </c>
    </row>
    <row r="351056" spans="2:2" x14ac:dyDescent="0.25">
      <c r="B351056" t="s">
        <v>2792</v>
      </c>
    </row>
    <row r="351057" spans="2:2" x14ac:dyDescent="0.25">
      <c r="B351057" t="s">
        <v>2794</v>
      </c>
    </row>
    <row r="351058" spans="2:2" x14ac:dyDescent="0.25">
      <c r="B351058" t="s">
        <v>2796</v>
      </c>
    </row>
    <row r="351059" spans="2:2" x14ac:dyDescent="0.25">
      <c r="B351059" t="s">
        <v>2798</v>
      </c>
    </row>
    <row r="351060" spans="2:2" x14ac:dyDescent="0.25">
      <c r="B351060" t="s">
        <v>2800</v>
      </c>
    </row>
    <row r="351061" spans="2:2" x14ac:dyDescent="0.25">
      <c r="B351061" t="s">
        <v>2802</v>
      </c>
    </row>
    <row r="351062" spans="2:2" x14ac:dyDescent="0.25">
      <c r="B351062" t="s">
        <v>2804</v>
      </c>
    </row>
    <row r="351063" spans="2:2" x14ac:dyDescent="0.25">
      <c r="B351063" t="s">
        <v>2806</v>
      </c>
    </row>
    <row r="351064" spans="2:2" x14ac:dyDescent="0.25">
      <c r="B351064" t="s">
        <v>2808</v>
      </c>
    </row>
    <row r="351065" spans="2:2" x14ac:dyDescent="0.25">
      <c r="B351065" t="s">
        <v>2810</v>
      </c>
    </row>
    <row r="351066" spans="2:2" x14ac:dyDescent="0.25">
      <c r="B351066" t="s">
        <v>2812</v>
      </c>
    </row>
    <row r="351067" spans="2:2" x14ac:dyDescent="0.25">
      <c r="B351067" t="s">
        <v>2814</v>
      </c>
    </row>
    <row r="351068" spans="2:2" x14ac:dyDescent="0.25">
      <c r="B351068" t="s">
        <v>2816</v>
      </c>
    </row>
    <row r="351069" spans="2:2" x14ac:dyDescent="0.25">
      <c r="B351069" t="s">
        <v>2818</v>
      </c>
    </row>
    <row r="351070" spans="2:2" x14ac:dyDescent="0.25">
      <c r="B351070" t="s">
        <v>2820</v>
      </c>
    </row>
    <row r="351071" spans="2:2" x14ac:dyDescent="0.25">
      <c r="B351071" t="s">
        <v>2822</v>
      </c>
    </row>
    <row r="351072" spans="2:2" x14ac:dyDescent="0.25">
      <c r="B351072" t="s">
        <v>2824</v>
      </c>
    </row>
    <row r="351073" spans="2:2" x14ac:dyDescent="0.25">
      <c r="B351073" t="s">
        <v>2826</v>
      </c>
    </row>
    <row r="351074" spans="2:2" x14ac:dyDescent="0.25">
      <c r="B351074" t="s">
        <v>2828</v>
      </c>
    </row>
    <row r="351075" spans="2:2" x14ac:dyDescent="0.25">
      <c r="B351075" t="s">
        <v>2830</v>
      </c>
    </row>
    <row r="351076" spans="2:2" x14ac:dyDescent="0.25">
      <c r="B351076" t="s">
        <v>2832</v>
      </c>
    </row>
    <row r="351077" spans="2:2" x14ac:dyDescent="0.25">
      <c r="B351077" t="s">
        <v>2834</v>
      </c>
    </row>
    <row r="351078" spans="2:2" x14ac:dyDescent="0.25">
      <c r="B351078" t="s">
        <v>2836</v>
      </c>
    </row>
    <row r="351079" spans="2:2" x14ac:dyDescent="0.25">
      <c r="B351079" t="s">
        <v>2838</v>
      </c>
    </row>
    <row r="351080" spans="2:2" x14ac:dyDescent="0.25">
      <c r="B351080" t="s">
        <v>2840</v>
      </c>
    </row>
    <row r="351081" spans="2:2" x14ac:dyDescent="0.25">
      <c r="B351081" t="s">
        <v>2842</v>
      </c>
    </row>
    <row r="351082" spans="2:2" x14ac:dyDescent="0.25">
      <c r="B351082" t="s">
        <v>2844</v>
      </c>
    </row>
    <row r="351083" spans="2:2" x14ac:dyDescent="0.25">
      <c r="B351083" t="s">
        <v>2846</v>
      </c>
    </row>
    <row r="351084" spans="2:2" x14ac:dyDescent="0.25">
      <c r="B351084" t="s">
        <v>2848</v>
      </c>
    </row>
    <row r="351085" spans="2:2" x14ac:dyDescent="0.25">
      <c r="B351085" t="s">
        <v>2850</v>
      </c>
    </row>
    <row r="351086" spans="2:2" x14ac:dyDescent="0.25">
      <c r="B351086" t="s">
        <v>2852</v>
      </c>
    </row>
    <row r="351087" spans="2:2" x14ac:dyDescent="0.25">
      <c r="B351087" t="s">
        <v>2854</v>
      </c>
    </row>
    <row r="351088" spans="2:2" x14ac:dyDescent="0.25">
      <c r="B351088" t="s">
        <v>2856</v>
      </c>
    </row>
    <row r="351089" spans="2:2" x14ac:dyDescent="0.25">
      <c r="B351089" t="s">
        <v>2858</v>
      </c>
    </row>
    <row r="351090" spans="2:2" x14ac:dyDescent="0.25">
      <c r="B351090" t="s">
        <v>2860</v>
      </c>
    </row>
    <row r="351091" spans="2:2" x14ac:dyDescent="0.25">
      <c r="B351091" t="s">
        <v>2862</v>
      </c>
    </row>
    <row r="351092" spans="2:2" x14ac:dyDescent="0.25">
      <c r="B351092" t="s">
        <v>2864</v>
      </c>
    </row>
    <row r="351093" spans="2:2" x14ac:dyDescent="0.25">
      <c r="B351093" t="s">
        <v>2866</v>
      </c>
    </row>
    <row r="351094" spans="2:2" x14ac:dyDescent="0.25">
      <c r="B351094" t="s">
        <v>2868</v>
      </c>
    </row>
    <row r="351095" spans="2:2" x14ac:dyDescent="0.25">
      <c r="B351095" t="s">
        <v>2870</v>
      </c>
    </row>
    <row r="351096" spans="2:2" x14ac:dyDescent="0.25">
      <c r="B351096" t="s">
        <v>2872</v>
      </c>
    </row>
    <row r="351097" spans="2:2" x14ac:dyDescent="0.25">
      <c r="B351097" t="s">
        <v>2874</v>
      </c>
    </row>
    <row r="351098" spans="2:2" x14ac:dyDescent="0.25">
      <c r="B351098" t="s">
        <v>2876</v>
      </c>
    </row>
    <row r="351099" spans="2:2" x14ac:dyDescent="0.25">
      <c r="B351099" t="s">
        <v>2878</v>
      </c>
    </row>
    <row r="351100" spans="2:2" x14ac:dyDescent="0.25">
      <c r="B351100" t="s">
        <v>2880</v>
      </c>
    </row>
    <row r="351101" spans="2:2" x14ac:dyDescent="0.25">
      <c r="B351101" t="s">
        <v>2882</v>
      </c>
    </row>
    <row r="351102" spans="2:2" x14ac:dyDescent="0.25">
      <c r="B351102" t="s">
        <v>2884</v>
      </c>
    </row>
    <row r="351103" spans="2:2" x14ac:dyDescent="0.25">
      <c r="B351103" t="s">
        <v>2886</v>
      </c>
    </row>
    <row r="351104" spans="2:2" x14ac:dyDescent="0.25">
      <c r="B351104" t="s">
        <v>2888</v>
      </c>
    </row>
    <row r="351105" spans="2:2" x14ac:dyDescent="0.25">
      <c r="B351105" t="s">
        <v>2890</v>
      </c>
    </row>
    <row r="351106" spans="2:2" x14ac:dyDescent="0.25">
      <c r="B351106" t="s">
        <v>2892</v>
      </c>
    </row>
    <row r="351107" spans="2:2" x14ac:dyDescent="0.25">
      <c r="B351107" t="s">
        <v>2894</v>
      </c>
    </row>
    <row r="351108" spans="2:2" x14ac:dyDescent="0.25">
      <c r="B351108" t="s">
        <v>2896</v>
      </c>
    </row>
    <row r="351109" spans="2:2" x14ac:dyDescent="0.25">
      <c r="B351109" t="s">
        <v>2898</v>
      </c>
    </row>
    <row r="351110" spans="2:2" x14ac:dyDescent="0.25">
      <c r="B351110" t="s">
        <v>2900</v>
      </c>
    </row>
    <row r="351111" spans="2:2" x14ac:dyDescent="0.25">
      <c r="B351111" t="s">
        <v>2902</v>
      </c>
    </row>
    <row r="351112" spans="2:2" x14ac:dyDescent="0.25">
      <c r="B351112" t="s">
        <v>2904</v>
      </c>
    </row>
    <row r="351113" spans="2:2" x14ac:dyDescent="0.25">
      <c r="B351113" t="s">
        <v>2906</v>
      </c>
    </row>
    <row r="351114" spans="2:2" x14ac:dyDescent="0.25">
      <c r="B351114" t="s">
        <v>2908</v>
      </c>
    </row>
    <row r="351115" spans="2:2" x14ac:dyDescent="0.25">
      <c r="B351115" t="s">
        <v>2910</v>
      </c>
    </row>
    <row r="351116" spans="2:2" x14ac:dyDescent="0.25">
      <c r="B351116" t="s">
        <v>2912</v>
      </c>
    </row>
    <row r="351117" spans="2:2" x14ac:dyDescent="0.25">
      <c r="B351117" t="s">
        <v>2914</v>
      </c>
    </row>
    <row r="351118" spans="2:2" x14ac:dyDescent="0.25">
      <c r="B351118" t="s">
        <v>2916</v>
      </c>
    </row>
    <row r="351119" spans="2:2" x14ac:dyDescent="0.25">
      <c r="B351119" t="s">
        <v>2918</v>
      </c>
    </row>
    <row r="351120" spans="2:2" x14ac:dyDescent="0.25">
      <c r="B351120" t="s">
        <v>2920</v>
      </c>
    </row>
    <row r="351121" spans="2:2" x14ac:dyDescent="0.25">
      <c r="B351121" t="s">
        <v>2922</v>
      </c>
    </row>
    <row r="351122" spans="2:2" x14ac:dyDescent="0.25">
      <c r="B351122" t="s">
        <v>2924</v>
      </c>
    </row>
    <row r="351123" spans="2:2" x14ac:dyDescent="0.25">
      <c r="B351123" t="s">
        <v>2926</v>
      </c>
    </row>
    <row r="351124" spans="2:2" x14ac:dyDescent="0.25">
      <c r="B351124" t="s">
        <v>2928</v>
      </c>
    </row>
    <row r="351125" spans="2:2" x14ac:dyDescent="0.25">
      <c r="B351125" t="s">
        <v>2930</v>
      </c>
    </row>
    <row r="351126" spans="2:2" x14ac:dyDescent="0.25">
      <c r="B351126" t="s">
        <v>2932</v>
      </c>
    </row>
    <row r="351127" spans="2:2" x14ac:dyDescent="0.25">
      <c r="B351127" t="s">
        <v>2934</v>
      </c>
    </row>
    <row r="351128" spans="2:2" x14ac:dyDescent="0.25">
      <c r="B351128" t="s">
        <v>2936</v>
      </c>
    </row>
    <row r="351129" spans="2:2" x14ac:dyDescent="0.25">
      <c r="B351129" t="s">
        <v>2938</v>
      </c>
    </row>
    <row r="351130" spans="2:2" x14ac:dyDescent="0.25">
      <c r="B351130" t="s">
        <v>2940</v>
      </c>
    </row>
    <row r="351131" spans="2:2" x14ac:dyDescent="0.25">
      <c r="B351131" t="s">
        <v>2942</v>
      </c>
    </row>
    <row r="351132" spans="2:2" x14ac:dyDescent="0.25">
      <c r="B351132" t="s">
        <v>2944</v>
      </c>
    </row>
    <row r="351133" spans="2:2" x14ac:dyDescent="0.25">
      <c r="B351133" t="s">
        <v>2946</v>
      </c>
    </row>
    <row r="351134" spans="2:2" x14ac:dyDescent="0.25">
      <c r="B351134" t="s">
        <v>4392</v>
      </c>
    </row>
    <row r="351135" spans="2:2" x14ac:dyDescent="0.25">
      <c r="B351135" t="s">
        <v>2948</v>
      </c>
    </row>
    <row r="351136" spans="2:2" x14ac:dyDescent="0.25">
      <c r="B351136" t="s">
        <v>2950</v>
      </c>
    </row>
    <row r="351137" spans="2:2" x14ac:dyDescent="0.25">
      <c r="B351137" t="s">
        <v>2952</v>
      </c>
    </row>
    <row r="351138" spans="2:2" x14ac:dyDescent="0.25">
      <c r="B351138" t="s">
        <v>2954</v>
      </c>
    </row>
    <row r="351139" spans="2:2" x14ac:dyDescent="0.25">
      <c r="B351139" t="s">
        <v>2956</v>
      </c>
    </row>
    <row r="351140" spans="2:2" x14ac:dyDescent="0.25">
      <c r="B351140" t="s">
        <v>2958</v>
      </c>
    </row>
    <row r="351141" spans="2:2" x14ac:dyDescent="0.25">
      <c r="B351141" t="s">
        <v>2960</v>
      </c>
    </row>
    <row r="351142" spans="2:2" x14ac:dyDescent="0.25">
      <c r="B351142" t="s">
        <v>2962</v>
      </c>
    </row>
    <row r="351143" spans="2:2" x14ac:dyDescent="0.25">
      <c r="B351143" t="s">
        <v>2964</v>
      </c>
    </row>
    <row r="351144" spans="2:2" x14ac:dyDescent="0.25">
      <c r="B351144" t="s">
        <v>2966</v>
      </c>
    </row>
    <row r="351145" spans="2:2" x14ac:dyDescent="0.25">
      <c r="B351145" t="s">
        <v>2968</v>
      </c>
    </row>
    <row r="351146" spans="2:2" x14ac:dyDescent="0.25">
      <c r="B351146" t="s">
        <v>2970</v>
      </c>
    </row>
    <row r="351147" spans="2:2" x14ac:dyDescent="0.25">
      <c r="B351147" t="s">
        <v>2972</v>
      </c>
    </row>
    <row r="351148" spans="2:2" x14ac:dyDescent="0.25">
      <c r="B351148" t="s">
        <v>2974</v>
      </c>
    </row>
    <row r="351149" spans="2:2" x14ac:dyDescent="0.25">
      <c r="B351149" t="s">
        <v>2976</v>
      </c>
    </row>
    <row r="351150" spans="2:2" x14ac:dyDescent="0.25">
      <c r="B351150" t="s">
        <v>2978</v>
      </c>
    </row>
    <row r="351151" spans="2:2" x14ac:dyDescent="0.25">
      <c r="B351151" t="s">
        <v>2980</v>
      </c>
    </row>
    <row r="351152" spans="2:2" x14ac:dyDescent="0.25">
      <c r="B351152" t="s">
        <v>2982</v>
      </c>
    </row>
    <row r="351153" spans="2:2" x14ac:dyDescent="0.25">
      <c r="B351153" t="s">
        <v>2984</v>
      </c>
    </row>
    <row r="351154" spans="2:2" x14ac:dyDescent="0.25">
      <c r="B351154" t="s">
        <v>2986</v>
      </c>
    </row>
    <row r="351155" spans="2:2" x14ac:dyDescent="0.25">
      <c r="B351155" t="s">
        <v>2988</v>
      </c>
    </row>
    <row r="351156" spans="2:2" x14ac:dyDescent="0.25">
      <c r="B351156" t="s">
        <v>2990</v>
      </c>
    </row>
    <row r="351157" spans="2:2" x14ac:dyDescent="0.25">
      <c r="B351157" t="s">
        <v>2992</v>
      </c>
    </row>
    <row r="351158" spans="2:2" x14ac:dyDescent="0.25">
      <c r="B351158" t="s">
        <v>2994</v>
      </c>
    </row>
    <row r="351159" spans="2:2" x14ac:dyDescent="0.25">
      <c r="B351159" t="s">
        <v>2996</v>
      </c>
    </row>
    <row r="351160" spans="2:2" x14ac:dyDescent="0.25">
      <c r="B351160" t="s">
        <v>2998</v>
      </c>
    </row>
    <row r="351161" spans="2:2" x14ac:dyDescent="0.25">
      <c r="B351161" t="s">
        <v>3000</v>
      </c>
    </row>
    <row r="351162" spans="2:2" x14ac:dyDescent="0.25">
      <c r="B351162" t="s">
        <v>3002</v>
      </c>
    </row>
    <row r="351163" spans="2:2" x14ac:dyDescent="0.25">
      <c r="B351163" t="s">
        <v>3004</v>
      </c>
    </row>
    <row r="351164" spans="2:2" x14ac:dyDescent="0.25">
      <c r="B351164" t="s">
        <v>3006</v>
      </c>
    </row>
    <row r="351165" spans="2:2" x14ac:dyDescent="0.25">
      <c r="B351165" t="s">
        <v>3008</v>
      </c>
    </row>
    <row r="351166" spans="2:2" x14ac:dyDescent="0.25">
      <c r="B351166" t="s">
        <v>3010</v>
      </c>
    </row>
    <row r="351167" spans="2:2" x14ac:dyDescent="0.25">
      <c r="B351167" t="s">
        <v>3012</v>
      </c>
    </row>
    <row r="351168" spans="2:2" x14ac:dyDescent="0.25">
      <c r="B351168" t="s">
        <v>3014</v>
      </c>
    </row>
    <row r="351169" spans="2:2" x14ac:dyDescent="0.25">
      <c r="B351169" t="s">
        <v>3016</v>
      </c>
    </row>
    <row r="351170" spans="2:2" x14ac:dyDescent="0.25">
      <c r="B351170" t="s">
        <v>3018</v>
      </c>
    </row>
    <row r="351171" spans="2:2" x14ac:dyDescent="0.25">
      <c r="B351171" t="s">
        <v>3020</v>
      </c>
    </row>
    <row r="351172" spans="2:2" x14ac:dyDescent="0.25">
      <c r="B351172" t="s">
        <v>3022</v>
      </c>
    </row>
    <row r="351173" spans="2:2" x14ac:dyDescent="0.25">
      <c r="B351173" t="s">
        <v>3024</v>
      </c>
    </row>
    <row r="351174" spans="2:2" x14ac:dyDescent="0.25">
      <c r="B351174" t="s">
        <v>3026</v>
      </c>
    </row>
    <row r="351175" spans="2:2" x14ac:dyDescent="0.25">
      <c r="B351175" t="s">
        <v>3028</v>
      </c>
    </row>
    <row r="351176" spans="2:2" x14ac:dyDescent="0.25">
      <c r="B351176" t="s">
        <v>3030</v>
      </c>
    </row>
    <row r="351177" spans="2:2" x14ac:dyDescent="0.25">
      <c r="B351177" t="s">
        <v>3032</v>
      </c>
    </row>
    <row r="351178" spans="2:2" x14ac:dyDescent="0.25">
      <c r="B351178" t="s">
        <v>3034</v>
      </c>
    </row>
    <row r="351179" spans="2:2" x14ac:dyDescent="0.25">
      <c r="B351179" t="s">
        <v>3036</v>
      </c>
    </row>
    <row r="351180" spans="2:2" x14ac:dyDescent="0.25">
      <c r="B351180" t="s">
        <v>3038</v>
      </c>
    </row>
    <row r="351181" spans="2:2" x14ac:dyDescent="0.25">
      <c r="B351181" t="s">
        <v>3040</v>
      </c>
    </row>
    <row r="351182" spans="2:2" x14ac:dyDescent="0.25">
      <c r="B351182" t="s">
        <v>3042</v>
      </c>
    </row>
    <row r="351183" spans="2:2" x14ac:dyDescent="0.25">
      <c r="B351183" t="s">
        <v>3044</v>
      </c>
    </row>
    <row r="351184" spans="2:2" x14ac:dyDescent="0.25">
      <c r="B351184" t="s">
        <v>3046</v>
      </c>
    </row>
    <row r="351185" spans="2:2" x14ac:dyDescent="0.25">
      <c r="B351185" t="s">
        <v>3048</v>
      </c>
    </row>
    <row r="351186" spans="2:2" x14ac:dyDescent="0.25">
      <c r="B351186" t="s">
        <v>3050</v>
      </c>
    </row>
    <row r="351187" spans="2:2" x14ac:dyDescent="0.25">
      <c r="B351187" t="s">
        <v>3052</v>
      </c>
    </row>
    <row r="351188" spans="2:2" x14ac:dyDescent="0.25">
      <c r="B351188" t="s">
        <v>3054</v>
      </c>
    </row>
    <row r="351189" spans="2:2" x14ac:dyDescent="0.25">
      <c r="B351189" t="s">
        <v>3056</v>
      </c>
    </row>
    <row r="351190" spans="2:2" x14ac:dyDescent="0.25">
      <c r="B351190" t="s">
        <v>3058</v>
      </c>
    </row>
    <row r="351191" spans="2:2" x14ac:dyDescent="0.25">
      <c r="B351191" t="s">
        <v>3060</v>
      </c>
    </row>
    <row r="351192" spans="2:2" x14ac:dyDescent="0.25">
      <c r="B351192" t="s">
        <v>3062</v>
      </c>
    </row>
    <row r="351193" spans="2:2" x14ac:dyDescent="0.25">
      <c r="B351193" t="s">
        <v>3064</v>
      </c>
    </row>
    <row r="351194" spans="2:2" x14ac:dyDescent="0.25">
      <c r="B351194" t="s">
        <v>3066</v>
      </c>
    </row>
    <row r="351195" spans="2:2" x14ac:dyDescent="0.25">
      <c r="B351195" t="s">
        <v>3068</v>
      </c>
    </row>
    <row r="351196" spans="2:2" x14ac:dyDescent="0.25">
      <c r="B351196" t="s">
        <v>3070</v>
      </c>
    </row>
    <row r="351197" spans="2:2" x14ac:dyDescent="0.25">
      <c r="B351197" t="s">
        <v>3072</v>
      </c>
    </row>
    <row r="351198" spans="2:2" x14ac:dyDescent="0.25">
      <c r="B351198" t="s">
        <v>3074</v>
      </c>
    </row>
    <row r="351199" spans="2:2" x14ac:dyDescent="0.25">
      <c r="B351199" t="s">
        <v>3076</v>
      </c>
    </row>
    <row r="351200" spans="2:2" x14ac:dyDescent="0.25">
      <c r="B351200" t="s">
        <v>3078</v>
      </c>
    </row>
    <row r="351201" spans="2:2" x14ac:dyDescent="0.25">
      <c r="B351201" t="s">
        <v>3080</v>
      </c>
    </row>
    <row r="351202" spans="2:2" x14ac:dyDescent="0.25">
      <c r="B351202" t="s">
        <v>3082</v>
      </c>
    </row>
    <row r="351203" spans="2:2" x14ac:dyDescent="0.25">
      <c r="B351203" t="s">
        <v>3084</v>
      </c>
    </row>
    <row r="351204" spans="2:2" x14ac:dyDescent="0.25">
      <c r="B351204" t="s">
        <v>3086</v>
      </c>
    </row>
    <row r="351205" spans="2:2" x14ac:dyDescent="0.25">
      <c r="B351205" t="s">
        <v>3088</v>
      </c>
    </row>
    <row r="351206" spans="2:2" x14ac:dyDescent="0.25">
      <c r="B351206" t="s">
        <v>3090</v>
      </c>
    </row>
    <row r="351207" spans="2:2" x14ac:dyDescent="0.25">
      <c r="B351207" t="s">
        <v>3092</v>
      </c>
    </row>
    <row r="351208" spans="2:2" x14ac:dyDescent="0.25">
      <c r="B351208" t="s">
        <v>3094</v>
      </c>
    </row>
    <row r="351209" spans="2:2" x14ac:dyDescent="0.25">
      <c r="B351209" t="s">
        <v>3096</v>
      </c>
    </row>
    <row r="351210" spans="2:2" x14ac:dyDescent="0.25">
      <c r="B351210" t="s">
        <v>3098</v>
      </c>
    </row>
    <row r="351211" spans="2:2" x14ac:dyDescent="0.25">
      <c r="B351211" t="s">
        <v>3100</v>
      </c>
    </row>
    <row r="351212" spans="2:2" x14ac:dyDescent="0.25">
      <c r="B351212" t="s">
        <v>3102</v>
      </c>
    </row>
    <row r="351213" spans="2:2" x14ac:dyDescent="0.25">
      <c r="B351213" t="s">
        <v>3104</v>
      </c>
    </row>
    <row r="351214" spans="2:2" x14ac:dyDescent="0.25">
      <c r="B351214" t="s">
        <v>3106</v>
      </c>
    </row>
    <row r="351215" spans="2:2" x14ac:dyDescent="0.25">
      <c r="B351215" t="s">
        <v>3108</v>
      </c>
    </row>
    <row r="351216" spans="2:2" x14ac:dyDescent="0.25">
      <c r="B351216" t="s">
        <v>3110</v>
      </c>
    </row>
    <row r="351217" spans="2:2" x14ac:dyDescent="0.25">
      <c r="B351217" t="s">
        <v>3112</v>
      </c>
    </row>
    <row r="351218" spans="2:2" x14ac:dyDescent="0.25">
      <c r="B351218" t="s">
        <v>3114</v>
      </c>
    </row>
    <row r="351219" spans="2:2" x14ac:dyDescent="0.25">
      <c r="B351219" t="s">
        <v>3116</v>
      </c>
    </row>
    <row r="351220" spans="2:2" x14ac:dyDescent="0.25">
      <c r="B351220" t="s">
        <v>3118</v>
      </c>
    </row>
    <row r="351221" spans="2:2" x14ac:dyDescent="0.25">
      <c r="B351221" t="s">
        <v>3120</v>
      </c>
    </row>
    <row r="351222" spans="2:2" x14ac:dyDescent="0.25">
      <c r="B351222" t="s">
        <v>3122</v>
      </c>
    </row>
    <row r="351223" spans="2:2" x14ac:dyDescent="0.25">
      <c r="B351223" t="s">
        <v>3124</v>
      </c>
    </row>
    <row r="351224" spans="2:2" x14ac:dyDescent="0.25">
      <c r="B351224" t="s">
        <v>3126</v>
      </c>
    </row>
    <row r="351225" spans="2:2" x14ac:dyDescent="0.25">
      <c r="B351225" t="s">
        <v>3128</v>
      </c>
    </row>
    <row r="351226" spans="2:2" x14ac:dyDescent="0.25">
      <c r="B351226" t="s">
        <v>3130</v>
      </c>
    </row>
    <row r="351227" spans="2:2" x14ac:dyDescent="0.25">
      <c r="B351227" t="s">
        <v>3132</v>
      </c>
    </row>
    <row r="351228" spans="2:2" x14ac:dyDescent="0.25">
      <c r="B351228" t="s">
        <v>3134</v>
      </c>
    </row>
    <row r="351229" spans="2:2" x14ac:dyDescent="0.25">
      <c r="B351229" t="s">
        <v>3136</v>
      </c>
    </row>
    <row r="351230" spans="2:2" x14ac:dyDescent="0.25">
      <c r="B351230" t="s">
        <v>3138</v>
      </c>
    </row>
    <row r="351231" spans="2:2" x14ac:dyDescent="0.25">
      <c r="B351231" t="s">
        <v>3140</v>
      </c>
    </row>
    <row r="351232" spans="2:2" x14ac:dyDescent="0.25">
      <c r="B351232" t="s">
        <v>3142</v>
      </c>
    </row>
    <row r="351233" spans="2:2" x14ac:dyDescent="0.25">
      <c r="B351233" t="s">
        <v>3144</v>
      </c>
    </row>
    <row r="351234" spans="2:2" x14ac:dyDescent="0.25">
      <c r="B351234" t="s">
        <v>3146</v>
      </c>
    </row>
    <row r="351235" spans="2:2" x14ac:dyDescent="0.25">
      <c r="B351235" t="s">
        <v>3148</v>
      </c>
    </row>
    <row r="351236" spans="2:2" x14ac:dyDescent="0.25">
      <c r="B351236" t="s">
        <v>3150</v>
      </c>
    </row>
    <row r="351237" spans="2:2" x14ac:dyDescent="0.25">
      <c r="B351237" t="s">
        <v>3152</v>
      </c>
    </row>
    <row r="351238" spans="2:2" x14ac:dyDescent="0.25">
      <c r="B351238" t="s">
        <v>3154</v>
      </c>
    </row>
    <row r="351239" spans="2:2" x14ac:dyDescent="0.25">
      <c r="B351239" t="s">
        <v>3156</v>
      </c>
    </row>
    <row r="351240" spans="2:2" x14ac:dyDescent="0.25">
      <c r="B351240" t="s">
        <v>3158</v>
      </c>
    </row>
    <row r="351241" spans="2:2" x14ac:dyDescent="0.25">
      <c r="B351241" t="s">
        <v>3160</v>
      </c>
    </row>
    <row r="351242" spans="2:2" x14ac:dyDescent="0.25">
      <c r="B351242" t="s">
        <v>3162</v>
      </c>
    </row>
    <row r="351243" spans="2:2" x14ac:dyDescent="0.25">
      <c r="B351243" t="s">
        <v>3164</v>
      </c>
    </row>
    <row r="351244" spans="2:2" x14ac:dyDescent="0.25">
      <c r="B351244" t="s">
        <v>3166</v>
      </c>
    </row>
    <row r="351245" spans="2:2" x14ac:dyDescent="0.25">
      <c r="B351245" t="s">
        <v>3168</v>
      </c>
    </row>
    <row r="351246" spans="2:2" x14ac:dyDescent="0.25">
      <c r="B351246" t="s">
        <v>3170</v>
      </c>
    </row>
    <row r="351247" spans="2:2" x14ac:dyDescent="0.25">
      <c r="B351247" t="s">
        <v>3172</v>
      </c>
    </row>
    <row r="351248" spans="2:2" x14ac:dyDescent="0.25">
      <c r="B351248" t="s">
        <v>3174</v>
      </c>
    </row>
    <row r="351249" spans="2:2" x14ac:dyDescent="0.25">
      <c r="B351249" t="s">
        <v>3176</v>
      </c>
    </row>
    <row r="351250" spans="2:2" x14ac:dyDescent="0.25">
      <c r="B351250" t="s">
        <v>3178</v>
      </c>
    </row>
    <row r="351251" spans="2:2" x14ac:dyDescent="0.25">
      <c r="B351251" t="s">
        <v>3180</v>
      </c>
    </row>
    <row r="351252" spans="2:2" x14ac:dyDescent="0.25">
      <c r="B351252" t="s">
        <v>3182</v>
      </c>
    </row>
    <row r="351253" spans="2:2" x14ac:dyDescent="0.25">
      <c r="B351253" t="s">
        <v>3184</v>
      </c>
    </row>
    <row r="351254" spans="2:2" x14ac:dyDescent="0.25">
      <c r="B351254" t="s">
        <v>3186</v>
      </c>
    </row>
    <row r="351255" spans="2:2" x14ac:dyDescent="0.25">
      <c r="B351255" t="s">
        <v>3188</v>
      </c>
    </row>
    <row r="351256" spans="2:2" x14ac:dyDescent="0.25">
      <c r="B351256" t="s">
        <v>3190</v>
      </c>
    </row>
    <row r="351257" spans="2:2" x14ac:dyDescent="0.25">
      <c r="B351257" t="s">
        <v>3192</v>
      </c>
    </row>
    <row r="351258" spans="2:2" x14ac:dyDescent="0.25">
      <c r="B351258" t="s">
        <v>3194</v>
      </c>
    </row>
    <row r="351259" spans="2:2" x14ac:dyDescent="0.25">
      <c r="B351259" t="s">
        <v>3196</v>
      </c>
    </row>
    <row r="351260" spans="2:2" x14ac:dyDescent="0.25">
      <c r="B351260" t="s">
        <v>3198</v>
      </c>
    </row>
    <row r="351261" spans="2:2" x14ac:dyDescent="0.25">
      <c r="B351261" t="s">
        <v>3200</v>
      </c>
    </row>
    <row r="351262" spans="2:2" x14ac:dyDescent="0.25">
      <c r="B351262" t="s">
        <v>4393</v>
      </c>
    </row>
    <row r="351263" spans="2:2" x14ac:dyDescent="0.25">
      <c r="B351263" t="s">
        <v>3204</v>
      </c>
    </row>
    <row r="351264" spans="2:2" x14ac:dyDescent="0.25">
      <c r="B351264" t="s">
        <v>3206</v>
      </c>
    </row>
    <row r="351265" spans="2:2" x14ac:dyDescent="0.25">
      <c r="B351265" t="s">
        <v>3208</v>
      </c>
    </row>
    <row r="351266" spans="2:2" x14ac:dyDescent="0.25">
      <c r="B351266" t="s">
        <v>3210</v>
      </c>
    </row>
    <row r="351267" spans="2:2" x14ac:dyDescent="0.25">
      <c r="B351267" t="s">
        <v>3212</v>
      </c>
    </row>
    <row r="351268" spans="2:2" x14ac:dyDescent="0.25">
      <c r="B351268" t="s">
        <v>3214</v>
      </c>
    </row>
    <row r="351269" spans="2:2" x14ac:dyDescent="0.25">
      <c r="B351269" t="s">
        <v>3216</v>
      </c>
    </row>
    <row r="351270" spans="2:2" x14ac:dyDescent="0.25">
      <c r="B351270" t="s">
        <v>3218</v>
      </c>
    </row>
    <row r="351271" spans="2:2" x14ac:dyDescent="0.25">
      <c r="B351271" t="s">
        <v>3220</v>
      </c>
    </row>
    <row r="351272" spans="2:2" x14ac:dyDescent="0.25">
      <c r="B351272" t="s">
        <v>3222</v>
      </c>
    </row>
    <row r="351273" spans="2:2" x14ac:dyDescent="0.25">
      <c r="B351273" t="s">
        <v>3224</v>
      </c>
    </row>
    <row r="351274" spans="2:2" x14ac:dyDescent="0.25">
      <c r="B351274" t="s">
        <v>3226</v>
      </c>
    </row>
    <row r="351275" spans="2:2" x14ac:dyDescent="0.25">
      <c r="B351275" t="s">
        <v>3228</v>
      </c>
    </row>
    <row r="351276" spans="2:2" x14ac:dyDescent="0.25">
      <c r="B351276" t="s">
        <v>3230</v>
      </c>
    </row>
    <row r="351277" spans="2:2" x14ac:dyDescent="0.25">
      <c r="B351277" t="s">
        <v>3232</v>
      </c>
    </row>
    <row r="351278" spans="2:2" x14ac:dyDescent="0.25">
      <c r="B351278" t="s">
        <v>3234</v>
      </c>
    </row>
    <row r="351279" spans="2:2" x14ac:dyDescent="0.25">
      <c r="B351279" t="s">
        <v>3236</v>
      </c>
    </row>
    <row r="351280" spans="2:2" x14ac:dyDescent="0.25">
      <c r="B351280" t="s">
        <v>3238</v>
      </c>
    </row>
    <row r="351281" spans="2:2" x14ac:dyDescent="0.25">
      <c r="B351281" t="s">
        <v>3240</v>
      </c>
    </row>
    <row r="351282" spans="2:2" x14ac:dyDescent="0.25">
      <c r="B351282" t="s">
        <v>3242</v>
      </c>
    </row>
    <row r="351283" spans="2:2" x14ac:dyDescent="0.25">
      <c r="B351283" t="s">
        <v>3244</v>
      </c>
    </row>
    <row r="351284" spans="2:2" x14ac:dyDescent="0.25">
      <c r="B351284" t="s">
        <v>3246</v>
      </c>
    </row>
    <row r="351285" spans="2:2" x14ac:dyDescent="0.25">
      <c r="B351285" t="s">
        <v>3248</v>
      </c>
    </row>
    <row r="351286" spans="2:2" x14ac:dyDescent="0.25">
      <c r="B351286" t="s">
        <v>3250</v>
      </c>
    </row>
    <row r="351287" spans="2:2" x14ac:dyDescent="0.25">
      <c r="B351287" t="s">
        <v>3252</v>
      </c>
    </row>
    <row r="351288" spans="2:2" x14ac:dyDescent="0.25">
      <c r="B351288" t="s">
        <v>3254</v>
      </c>
    </row>
    <row r="351289" spans="2:2" x14ac:dyDescent="0.25">
      <c r="B351289" t="s">
        <v>3256</v>
      </c>
    </row>
    <row r="351290" spans="2:2" x14ac:dyDescent="0.25">
      <c r="B351290" t="s">
        <v>3258</v>
      </c>
    </row>
    <row r="351291" spans="2:2" x14ac:dyDescent="0.25">
      <c r="B351291" t="s">
        <v>3260</v>
      </c>
    </row>
    <row r="351292" spans="2:2" x14ac:dyDescent="0.25">
      <c r="B351292" t="s">
        <v>3262</v>
      </c>
    </row>
    <row r="351293" spans="2:2" x14ac:dyDescent="0.25">
      <c r="B351293" t="s">
        <v>3264</v>
      </c>
    </row>
    <row r="351294" spans="2:2" x14ac:dyDescent="0.25">
      <c r="B351294" t="s">
        <v>3266</v>
      </c>
    </row>
    <row r="351295" spans="2:2" x14ac:dyDescent="0.25">
      <c r="B351295" t="s">
        <v>3268</v>
      </c>
    </row>
    <row r="351296" spans="2:2" x14ac:dyDescent="0.25">
      <c r="B351296" t="s">
        <v>3270</v>
      </c>
    </row>
    <row r="351297" spans="2:2" x14ac:dyDescent="0.25">
      <c r="B351297" t="s">
        <v>3272</v>
      </c>
    </row>
    <row r="351298" spans="2:2" x14ac:dyDescent="0.25">
      <c r="B351298" t="s">
        <v>3274</v>
      </c>
    </row>
    <row r="351299" spans="2:2" x14ac:dyDescent="0.25">
      <c r="B351299" t="s">
        <v>3276</v>
      </c>
    </row>
    <row r="351300" spans="2:2" x14ac:dyDescent="0.25">
      <c r="B351300" t="s">
        <v>3278</v>
      </c>
    </row>
    <row r="351301" spans="2:2" x14ac:dyDescent="0.25">
      <c r="B351301" t="s">
        <v>3280</v>
      </c>
    </row>
    <row r="351302" spans="2:2" x14ac:dyDescent="0.25">
      <c r="B351302" t="s">
        <v>3282</v>
      </c>
    </row>
    <row r="351303" spans="2:2" x14ac:dyDescent="0.25">
      <c r="B351303" t="s">
        <v>3284</v>
      </c>
    </row>
    <row r="351304" spans="2:2" x14ac:dyDescent="0.25">
      <c r="B351304" t="s">
        <v>3286</v>
      </c>
    </row>
    <row r="351305" spans="2:2" x14ac:dyDescent="0.25">
      <c r="B351305" t="s">
        <v>3288</v>
      </c>
    </row>
    <row r="351306" spans="2:2" x14ac:dyDescent="0.25">
      <c r="B351306" t="s">
        <v>3290</v>
      </c>
    </row>
    <row r="351307" spans="2:2" x14ac:dyDescent="0.25">
      <c r="B351307" t="s">
        <v>4394</v>
      </c>
    </row>
    <row r="351308" spans="2:2" x14ac:dyDescent="0.25">
      <c r="B351308" t="s">
        <v>3294</v>
      </c>
    </row>
    <row r="351309" spans="2:2" x14ac:dyDescent="0.25">
      <c r="B351309" t="s">
        <v>3296</v>
      </c>
    </row>
    <row r="351310" spans="2:2" x14ac:dyDescent="0.25">
      <c r="B351310" t="s">
        <v>3298</v>
      </c>
    </row>
    <row r="351311" spans="2:2" x14ac:dyDescent="0.25">
      <c r="B351311" t="s">
        <v>3300</v>
      </c>
    </row>
    <row r="351312" spans="2:2" x14ac:dyDescent="0.25">
      <c r="B351312" t="s">
        <v>3302</v>
      </c>
    </row>
    <row r="351313" spans="2:2" x14ac:dyDescent="0.25">
      <c r="B351313" t="s">
        <v>3304</v>
      </c>
    </row>
    <row r="351314" spans="2:2" x14ac:dyDescent="0.25">
      <c r="B351314" t="s">
        <v>3306</v>
      </c>
    </row>
    <row r="351315" spans="2:2" x14ac:dyDescent="0.25">
      <c r="B351315" t="s">
        <v>3308</v>
      </c>
    </row>
    <row r="351316" spans="2:2" x14ac:dyDescent="0.25">
      <c r="B351316" t="s">
        <v>3310</v>
      </c>
    </row>
    <row r="351317" spans="2:2" x14ac:dyDescent="0.25">
      <c r="B351317" t="s">
        <v>3312</v>
      </c>
    </row>
    <row r="351318" spans="2:2" x14ac:dyDescent="0.25">
      <c r="B351318" t="s">
        <v>3314</v>
      </c>
    </row>
    <row r="351319" spans="2:2" x14ac:dyDescent="0.25">
      <c r="B351319" t="s">
        <v>3316</v>
      </c>
    </row>
    <row r="351320" spans="2:2" x14ac:dyDescent="0.25">
      <c r="B351320" t="s">
        <v>3318</v>
      </c>
    </row>
    <row r="351321" spans="2:2" x14ac:dyDescent="0.25">
      <c r="B351321" t="s">
        <v>3320</v>
      </c>
    </row>
    <row r="351322" spans="2:2" x14ac:dyDescent="0.25">
      <c r="B351322" t="s">
        <v>3322</v>
      </c>
    </row>
    <row r="351323" spans="2:2" x14ac:dyDescent="0.25">
      <c r="B351323" t="s">
        <v>3324</v>
      </c>
    </row>
    <row r="351324" spans="2:2" x14ac:dyDescent="0.25">
      <c r="B351324" t="s">
        <v>3326</v>
      </c>
    </row>
    <row r="351325" spans="2:2" x14ac:dyDescent="0.25">
      <c r="B351325" t="s">
        <v>3328</v>
      </c>
    </row>
    <row r="351326" spans="2:2" x14ac:dyDescent="0.25">
      <c r="B351326" t="s">
        <v>3330</v>
      </c>
    </row>
    <row r="351327" spans="2:2" x14ac:dyDescent="0.25">
      <c r="B351327" t="s">
        <v>3332</v>
      </c>
    </row>
    <row r="351328" spans="2:2" x14ac:dyDescent="0.25">
      <c r="B351328" t="s">
        <v>3334</v>
      </c>
    </row>
    <row r="351329" spans="2:2" x14ac:dyDescent="0.25">
      <c r="B351329" t="s">
        <v>3336</v>
      </c>
    </row>
    <row r="351330" spans="2:2" x14ac:dyDescent="0.25">
      <c r="B351330" t="s">
        <v>3338</v>
      </c>
    </row>
    <row r="351331" spans="2:2" x14ac:dyDescent="0.25">
      <c r="B351331" t="s">
        <v>3340</v>
      </c>
    </row>
    <row r="351332" spans="2:2" x14ac:dyDescent="0.25">
      <c r="B351332" t="s">
        <v>3342</v>
      </c>
    </row>
    <row r="351333" spans="2:2" x14ac:dyDescent="0.25">
      <c r="B351333" t="s">
        <v>3344</v>
      </c>
    </row>
    <row r="351334" spans="2:2" x14ac:dyDescent="0.25">
      <c r="B351334" t="s">
        <v>3346</v>
      </c>
    </row>
    <row r="351335" spans="2:2" x14ac:dyDescent="0.25">
      <c r="B351335" t="s">
        <v>3348</v>
      </c>
    </row>
    <row r="351336" spans="2:2" x14ac:dyDescent="0.25">
      <c r="B351336" t="s">
        <v>3350</v>
      </c>
    </row>
    <row r="351337" spans="2:2" x14ac:dyDescent="0.25">
      <c r="B351337" t="s">
        <v>3352</v>
      </c>
    </row>
    <row r="351338" spans="2:2" x14ac:dyDescent="0.25">
      <c r="B351338" t="s">
        <v>3354</v>
      </c>
    </row>
    <row r="351339" spans="2:2" x14ac:dyDescent="0.25">
      <c r="B351339" t="s">
        <v>3356</v>
      </c>
    </row>
    <row r="351340" spans="2:2" x14ac:dyDescent="0.25">
      <c r="B351340" t="s">
        <v>3358</v>
      </c>
    </row>
    <row r="351341" spans="2:2" x14ac:dyDescent="0.25">
      <c r="B351341" t="s">
        <v>3360</v>
      </c>
    </row>
    <row r="351342" spans="2:2" x14ac:dyDescent="0.25">
      <c r="B351342" t="s">
        <v>3362</v>
      </c>
    </row>
    <row r="351343" spans="2:2" x14ac:dyDescent="0.25">
      <c r="B351343" t="s">
        <v>3364</v>
      </c>
    </row>
    <row r="351344" spans="2:2" x14ac:dyDescent="0.25">
      <c r="B351344" t="s">
        <v>3366</v>
      </c>
    </row>
    <row r="351345" spans="2:2" x14ac:dyDescent="0.25">
      <c r="B351345" t="s">
        <v>3368</v>
      </c>
    </row>
    <row r="351346" spans="2:2" x14ac:dyDescent="0.25">
      <c r="B351346" t="s">
        <v>3370</v>
      </c>
    </row>
    <row r="351347" spans="2:2" x14ac:dyDescent="0.25">
      <c r="B351347" t="s">
        <v>3372</v>
      </c>
    </row>
    <row r="351348" spans="2:2" x14ac:dyDescent="0.25">
      <c r="B351348" t="s">
        <v>3374</v>
      </c>
    </row>
    <row r="351349" spans="2:2" x14ac:dyDescent="0.25">
      <c r="B351349" t="s">
        <v>3376</v>
      </c>
    </row>
    <row r="351350" spans="2:2" x14ac:dyDescent="0.25">
      <c r="B351350" t="s">
        <v>3378</v>
      </c>
    </row>
    <row r="351351" spans="2:2" x14ac:dyDescent="0.25">
      <c r="B351351" t="s">
        <v>3380</v>
      </c>
    </row>
    <row r="351352" spans="2:2" x14ac:dyDescent="0.25">
      <c r="B351352" t="s">
        <v>3382</v>
      </c>
    </row>
    <row r="351353" spans="2:2" x14ac:dyDescent="0.25">
      <c r="B351353" t="s">
        <v>3384</v>
      </c>
    </row>
    <row r="351354" spans="2:2" x14ac:dyDescent="0.25">
      <c r="B351354" t="s">
        <v>3386</v>
      </c>
    </row>
    <row r="351355" spans="2:2" x14ac:dyDescent="0.25">
      <c r="B351355" t="s">
        <v>3388</v>
      </c>
    </row>
    <row r="351356" spans="2:2" x14ac:dyDescent="0.25">
      <c r="B351356" t="s">
        <v>3390</v>
      </c>
    </row>
    <row r="351357" spans="2:2" x14ac:dyDescent="0.25">
      <c r="B351357" t="s">
        <v>3392</v>
      </c>
    </row>
    <row r="351358" spans="2:2" x14ac:dyDescent="0.25">
      <c r="B351358" t="s">
        <v>3394</v>
      </c>
    </row>
    <row r="351359" spans="2:2" x14ac:dyDescent="0.25">
      <c r="B351359" t="s">
        <v>3396</v>
      </c>
    </row>
    <row r="351360" spans="2:2" x14ac:dyDescent="0.25">
      <c r="B351360" t="s">
        <v>3398</v>
      </c>
    </row>
    <row r="351361" spans="2:2" x14ac:dyDescent="0.25">
      <c r="B351361" t="s">
        <v>3400</v>
      </c>
    </row>
    <row r="351362" spans="2:2" x14ac:dyDescent="0.25">
      <c r="B351362" t="s">
        <v>3402</v>
      </c>
    </row>
    <row r="351363" spans="2:2" x14ac:dyDescent="0.25">
      <c r="B351363" t="s">
        <v>3404</v>
      </c>
    </row>
    <row r="351364" spans="2:2" x14ac:dyDescent="0.25">
      <c r="B351364" t="s">
        <v>3406</v>
      </c>
    </row>
    <row r="351365" spans="2:2" x14ac:dyDescent="0.25">
      <c r="B351365" t="s">
        <v>3408</v>
      </c>
    </row>
    <row r="351366" spans="2:2" x14ac:dyDescent="0.25">
      <c r="B351366" t="s">
        <v>3410</v>
      </c>
    </row>
    <row r="351367" spans="2:2" x14ac:dyDescent="0.25">
      <c r="B351367" t="s">
        <v>3412</v>
      </c>
    </row>
    <row r="351368" spans="2:2" x14ac:dyDescent="0.25">
      <c r="B351368" t="s">
        <v>3414</v>
      </c>
    </row>
    <row r="351369" spans="2:2" x14ac:dyDescent="0.25">
      <c r="B351369" t="s">
        <v>3416</v>
      </c>
    </row>
    <row r="351370" spans="2:2" x14ac:dyDescent="0.25">
      <c r="B351370" t="s">
        <v>3418</v>
      </c>
    </row>
    <row r="351371" spans="2:2" x14ac:dyDescent="0.25">
      <c r="B351371" t="s">
        <v>3420</v>
      </c>
    </row>
    <row r="351372" spans="2:2" x14ac:dyDescent="0.25">
      <c r="B351372" t="s">
        <v>3422</v>
      </c>
    </row>
    <row r="351373" spans="2:2" x14ac:dyDescent="0.25">
      <c r="B351373" t="s">
        <v>3424</v>
      </c>
    </row>
    <row r="351374" spans="2:2" x14ac:dyDescent="0.25">
      <c r="B351374" t="s">
        <v>3426</v>
      </c>
    </row>
    <row r="351375" spans="2:2" x14ac:dyDescent="0.25">
      <c r="B351375" t="s">
        <v>3428</v>
      </c>
    </row>
    <row r="351376" spans="2:2" x14ac:dyDescent="0.25">
      <c r="B351376" t="s">
        <v>3430</v>
      </c>
    </row>
    <row r="351377" spans="2:2" x14ac:dyDescent="0.25">
      <c r="B351377" t="s">
        <v>3432</v>
      </c>
    </row>
    <row r="351378" spans="2:2" x14ac:dyDescent="0.25">
      <c r="B351378" t="s">
        <v>3434</v>
      </c>
    </row>
    <row r="351379" spans="2:2" x14ac:dyDescent="0.25">
      <c r="B351379" t="s">
        <v>3436</v>
      </c>
    </row>
    <row r="351380" spans="2:2" x14ac:dyDescent="0.25">
      <c r="B351380" t="s">
        <v>3438</v>
      </c>
    </row>
    <row r="351381" spans="2:2" x14ac:dyDescent="0.25">
      <c r="B351381" t="s">
        <v>3440</v>
      </c>
    </row>
    <row r="351382" spans="2:2" x14ac:dyDescent="0.25">
      <c r="B351382" t="s">
        <v>3442</v>
      </c>
    </row>
    <row r="351383" spans="2:2" x14ac:dyDescent="0.25">
      <c r="B351383" t="s">
        <v>3444</v>
      </c>
    </row>
    <row r="351384" spans="2:2" x14ac:dyDescent="0.25">
      <c r="B351384" t="s">
        <v>3446</v>
      </c>
    </row>
    <row r="351385" spans="2:2" x14ac:dyDescent="0.25">
      <c r="B351385" t="s">
        <v>3448</v>
      </c>
    </row>
    <row r="351386" spans="2:2" x14ac:dyDescent="0.25">
      <c r="B351386" t="s">
        <v>3450</v>
      </c>
    </row>
    <row r="351387" spans="2:2" x14ac:dyDescent="0.25">
      <c r="B351387" t="s">
        <v>3452</v>
      </c>
    </row>
    <row r="351388" spans="2:2" x14ac:dyDescent="0.25">
      <c r="B351388" t="s">
        <v>3454</v>
      </c>
    </row>
    <row r="351389" spans="2:2" x14ac:dyDescent="0.25">
      <c r="B351389" t="s">
        <v>3456</v>
      </c>
    </row>
    <row r="351390" spans="2:2" x14ac:dyDescent="0.25">
      <c r="B351390" t="s">
        <v>3458</v>
      </c>
    </row>
    <row r="351391" spans="2:2" x14ac:dyDescent="0.25">
      <c r="B351391" t="s">
        <v>3460</v>
      </c>
    </row>
    <row r="351392" spans="2:2" x14ac:dyDescent="0.25">
      <c r="B351392" t="s">
        <v>3462</v>
      </c>
    </row>
    <row r="351393" spans="2:2" x14ac:dyDescent="0.25">
      <c r="B351393" t="s">
        <v>3464</v>
      </c>
    </row>
    <row r="351394" spans="2:2" x14ac:dyDescent="0.25">
      <c r="B351394" t="s">
        <v>3466</v>
      </c>
    </row>
    <row r="351395" spans="2:2" x14ac:dyDescent="0.25">
      <c r="B351395" t="s">
        <v>3468</v>
      </c>
    </row>
    <row r="351396" spans="2:2" x14ac:dyDescent="0.25">
      <c r="B351396" t="s">
        <v>3470</v>
      </c>
    </row>
    <row r="351397" spans="2:2" x14ac:dyDescent="0.25">
      <c r="B351397" t="s">
        <v>3472</v>
      </c>
    </row>
    <row r="351398" spans="2:2" x14ac:dyDescent="0.25">
      <c r="B351398" t="s">
        <v>3474</v>
      </c>
    </row>
    <row r="351399" spans="2:2" x14ac:dyDescent="0.25">
      <c r="B351399" t="s">
        <v>3476</v>
      </c>
    </row>
    <row r="351400" spans="2:2" x14ac:dyDescent="0.25">
      <c r="B351400" t="s">
        <v>3478</v>
      </c>
    </row>
    <row r="351401" spans="2:2" x14ac:dyDescent="0.25">
      <c r="B351401" t="s">
        <v>3480</v>
      </c>
    </row>
    <row r="351402" spans="2:2" x14ac:dyDescent="0.25">
      <c r="B351402" t="s">
        <v>3482</v>
      </c>
    </row>
    <row r="351403" spans="2:2" x14ac:dyDescent="0.25">
      <c r="B351403" t="s">
        <v>3484</v>
      </c>
    </row>
    <row r="351404" spans="2:2" x14ac:dyDescent="0.25">
      <c r="B351404" t="s">
        <v>3486</v>
      </c>
    </row>
    <row r="351405" spans="2:2" x14ac:dyDescent="0.25">
      <c r="B351405" t="s">
        <v>3488</v>
      </c>
    </row>
    <row r="351406" spans="2:2" x14ac:dyDescent="0.25">
      <c r="B351406" t="s">
        <v>3490</v>
      </c>
    </row>
    <row r="351407" spans="2:2" x14ac:dyDescent="0.25">
      <c r="B351407" t="s">
        <v>3492</v>
      </c>
    </row>
    <row r="351408" spans="2:2" x14ac:dyDescent="0.25">
      <c r="B351408" t="s">
        <v>3494</v>
      </c>
    </row>
    <row r="351409" spans="2:2" x14ac:dyDescent="0.25">
      <c r="B351409" t="s">
        <v>3496</v>
      </c>
    </row>
    <row r="351410" spans="2:2" x14ac:dyDescent="0.25">
      <c r="B351410" t="s">
        <v>3498</v>
      </c>
    </row>
    <row r="351411" spans="2:2" x14ac:dyDescent="0.25">
      <c r="B351411" t="s">
        <v>3500</v>
      </c>
    </row>
    <row r="351412" spans="2:2" x14ac:dyDescent="0.25">
      <c r="B351412" t="s">
        <v>3502</v>
      </c>
    </row>
    <row r="351413" spans="2:2" x14ac:dyDescent="0.25">
      <c r="B351413" t="s">
        <v>3504</v>
      </c>
    </row>
    <row r="351414" spans="2:2" x14ac:dyDescent="0.25">
      <c r="B351414" t="s">
        <v>3506</v>
      </c>
    </row>
    <row r="351415" spans="2:2" x14ac:dyDescent="0.25">
      <c r="B351415" t="s">
        <v>3508</v>
      </c>
    </row>
    <row r="351416" spans="2:2" x14ac:dyDescent="0.25">
      <c r="B351416" t="s">
        <v>3510</v>
      </c>
    </row>
    <row r="351417" spans="2:2" x14ac:dyDescent="0.25">
      <c r="B351417" t="s">
        <v>3512</v>
      </c>
    </row>
    <row r="351418" spans="2:2" x14ac:dyDescent="0.25">
      <c r="B351418" t="s">
        <v>3514</v>
      </c>
    </row>
    <row r="351419" spans="2:2" x14ac:dyDescent="0.25">
      <c r="B351419" t="s">
        <v>3516</v>
      </c>
    </row>
    <row r="351420" spans="2:2" x14ac:dyDescent="0.25">
      <c r="B351420" t="s">
        <v>3518</v>
      </c>
    </row>
    <row r="351421" spans="2:2" x14ac:dyDescent="0.25">
      <c r="B351421" t="s">
        <v>3520</v>
      </c>
    </row>
    <row r="351422" spans="2:2" x14ac:dyDescent="0.25">
      <c r="B351422" t="s">
        <v>3522</v>
      </c>
    </row>
    <row r="351423" spans="2:2" x14ac:dyDescent="0.25">
      <c r="B351423" t="s">
        <v>3524</v>
      </c>
    </row>
    <row r="351424" spans="2:2" x14ac:dyDescent="0.25">
      <c r="B351424" t="s">
        <v>3526</v>
      </c>
    </row>
    <row r="351425" spans="2:2" x14ac:dyDescent="0.25">
      <c r="B351425" t="s">
        <v>3528</v>
      </c>
    </row>
    <row r="351426" spans="2:2" x14ac:dyDescent="0.25">
      <c r="B351426" t="s">
        <v>3530</v>
      </c>
    </row>
    <row r="351427" spans="2:2" x14ac:dyDescent="0.25">
      <c r="B351427" t="s">
        <v>3532</v>
      </c>
    </row>
    <row r="351428" spans="2:2" x14ac:dyDescent="0.25">
      <c r="B351428" t="s">
        <v>3534</v>
      </c>
    </row>
    <row r="351429" spans="2:2" x14ac:dyDescent="0.25">
      <c r="B351429" t="s">
        <v>3536</v>
      </c>
    </row>
    <row r="351430" spans="2:2" x14ac:dyDescent="0.25">
      <c r="B351430" t="s">
        <v>3538</v>
      </c>
    </row>
    <row r="351431" spans="2:2" x14ac:dyDescent="0.25">
      <c r="B351431" t="s">
        <v>3540</v>
      </c>
    </row>
    <row r="351432" spans="2:2" x14ac:dyDescent="0.25">
      <c r="B351432" t="s">
        <v>3542</v>
      </c>
    </row>
    <row r="351433" spans="2:2" x14ac:dyDescent="0.25">
      <c r="B351433" t="s">
        <v>3544</v>
      </c>
    </row>
    <row r="351434" spans="2:2" x14ac:dyDescent="0.25">
      <c r="B351434" t="s">
        <v>3546</v>
      </c>
    </row>
    <row r="351435" spans="2:2" x14ac:dyDescent="0.25">
      <c r="B351435" t="s">
        <v>3548</v>
      </c>
    </row>
    <row r="351436" spans="2:2" x14ac:dyDescent="0.25">
      <c r="B351436" t="s">
        <v>3550</v>
      </c>
    </row>
    <row r="351437" spans="2:2" x14ac:dyDescent="0.25">
      <c r="B351437" t="s">
        <v>3552</v>
      </c>
    </row>
    <row r="351438" spans="2:2" x14ac:dyDescent="0.25">
      <c r="B351438" t="s">
        <v>3554</v>
      </c>
    </row>
    <row r="351439" spans="2:2" x14ac:dyDescent="0.25">
      <c r="B351439" t="s">
        <v>3556</v>
      </c>
    </row>
    <row r="351440" spans="2:2" x14ac:dyDescent="0.25">
      <c r="B351440" t="s">
        <v>3558</v>
      </c>
    </row>
    <row r="351441" spans="2:2" x14ac:dyDescent="0.25">
      <c r="B351441" t="s">
        <v>3560</v>
      </c>
    </row>
    <row r="351442" spans="2:2" x14ac:dyDescent="0.25">
      <c r="B351442" t="s">
        <v>3562</v>
      </c>
    </row>
    <row r="351443" spans="2:2" x14ac:dyDescent="0.25">
      <c r="B351443" t="s">
        <v>3564</v>
      </c>
    </row>
    <row r="351444" spans="2:2" x14ac:dyDescent="0.25">
      <c r="B351444" t="s">
        <v>3566</v>
      </c>
    </row>
    <row r="351445" spans="2:2" x14ac:dyDescent="0.25">
      <c r="B351445" t="s">
        <v>3568</v>
      </c>
    </row>
    <row r="351446" spans="2:2" x14ac:dyDescent="0.25">
      <c r="B351446" t="s">
        <v>3570</v>
      </c>
    </row>
    <row r="351447" spans="2:2" x14ac:dyDescent="0.25">
      <c r="B351447" t="s">
        <v>3572</v>
      </c>
    </row>
    <row r="351448" spans="2:2" x14ac:dyDescent="0.25">
      <c r="B351448" t="s">
        <v>3574</v>
      </c>
    </row>
    <row r="351449" spans="2:2" x14ac:dyDescent="0.25">
      <c r="B351449" t="s">
        <v>3576</v>
      </c>
    </row>
    <row r="351450" spans="2:2" x14ac:dyDescent="0.25">
      <c r="B351450" t="s">
        <v>3578</v>
      </c>
    </row>
    <row r="351451" spans="2:2" x14ac:dyDescent="0.25">
      <c r="B351451" t="s">
        <v>3580</v>
      </c>
    </row>
    <row r="351452" spans="2:2" x14ac:dyDescent="0.25">
      <c r="B351452" t="s">
        <v>3582</v>
      </c>
    </row>
    <row r="351453" spans="2:2" x14ac:dyDescent="0.25">
      <c r="B351453" t="s">
        <v>3584</v>
      </c>
    </row>
    <row r="351454" spans="2:2" x14ac:dyDescent="0.25">
      <c r="B351454" t="s">
        <v>3586</v>
      </c>
    </row>
    <row r="351455" spans="2:2" x14ac:dyDescent="0.25">
      <c r="B351455" t="s">
        <v>3588</v>
      </c>
    </row>
    <row r="351456" spans="2:2" x14ac:dyDescent="0.25">
      <c r="B351456" t="s">
        <v>3590</v>
      </c>
    </row>
    <row r="351457" spans="2:2" x14ac:dyDescent="0.25">
      <c r="B351457" t="s">
        <v>3592</v>
      </c>
    </row>
    <row r="351458" spans="2:2" x14ac:dyDescent="0.25">
      <c r="B351458" t="s">
        <v>3594</v>
      </c>
    </row>
    <row r="351459" spans="2:2" x14ac:dyDescent="0.25">
      <c r="B351459" t="s">
        <v>3596</v>
      </c>
    </row>
    <row r="351460" spans="2:2" x14ac:dyDescent="0.25">
      <c r="B351460" t="s">
        <v>3598</v>
      </c>
    </row>
    <row r="351461" spans="2:2" x14ac:dyDescent="0.25">
      <c r="B351461" t="s">
        <v>3600</v>
      </c>
    </row>
    <row r="351462" spans="2:2" x14ac:dyDescent="0.25">
      <c r="B351462" t="s">
        <v>3602</v>
      </c>
    </row>
    <row r="351463" spans="2:2" x14ac:dyDescent="0.25">
      <c r="B351463" t="s">
        <v>3604</v>
      </c>
    </row>
    <row r="351464" spans="2:2" x14ac:dyDescent="0.25">
      <c r="B351464" t="s">
        <v>3606</v>
      </c>
    </row>
    <row r="351465" spans="2:2" x14ac:dyDescent="0.25">
      <c r="B351465" t="s">
        <v>3608</v>
      </c>
    </row>
    <row r="351466" spans="2:2" x14ac:dyDescent="0.25">
      <c r="B351466" t="s">
        <v>3610</v>
      </c>
    </row>
    <row r="351467" spans="2:2" x14ac:dyDescent="0.25">
      <c r="B351467" t="s">
        <v>3612</v>
      </c>
    </row>
    <row r="351468" spans="2:2" x14ac:dyDescent="0.25">
      <c r="B351468" t="s">
        <v>3614</v>
      </c>
    </row>
    <row r="351469" spans="2:2" x14ac:dyDescent="0.25">
      <c r="B351469" t="s">
        <v>3616</v>
      </c>
    </row>
    <row r="351470" spans="2:2" x14ac:dyDescent="0.25">
      <c r="B351470" t="s">
        <v>3618</v>
      </c>
    </row>
    <row r="351471" spans="2:2" x14ac:dyDescent="0.25">
      <c r="B351471" t="s">
        <v>3620</v>
      </c>
    </row>
    <row r="351472" spans="2:2" x14ac:dyDescent="0.25">
      <c r="B351472" t="s">
        <v>4395</v>
      </c>
    </row>
    <row r="351473" spans="2:2" x14ac:dyDescent="0.25">
      <c r="B351473" t="s">
        <v>3624</v>
      </c>
    </row>
    <row r="351474" spans="2:2" x14ac:dyDescent="0.25">
      <c r="B351474" t="s">
        <v>3626</v>
      </c>
    </row>
    <row r="351475" spans="2:2" x14ac:dyDescent="0.25">
      <c r="B351475" t="s">
        <v>3628</v>
      </c>
    </row>
    <row r="351476" spans="2:2" x14ac:dyDescent="0.25">
      <c r="B351476" t="s">
        <v>3630</v>
      </c>
    </row>
    <row r="351477" spans="2:2" x14ac:dyDescent="0.25">
      <c r="B351477" t="s">
        <v>3632</v>
      </c>
    </row>
    <row r="351478" spans="2:2" x14ac:dyDescent="0.25">
      <c r="B351478" t="s">
        <v>3634</v>
      </c>
    </row>
    <row r="351479" spans="2:2" x14ac:dyDescent="0.25">
      <c r="B351479" t="s">
        <v>3636</v>
      </c>
    </row>
    <row r="351480" spans="2:2" x14ac:dyDescent="0.25">
      <c r="B351480" t="s">
        <v>3638</v>
      </c>
    </row>
    <row r="351481" spans="2:2" x14ac:dyDescent="0.25">
      <c r="B351481" t="s">
        <v>3640</v>
      </c>
    </row>
    <row r="351482" spans="2:2" x14ac:dyDescent="0.25">
      <c r="B351482" t="s">
        <v>3642</v>
      </c>
    </row>
    <row r="351483" spans="2:2" x14ac:dyDescent="0.25">
      <c r="B351483" t="s">
        <v>3644</v>
      </c>
    </row>
    <row r="351484" spans="2:2" x14ac:dyDescent="0.25">
      <c r="B351484" t="s">
        <v>3646</v>
      </c>
    </row>
    <row r="351485" spans="2:2" x14ac:dyDescent="0.25">
      <c r="B351485" t="s">
        <v>3648</v>
      </c>
    </row>
    <row r="351486" spans="2:2" x14ac:dyDescent="0.25">
      <c r="B351486" t="s">
        <v>3650</v>
      </c>
    </row>
    <row r="351487" spans="2:2" x14ac:dyDescent="0.25">
      <c r="B351487" t="s">
        <v>3652</v>
      </c>
    </row>
    <row r="351488" spans="2:2" x14ac:dyDescent="0.25">
      <c r="B351488" t="s">
        <v>3654</v>
      </c>
    </row>
    <row r="351489" spans="2:2" x14ac:dyDescent="0.25">
      <c r="B351489" t="s">
        <v>3656</v>
      </c>
    </row>
    <row r="351490" spans="2:2" x14ac:dyDescent="0.25">
      <c r="B351490" t="s">
        <v>3658</v>
      </c>
    </row>
    <row r="351491" spans="2:2" x14ac:dyDescent="0.25">
      <c r="B351491" t="s">
        <v>3660</v>
      </c>
    </row>
    <row r="351492" spans="2:2" x14ac:dyDescent="0.25">
      <c r="B351492" t="s">
        <v>3662</v>
      </c>
    </row>
    <row r="351493" spans="2:2" x14ac:dyDescent="0.25">
      <c r="B351493" t="s">
        <v>3664</v>
      </c>
    </row>
    <row r="351494" spans="2:2" x14ac:dyDescent="0.25">
      <c r="B351494" t="s">
        <v>3666</v>
      </c>
    </row>
    <row r="351495" spans="2:2" x14ac:dyDescent="0.25">
      <c r="B351495" t="s">
        <v>3668</v>
      </c>
    </row>
    <row r="351496" spans="2:2" x14ac:dyDescent="0.25">
      <c r="B351496" t="s">
        <v>3670</v>
      </c>
    </row>
    <row r="351497" spans="2:2" x14ac:dyDescent="0.25">
      <c r="B351497" t="s">
        <v>3672</v>
      </c>
    </row>
    <row r="351498" spans="2:2" x14ac:dyDescent="0.25">
      <c r="B351498" t="s">
        <v>3674</v>
      </c>
    </row>
    <row r="351499" spans="2:2" x14ac:dyDescent="0.25">
      <c r="B351499" t="s">
        <v>4396</v>
      </c>
    </row>
    <row r="351500" spans="2:2" x14ac:dyDescent="0.25">
      <c r="B351500" t="s">
        <v>4397</v>
      </c>
    </row>
    <row r="351501" spans="2:2" x14ac:dyDescent="0.25">
      <c r="B351501" t="s">
        <v>4398</v>
      </c>
    </row>
    <row r="351502" spans="2:2" x14ac:dyDescent="0.25">
      <c r="B351502" t="s">
        <v>4399</v>
      </c>
    </row>
    <row r="351503" spans="2:2" x14ac:dyDescent="0.25">
      <c r="B351503" t="s">
        <v>4400</v>
      </c>
    </row>
    <row r="351504" spans="2:2" x14ac:dyDescent="0.25">
      <c r="B351504" t="s">
        <v>4401</v>
      </c>
    </row>
    <row r="351505" spans="2:2" x14ac:dyDescent="0.25">
      <c r="B351505" t="s">
        <v>4402</v>
      </c>
    </row>
    <row r="351506" spans="2:2" x14ac:dyDescent="0.25">
      <c r="B351506" t="s">
        <v>4403</v>
      </c>
    </row>
    <row r="351507" spans="2:2" x14ac:dyDescent="0.25">
      <c r="B351507" t="s">
        <v>4404</v>
      </c>
    </row>
    <row r="351508" spans="2:2" x14ac:dyDescent="0.25">
      <c r="B351508" t="s">
        <v>4405</v>
      </c>
    </row>
    <row r="351509" spans="2:2" x14ac:dyDescent="0.25">
      <c r="B351509" t="s">
        <v>3676</v>
      </c>
    </row>
    <row r="351510" spans="2:2" x14ac:dyDescent="0.25">
      <c r="B351510" t="s">
        <v>3678</v>
      </c>
    </row>
    <row r="351511" spans="2:2" x14ac:dyDescent="0.25">
      <c r="B351511" t="s">
        <v>4406</v>
      </c>
    </row>
    <row r="351512" spans="2:2" x14ac:dyDescent="0.25">
      <c r="B351512" t="s">
        <v>3680</v>
      </c>
    </row>
    <row r="351513" spans="2:2" x14ac:dyDescent="0.25">
      <c r="B351513" t="s">
        <v>4407</v>
      </c>
    </row>
    <row r="351514" spans="2:2" x14ac:dyDescent="0.25">
      <c r="B351514" t="s">
        <v>4408</v>
      </c>
    </row>
    <row r="351515" spans="2:2" x14ac:dyDescent="0.25">
      <c r="B351515" t="s">
        <v>3682</v>
      </c>
    </row>
    <row r="351516" spans="2:2" x14ac:dyDescent="0.25">
      <c r="B351516" t="s">
        <v>3684</v>
      </c>
    </row>
    <row r="351517" spans="2:2" x14ac:dyDescent="0.25">
      <c r="B351517" t="s">
        <v>3686</v>
      </c>
    </row>
    <row r="351518" spans="2:2" x14ac:dyDescent="0.25">
      <c r="B351518" t="s">
        <v>3688</v>
      </c>
    </row>
    <row r="351519" spans="2:2" x14ac:dyDescent="0.25">
      <c r="B351519" t="s">
        <v>3690</v>
      </c>
    </row>
    <row r="351520" spans="2:2" x14ac:dyDescent="0.25">
      <c r="B351520" t="s">
        <v>3692</v>
      </c>
    </row>
    <row r="351521" spans="2:2" x14ac:dyDescent="0.25">
      <c r="B351521" t="s">
        <v>3694</v>
      </c>
    </row>
    <row r="351522" spans="2:2" x14ac:dyDescent="0.25">
      <c r="B351522" t="s">
        <v>3696</v>
      </c>
    </row>
    <row r="351523" spans="2:2" x14ac:dyDescent="0.25">
      <c r="B351523" t="s">
        <v>3698</v>
      </c>
    </row>
    <row r="351524" spans="2:2" x14ac:dyDescent="0.25">
      <c r="B351524" t="s">
        <v>3700</v>
      </c>
    </row>
    <row r="351525" spans="2:2" x14ac:dyDescent="0.25">
      <c r="B351525" t="s">
        <v>3702</v>
      </c>
    </row>
    <row r="351526" spans="2:2" x14ac:dyDescent="0.25">
      <c r="B351526" t="s">
        <v>3704</v>
      </c>
    </row>
    <row r="351527" spans="2:2" x14ac:dyDescent="0.25">
      <c r="B351527" t="s">
        <v>3706</v>
      </c>
    </row>
    <row r="351528" spans="2:2" x14ac:dyDescent="0.25">
      <c r="B351528" t="s">
        <v>3708</v>
      </c>
    </row>
    <row r="351529" spans="2:2" x14ac:dyDescent="0.25">
      <c r="B351529" t="s">
        <v>3710</v>
      </c>
    </row>
    <row r="351530" spans="2:2" x14ac:dyDescent="0.25">
      <c r="B351530" t="s">
        <v>3712</v>
      </c>
    </row>
    <row r="351531" spans="2:2" x14ac:dyDescent="0.25">
      <c r="B351531" t="s">
        <v>3714</v>
      </c>
    </row>
    <row r="351532" spans="2:2" x14ac:dyDescent="0.25">
      <c r="B351532" t="s">
        <v>3716</v>
      </c>
    </row>
    <row r="351533" spans="2:2" x14ac:dyDescent="0.25">
      <c r="B351533" t="s">
        <v>3718</v>
      </c>
    </row>
    <row r="351534" spans="2:2" x14ac:dyDescent="0.25">
      <c r="B351534" t="s">
        <v>3720</v>
      </c>
    </row>
    <row r="351535" spans="2:2" x14ac:dyDescent="0.25">
      <c r="B351535" t="s">
        <v>3722</v>
      </c>
    </row>
    <row r="351536" spans="2:2" x14ac:dyDescent="0.25">
      <c r="B351536" t="s">
        <v>3724</v>
      </c>
    </row>
    <row r="351537" spans="2:2" x14ac:dyDescent="0.25">
      <c r="B351537" t="s">
        <v>3726</v>
      </c>
    </row>
    <row r="351538" spans="2:2" x14ac:dyDescent="0.25">
      <c r="B351538" t="s">
        <v>3728</v>
      </c>
    </row>
    <row r="351539" spans="2:2" x14ac:dyDescent="0.25">
      <c r="B351539" t="s">
        <v>3730</v>
      </c>
    </row>
    <row r="351540" spans="2:2" x14ac:dyDescent="0.25">
      <c r="B351540" t="s">
        <v>3732</v>
      </c>
    </row>
    <row r="351541" spans="2:2" x14ac:dyDescent="0.25">
      <c r="B351541" t="s">
        <v>3734</v>
      </c>
    </row>
    <row r="351542" spans="2:2" x14ac:dyDescent="0.25">
      <c r="B351542" t="s">
        <v>3736</v>
      </c>
    </row>
    <row r="351543" spans="2:2" x14ac:dyDescent="0.25">
      <c r="B351543" t="s">
        <v>3738</v>
      </c>
    </row>
    <row r="351544" spans="2:2" x14ac:dyDescent="0.25">
      <c r="B351544" t="s">
        <v>3740</v>
      </c>
    </row>
    <row r="351545" spans="2:2" x14ac:dyDescent="0.25">
      <c r="B351545" t="s">
        <v>3742</v>
      </c>
    </row>
    <row r="351546" spans="2:2" x14ac:dyDescent="0.25">
      <c r="B351546" t="s">
        <v>3744</v>
      </c>
    </row>
    <row r="351547" spans="2:2" x14ac:dyDescent="0.25">
      <c r="B351547" t="s">
        <v>4409</v>
      </c>
    </row>
    <row r="351548" spans="2:2" x14ac:dyDescent="0.25">
      <c r="B351548" t="s">
        <v>3746</v>
      </c>
    </row>
    <row r="351549" spans="2:2" x14ac:dyDescent="0.25">
      <c r="B351549" t="s">
        <v>3748</v>
      </c>
    </row>
    <row r="351550" spans="2:2" x14ac:dyDescent="0.25">
      <c r="B351550" t="s">
        <v>3750</v>
      </c>
    </row>
    <row r="351551" spans="2:2" x14ac:dyDescent="0.25">
      <c r="B351551" t="s">
        <v>3752</v>
      </c>
    </row>
    <row r="351552" spans="2:2" x14ac:dyDescent="0.25">
      <c r="B351552" t="s">
        <v>4410</v>
      </c>
    </row>
    <row r="351553" spans="2:2" x14ac:dyDescent="0.25">
      <c r="B351553" t="s">
        <v>3754</v>
      </c>
    </row>
    <row r="351554" spans="2:2" x14ac:dyDescent="0.25">
      <c r="B351554" t="s">
        <v>3756</v>
      </c>
    </row>
    <row r="351555" spans="2:2" x14ac:dyDescent="0.25">
      <c r="B351555" t="s">
        <v>3758</v>
      </c>
    </row>
    <row r="351556" spans="2:2" x14ac:dyDescent="0.25">
      <c r="B351556" t="s">
        <v>3760</v>
      </c>
    </row>
    <row r="351557" spans="2:2" x14ac:dyDescent="0.25">
      <c r="B351557" t="s">
        <v>3762</v>
      </c>
    </row>
    <row r="351558" spans="2:2" x14ac:dyDescent="0.25">
      <c r="B351558" t="s">
        <v>3764</v>
      </c>
    </row>
    <row r="351559" spans="2:2" x14ac:dyDescent="0.25">
      <c r="B351559" t="s">
        <v>3766</v>
      </c>
    </row>
    <row r="351560" spans="2:2" x14ac:dyDescent="0.25">
      <c r="B351560" t="s">
        <v>3768</v>
      </c>
    </row>
    <row r="351561" spans="2:2" x14ac:dyDescent="0.25">
      <c r="B351561" t="s">
        <v>3770</v>
      </c>
    </row>
    <row r="351562" spans="2:2" x14ac:dyDescent="0.25">
      <c r="B351562" t="s">
        <v>3772</v>
      </c>
    </row>
    <row r="351563" spans="2:2" x14ac:dyDescent="0.25">
      <c r="B351563" t="s">
        <v>3774</v>
      </c>
    </row>
    <row r="351564" spans="2:2" x14ac:dyDescent="0.25">
      <c r="B351564" t="s">
        <v>3776</v>
      </c>
    </row>
    <row r="351565" spans="2:2" x14ac:dyDescent="0.25">
      <c r="B351565" t="s">
        <v>3778</v>
      </c>
    </row>
    <row r="351566" spans="2:2" x14ac:dyDescent="0.25">
      <c r="B351566" t="s">
        <v>3780</v>
      </c>
    </row>
    <row r="351567" spans="2:2" x14ac:dyDescent="0.25">
      <c r="B351567" t="s">
        <v>3782</v>
      </c>
    </row>
    <row r="351568" spans="2:2" x14ac:dyDescent="0.25">
      <c r="B351568" t="s">
        <v>3784</v>
      </c>
    </row>
    <row r="351569" spans="2:2" x14ac:dyDescent="0.25">
      <c r="B351569" t="s">
        <v>3786</v>
      </c>
    </row>
    <row r="351570" spans="2:2" x14ac:dyDescent="0.25">
      <c r="B351570" t="s">
        <v>3788</v>
      </c>
    </row>
    <row r="351571" spans="2:2" x14ac:dyDescent="0.25">
      <c r="B351571" t="s">
        <v>3790</v>
      </c>
    </row>
    <row r="351572" spans="2:2" x14ac:dyDescent="0.25">
      <c r="B351572" t="s">
        <v>3792</v>
      </c>
    </row>
    <row r="351573" spans="2:2" x14ac:dyDescent="0.25">
      <c r="B351573" t="s">
        <v>3794</v>
      </c>
    </row>
    <row r="351574" spans="2:2" x14ac:dyDescent="0.25">
      <c r="B351574" t="s">
        <v>3796</v>
      </c>
    </row>
    <row r="351575" spans="2:2" x14ac:dyDescent="0.25">
      <c r="B351575" t="s">
        <v>3798</v>
      </c>
    </row>
    <row r="351576" spans="2:2" x14ac:dyDescent="0.25">
      <c r="B351576" t="s">
        <v>3800</v>
      </c>
    </row>
    <row r="351577" spans="2:2" x14ac:dyDescent="0.25">
      <c r="B351577" t="s">
        <v>3802</v>
      </c>
    </row>
    <row r="351578" spans="2:2" x14ac:dyDescent="0.25">
      <c r="B351578" t="s">
        <v>3804</v>
      </c>
    </row>
    <row r="351579" spans="2:2" x14ac:dyDescent="0.25">
      <c r="B351579" t="s">
        <v>4411</v>
      </c>
    </row>
    <row r="351580" spans="2:2" x14ac:dyDescent="0.25">
      <c r="B351580" t="s">
        <v>4412</v>
      </c>
    </row>
    <row r="351581" spans="2:2" x14ac:dyDescent="0.25">
      <c r="B351581" t="s">
        <v>4413</v>
      </c>
    </row>
    <row r="351582" spans="2:2" x14ac:dyDescent="0.25">
      <c r="B351582" t="s">
        <v>4414</v>
      </c>
    </row>
    <row r="351583" spans="2:2" x14ac:dyDescent="0.25">
      <c r="B351583" t="s">
        <v>4415</v>
      </c>
    </row>
    <row r="351584" spans="2:2" x14ac:dyDescent="0.25">
      <c r="B351584" t="s">
        <v>4416</v>
      </c>
    </row>
    <row r="351585" spans="2:2" x14ac:dyDescent="0.25">
      <c r="B351585" t="s">
        <v>4417</v>
      </c>
    </row>
    <row r="351586" spans="2:2" x14ac:dyDescent="0.25">
      <c r="B351586" t="s">
        <v>4418</v>
      </c>
    </row>
    <row r="351587" spans="2:2" x14ac:dyDescent="0.25">
      <c r="B351587" t="s">
        <v>4419</v>
      </c>
    </row>
    <row r="351588" spans="2:2" x14ac:dyDescent="0.25">
      <c r="B351588" t="s">
        <v>4420</v>
      </c>
    </row>
    <row r="351589" spans="2:2" x14ac:dyDescent="0.25">
      <c r="B351589" t="s">
        <v>4421</v>
      </c>
    </row>
    <row r="351590" spans="2:2" x14ac:dyDescent="0.25">
      <c r="B351590" t="s">
        <v>4422</v>
      </c>
    </row>
    <row r="351591" spans="2:2" x14ac:dyDescent="0.25">
      <c r="B351591" t="s">
        <v>4423</v>
      </c>
    </row>
    <row r="351592" spans="2:2" x14ac:dyDescent="0.25">
      <c r="B351592" t="s">
        <v>4424</v>
      </c>
    </row>
    <row r="351593" spans="2:2" x14ac:dyDescent="0.25">
      <c r="B351593" t="s">
        <v>4425</v>
      </c>
    </row>
    <row r="351594" spans="2:2" x14ac:dyDescent="0.25">
      <c r="B351594" t="s">
        <v>4426</v>
      </c>
    </row>
    <row r="351595" spans="2:2" x14ac:dyDescent="0.25">
      <c r="B351595" t="s">
        <v>4427</v>
      </c>
    </row>
    <row r="351596" spans="2:2" x14ac:dyDescent="0.25">
      <c r="B351596" t="s">
        <v>4428</v>
      </c>
    </row>
    <row r="351597" spans="2:2" x14ac:dyDescent="0.25">
      <c r="B351597" t="s">
        <v>4429</v>
      </c>
    </row>
    <row r="351598" spans="2:2" x14ac:dyDescent="0.25">
      <c r="B351598" t="s">
        <v>4430</v>
      </c>
    </row>
    <row r="351599" spans="2:2" x14ac:dyDescent="0.25">
      <c r="B351599" t="s">
        <v>4431</v>
      </c>
    </row>
    <row r="351600" spans="2:2" x14ac:dyDescent="0.25">
      <c r="B351600" t="s">
        <v>4432</v>
      </c>
    </row>
    <row r="351601" spans="2:2" x14ac:dyDescent="0.25">
      <c r="B351601" t="s">
        <v>4433</v>
      </c>
    </row>
    <row r="351602" spans="2:2" x14ac:dyDescent="0.25">
      <c r="B351602" t="s">
        <v>4434</v>
      </c>
    </row>
    <row r="351603" spans="2:2" x14ac:dyDescent="0.25">
      <c r="B351603" t="s">
        <v>4435</v>
      </c>
    </row>
    <row r="351604" spans="2:2" x14ac:dyDescent="0.25">
      <c r="B351604" t="s">
        <v>4436</v>
      </c>
    </row>
    <row r="351605" spans="2:2" x14ac:dyDescent="0.25">
      <c r="B351605" t="s">
        <v>4437</v>
      </c>
    </row>
    <row r="351606" spans="2:2" x14ac:dyDescent="0.25">
      <c r="B351606" t="s">
        <v>4438</v>
      </c>
    </row>
    <row r="351607" spans="2:2" x14ac:dyDescent="0.25">
      <c r="B351607" t="s">
        <v>4439</v>
      </c>
    </row>
    <row r="351608" spans="2:2" x14ac:dyDescent="0.25">
      <c r="B351608" t="s">
        <v>4440</v>
      </c>
    </row>
    <row r="351609" spans="2:2" x14ac:dyDescent="0.25">
      <c r="B351609" t="s">
        <v>4441</v>
      </c>
    </row>
    <row r="351610" spans="2:2" x14ac:dyDescent="0.25">
      <c r="B351610" t="s">
        <v>4442</v>
      </c>
    </row>
    <row r="351611" spans="2:2" x14ac:dyDescent="0.25">
      <c r="B351611" t="s">
        <v>4443</v>
      </c>
    </row>
    <row r="351612" spans="2:2" x14ac:dyDescent="0.25">
      <c r="B351612" t="s">
        <v>4444</v>
      </c>
    </row>
    <row r="351613" spans="2:2" x14ac:dyDescent="0.25">
      <c r="B351613" t="s">
        <v>4445</v>
      </c>
    </row>
    <row r="351614" spans="2:2" x14ac:dyDescent="0.25">
      <c r="B351614" t="s">
        <v>4446</v>
      </c>
    </row>
    <row r="351615" spans="2:2" x14ac:dyDescent="0.25">
      <c r="B351615" t="s">
        <v>4447</v>
      </c>
    </row>
    <row r="351616" spans="2:2" x14ac:dyDescent="0.25">
      <c r="B351616" t="s">
        <v>4448</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B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B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B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B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B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B00-000005000000}">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51004"/>
  <sheetViews>
    <sheetView topLeftCell="B1" workbookViewId="0">
      <selection activeCell="C14" sqref="C14"/>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4449</v>
      </c>
    </row>
    <row r="3" spans="1:6" x14ac:dyDescent="0.25">
      <c r="B3" s="1" t="s">
        <v>4</v>
      </c>
      <c r="C3" s="1">
        <v>1</v>
      </c>
    </row>
    <row r="4" spans="1:6" x14ac:dyDescent="0.25">
      <c r="B4" s="1" t="s">
        <v>5</v>
      </c>
      <c r="C4" s="1">
        <v>233</v>
      </c>
    </row>
    <row r="5" spans="1:6" x14ac:dyDescent="0.25">
      <c r="B5" s="1" t="s">
        <v>6</v>
      </c>
      <c r="C5" s="5">
        <v>43830</v>
      </c>
    </row>
    <row r="6" spans="1:6" x14ac:dyDescent="0.25">
      <c r="B6" s="1" t="s">
        <v>7</v>
      </c>
      <c r="C6" s="1">
        <v>12</v>
      </c>
      <c r="D6" s="1" t="s">
        <v>8</v>
      </c>
    </row>
    <row r="8" spans="1:6" x14ac:dyDescent="0.25">
      <c r="A8" s="1" t="s">
        <v>9</v>
      </c>
      <c r="B8" s="190" t="s">
        <v>4450</v>
      </c>
      <c r="C8" s="191"/>
      <c r="D8" s="191"/>
      <c r="E8" s="191"/>
      <c r="F8" s="191"/>
    </row>
    <row r="9" spans="1:6" x14ac:dyDescent="0.25">
      <c r="C9" s="1">
        <v>3</v>
      </c>
      <c r="D9" s="1">
        <v>4</v>
      </c>
      <c r="E9" s="1">
        <v>8</v>
      </c>
      <c r="F9" s="1">
        <v>12</v>
      </c>
    </row>
    <row r="10" spans="1:6" x14ac:dyDescent="0.25">
      <c r="C10" s="1" t="s">
        <v>4451</v>
      </c>
      <c r="D10" s="1" t="s">
        <v>4452</v>
      </c>
      <c r="E10" s="1" t="s">
        <v>4453</v>
      </c>
      <c r="F10" s="1" t="s">
        <v>4454</v>
      </c>
    </row>
    <row r="11" spans="1:6" x14ac:dyDescent="0.25">
      <c r="A11" s="1">
        <v>10</v>
      </c>
      <c r="B11" t="s">
        <v>24</v>
      </c>
      <c r="C11" s="6" t="s">
        <v>24</v>
      </c>
      <c r="D11" s="4" t="s">
        <v>54</v>
      </c>
      <c r="E11" s="61" t="s">
        <v>5046</v>
      </c>
      <c r="F11" s="61" t="s">
        <v>5047</v>
      </c>
    </row>
    <row r="12" spans="1:6" x14ac:dyDescent="0.25">
      <c r="A12" s="1">
        <v>30</v>
      </c>
      <c r="B12" t="s">
        <v>4455</v>
      </c>
      <c r="C12" s="2" t="s">
        <v>4456</v>
      </c>
      <c r="D12" s="2" t="s">
        <v>4457</v>
      </c>
      <c r="E12" s="2" t="s">
        <v>4458</v>
      </c>
      <c r="F12" s="2" t="s">
        <v>24</v>
      </c>
    </row>
    <row r="13" spans="1:6" x14ac:dyDescent="0.25">
      <c r="A13" s="1">
        <v>40</v>
      </c>
      <c r="B13" t="s">
        <v>4459</v>
      </c>
      <c r="C13" s="2" t="s">
        <v>4460</v>
      </c>
      <c r="D13" s="2" t="s">
        <v>4461</v>
      </c>
      <c r="E13" s="2" t="s">
        <v>4462</v>
      </c>
      <c r="F13" s="2" t="s">
        <v>24</v>
      </c>
    </row>
    <row r="14" spans="1:6" x14ac:dyDescent="0.25">
      <c r="A14" s="1">
        <v>50</v>
      </c>
      <c r="B14" t="s">
        <v>4463</v>
      </c>
      <c r="C14" s="2" t="s">
        <v>4464</v>
      </c>
      <c r="D14" s="2" t="s">
        <v>4465</v>
      </c>
      <c r="E14" s="2" t="s">
        <v>4466</v>
      </c>
      <c r="F14" s="2" t="s">
        <v>24</v>
      </c>
    </row>
    <row r="351003" spans="1:1" x14ac:dyDescent="0.25">
      <c r="A351003" t="s">
        <v>54</v>
      </c>
    </row>
    <row r="351004" spans="1:1" x14ac:dyDescent="0.25">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C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C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C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C00-000003000000}">
      <formula1>0</formula1>
      <formula2>150</formula2>
    </dataValidation>
  </dataValidations>
  <hyperlinks>
    <hyperlink ref="E11" r:id="rId1" xr:uid="{00000000-0004-0000-0C00-000000000000}"/>
    <hyperlink ref="F11" r:id="rId2" xr:uid="{00000000-0004-0000-0C00-000001000000}"/>
  </hyperlinks>
  <pageMargins left="0.7" right="0.7" top="0.75" bottom="0.75" header="0.3" footer="0.3"/>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51024"/>
  <sheetViews>
    <sheetView topLeftCell="C25" workbookViewId="0">
      <selection activeCell="C22" sqref="C22"/>
    </sheetView>
  </sheetViews>
  <sheetFormatPr baseColWidth="10" defaultColWidth="9.140625" defaultRowHeight="15" x14ac:dyDescent="0.25"/>
  <cols>
    <col min="2" max="2" width="16" customWidth="1"/>
    <col min="3" max="3" width="32" customWidth="1"/>
    <col min="4" max="4" width="19" customWidth="1"/>
    <col min="5" max="5" width="31" customWidth="1"/>
    <col min="6" max="6" width="51" customWidth="1"/>
    <col min="7" max="7" width="37" customWidth="1"/>
    <col min="8" max="8" width="32" customWidth="1"/>
    <col min="9" max="9" width="47" customWidth="1"/>
    <col min="10" max="10" width="25.5703125" customWidth="1"/>
    <col min="12" max="256" width="8" hidden="1"/>
  </cols>
  <sheetData>
    <row r="1" spans="1:10" x14ac:dyDescent="0.25">
      <c r="B1" s="1" t="s">
        <v>0</v>
      </c>
      <c r="C1" s="1">
        <v>51</v>
      </c>
      <c r="D1" s="1" t="s">
        <v>1</v>
      </c>
    </row>
    <row r="2" spans="1:10" x14ac:dyDescent="0.25">
      <c r="B2" s="1" t="s">
        <v>2</v>
      </c>
      <c r="C2" s="1">
        <v>197</v>
      </c>
      <c r="D2" s="1" t="s">
        <v>4467</v>
      </c>
    </row>
    <row r="3" spans="1:10" x14ac:dyDescent="0.25">
      <c r="B3" s="1" t="s">
        <v>4</v>
      </c>
      <c r="C3" s="1">
        <v>1</v>
      </c>
    </row>
    <row r="4" spans="1:10" x14ac:dyDescent="0.25">
      <c r="B4" s="1" t="s">
        <v>5</v>
      </c>
      <c r="C4" s="1">
        <v>233</v>
      </c>
    </row>
    <row r="5" spans="1:10" x14ac:dyDescent="0.25">
      <c r="B5" s="1" t="s">
        <v>6</v>
      </c>
      <c r="C5" s="5">
        <v>43830</v>
      </c>
    </row>
    <row r="6" spans="1:10" x14ac:dyDescent="0.25">
      <c r="B6" s="1" t="s">
        <v>7</v>
      </c>
      <c r="C6" s="1">
        <v>12</v>
      </c>
      <c r="D6" s="1" t="s">
        <v>8</v>
      </c>
    </row>
    <row r="8" spans="1:10" x14ac:dyDescent="0.25">
      <c r="A8" s="1" t="s">
        <v>9</v>
      </c>
      <c r="B8" s="190" t="s">
        <v>4468</v>
      </c>
      <c r="C8" s="191"/>
      <c r="D8" s="191"/>
      <c r="E8" s="191"/>
      <c r="F8" s="191"/>
      <c r="G8" s="191"/>
      <c r="H8" s="191"/>
      <c r="I8" s="191"/>
      <c r="J8" s="191"/>
    </row>
    <row r="9" spans="1:10" x14ac:dyDescent="0.25">
      <c r="C9" s="1">
        <v>2</v>
      </c>
      <c r="D9" s="1">
        <v>3</v>
      </c>
      <c r="E9" s="1">
        <v>4</v>
      </c>
      <c r="F9" s="1">
        <v>8</v>
      </c>
      <c r="G9" s="1">
        <v>12</v>
      </c>
      <c r="H9" s="1">
        <v>16</v>
      </c>
      <c r="I9" s="1">
        <v>20</v>
      </c>
      <c r="J9" s="1">
        <v>24</v>
      </c>
    </row>
    <row r="10" spans="1:10" x14ac:dyDescent="0.25">
      <c r="C10" s="11" t="s">
        <v>12</v>
      </c>
      <c r="D10" s="11" t="s">
        <v>13</v>
      </c>
      <c r="E10" s="11" t="s">
        <v>4469</v>
      </c>
      <c r="F10" s="11" t="s">
        <v>4470</v>
      </c>
      <c r="G10" s="11" t="s">
        <v>4471</v>
      </c>
      <c r="H10" s="11" t="s">
        <v>4472</v>
      </c>
      <c r="I10" s="11" t="s">
        <v>4473</v>
      </c>
      <c r="J10" s="11" t="s">
        <v>4474</v>
      </c>
    </row>
    <row r="11" spans="1:10" ht="30" x14ac:dyDescent="0.25">
      <c r="A11" s="1">
        <v>1</v>
      </c>
      <c r="B11" t="s">
        <v>65</v>
      </c>
      <c r="C11" s="12" t="s">
        <v>54</v>
      </c>
      <c r="D11" s="12" t="s">
        <v>24</v>
      </c>
      <c r="E11" s="32" t="s">
        <v>5335</v>
      </c>
      <c r="F11" s="96">
        <v>252973</v>
      </c>
      <c r="G11" s="96">
        <v>252973</v>
      </c>
      <c r="H11" s="12">
        <v>3.4749999999999998E-3</v>
      </c>
      <c r="I11" s="31"/>
      <c r="J11" s="12" t="s">
        <v>24</v>
      </c>
    </row>
    <row r="12" spans="1:10" s="10" customFormat="1" x14ac:dyDescent="0.25">
      <c r="A12" s="9">
        <v>2</v>
      </c>
      <c r="B12" s="10" t="s">
        <v>4536</v>
      </c>
      <c r="C12" s="12" t="s">
        <v>54</v>
      </c>
      <c r="D12" s="12"/>
      <c r="E12" s="32" t="s">
        <v>4800</v>
      </c>
      <c r="F12" s="78">
        <v>998630</v>
      </c>
      <c r="G12" s="78">
        <v>998630</v>
      </c>
      <c r="H12" s="12">
        <v>3.4749999999999998E-3</v>
      </c>
      <c r="I12" s="31"/>
      <c r="J12" s="12"/>
    </row>
    <row r="13" spans="1:10" s="10" customFormat="1" x14ac:dyDescent="0.25">
      <c r="A13" s="9">
        <v>3</v>
      </c>
      <c r="B13" s="10" t="s">
        <v>4537</v>
      </c>
      <c r="C13" s="12" t="s">
        <v>54</v>
      </c>
      <c r="D13" s="12"/>
      <c r="E13" s="32" t="s">
        <v>4801</v>
      </c>
      <c r="F13" s="96">
        <v>25297</v>
      </c>
      <c r="G13" s="96">
        <v>25297</v>
      </c>
      <c r="H13" s="12">
        <v>3.4749999999999998E-3</v>
      </c>
      <c r="I13" s="31"/>
      <c r="J13" s="12"/>
    </row>
    <row r="14" spans="1:10" s="10" customFormat="1" ht="60" x14ac:dyDescent="0.25">
      <c r="A14" s="9">
        <v>4</v>
      </c>
      <c r="B14" s="10" t="s">
        <v>4538</v>
      </c>
      <c r="C14" s="12" t="s">
        <v>54</v>
      </c>
      <c r="D14" s="12"/>
      <c r="E14" s="97" t="s">
        <v>4802</v>
      </c>
      <c r="F14" s="96">
        <v>0</v>
      </c>
      <c r="G14" s="96">
        <v>0</v>
      </c>
      <c r="H14" s="12">
        <v>56</v>
      </c>
      <c r="I14" s="31"/>
      <c r="J14" s="12"/>
    </row>
    <row r="15" spans="1:10" s="10" customFormat="1" ht="45" x14ac:dyDescent="0.25">
      <c r="A15" s="9">
        <v>5</v>
      </c>
      <c r="B15" s="10" t="s">
        <v>4539</v>
      </c>
      <c r="C15" s="12" t="s">
        <v>54</v>
      </c>
      <c r="D15" s="12"/>
      <c r="E15" s="97" t="s">
        <v>4803</v>
      </c>
      <c r="F15" s="96">
        <v>258</v>
      </c>
      <c r="G15" s="96">
        <v>258</v>
      </c>
      <c r="H15" s="96">
        <v>34</v>
      </c>
      <c r="I15" s="31"/>
      <c r="J15" s="12"/>
    </row>
    <row r="16" spans="1:10" s="10" customFormat="1" x14ac:dyDescent="0.25">
      <c r="A16" s="9">
        <v>6</v>
      </c>
      <c r="B16" s="10" t="s">
        <v>4540</v>
      </c>
      <c r="C16" s="12" t="s">
        <v>54</v>
      </c>
      <c r="D16" s="12"/>
      <c r="E16" s="97" t="s">
        <v>4804</v>
      </c>
      <c r="F16" s="96">
        <v>443</v>
      </c>
      <c r="G16" s="96">
        <v>443</v>
      </c>
      <c r="H16" s="96">
        <v>22</v>
      </c>
      <c r="I16" s="31"/>
      <c r="J16" s="12"/>
    </row>
    <row r="17" spans="1:10" s="10" customFormat="1" ht="45" x14ac:dyDescent="0.25">
      <c r="A17" s="9">
        <v>7</v>
      </c>
      <c r="B17" s="10" t="s">
        <v>4541</v>
      </c>
      <c r="C17" s="12" t="s">
        <v>54</v>
      </c>
      <c r="D17" s="12"/>
      <c r="E17" s="97" t="s">
        <v>4805</v>
      </c>
      <c r="F17" s="96">
        <v>140</v>
      </c>
      <c r="G17" s="96">
        <v>140</v>
      </c>
      <c r="H17" s="96">
        <v>19</v>
      </c>
      <c r="I17" s="31"/>
      <c r="J17" s="12"/>
    </row>
    <row r="18" spans="1:10" s="10" customFormat="1" ht="30" x14ac:dyDescent="0.25">
      <c r="A18" s="9">
        <v>8</v>
      </c>
      <c r="B18" s="10" t="s">
        <v>4542</v>
      </c>
      <c r="C18" s="12" t="s">
        <v>54</v>
      </c>
      <c r="D18" s="12"/>
      <c r="E18" s="97" t="s">
        <v>4806</v>
      </c>
      <c r="F18" s="96">
        <v>8</v>
      </c>
      <c r="G18" s="96">
        <v>8</v>
      </c>
      <c r="H18" s="96">
        <v>56</v>
      </c>
      <c r="I18" s="31"/>
      <c r="J18" s="12"/>
    </row>
    <row r="19" spans="1:10" s="10" customFormat="1" ht="30" x14ac:dyDescent="0.25">
      <c r="A19" s="9">
        <v>9</v>
      </c>
      <c r="B19" s="10" t="s">
        <v>4543</v>
      </c>
      <c r="C19" s="12" t="s">
        <v>54</v>
      </c>
      <c r="D19" s="12"/>
      <c r="E19" s="97" t="s">
        <v>4807</v>
      </c>
      <c r="F19" s="96">
        <v>24</v>
      </c>
      <c r="G19" s="96">
        <v>24</v>
      </c>
      <c r="H19" s="96">
        <v>56</v>
      </c>
      <c r="I19" s="31"/>
      <c r="J19" s="12"/>
    </row>
    <row r="20" spans="1:10" s="10" customFormat="1" x14ac:dyDescent="0.25">
      <c r="A20" s="9">
        <v>10</v>
      </c>
      <c r="B20" s="10" t="s">
        <v>92</v>
      </c>
      <c r="C20" s="12" t="s">
        <v>54</v>
      </c>
      <c r="D20" s="12"/>
      <c r="E20" s="97" t="s">
        <v>4808</v>
      </c>
      <c r="F20" s="96">
        <v>27268</v>
      </c>
      <c r="G20" s="96">
        <v>27268</v>
      </c>
      <c r="H20" s="96">
        <v>10</v>
      </c>
      <c r="I20" s="31"/>
      <c r="J20" s="12"/>
    </row>
    <row r="21" spans="1:10" s="10" customFormat="1" ht="30" x14ac:dyDescent="0.25">
      <c r="A21" s="9">
        <v>11</v>
      </c>
      <c r="B21" s="10" t="s">
        <v>4544</v>
      </c>
      <c r="C21" s="12" t="s">
        <v>54</v>
      </c>
      <c r="D21" s="12"/>
      <c r="E21" s="97" t="s">
        <v>4809</v>
      </c>
      <c r="F21" s="96">
        <v>0</v>
      </c>
      <c r="G21" s="96">
        <v>0</v>
      </c>
      <c r="H21" s="96">
        <v>19</v>
      </c>
      <c r="I21" s="31"/>
      <c r="J21" s="12"/>
    </row>
    <row r="22" spans="1:10" s="10" customFormat="1" ht="75" x14ac:dyDescent="0.25">
      <c r="A22" s="9">
        <v>12</v>
      </c>
      <c r="B22" s="10" t="s">
        <v>4545</v>
      </c>
      <c r="C22" s="12" t="s">
        <v>54</v>
      </c>
      <c r="D22" s="12"/>
      <c r="E22" s="97" t="s">
        <v>4810</v>
      </c>
      <c r="F22" s="96">
        <v>0</v>
      </c>
      <c r="G22" s="96">
        <v>0</v>
      </c>
      <c r="H22" s="96">
        <v>9</v>
      </c>
      <c r="I22" s="31"/>
      <c r="J22" s="12"/>
    </row>
    <row r="23" spans="1:10" s="10" customFormat="1" ht="60" x14ac:dyDescent="0.25">
      <c r="A23" s="9">
        <v>13</v>
      </c>
      <c r="B23" s="10" t="s">
        <v>4546</v>
      </c>
      <c r="C23" s="12" t="s">
        <v>54</v>
      </c>
      <c r="D23" s="12"/>
      <c r="E23" s="97" t="s">
        <v>4811</v>
      </c>
      <c r="F23" s="96">
        <v>0</v>
      </c>
      <c r="G23" s="96">
        <v>0</v>
      </c>
      <c r="H23" s="96">
        <v>10</v>
      </c>
      <c r="I23" s="31"/>
      <c r="J23" s="12"/>
    </row>
    <row r="24" spans="1:10" s="10" customFormat="1" ht="45" x14ac:dyDescent="0.25">
      <c r="A24" s="9">
        <v>14</v>
      </c>
      <c r="B24" s="10" t="s">
        <v>4547</v>
      </c>
      <c r="C24" s="12" t="s">
        <v>54</v>
      </c>
      <c r="D24" s="12"/>
      <c r="E24" s="97" t="s">
        <v>4812</v>
      </c>
      <c r="F24" s="96">
        <v>38</v>
      </c>
      <c r="G24" s="96">
        <v>38</v>
      </c>
      <c r="H24" s="96">
        <v>13</v>
      </c>
      <c r="I24" s="31"/>
      <c r="J24" s="12"/>
    </row>
    <row r="25" spans="1:10" s="10" customFormat="1" ht="30" x14ac:dyDescent="0.25">
      <c r="A25" s="9">
        <v>15</v>
      </c>
      <c r="B25" s="10" t="s">
        <v>4548</v>
      </c>
      <c r="C25" s="12" t="s">
        <v>54</v>
      </c>
      <c r="D25" s="12"/>
      <c r="E25" s="97" t="s">
        <v>4813</v>
      </c>
      <c r="F25" s="96">
        <v>0</v>
      </c>
      <c r="G25" s="96">
        <v>0</v>
      </c>
      <c r="H25" s="96">
        <v>10</v>
      </c>
      <c r="I25" s="31"/>
      <c r="J25" s="12"/>
    </row>
    <row r="26" spans="1:10" s="10" customFormat="1" ht="60" x14ac:dyDescent="0.25">
      <c r="A26" s="9">
        <v>16</v>
      </c>
      <c r="B26" s="10" t="s">
        <v>4549</v>
      </c>
      <c r="C26" s="12" t="s">
        <v>54</v>
      </c>
      <c r="D26" s="12"/>
      <c r="E26" s="97" t="s">
        <v>4814</v>
      </c>
      <c r="F26" s="96">
        <v>196</v>
      </c>
      <c r="G26" s="96">
        <v>196</v>
      </c>
      <c r="H26" s="96">
        <v>56</v>
      </c>
      <c r="I26" s="31"/>
      <c r="J26" s="12"/>
    </row>
    <row r="27" spans="1:10" s="10" customFormat="1" ht="45" x14ac:dyDescent="0.25">
      <c r="A27" s="9">
        <v>17</v>
      </c>
      <c r="B27" s="10" t="s">
        <v>4550</v>
      </c>
      <c r="C27" s="12" t="s">
        <v>54</v>
      </c>
      <c r="D27" s="12"/>
      <c r="E27" s="97" t="s">
        <v>4815</v>
      </c>
      <c r="F27" s="96">
        <v>27</v>
      </c>
      <c r="G27" s="96">
        <v>27</v>
      </c>
      <c r="H27" s="96">
        <v>56</v>
      </c>
      <c r="I27" s="31"/>
      <c r="J27" s="12"/>
    </row>
    <row r="28" spans="1:10" s="10" customFormat="1" ht="45" x14ac:dyDescent="0.25">
      <c r="A28" s="9">
        <v>18</v>
      </c>
      <c r="B28" s="10" t="s">
        <v>4551</v>
      </c>
      <c r="C28" s="12" t="s">
        <v>54</v>
      </c>
      <c r="D28" s="12"/>
      <c r="E28" s="97" t="s">
        <v>4816</v>
      </c>
      <c r="F28" s="96">
        <v>10</v>
      </c>
      <c r="G28" s="96">
        <v>10</v>
      </c>
      <c r="H28" s="96">
        <v>56</v>
      </c>
      <c r="I28" s="31"/>
      <c r="J28" s="12"/>
    </row>
    <row r="29" spans="1:10" s="10" customFormat="1" ht="30" x14ac:dyDescent="0.25">
      <c r="A29" s="9">
        <v>19</v>
      </c>
      <c r="B29" s="10" t="s">
        <v>4552</v>
      </c>
      <c r="C29" s="12" t="s">
        <v>54</v>
      </c>
      <c r="D29" s="12"/>
      <c r="E29" s="97" t="s">
        <v>4817</v>
      </c>
      <c r="F29" s="96">
        <v>0</v>
      </c>
      <c r="G29" s="96">
        <v>0</v>
      </c>
      <c r="H29" s="96">
        <v>10</v>
      </c>
      <c r="I29" s="31"/>
      <c r="J29" s="12"/>
    </row>
    <row r="30" spans="1:10" s="10" customFormat="1" ht="60" x14ac:dyDescent="0.25">
      <c r="A30" s="9">
        <v>20</v>
      </c>
      <c r="B30" s="10" t="s">
        <v>4553</v>
      </c>
      <c r="C30" s="12" t="s">
        <v>54</v>
      </c>
      <c r="D30" s="12"/>
      <c r="E30" s="97" t="s">
        <v>4818</v>
      </c>
      <c r="F30" s="96">
        <v>446</v>
      </c>
      <c r="G30" s="96">
        <v>446</v>
      </c>
      <c r="H30" s="96">
        <v>113</v>
      </c>
      <c r="I30" s="31"/>
      <c r="J30" s="12"/>
    </row>
    <row r="31" spans="1:10" s="10" customFormat="1" ht="30" x14ac:dyDescent="0.25">
      <c r="A31" s="9">
        <v>21</v>
      </c>
      <c r="B31" s="10" t="s">
        <v>4554</v>
      </c>
      <c r="C31" s="12" t="s">
        <v>54</v>
      </c>
      <c r="D31" s="12"/>
      <c r="E31" s="97" t="s">
        <v>5334</v>
      </c>
      <c r="F31" s="96">
        <v>0</v>
      </c>
      <c r="G31" s="96">
        <v>0</v>
      </c>
      <c r="H31" s="96">
        <v>10</v>
      </c>
      <c r="I31" s="31"/>
      <c r="J31" s="12"/>
    </row>
    <row r="351023" spans="1:1" x14ac:dyDescent="0.25">
      <c r="A351023" t="s">
        <v>54</v>
      </c>
    </row>
    <row r="351024" spans="1:1" x14ac:dyDescent="0.25">
      <c r="A351024" t="s">
        <v>55</v>
      </c>
    </row>
  </sheetData>
  <mergeCells count="1">
    <mergeCell ref="B8:J8"/>
  </mergeCells>
  <dataValidations yWindow="239" count="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31" xr:uid="{00000000-0002-0000-0D00-000000000000}">
      <formula1>$A$351022:$A$351024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31" xr:uid="{00000000-0002-0000-0D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cada uno de los trámites que presta la Superintendencia conforme a su misión." sqref="E11:E31" xr:uid="{00000000-0002-0000-0D00-000002000000}">
      <formula1>0</formula1>
      <formula2>390</formula2>
    </dataValidation>
    <dataValidation type="decimal" allowBlank="1" showInputMessage="1" showErrorMessage="1" errorTitle="Entrada no válida" error="Por favor escriba un número" promptTitle="Escriba un número en esta casilla" prompt=" Relacione EL NÚMERO de solicitudes por cada uno de los trámites requeridos por los usuarios, durante la vigencia fiscal que se está reportando." sqref="F11:G31" xr:uid="{00000000-0002-0000-0D00-000003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 EN NÚMERO DE DÍAS HÁBILES el promedio de tiempo para cada uno de los trámites." sqref="H11:H31" xr:uid="{00000000-0002-0000-0D00-000004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I31" xr:uid="{00000000-0002-0000-0D00-00000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J11:J31" xr:uid="{00000000-0002-0000-0D00-000006000000}">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351018"/>
  <sheetViews>
    <sheetView topLeftCell="J25" zoomScale="84" zoomScaleNormal="84" workbookViewId="0">
      <selection activeCell="M15" sqref="M15"/>
    </sheetView>
  </sheetViews>
  <sheetFormatPr baseColWidth="10" defaultColWidth="9.140625" defaultRowHeight="15" x14ac:dyDescent="0.25"/>
  <cols>
    <col min="2" max="2" width="16" customWidth="1"/>
    <col min="3" max="3" width="32" customWidth="1"/>
    <col min="4" max="4" width="19" customWidth="1"/>
    <col min="5" max="5" width="85" customWidth="1"/>
    <col min="6" max="7" width="33" customWidth="1"/>
    <col min="8" max="8" width="31" customWidth="1"/>
    <col min="9" max="9" width="60" customWidth="1"/>
    <col min="10" max="10" width="32" customWidth="1"/>
    <col min="11" max="11" width="42" customWidth="1"/>
    <col min="12" max="12" width="59" customWidth="1"/>
    <col min="13" max="13" width="34" customWidth="1"/>
    <col min="14" max="14" width="42.140625" customWidth="1"/>
    <col min="16" max="256" width="8" hidden="1"/>
  </cols>
  <sheetData>
    <row r="1" spans="1:14" x14ac:dyDescent="0.25">
      <c r="B1" s="1" t="s">
        <v>0</v>
      </c>
      <c r="C1" s="1">
        <v>51</v>
      </c>
      <c r="D1" s="1" t="s">
        <v>1</v>
      </c>
    </row>
    <row r="2" spans="1:14" x14ac:dyDescent="0.25">
      <c r="B2" s="1" t="s">
        <v>2</v>
      </c>
      <c r="C2" s="1">
        <v>212</v>
      </c>
      <c r="D2" s="1" t="s">
        <v>4475</v>
      </c>
    </row>
    <row r="3" spans="1:14" x14ac:dyDescent="0.25">
      <c r="B3" s="1" t="s">
        <v>4</v>
      </c>
      <c r="C3" s="1">
        <v>1</v>
      </c>
    </row>
    <row r="4" spans="1:14" x14ac:dyDescent="0.25">
      <c r="B4" s="1" t="s">
        <v>5</v>
      </c>
      <c r="C4" s="1">
        <v>233</v>
      </c>
    </row>
    <row r="5" spans="1:14" x14ac:dyDescent="0.25">
      <c r="B5" s="1" t="s">
        <v>6</v>
      </c>
      <c r="C5" s="5">
        <v>43830</v>
      </c>
    </row>
    <row r="6" spans="1:14" x14ac:dyDescent="0.25">
      <c r="B6" s="1" t="s">
        <v>7</v>
      </c>
      <c r="C6" s="1">
        <v>12</v>
      </c>
      <c r="D6" s="1" t="s">
        <v>8</v>
      </c>
    </row>
    <row r="8" spans="1:14" x14ac:dyDescent="0.25">
      <c r="A8" s="1" t="s">
        <v>9</v>
      </c>
      <c r="B8" s="190" t="s">
        <v>4476</v>
      </c>
      <c r="C8" s="191"/>
      <c r="D8" s="191"/>
      <c r="E8" s="191"/>
      <c r="F8" s="191"/>
      <c r="G8" s="191"/>
      <c r="H8" s="191"/>
      <c r="I8" s="191"/>
      <c r="J8" s="191"/>
      <c r="K8" s="191"/>
      <c r="L8" s="191"/>
      <c r="M8" s="191"/>
      <c r="N8" s="191"/>
    </row>
    <row r="9" spans="1:14" x14ac:dyDescent="0.25">
      <c r="C9" s="1">
        <v>6</v>
      </c>
      <c r="D9" s="1">
        <v>7</v>
      </c>
      <c r="E9" s="1">
        <v>8</v>
      </c>
      <c r="F9" s="1">
        <v>12</v>
      </c>
      <c r="G9" s="1">
        <v>16</v>
      </c>
      <c r="H9" s="1">
        <v>20</v>
      </c>
      <c r="I9" s="1">
        <v>24</v>
      </c>
      <c r="J9" s="1">
        <v>28</v>
      </c>
      <c r="K9" s="1">
        <v>32</v>
      </c>
      <c r="L9" s="1">
        <v>36</v>
      </c>
      <c r="M9" s="1">
        <v>40</v>
      </c>
      <c r="N9" s="1">
        <v>44</v>
      </c>
    </row>
    <row r="10" spans="1:14" x14ac:dyDescent="0.25">
      <c r="C10" s="11" t="s">
        <v>12</v>
      </c>
      <c r="D10" s="11" t="s">
        <v>13</v>
      </c>
      <c r="E10" s="11" t="s">
        <v>4477</v>
      </c>
      <c r="F10" s="11" t="s">
        <v>4478</v>
      </c>
      <c r="G10" s="11" t="s">
        <v>4479</v>
      </c>
      <c r="H10" s="11" t="s">
        <v>4480</v>
      </c>
      <c r="I10" s="11" t="s">
        <v>4481</v>
      </c>
      <c r="J10" s="11" t="s">
        <v>4482</v>
      </c>
      <c r="K10" s="11" t="s">
        <v>4483</v>
      </c>
      <c r="L10" s="11" t="s">
        <v>4484</v>
      </c>
      <c r="M10" s="11" t="s">
        <v>4485</v>
      </c>
      <c r="N10" s="11" t="s">
        <v>23</v>
      </c>
    </row>
    <row r="11" spans="1:14" ht="30" x14ac:dyDescent="0.25">
      <c r="A11" s="1">
        <v>1</v>
      </c>
      <c r="B11" t="s">
        <v>65</v>
      </c>
      <c r="C11" s="12" t="s">
        <v>54</v>
      </c>
      <c r="D11" s="12" t="s">
        <v>24</v>
      </c>
      <c r="E11" s="98" t="s">
        <v>5286</v>
      </c>
      <c r="F11" s="96">
        <v>0</v>
      </c>
      <c r="G11" s="96">
        <v>255</v>
      </c>
      <c r="H11" s="96">
        <v>0</v>
      </c>
      <c r="I11" s="96">
        <v>446</v>
      </c>
      <c r="J11" s="96">
        <v>446</v>
      </c>
      <c r="K11" s="96">
        <v>0</v>
      </c>
      <c r="L11" s="31"/>
      <c r="M11" s="12">
        <v>0</v>
      </c>
      <c r="N11" s="76" t="s">
        <v>24</v>
      </c>
    </row>
    <row r="12" spans="1:14" s="65" customFormat="1" x14ac:dyDescent="0.25">
      <c r="A12" s="64">
        <v>2</v>
      </c>
      <c r="B12" s="65" t="s">
        <v>4536</v>
      </c>
      <c r="C12" s="12" t="s">
        <v>54</v>
      </c>
      <c r="D12" s="12"/>
      <c r="E12" s="98" t="s">
        <v>5287</v>
      </c>
      <c r="F12" s="72">
        <v>5</v>
      </c>
      <c r="G12" s="72">
        <v>848</v>
      </c>
      <c r="H12" s="72">
        <v>0</v>
      </c>
      <c r="I12" s="72">
        <v>258</v>
      </c>
      <c r="J12" s="72">
        <v>258</v>
      </c>
      <c r="K12" s="72">
        <v>62</v>
      </c>
      <c r="L12" s="31"/>
      <c r="M12" s="71">
        <v>15</v>
      </c>
      <c r="N12" s="77"/>
    </row>
    <row r="13" spans="1:14" s="65" customFormat="1" ht="45" x14ac:dyDescent="0.25">
      <c r="A13" s="64">
        <v>3</v>
      </c>
      <c r="B13" s="65" t="s">
        <v>4537</v>
      </c>
      <c r="C13" s="12" t="s">
        <v>54</v>
      </c>
      <c r="D13" s="12"/>
      <c r="E13" s="98" t="s">
        <v>5288</v>
      </c>
      <c r="F13" s="72">
        <v>0</v>
      </c>
      <c r="G13" s="72">
        <f>118+3+17+1</f>
        <v>139</v>
      </c>
      <c r="H13" s="72">
        <v>0</v>
      </c>
      <c r="I13" s="72">
        <f>267+3+17+1</f>
        <v>288</v>
      </c>
      <c r="J13" s="72">
        <f>267+3+17+1</f>
        <v>288</v>
      </c>
      <c r="K13" s="72">
        <v>0</v>
      </c>
      <c r="L13" s="31"/>
      <c r="M13" s="71">
        <v>0</v>
      </c>
      <c r="N13" s="77" t="s">
        <v>5317</v>
      </c>
    </row>
    <row r="14" spans="1:14" s="65" customFormat="1" x14ac:dyDescent="0.25">
      <c r="A14" s="64">
        <v>4</v>
      </c>
      <c r="B14" s="65" t="s">
        <v>4538</v>
      </c>
      <c r="C14" s="12" t="s">
        <v>54</v>
      </c>
      <c r="D14" s="12"/>
      <c r="E14" s="98" t="s">
        <v>5289</v>
      </c>
      <c r="F14" s="72">
        <v>0</v>
      </c>
      <c r="G14" s="72">
        <f>25+96+9+10+24</f>
        <v>164</v>
      </c>
      <c r="H14" s="72">
        <v>0</v>
      </c>
      <c r="I14" s="72">
        <f>25+128+9+10+24</f>
        <v>196</v>
      </c>
      <c r="J14" s="72">
        <f>25+128+9+10+24</f>
        <v>196</v>
      </c>
      <c r="K14" s="72">
        <v>0</v>
      </c>
      <c r="L14" s="31"/>
      <c r="M14" s="71">
        <v>0</v>
      </c>
      <c r="N14" s="77" t="s">
        <v>5318</v>
      </c>
    </row>
    <row r="15" spans="1:14" s="65" customFormat="1" ht="205.5" customHeight="1" x14ac:dyDescent="0.25">
      <c r="A15" s="64">
        <v>5</v>
      </c>
      <c r="B15" s="65" t="s">
        <v>4539</v>
      </c>
      <c r="C15" s="12" t="s">
        <v>54</v>
      </c>
      <c r="D15" s="12"/>
      <c r="E15" s="98" t="s">
        <v>5290</v>
      </c>
      <c r="F15" s="72">
        <v>0</v>
      </c>
      <c r="G15" s="72">
        <f>13+432</f>
        <v>445</v>
      </c>
      <c r="H15" s="72">
        <v>1</v>
      </c>
      <c r="I15" s="72">
        <f>13+224</f>
        <v>237</v>
      </c>
      <c r="J15" s="72">
        <f>13+224</f>
        <v>237</v>
      </c>
      <c r="K15" s="99">
        <v>0</v>
      </c>
      <c r="L15" s="31"/>
      <c r="M15" s="71">
        <v>0</v>
      </c>
      <c r="N15" s="77" t="s">
        <v>5319</v>
      </c>
    </row>
    <row r="16" spans="1:14" s="65" customFormat="1" ht="236.25" x14ac:dyDescent="0.25">
      <c r="A16" s="64">
        <v>6</v>
      </c>
      <c r="B16" s="65" t="s">
        <v>4540</v>
      </c>
      <c r="C16" s="12" t="s">
        <v>54</v>
      </c>
      <c r="D16" s="12"/>
      <c r="E16" s="98" t="s">
        <v>5291</v>
      </c>
      <c r="F16" s="72">
        <v>0</v>
      </c>
      <c r="G16" s="72">
        <f>28+1+10+9+192+2</f>
        <v>242</v>
      </c>
      <c r="H16" s="72">
        <v>0</v>
      </c>
      <c r="I16" s="72">
        <f>28+1+10+192+2</f>
        <v>233</v>
      </c>
      <c r="J16" s="72">
        <f>28+1+10+192+2</f>
        <v>233</v>
      </c>
      <c r="K16" s="72">
        <v>0</v>
      </c>
      <c r="L16" s="31"/>
      <c r="M16" s="71">
        <v>0</v>
      </c>
      <c r="N16" s="77" t="s">
        <v>5333</v>
      </c>
    </row>
    <row r="17" spans="1:14" s="65" customFormat="1" ht="67.5" x14ac:dyDescent="0.25">
      <c r="A17" s="64">
        <v>7</v>
      </c>
      <c r="B17" s="65" t="s">
        <v>4541</v>
      </c>
      <c r="C17" s="12" t="s">
        <v>54</v>
      </c>
      <c r="D17" s="12"/>
      <c r="E17" s="98" t="s">
        <v>5292</v>
      </c>
      <c r="F17" s="72">
        <v>0</v>
      </c>
      <c r="G17" s="72">
        <v>8</v>
      </c>
      <c r="H17" s="72">
        <v>0</v>
      </c>
      <c r="I17" s="72">
        <v>10</v>
      </c>
      <c r="J17" s="72">
        <v>10</v>
      </c>
      <c r="K17" s="72">
        <v>0</v>
      </c>
      <c r="L17" s="31"/>
      <c r="M17" s="71">
        <v>0</v>
      </c>
      <c r="N17" s="77" t="s">
        <v>5320</v>
      </c>
    </row>
    <row r="18" spans="1:14" s="65" customFormat="1" ht="33.75" x14ac:dyDescent="0.25">
      <c r="A18" s="64">
        <v>8</v>
      </c>
      <c r="B18" s="65" t="s">
        <v>4542</v>
      </c>
      <c r="C18" s="12" t="s">
        <v>54</v>
      </c>
      <c r="D18" s="12"/>
      <c r="E18" s="98" t="s">
        <v>5293</v>
      </c>
      <c r="F18" s="72">
        <v>0</v>
      </c>
      <c r="G18" s="72">
        <v>158</v>
      </c>
      <c r="H18" s="72">
        <v>0</v>
      </c>
      <c r="I18" s="72">
        <v>227</v>
      </c>
      <c r="J18" s="72">
        <v>227</v>
      </c>
      <c r="K18" s="72">
        <v>0</v>
      </c>
      <c r="L18" s="31"/>
      <c r="M18" s="71">
        <v>0</v>
      </c>
      <c r="N18" s="77" t="s">
        <v>5321</v>
      </c>
    </row>
    <row r="19" spans="1:14" s="65" customFormat="1" ht="22.5" x14ac:dyDescent="0.25">
      <c r="A19" s="64">
        <v>9</v>
      </c>
      <c r="B19" s="65" t="s">
        <v>4543</v>
      </c>
      <c r="C19" s="12" t="s">
        <v>54</v>
      </c>
      <c r="D19" s="12"/>
      <c r="E19" s="98" t="s">
        <v>5294</v>
      </c>
      <c r="F19" s="72">
        <v>0</v>
      </c>
      <c r="G19" s="72">
        <f>17</f>
        <v>17</v>
      </c>
      <c r="H19" s="72">
        <v>0</v>
      </c>
      <c r="I19" s="100">
        <v>0</v>
      </c>
      <c r="J19" s="72">
        <f>17</f>
        <v>17</v>
      </c>
      <c r="K19" s="72">
        <f>17</f>
        <v>17</v>
      </c>
      <c r="L19" s="31"/>
      <c r="M19" s="71">
        <v>0</v>
      </c>
      <c r="N19" s="77" t="s">
        <v>5322</v>
      </c>
    </row>
    <row r="20" spans="1:14" s="65" customFormat="1" ht="146.25" x14ac:dyDescent="0.25">
      <c r="A20" s="64">
        <v>10</v>
      </c>
      <c r="B20" s="65" t="s">
        <v>92</v>
      </c>
      <c r="C20" s="12" t="s">
        <v>54</v>
      </c>
      <c r="D20" s="12"/>
      <c r="E20" s="98" t="s">
        <v>5295</v>
      </c>
      <c r="F20" s="72">
        <v>0</v>
      </c>
      <c r="G20" s="72">
        <f>373+158+537+106</f>
        <v>1174</v>
      </c>
      <c r="H20" s="72">
        <v>0</v>
      </c>
      <c r="I20" s="72">
        <f>373+158+1603+106</f>
        <v>2240</v>
      </c>
      <c r="J20" s="72">
        <f>373+158+1603+106</f>
        <v>2240</v>
      </c>
      <c r="K20" s="99">
        <v>0</v>
      </c>
      <c r="L20" s="31"/>
      <c r="M20" s="73">
        <v>0</v>
      </c>
      <c r="N20" s="77" t="s">
        <v>5323</v>
      </c>
    </row>
    <row r="21" spans="1:14" s="65" customFormat="1" ht="22.5" x14ac:dyDescent="0.25">
      <c r="A21" s="64">
        <v>11</v>
      </c>
      <c r="B21" s="65" t="s">
        <v>4544</v>
      </c>
      <c r="C21" s="12" t="s">
        <v>54</v>
      </c>
      <c r="D21" s="12"/>
      <c r="E21" s="98" t="s">
        <v>5296</v>
      </c>
      <c r="F21" s="72">
        <v>0</v>
      </c>
      <c r="G21" s="72">
        <v>4</v>
      </c>
      <c r="H21" s="72">
        <v>0</v>
      </c>
      <c r="I21" s="72">
        <v>480</v>
      </c>
      <c r="J21" s="72">
        <v>480</v>
      </c>
      <c r="K21" s="72">
        <v>0</v>
      </c>
      <c r="L21" s="31"/>
      <c r="M21" s="71">
        <v>0</v>
      </c>
      <c r="N21" s="77" t="s">
        <v>5324</v>
      </c>
    </row>
    <row r="22" spans="1:14" s="65" customFormat="1" ht="213.75" x14ac:dyDescent="0.25">
      <c r="A22" s="64">
        <v>12</v>
      </c>
      <c r="B22" s="65" t="s">
        <v>4545</v>
      </c>
      <c r="C22" s="12" t="s">
        <v>54</v>
      </c>
      <c r="D22" s="12"/>
      <c r="E22" s="98" t="s">
        <v>5297</v>
      </c>
      <c r="F22" s="72">
        <v>0</v>
      </c>
      <c r="G22" s="72">
        <f>5+11+21+29+13+1555+4</f>
        <v>1638</v>
      </c>
      <c r="H22" s="72">
        <v>2</v>
      </c>
      <c r="I22" s="72">
        <f>5+11+21+31+13+1555+4</f>
        <v>1640</v>
      </c>
      <c r="J22" s="72">
        <f>5+11+21+31+13+1555+4</f>
        <v>1640</v>
      </c>
      <c r="K22" s="72">
        <f>16+50</f>
        <v>66</v>
      </c>
      <c r="L22" s="31"/>
      <c r="M22" s="71">
        <v>15</v>
      </c>
      <c r="N22" s="77" t="s">
        <v>5325</v>
      </c>
    </row>
    <row r="23" spans="1:14" s="65" customFormat="1" ht="123.75" x14ac:dyDescent="0.25">
      <c r="A23" s="64">
        <v>13</v>
      </c>
      <c r="B23" s="65" t="s">
        <v>4546</v>
      </c>
      <c r="C23" s="12" t="s">
        <v>54</v>
      </c>
      <c r="D23" s="12"/>
      <c r="E23" s="98" t="s">
        <v>5298</v>
      </c>
      <c r="F23" s="72">
        <v>0</v>
      </c>
      <c r="G23" s="72">
        <f>2172</f>
        <v>2172</v>
      </c>
      <c r="H23" s="72">
        <v>0</v>
      </c>
      <c r="I23" s="72">
        <f>2172</f>
        <v>2172</v>
      </c>
      <c r="J23" s="72">
        <f>2172</f>
        <v>2172</v>
      </c>
      <c r="K23" s="72">
        <f>29</f>
        <v>29</v>
      </c>
      <c r="L23" s="31"/>
      <c r="M23" s="71">
        <f>29</f>
        <v>29</v>
      </c>
      <c r="N23" s="77" t="s">
        <v>5326</v>
      </c>
    </row>
    <row r="24" spans="1:14" s="65" customFormat="1" ht="67.5" x14ac:dyDescent="0.25">
      <c r="A24" s="64">
        <v>14</v>
      </c>
      <c r="B24" s="65" t="s">
        <v>4547</v>
      </c>
      <c r="C24" s="12" t="s">
        <v>54</v>
      </c>
      <c r="D24" s="12"/>
      <c r="E24" s="98" t="s">
        <v>5299</v>
      </c>
      <c r="F24" s="72">
        <v>1</v>
      </c>
      <c r="G24" s="72">
        <f>45+12+37+46+15+22+56+234+48+120+12+1+49+12</f>
        <v>709</v>
      </c>
      <c r="H24" s="72">
        <v>0</v>
      </c>
      <c r="I24" s="72">
        <f>45+12+37+46+15+22+56+234+49+120+12+1+49+12</f>
        <v>710</v>
      </c>
      <c r="J24" s="72">
        <f>45+12+37+46+15+22+56+234+49+120+12+1+49+12</f>
        <v>710</v>
      </c>
      <c r="K24" s="72">
        <v>0</v>
      </c>
      <c r="L24" s="31"/>
      <c r="M24" s="71">
        <v>0</v>
      </c>
      <c r="N24" s="77" t="s">
        <v>5327</v>
      </c>
    </row>
    <row r="25" spans="1:14" s="65" customFormat="1" x14ac:dyDescent="0.25">
      <c r="A25" s="64">
        <v>15</v>
      </c>
      <c r="B25" s="65" t="s">
        <v>4548</v>
      </c>
      <c r="C25" s="12" t="s">
        <v>54</v>
      </c>
      <c r="D25" s="12"/>
      <c r="E25" s="98" t="s">
        <v>5300</v>
      </c>
      <c r="F25" s="72">
        <v>0</v>
      </c>
      <c r="G25" s="72">
        <f>48+21+13+2+8+7+1</f>
        <v>100</v>
      </c>
      <c r="H25" s="72">
        <v>0</v>
      </c>
      <c r="I25" s="72">
        <f>48+30+13+2+8+7+1</f>
        <v>109</v>
      </c>
      <c r="J25" s="72">
        <f>48+30+13+2+8+7+1</f>
        <v>109</v>
      </c>
      <c r="K25" s="72">
        <v>0</v>
      </c>
      <c r="L25" s="31"/>
      <c r="M25" s="71">
        <v>0</v>
      </c>
      <c r="N25" s="77"/>
    </row>
    <row r="26" spans="1:14" s="65" customFormat="1" ht="22.5" x14ac:dyDescent="0.25">
      <c r="A26" s="64">
        <v>16</v>
      </c>
      <c r="B26" s="65" t="s">
        <v>4549</v>
      </c>
      <c r="C26" s="12" t="s">
        <v>54</v>
      </c>
      <c r="D26" s="12"/>
      <c r="E26" s="98" t="s">
        <v>5301</v>
      </c>
      <c r="F26" s="72">
        <v>0</v>
      </c>
      <c r="G26" s="72">
        <f>15+19+3+65+22+29</f>
        <v>153</v>
      </c>
      <c r="H26" s="72">
        <v>0</v>
      </c>
      <c r="I26" s="72">
        <f>15+19+3+65+22+29</f>
        <v>153</v>
      </c>
      <c r="J26" s="101">
        <f>15+19+3+65+22+29</f>
        <v>153</v>
      </c>
      <c r="K26" s="72">
        <v>0</v>
      </c>
      <c r="L26" s="31"/>
      <c r="M26" s="71">
        <v>0</v>
      </c>
      <c r="N26" s="77" t="s">
        <v>5328</v>
      </c>
    </row>
    <row r="27" spans="1:14" s="65" customFormat="1" ht="33.75" x14ac:dyDescent="0.25">
      <c r="A27" s="64">
        <v>17</v>
      </c>
      <c r="B27" s="65" t="s">
        <v>4550</v>
      </c>
      <c r="C27" s="12" t="s">
        <v>54</v>
      </c>
      <c r="D27" s="12"/>
      <c r="E27" s="98" t="s">
        <v>5302</v>
      </c>
      <c r="F27" s="72">
        <v>0</v>
      </c>
      <c r="G27" s="72">
        <f>236+1+1+11+15+2</f>
        <v>266</v>
      </c>
      <c r="H27" s="72">
        <v>0</v>
      </c>
      <c r="I27" s="72">
        <f>236+1+1+11+15+2</f>
        <v>266</v>
      </c>
      <c r="J27" s="72">
        <f>236+1+1+11+15+2</f>
        <v>266</v>
      </c>
      <c r="K27" s="72">
        <v>0</v>
      </c>
      <c r="L27" s="31"/>
      <c r="M27" s="71">
        <v>0</v>
      </c>
      <c r="N27" s="77" t="s">
        <v>5329</v>
      </c>
    </row>
    <row r="28" spans="1:14" s="65" customFormat="1" x14ac:dyDescent="0.25">
      <c r="A28" s="64">
        <v>18</v>
      </c>
      <c r="B28" s="65" t="s">
        <v>4551</v>
      </c>
      <c r="C28" s="12" t="s">
        <v>54</v>
      </c>
      <c r="D28" s="12"/>
      <c r="E28" s="98" t="s">
        <v>5303</v>
      </c>
      <c r="F28" s="72">
        <v>0</v>
      </c>
      <c r="G28" s="72">
        <v>19</v>
      </c>
      <c r="H28" s="72">
        <v>0</v>
      </c>
      <c r="I28" s="72">
        <v>38</v>
      </c>
      <c r="J28" s="72">
        <v>38</v>
      </c>
      <c r="K28" s="72">
        <v>0</v>
      </c>
      <c r="L28" s="31"/>
      <c r="M28" s="71">
        <v>0</v>
      </c>
      <c r="N28" s="77"/>
    </row>
    <row r="29" spans="1:14" s="65" customFormat="1" x14ac:dyDescent="0.25">
      <c r="A29" s="64">
        <v>19</v>
      </c>
      <c r="B29" s="65" t="s">
        <v>4552</v>
      </c>
      <c r="C29" s="12" t="s">
        <v>54</v>
      </c>
      <c r="D29" s="12"/>
      <c r="E29" s="98" t="s">
        <v>5304</v>
      </c>
      <c r="F29" s="72">
        <v>0</v>
      </c>
      <c r="G29" s="72">
        <v>25</v>
      </c>
      <c r="H29" s="72">
        <v>0</v>
      </c>
      <c r="I29" s="72">
        <v>60</v>
      </c>
      <c r="J29" s="72">
        <v>60</v>
      </c>
      <c r="K29" s="72">
        <v>0</v>
      </c>
      <c r="L29" s="31"/>
      <c r="M29" s="71">
        <v>0</v>
      </c>
      <c r="N29" s="77"/>
    </row>
    <row r="30" spans="1:14" s="65" customFormat="1" ht="67.5" x14ac:dyDescent="0.25">
      <c r="A30" s="69">
        <v>20</v>
      </c>
      <c r="B30" s="70" t="s">
        <v>4553</v>
      </c>
      <c r="C30" s="12" t="s">
        <v>54</v>
      </c>
      <c r="D30" s="12"/>
      <c r="E30" s="98" t="s">
        <v>5305</v>
      </c>
      <c r="F30" s="72">
        <v>0</v>
      </c>
      <c r="G30" s="72">
        <f>1+46+1+2263</f>
        <v>2311</v>
      </c>
      <c r="H30" s="72">
        <v>2</v>
      </c>
      <c r="I30" s="72">
        <f>1+48+1+22+3</f>
        <v>75</v>
      </c>
      <c r="J30" s="72">
        <f>1+48+1+22+3</f>
        <v>75</v>
      </c>
      <c r="K30" s="72">
        <v>0</v>
      </c>
      <c r="L30" s="31"/>
      <c r="M30" s="71">
        <v>0</v>
      </c>
      <c r="N30" s="77" t="s">
        <v>5330</v>
      </c>
    </row>
    <row r="31" spans="1:14" s="65" customFormat="1" x14ac:dyDescent="0.25">
      <c r="A31" s="69">
        <v>21</v>
      </c>
      <c r="B31" s="70" t="s">
        <v>4554</v>
      </c>
      <c r="C31" s="12" t="s">
        <v>54</v>
      </c>
      <c r="D31" s="12"/>
      <c r="E31" s="74" t="s">
        <v>5306</v>
      </c>
      <c r="F31" s="72">
        <v>0</v>
      </c>
      <c r="G31" s="72">
        <f>16+14+15+8+10+21+1+17+54+4+51+1</f>
        <v>212</v>
      </c>
      <c r="H31" s="72">
        <v>0</v>
      </c>
      <c r="I31" s="72">
        <f>16+14+15+8+10+21+1+17+54+4+51+1</f>
        <v>212</v>
      </c>
      <c r="J31" s="72">
        <f>16+14+15+8+10+21+1+17+54+4+51+1</f>
        <v>212</v>
      </c>
      <c r="K31" s="72">
        <v>0</v>
      </c>
      <c r="L31" s="31"/>
      <c r="M31" s="71">
        <v>0</v>
      </c>
      <c r="N31" s="77"/>
    </row>
    <row r="32" spans="1:14" s="65" customFormat="1" ht="45" x14ac:dyDescent="0.25">
      <c r="A32" s="69">
        <v>22</v>
      </c>
      <c r="B32" s="70" t="s">
        <v>4555</v>
      </c>
      <c r="C32" s="12" t="s">
        <v>54</v>
      </c>
      <c r="D32" s="12"/>
      <c r="E32" s="75" t="s">
        <v>5307</v>
      </c>
      <c r="F32" s="72">
        <v>0</v>
      </c>
      <c r="G32" s="72">
        <v>252</v>
      </c>
      <c r="H32" s="72">
        <v>0</v>
      </c>
      <c r="I32" s="72">
        <v>252</v>
      </c>
      <c r="J32" s="72">
        <v>252</v>
      </c>
      <c r="K32" s="72">
        <v>0</v>
      </c>
      <c r="L32" s="31"/>
      <c r="M32" s="71">
        <v>0</v>
      </c>
      <c r="N32" s="77" t="s">
        <v>5331</v>
      </c>
    </row>
    <row r="33" spans="1:14" s="65" customFormat="1" x14ac:dyDescent="0.25">
      <c r="A33" s="69">
        <v>23</v>
      </c>
      <c r="B33" s="70" t="s">
        <v>4556</v>
      </c>
      <c r="C33" s="12" t="s">
        <v>54</v>
      </c>
      <c r="D33" s="12"/>
      <c r="E33" s="102" t="s">
        <v>5308</v>
      </c>
      <c r="F33" s="72">
        <v>0</v>
      </c>
      <c r="G33" s="72">
        <f>6</f>
        <v>6</v>
      </c>
      <c r="H33" s="72">
        <v>0</v>
      </c>
      <c r="I33" s="72">
        <v>6</v>
      </c>
      <c r="J33" s="72">
        <f>6</f>
        <v>6</v>
      </c>
      <c r="K33" s="72">
        <v>0</v>
      </c>
      <c r="L33" s="31"/>
      <c r="M33" s="71">
        <v>0</v>
      </c>
      <c r="N33" s="77"/>
    </row>
    <row r="34" spans="1:14" s="65" customFormat="1" x14ac:dyDescent="0.25">
      <c r="A34" s="69">
        <v>24</v>
      </c>
      <c r="B34" s="70" t="s">
        <v>4557</v>
      </c>
      <c r="C34" s="12" t="s">
        <v>54</v>
      </c>
      <c r="D34" s="12"/>
      <c r="E34" s="102" t="s">
        <v>5309</v>
      </c>
      <c r="F34" s="72">
        <v>0</v>
      </c>
      <c r="G34" s="72">
        <f>15</f>
        <v>15</v>
      </c>
      <c r="H34" s="72">
        <v>0</v>
      </c>
      <c r="I34" s="72">
        <v>15</v>
      </c>
      <c r="J34" s="72">
        <f>15</f>
        <v>15</v>
      </c>
      <c r="K34" s="72">
        <v>0</v>
      </c>
      <c r="L34" s="31"/>
      <c r="M34" s="71">
        <v>0</v>
      </c>
      <c r="N34" s="77"/>
    </row>
    <row r="35" spans="1:14" s="65" customFormat="1" x14ac:dyDescent="0.25">
      <c r="A35" s="69">
        <v>25</v>
      </c>
      <c r="B35" s="70" t="s">
        <v>4558</v>
      </c>
      <c r="C35" s="12" t="s">
        <v>54</v>
      </c>
      <c r="D35" s="12"/>
      <c r="E35" s="102" t="s">
        <v>5310</v>
      </c>
      <c r="F35" s="72">
        <v>0</v>
      </c>
      <c r="G35" s="72">
        <f>705</f>
        <v>705</v>
      </c>
      <c r="H35" s="72">
        <v>0</v>
      </c>
      <c r="I35" s="72">
        <v>705</v>
      </c>
      <c r="J35" s="72">
        <f>705</f>
        <v>705</v>
      </c>
      <c r="K35" s="72">
        <v>0</v>
      </c>
      <c r="L35" s="31"/>
      <c r="M35" s="71">
        <v>0</v>
      </c>
      <c r="N35" s="77"/>
    </row>
    <row r="36" spans="1:14" s="65" customFormat="1" x14ac:dyDescent="0.25">
      <c r="A36" s="69">
        <v>26</v>
      </c>
      <c r="B36" s="70" t="s">
        <v>4559</v>
      </c>
      <c r="C36" s="12" t="s">
        <v>54</v>
      </c>
      <c r="D36" s="12"/>
      <c r="E36" s="102" t="s">
        <v>5311</v>
      </c>
      <c r="F36" s="72">
        <v>0</v>
      </c>
      <c r="G36" s="72">
        <f>71</f>
        <v>71</v>
      </c>
      <c r="H36" s="72">
        <v>0</v>
      </c>
      <c r="I36" s="72">
        <v>71</v>
      </c>
      <c r="J36" s="72">
        <f>71</f>
        <v>71</v>
      </c>
      <c r="K36" s="72">
        <v>0</v>
      </c>
      <c r="L36" s="31"/>
      <c r="M36" s="71">
        <v>0</v>
      </c>
      <c r="N36" s="77"/>
    </row>
    <row r="37" spans="1:14" s="65" customFormat="1" x14ac:dyDescent="0.25">
      <c r="A37" s="69">
        <v>27</v>
      </c>
      <c r="B37" s="70" t="s">
        <v>4560</v>
      </c>
      <c r="C37" s="12" t="s">
        <v>54</v>
      </c>
      <c r="D37" s="12"/>
      <c r="E37" s="102" t="s">
        <v>5312</v>
      </c>
      <c r="F37" s="72">
        <v>0</v>
      </c>
      <c r="G37" s="72">
        <f>360</f>
        <v>360</v>
      </c>
      <c r="H37" s="72">
        <v>0</v>
      </c>
      <c r="I37" s="72">
        <v>360</v>
      </c>
      <c r="J37" s="72">
        <f>360</f>
        <v>360</v>
      </c>
      <c r="K37" s="72">
        <v>0</v>
      </c>
      <c r="L37" s="31"/>
      <c r="M37" s="71">
        <v>0</v>
      </c>
      <c r="N37" s="77"/>
    </row>
    <row r="38" spans="1:14" s="65" customFormat="1" x14ac:dyDescent="0.25">
      <c r="A38" s="69">
        <v>28</v>
      </c>
      <c r="B38" s="70" t="s">
        <v>4561</v>
      </c>
      <c r="C38" s="12" t="s">
        <v>54</v>
      </c>
      <c r="D38" s="12"/>
      <c r="E38" s="102" t="s">
        <v>5313</v>
      </c>
      <c r="F38" s="72">
        <v>0</v>
      </c>
      <c r="G38" s="72">
        <f>118</f>
        <v>118</v>
      </c>
      <c r="H38" s="72">
        <v>0</v>
      </c>
      <c r="I38" s="72">
        <v>118</v>
      </c>
      <c r="J38" s="72">
        <f>118</f>
        <v>118</v>
      </c>
      <c r="K38" s="72">
        <v>0</v>
      </c>
      <c r="L38" s="31"/>
      <c r="M38" s="71">
        <v>0</v>
      </c>
      <c r="N38" s="77"/>
    </row>
    <row r="39" spans="1:14" s="65" customFormat="1" x14ac:dyDescent="0.25">
      <c r="A39" s="69">
        <v>29</v>
      </c>
      <c r="B39" s="70" t="s">
        <v>4562</v>
      </c>
      <c r="C39" s="12" t="s">
        <v>54</v>
      </c>
      <c r="D39" s="12"/>
      <c r="E39" s="102" t="s">
        <v>5314</v>
      </c>
      <c r="F39" s="72">
        <v>0</v>
      </c>
      <c r="G39" s="72">
        <f>270</f>
        <v>270</v>
      </c>
      <c r="H39" s="72">
        <v>0</v>
      </c>
      <c r="I39" s="72">
        <v>270</v>
      </c>
      <c r="J39" s="72">
        <f>270</f>
        <v>270</v>
      </c>
      <c r="K39" s="72">
        <v>0</v>
      </c>
      <c r="L39" s="31"/>
      <c r="M39" s="71">
        <v>0</v>
      </c>
      <c r="N39" s="77"/>
    </row>
    <row r="40" spans="1:14" s="65" customFormat="1" x14ac:dyDescent="0.25">
      <c r="A40" s="69">
        <v>30</v>
      </c>
      <c r="B40" s="70" t="s">
        <v>4563</v>
      </c>
      <c r="C40" s="12" t="s">
        <v>54</v>
      </c>
      <c r="D40" s="12"/>
      <c r="E40" s="102" t="s">
        <v>5315</v>
      </c>
      <c r="F40" s="72">
        <v>0</v>
      </c>
      <c r="G40" s="72">
        <f>6</f>
        <v>6</v>
      </c>
      <c r="H40" s="72">
        <v>0</v>
      </c>
      <c r="I40" s="72">
        <v>6</v>
      </c>
      <c r="J40" s="72">
        <f>6</f>
        <v>6</v>
      </c>
      <c r="K40" s="72">
        <v>0</v>
      </c>
      <c r="L40" s="31"/>
      <c r="M40" s="71">
        <v>0</v>
      </c>
      <c r="N40" s="77"/>
    </row>
    <row r="41" spans="1:14" s="65" customFormat="1" ht="33.75" x14ac:dyDescent="0.25">
      <c r="A41" s="69">
        <v>31</v>
      </c>
      <c r="B41" s="70" t="s">
        <v>4564</v>
      </c>
      <c r="C41" s="12" t="s">
        <v>54</v>
      </c>
      <c r="D41" s="12"/>
      <c r="E41" s="102" t="s">
        <v>5316</v>
      </c>
      <c r="F41" s="72">
        <v>0</v>
      </c>
      <c r="G41" s="72">
        <v>34</v>
      </c>
      <c r="H41" s="72">
        <v>0</v>
      </c>
      <c r="I41" s="72">
        <v>61</v>
      </c>
      <c r="J41" s="72">
        <v>61</v>
      </c>
      <c r="K41" s="72">
        <v>0</v>
      </c>
      <c r="L41" s="31"/>
      <c r="M41" s="71">
        <v>0</v>
      </c>
      <c r="N41" s="77" t="s">
        <v>5332</v>
      </c>
    </row>
    <row r="351017" spans="1:1" x14ac:dyDescent="0.25">
      <c r="A351017" t="s">
        <v>54</v>
      </c>
    </row>
    <row r="351018" spans="1:1" x14ac:dyDescent="0.25">
      <c r="A351018" t="s">
        <v>55</v>
      </c>
    </row>
  </sheetData>
  <mergeCells count="1">
    <mergeCell ref="B8:N8"/>
  </mergeCells>
  <dataValidations xWindow="737" yWindow="239" count="12">
    <dataValidation type="textLength" allowBlank="1" showInputMessage="1" showErrorMessage="1" errorTitle="Entrada no válida" error="Escriba un texto  Maximo 390 Caracteres" promptTitle="Cualquier contenido Maximo 390 Caracteres" prompt=" Relacione cada uno de los procesimientos y actividades que vigila, regula y controla la Superintendencia conforme a su misión." sqref="E11" xr:uid="{00000000-0002-0000-0E00-000000000000}">
      <formula1>0</formula1>
      <formula2>390</formula2>
    </dataValidation>
    <dataValidation type="decimal" allowBlank="1" showInputMessage="1" showErrorMessage="1" errorTitle="Entrada no válida" error="Por favor escriba un número" promptTitle="Escriba un número en esta casilla" prompt=" Relacione EL NÚMERO de Entidades PÚBLICAS sujetas a vigilancia, regulación o control de esa Superintendencia, por cada uno de los procedimientos y actividades relacionadas." sqref="F11" xr:uid="{00000000-0002-0000-0E00-00000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Entidades PRIVADAS sujetas a vigilancia, regulación o control de esa Superintendencia, por cada uno de los procedimientos y actividades relacionadas." sqref="G11" xr:uid="{00000000-0002-0000-0E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Entidades MIXTAS sujetas a vigilancia, regulación o control de esa Superintendencia, por cada uno de los procedimientos y actividades relacionadas." sqref="H11" xr:uid="{00000000-0002-0000-0E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quejas o requerimientos formulados por los usuarios, por cada uno de los procedimientos y actividades reguladas." sqref="I11" xr:uid="{00000000-0002-0000-0E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procesos de quejas y requerimientos que hayan sido tramitados en la vigencia, por cada procedimiento o actividad regulada." sqref="J11" xr:uid="{00000000-0002-0000-0E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procesos fallados CON SANCIÓN, por cada uno de los procedimientos y actividades reguladas." sqref="K11" xr:uid="{00000000-0002-0000-0E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Entidades que hayan sido sancionadas durante la vigencia, por cada uno de los procedimientos o actividades vigiladas." sqref="M11" xr:uid="{00000000-0002-0000-0E00-00000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N11" xr:uid="{00000000-0002-0000-0E00-000008000000}">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41" xr:uid="{00000000-0002-0000-0E00-000009000000}">
      <formula1>$A$351016:$A$351018</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41" xr:uid="{00000000-0002-0000-0E00-00000A000000}">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41" xr:uid="{00000000-0002-0000-0E00-00000B000000}">
      <formula1>-9223372036854770000</formula1>
      <formula2>9223372036854770000</formula2>
    </dataValidation>
  </dataValidation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V39"/>
  <sheetViews>
    <sheetView topLeftCell="C28" zoomScale="57" zoomScaleNormal="57" workbookViewId="0">
      <selection activeCell="D39" sqref="D39"/>
    </sheetView>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7" max="7" width="9.140625" customWidth="1"/>
    <col min="8" max="256" width="8" hidden="1"/>
  </cols>
  <sheetData>
    <row r="1" spans="1:6" x14ac:dyDescent="0.25">
      <c r="B1" s="1" t="s">
        <v>0</v>
      </c>
      <c r="C1" s="1">
        <v>51</v>
      </c>
      <c r="D1" s="1" t="s">
        <v>1</v>
      </c>
    </row>
    <row r="2" spans="1:6" x14ac:dyDescent="0.25">
      <c r="B2" s="1" t="s">
        <v>2</v>
      </c>
      <c r="C2" s="1">
        <v>567</v>
      </c>
      <c r="D2" s="1" t="s">
        <v>4486</v>
      </c>
    </row>
    <row r="3" spans="1:6" x14ac:dyDescent="0.25">
      <c r="B3" s="1" t="s">
        <v>4</v>
      </c>
      <c r="C3" s="1">
        <v>1</v>
      </c>
    </row>
    <row r="4" spans="1:6" x14ac:dyDescent="0.25">
      <c r="B4" s="1" t="s">
        <v>5</v>
      </c>
      <c r="C4" s="1">
        <v>233</v>
      </c>
    </row>
    <row r="5" spans="1:6" x14ac:dyDescent="0.25">
      <c r="B5" s="1" t="s">
        <v>6</v>
      </c>
      <c r="C5" s="5">
        <v>43830</v>
      </c>
    </row>
    <row r="6" spans="1:6" x14ac:dyDescent="0.25">
      <c r="B6" s="1" t="s">
        <v>7</v>
      </c>
      <c r="C6" s="1">
        <v>12</v>
      </c>
      <c r="D6" s="1" t="s">
        <v>8</v>
      </c>
    </row>
    <row r="8" spans="1:6" x14ac:dyDescent="0.25">
      <c r="A8" s="1" t="s">
        <v>9</v>
      </c>
      <c r="B8" s="190" t="s">
        <v>4487</v>
      </c>
      <c r="C8" s="191"/>
      <c r="D8" s="191"/>
      <c r="E8" s="191"/>
      <c r="F8" s="191"/>
    </row>
    <row r="9" spans="1:6" x14ac:dyDescent="0.25">
      <c r="C9" s="1">
        <v>4</v>
      </c>
      <c r="D9" s="1">
        <v>8</v>
      </c>
      <c r="E9" s="1">
        <v>12</v>
      </c>
      <c r="F9" s="1">
        <v>16</v>
      </c>
    </row>
    <row r="10" spans="1:6" x14ac:dyDescent="0.25">
      <c r="C10" s="1" t="s">
        <v>4488</v>
      </c>
      <c r="D10" s="1" t="s">
        <v>4489</v>
      </c>
      <c r="E10" s="1" t="s">
        <v>4490</v>
      </c>
      <c r="F10" s="1" t="s">
        <v>4491</v>
      </c>
    </row>
    <row r="11" spans="1:6" ht="45" x14ac:dyDescent="0.25">
      <c r="A11" s="1">
        <v>10</v>
      </c>
      <c r="B11" t="s">
        <v>4492</v>
      </c>
      <c r="C11" s="4">
        <v>116</v>
      </c>
      <c r="D11" s="4">
        <v>0</v>
      </c>
      <c r="E11" s="4" t="s">
        <v>4821</v>
      </c>
      <c r="F11" s="68" t="s">
        <v>5351</v>
      </c>
    </row>
    <row r="12" spans="1:6" ht="45" x14ac:dyDescent="0.25">
      <c r="A12" s="1">
        <v>20</v>
      </c>
      <c r="B12" t="s">
        <v>4493</v>
      </c>
      <c r="C12" s="90">
        <v>1</v>
      </c>
      <c r="D12" s="90">
        <v>0</v>
      </c>
      <c r="E12" s="90" t="s">
        <v>4821</v>
      </c>
      <c r="F12" s="91" t="s">
        <v>5352</v>
      </c>
    </row>
    <row r="14" spans="1:6" x14ac:dyDescent="0.25">
      <c r="A14" s="1" t="s">
        <v>67</v>
      </c>
      <c r="B14" s="190" t="s">
        <v>4494</v>
      </c>
      <c r="C14" s="191"/>
      <c r="D14" s="191"/>
      <c r="E14" s="191"/>
      <c r="F14" s="191"/>
    </row>
    <row r="15" spans="1:6" x14ac:dyDescent="0.25">
      <c r="C15" s="1">
        <v>4</v>
      </c>
      <c r="D15" s="1">
        <v>8</v>
      </c>
      <c r="E15" s="1">
        <v>12</v>
      </c>
      <c r="F15" s="1">
        <v>16</v>
      </c>
    </row>
    <row r="16" spans="1:6" ht="15.75" thickBot="1" x14ac:dyDescent="0.3">
      <c r="C16" s="1" t="s">
        <v>4488</v>
      </c>
      <c r="D16" s="1" t="s">
        <v>4489</v>
      </c>
      <c r="E16" s="1" t="s">
        <v>4490</v>
      </c>
      <c r="F16" s="1" t="s">
        <v>4491</v>
      </c>
    </row>
    <row r="17" spans="1:6" ht="105.75" thickBot="1" x14ac:dyDescent="0.3">
      <c r="A17" s="1">
        <v>10</v>
      </c>
      <c r="B17" s="100" t="s">
        <v>4495</v>
      </c>
      <c r="C17" s="92">
        <v>92</v>
      </c>
      <c r="D17" s="90">
        <v>2717460</v>
      </c>
      <c r="E17" s="91" t="s">
        <v>5364</v>
      </c>
      <c r="F17" s="91" t="s">
        <v>5353</v>
      </c>
    </row>
    <row r="18" spans="1:6" ht="105.75" thickBot="1" x14ac:dyDescent="0.3">
      <c r="A18" s="1">
        <v>20</v>
      </c>
      <c r="B18" s="100" t="s">
        <v>4496</v>
      </c>
      <c r="C18" s="92">
        <v>92</v>
      </c>
      <c r="D18" s="90">
        <v>2717460</v>
      </c>
      <c r="E18" s="91" t="s">
        <v>5365</v>
      </c>
      <c r="F18" s="91" t="s">
        <v>5353</v>
      </c>
    </row>
    <row r="19" spans="1:6" ht="90.75" thickBot="1" x14ac:dyDescent="0.3">
      <c r="A19" s="1">
        <v>30</v>
      </c>
      <c r="B19" s="100" t="s">
        <v>4497</v>
      </c>
      <c r="C19" s="90">
        <v>4</v>
      </c>
      <c r="D19" s="90">
        <v>993710342</v>
      </c>
      <c r="E19" s="91" t="s">
        <v>5366</v>
      </c>
      <c r="F19" s="91" t="s">
        <v>5379</v>
      </c>
    </row>
    <row r="20" spans="1:6" ht="150.75" thickBot="1" x14ac:dyDescent="0.3">
      <c r="A20" s="1">
        <v>40</v>
      </c>
      <c r="B20" s="100" t="s">
        <v>4498</v>
      </c>
      <c r="C20" s="105">
        <v>7</v>
      </c>
      <c r="D20" s="104">
        <v>0</v>
      </c>
      <c r="E20" s="104">
        <v>0</v>
      </c>
      <c r="F20" s="103" t="s">
        <v>5367</v>
      </c>
    </row>
    <row r="21" spans="1:6" ht="15.75" thickBot="1" x14ac:dyDescent="0.3">
      <c r="A21" s="1">
        <v>50</v>
      </c>
      <c r="B21" s="100" t="s">
        <v>4499</v>
      </c>
      <c r="C21" s="90">
        <v>0</v>
      </c>
      <c r="D21" s="90">
        <v>0</v>
      </c>
      <c r="E21" s="90">
        <v>0</v>
      </c>
      <c r="F21" s="90" t="s">
        <v>4821</v>
      </c>
    </row>
    <row r="23" spans="1:6" x14ac:dyDescent="0.25">
      <c r="A23" s="1" t="s">
        <v>69</v>
      </c>
      <c r="B23" s="190" t="s">
        <v>4500</v>
      </c>
      <c r="C23" s="191"/>
      <c r="D23" s="191"/>
      <c r="E23" s="191"/>
      <c r="F23" s="191"/>
    </row>
    <row r="24" spans="1:6" x14ac:dyDescent="0.25">
      <c r="C24" s="1">
        <v>4</v>
      </c>
      <c r="D24" s="1">
        <v>8</v>
      </c>
      <c r="E24" s="1">
        <v>12</v>
      </c>
      <c r="F24" s="1">
        <v>16</v>
      </c>
    </row>
    <row r="25" spans="1:6" x14ac:dyDescent="0.25">
      <c r="C25" s="1" t="s">
        <v>4488</v>
      </c>
      <c r="D25" s="1" t="s">
        <v>4489</v>
      </c>
      <c r="E25" s="1" t="s">
        <v>4490</v>
      </c>
      <c r="F25" s="1" t="s">
        <v>4491</v>
      </c>
    </row>
    <row r="26" spans="1:6" ht="105.75" thickBot="1" x14ac:dyDescent="0.3">
      <c r="A26" s="1">
        <v>10</v>
      </c>
      <c r="B26" s="100" t="s">
        <v>4501</v>
      </c>
      <c r="C26" s="90">
        <v>8</v>
      </c>
      <c r="D26" s="90">
        <v>0</v>
      </c>
      <c r="E26" s="90">
        <v>0</v>
      </c>
      <c r="F26" s="94" t="s">
        <v>5368</v>
      </c>
    </row>
    <row r="27" spans="1:6" ht="150.75" thickBot="1" x14ac:dyDescent="0.3">
      <c r="A27" s="1">
        <v>20</v>
      </c>
      <c r="B27" t="s">
        <v>4502</v>
      </c>
      <c r="C27" s="92">
        <v>2</v>
      </c>
      <c r="D27" s="90">
        <v>919044001</v>
      </c>
      <c r="E27" s="93" t="s">
        <v>5354</v>
      </c>
      <c r="F27" s="94" t="s">
        <v>5355</v>
      </c>
    </row>
    <row r="28" spans="1:6" ht="167.25" customHeight="1" thickBot="1" x14ac:dyDescent="0.3">
      <c r="A28" s="1">
        <v>30</v>
      </c>
      <c r="B28" t="s">
        <v>4503</v>
      </c>
      <c r="C28" s="92">
        <v>2</v>
      </c>
      <c r="D28" s="90">
        <v>1579872591</v>
      </c>
      <c r="E28" s="93" t="s">
        <v>5257</v>
      </c>
      <c r="F28" s="95" t="s">
        <v>5356</v>
      </c>
    </row>
    <row r="29" spans="1:6" ht="135.75" thickBot="1" x14ac:dyDescent="0.3">
      <c r="A29" s="1">
        <v>40</v>
      </c>
      <c r="B29" t="s">
        <v>4504</v>
      </c>
      <c r="C29" s="4">
        <v>21</v>
      </c>
      <c r="D29" s="4">
        <v>0</v>
      </c>
      <c r="E29" s="4" t="s">
        <v>4821</v>
      </c>
      <c r="F29" s="68" t="s">
        <v>5357</v>
      </c>
    </row>
    <row r="30" spans="1:6" ht="120.75" thickBot="1" x14ac:dyDescent="0.3">
      <c r="A30" s="1">
        <v>50</v>
      </c>
      <c r="B30" s="100" t="s">
        <v>4505</v>
      </c>
      <c r="C30" s="90">
        <v>25</v>
      </c>
      <c r="D30" s="90">
        <v>0</v>
      </c>
      <c r="E30" s="90">
        <v>0</v>
      </c>
      <c r="F30" s="68" t="s">
        <v>5369</v>
      </c>
    </row>
    <row r="32" spans="1:6" x14ac:dyDescent="0.25">
      <c r="A32" s="1" t="s">
        <v>2685</v>
      </c>
      <c r="B32" s="190" t="s">
        <v>4506</v>
      </c>
      <c r="C32" s="191"/>
      <c r="D32" s="191"/>
      <c r="E32" s="191"/>
      <c r="F32" s="191"/>
    </row>
    <row r="33" spans="1:6" x14ac:dyDescent="0.25">
      <c r="C33" s="1">
        <v>4</v>
      </c>
      <c r="D33" s="1">
        <v>8</v>
      </c>
      <c r="E33" s="1">
        <v>12</v>
      </c>
      <c r="F33" s="1">
        <v>16</v>
      </c>
    </row>
    <row r="34" spans="1:6" x14ac:dyDescent="0.25">
      <c r="C34" s="1" t="s">
        <v>4488</v>
      </c>
      <c r="D34" s="1" t="s">
        <v>4489</v>
      </c>
      <c r="E34" s="1" t="s">
        <v>4490</v>
      </c>
      <c r="F34" s="1" t="s">
        <v>4491</v>
      </c>
    </row>
    <row r="35" spans="1:6" ht="30" x14ac:dyDescent="0.25">
      <c r="A35" s="1">
        <v>10</v>
      </c>
      <c r="B35" s="100" t="s">
        <v>4507</v>
      </c>
      <c r="C35" s="90">
        <v>1</v>
      </c>
      <c r="D35" s="90">
        <v>0</v>
      </c>
      <c r="E35" s="90" t="s">
        <v>4821</v>
      </c>
      <c r="F35" s="91" t="s">
        <v>5358</v>
      </c>
    </row>
    <row r="36" spans="1:6" ht="90" x14ac:dyDescent="0.25">
      <c r="A36" s="1">
        <v>20</v>
      </c>
      <c r="B36" s="100" t="s">
        <v>4508</v>
      </c>
      <c r="C36" s="90">
        <v>6</v>
      </c>
      <c r="D36" s="90">
        <v>2717460</v>
      </c>
      <c r="E36" s="91" t="s">
        <v>5365</v>
      </c>
      <c r="F36" s="91" t="s">
        <v>5370</v>
      </c>
    </row>
    <row r="37" spans="1:6" ht="78.75" customHeight="1" x14ac:dyDescent="0.25">
      <c r="A37" s="1">
        <v>30</v>
      </c>
      <c r="B37" s="100" t="s">
        <v>4509</v>
      </c>
      <c r="C37" s="90">
        <v>7</v>
      </c>
      <c r="D37" s="90">
        <v>1954520</v>
      </c>
      <c r="E37" s="91" t="s">
        <v>5372</v>
      </c>
      <c r="F37" s="91" t="s">
        <v>5371</v>
      </c>
    </row>
    <row r="38" spans="1:6" ht="30" x14ac:dyDescent="0.25">
      <c r="A38" s="1">
        <v>40</v>
      </c>
      <c r="B38" s="100" t="s">
        <v>4510</v>
      </c>
      <c r="C38" s="90">
        <v>1</v>
      </c>
      <c r="D38" s="90">
        <v>0</v>
      </c>
      <c r="E38" s="90">
        <v>0</v>
      </c>
      <c r="F38" s="91" t="s">
        <v>5373</v>
      </c>
    </row>
    <row r="39" spans="1:6" ht="77.25" customHeight="1" x14ac:dyDescent="0.25">
      <c r="A39" s="1">
        <v>50</v>
      </c>
      <c r="B39" t="s">
        <v>4511</v>
      </c>
      <c r="C39" s="4">
        <v>5</v>
      </c>
      <c r="D39" s="4">
        <v>0</v>
      </c>
      <c r="E39" s="4" t="s">
        <v>4821</v>
      </c>
      <c r="F39" s="68" t="s">
        <v>5359</v>
      </c>
    </row>
  </sheetData>
  <mergeCells count="4">
    <mergeCell ref="B8:F8"/>
    <mergeCell ref="B14:F14"/>
    <mergeCell ref="B23:F23"/>
    <mergeCell ref="B32:F32"/>
  </mergeCells>
  <dataValidations xWindow="1024" yWindow="620" count="49">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F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F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F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0F00-00000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F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F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F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0000000-0002-0000-0F00-00000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C18" xr:uid="{00000000-0002-0000-0F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D18 D36" xr:uid="{00000000-0002-0000-0F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00000000-0002-0000-0F00-00000A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F00-00000B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F00-00000C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0F00-00000E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F00-00000F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F00-000010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0F00-000012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F00-000013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F00-000014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0F00-000016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F00-000017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F00-000018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0F00-00001A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F00-00001B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F00-00001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F00-00001D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F00-00001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F00-00001F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F00-000020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00000000-0002-0000-0F00-000021000000}">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F00-000022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F00-000023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F00-000024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00000000-0002-0000-0F00-000025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F00-000026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F00-000027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00000000-0002-0000-0F00-000028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F00-00002900000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00000000-0002-0000-0F00-00002A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F00-00002B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F00-00002C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00000000-0002-0000-0F00-00002E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F00-00002F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F00-000030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0F00-000032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F00-000033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F00-000034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00000000-0002-0000-0F00-000035000000}">
      <formula1>0</formula1>
      <formula2>390</formula2>
    </dataValidation>
    <dataValidation type="textLength" allowBlank="1" showInputMessage="1"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F18" xr:uid="{00000000-0002-0000-0F00-000036000000}">
      <formula1>0</formula1>
      <formula2>390</formula2>
    </dataValidation>
  </dataValidation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V24"/>
  <sheetViews>
    <sheetView tabSelected="1" topLeftCell="A13" zoomScale="62" zoomScaleNormal="62" workbookViewId="0">
      <selection activeCell="IX13" sqref="IX13"/>
    </sheetView>
  </sheetViews>
  <sheetFormatPr baseColWidth="10" defaultColWidth="9.140625" defaultRowHeight="15" x14ac:dyDescent="0.25"/>
  <cols>
    <col min="2" max="2" width="146.85546875" customWidth="1"/>
    <col min="3" max="3" width="11" customWidth="1"/>
    <col min="4" max="4" width="46.140625" customWidth="1"/>
    <col min="6" max="256" width="8" hidden="1"/>
  </cols>
  <sheetData>
    <row r="1" spans="1:4" x14ac:dyDescent="0.25">
      <c r="B1" s="1" t="s">
        <v>0</v>
      </c>
      <c r="C1" s="1">
        <v>51</v>
      </c>
      <c r="D1" s="1" t="s">
        <v>1</v>
      </c>
    </row>
    <row r="2" spans="1:4" x14ac:dyDescent="0.25">
      <c r="B2" s="1" t="s">
        <v>2</v>
      </c>
      <c r="C2" s="1">
        <v>568</v>
      </c>
      <c r="D2" s="1" t="s">
        <v>4512</v>
      </c>
    </row>
    <row r="3" spans="1:4" x14ac:dyDescent="0.25">
      <c r="B3" s="1" t="s">
        <v>4</v>
      </c>
      <c r="C3" s="1">
        <v>1</v>
      </c>
    </row>
    <row r="4" spans="1:4" x14ac:dyDescent="0.25">
      <c r="B4" s="1" t="s">
        <v>5</v>
      </c>
      <c r="C4" s="1">
        <v>233</v>
      </c>
    </row>
    <row r="5" spans="1:4" x14ac:dyDescent="0.25">
      <c r="B5" s="1" t="s">
        <v>6</v>
      </c>
      <c r="C5" s="5">
        <v>43830</v>
      </c>
    </row>
    <row r="6" spans="1:4" x14ac:dyDescent="0.25">
      <c r="B6" s="1" t="s">
        <v>7</v>
      </c>
      <c r="C6" s="1">
        <v>12</v>
      </c>
      <c r="D6" s="1" t="s">
        <v>8</v>
      </c>
    </row>
    <row r="8" spans="1:4" x14ac:dyDescent="0.25">
      <c r="A8" s="1" t="s">
        <v>9</v>
      </c>
      <c r="B8" s="190" t="s">
        <v>4513</v>
      </c>
      <c r="C8" s="191"/>
      <c r="D8" s="191"/>
    </row>
    <row r="9" spans="1:4" x14ac:dyDescent="0.25">
      <c r="C9" s="1">
        <v>4</v>
      </c>
      <c r="D9" s="1">
        <v>8</v>
      </c>
    </row>
    <row r="10" spans="1:4" x14ac:dyDescent="0.25">
      <c r="C10" s="1" t="s">
        <v>4514</v>
      </c>
      <c r="D10" s="1" t="s">
        <v>23</v>
      </c>
    </row>
    <row r="11" spans="1:4" ht="144.75" customHeight="1" thickBot="1" x14ac:dyDescent="0.3">
      <c r="A11" s="1">
        <v>10</v>
      </c>
      <c r="B11" t="s">
        <v>4515</v>
      </c>
      <c r="C11" s="4">
        <v>11</v>
      </c>
      <c r="D11" s="68" t="s">
        <v>5350</v>
      </c>
    </row>
    <row r="12" spans="1:4" ht="189" customHeight="1" thickBot="1" x14ac:dyDescent="0.3">
      <c r="A12" s="1">
        <v>20</v>
      </c>
      <c r="B12" s="100" t="s">
        <v>4516</v>
      </c>
      <c r="C12" s="90">
        <v>11268</v>
      </c>
      <c r="D12" s="91" t="s">
        <v>5377</v>
      </c>
    </row>
    <row r="13" spans="1:4" ht="187.5" customHeight="1" thickBot="1" x14ac:dyDescent="0.3">
      <c r="A13" s="1">
        <v>30</v>
      </c>
      <c r="B13" s="100" t="s">
        <v>4517</v>
      </c>
      <c r="C13" s="90">
        <v>11268</v>
      </c>
      <c r="D13" s="91" t="s">
        <v>5377</v>
      </c>
    </row>
    <row r="14" spans="1:4" ht="120" x14ac:dyDescent="0.25">
      <c r="A14" s="1">
        <v>40</v>
      </c>
      <c r="B14" s="100" t="s">
        <v>4518</v>
      </c>
      <c r="C14" s="4">
        <v>19</v>
      </c>
      <c r="D14" s="91" t="s">
        <v>5378</v>
      </c>
    </row>
    <row r="15" spans="1:4" ht="105" x14ac:dyDescent="0.25">
      <c r="A15" s="1">
        <v>50</v>
      </c>
      <c r="B15" s="100" t="s">
        <v>4519</v>
      </c>
      <c r="C15" s="4">
        <v>23</v>
      </c>
      <c r="D15" s="68" t="s">
        <v>5380</v>
      </c>
    </row>
    <row r="16" spans="1:4" x14ac:dyDescent="0.25">
      <c r="A16" s="1">
        <v>60</v>
      </c>
      <c r="B16" s="100" t="s">
        <v>4520</v>
      </c>
      <c r="C16" s="4">
        <v>0</v>
      </c>
      <c r="D16" s="68" t="s">
        <v>5381</v>
      </c>
    </row>
    <row r="17" spans="1:4" x14ac:dyDescent="0.25">
      <c r="A17" s="1">
        <v>70</v>
      </c>
      <c r="B17" s="100" t="s">
        <v>4521</v>
      </c>
      <c r="C17" s="4">
        <v>1</v>
      </c>
      <c r="D17" s="4" t="s">
        <v>5384</v>
      </c>
    </row>
    <row r="18" spans="1:4" x14ac:dyDescent="0.25">
      <c r="A18" s="1">
        <v>80</v>
      </c>
      <c r="B18" s="100" t="s">
        <v>4522</v>
      </c>
      <c r="C18" s="4">
        <v>0</v>
      </c>
      <c r="D18" s="68" t="s">
        <v>5381</v>
      </c>
    </row>
    <row r="19" spans="1:4" ht="30" x14ac:dyDescent="0.25">
      <c r="A19" s="1">
        <v>90</v>
      </c>
      <c r="B19" s="100" t="s">
        <v>4523</v>
      </c>
      <c r="C19" s="4">
        <v>0</v>
      </c>
      <c r="D19" s="91" t="s">
        <v>5383</v>
      </c>
    </row>
    <row r="20" spans="1:4" ht="60.75" thickBot="1" x14ac:dyDescent="0.3">
      <c r="A20" s="1">
        <v>100</v>
      </c>
      <c r="B20" s="100" t="s">
        <v>4524</v>
      </c>
      <c r="C20" s="4">
        <v>1</v>
      </c>
      <c r="D20" s="91" t="s">
        <v>5382</v>
      </c>
    </row>
    <row r="21" spans="1:4" ht="15.75" thickBot="1" x14ac:dyDescent="0.3">
      <c r="A21" s="1">
        <v>110</v>
      </c>
      <c r="B21" s="100" t="s">
        <v>4525</v>
      </c>
      <c r="C21" s="4">
        <v>101</v>
      </c>
      <c r="D21" s="4" t="s">
        <v>5374</v>
      </c>
    </row>
    <row r="22" spans="1:4" ht="30.75" thickBot="1" x14ac:dyDescent="0.3">
      <c r="A22" s="1">
        <v>120</v>
      </c>
      <c r="B22" s="100" t="s">
        <v>4526</v>
      </c>
      <c r="C22" s="4">
        <v>2872</v>
      </c>
      <c r="D22" s="68" t="s">
        <v>5375</v>
      </c>
    </row>
    <row r="23" spans="1:4" ht="15.75" thickBot="1" x14ac:dyDescent="0.3">
      <c r="A23" s="1">
        <v>130</v>
      </c>
      <c r="B23" s="100" t="s">
        <v>4527</v>
      </c>
      <c r="C23" s="4">
        <v>11</v>
      </c>
      <c r="D23" s="91" t="s">
        <v>5376</v>
      </c>
    </row>
    <row r="24" spans="1:4" ht="125.25" customHeight="1" thickBot="1" x14ac:dyDescent="0.3">
      <c r="A24" s="1">
        <v>140</v>
      </c>
      <c r="B24" s="89" t="s">
        <v>4528</v>
      </c>
      <c r="C24" s="4">
        <v>6304</v>
      </c>
      <c r="D24" s="91" t="s">
        <v>5388</v>
      </c>
    </row>
  </sheetData>
  <mergeCells count="1">
    <mergeCell ref="B8:D8"/>
  </mergeCells>
  <dataValidations xWindow="1024" yWindow="733"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1000-00000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0000000-0002-0000-10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1000-000002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1000-000003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4:D19" xr:uid="{00000000-0002-0000-1000-000004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1000-000005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1000-000007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1000-000009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1000-00000B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1000-00000D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1000-00000E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1000-00001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0000000-0002-0000-1000-00001100000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1000-000012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1000-000013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1000-00001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1000-000015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0000000-0002-0000-1000-000016000000}">
      <formula1>0</formula1>
      <formula2>390</formula2>
    </dataValidation>
    <dataValidation type="textLength" allowBlank="1" showInputMessage="1"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D12:D13" xr:uid="{00000000-0002-0000-1000-000017000000}">
      <formula1>0</formula1>
      <formula2>390</formula2>
    </dataValidation>
  </dataValidation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V351004"/>
  <sheetViews>
    <sheetView topLeftCell="A9" workbookViewId="0">
      <selection activeCell="B11" sqref="B11"/>
    </sheetView>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4529</v>
      </c>
    </row>
    <row r="3" spans="1:6" x14ac:dyDescent="0.25">
      <c r="B3" s="1" t="s">
        <v>4</v>
      </c>
      <c r="C3" s="1">
        <v>1</v>
      </c>
    </row>
    <row r="4" spans="1:6" x14ac:dyDescent="0.25">
      <c r="B4" s="1" t="s">
        <v>5</v>
      </c>
      <c r="C4" s="1">
        <v>233</v>
      </c>
    </row>
    <row r="5" spans="1:6" x14ac:dyDescent="0.25">
      <c r="B5" s="1" t="s">
        <v>6</v>
      </c>
      <c r="C5" s="5">
        <v>43830</v>
      </c>
    </row>
    <row r="6" spans="1:6" x14ac:dyDescent="0.25">
      <c r="B6" s="1" t="s">
        <v>7</v>
      </c>
      <c r="C6" s="1">
        <v>12</v>
      </c>
      <c r="D6" s="1" t="s">
        <v>8</v>
      </c>
    </row>
    <row r="8" spans="1:6" x14ac:dyDescent="0.25">
      <c r="A8" s="1" t="s">
        <v>9</v>
      </c>
      <c r="B8" s="190" t="s">
        <v>4530</v>
      </c>
      <c r="C8" s="191"/>
      <c r="D8" s="191"/>
      <c r="E8" s="191"/>
      <c r="F8" s="191"/>
    </row>
    <row r="9" spans="1:6" x14ac:dyDescent="0.25">
      <c r="C9" s="1">
        <v>4</v>
      </c>
      <c r="D9" s="1">
        <v>8</v>
      </c>
      <c r="E9" s="1">
        <v>12</v>
      </c>
      <c r="F9" s="1">
        <v>16</v>
      </c>
    </row>
    <row r="10" spans="1:6" x14ac:dyDescent="0.25">
      <c r="C10" s="1" t="s">
        <v>4531</v>
      </c>
      <c r="D10" s="1" t="s">
        <v>4532</v>
      </c>
      <c r="E10" s="1" t="s">
        <v>11</v>
      </c>
      <c r="F10" s="1" t="s">
        <v>23</v>
      </c>
    </row>
    <row r="11" spans="1:6" ht="270" x14ac:dyDescent="0.25">
      <c r="A11" s="1">
        <v>1</v>
      </c>
      <c r="B11" t="s">
        <v>65</v>
      </c>
      <c r="C11" s="4" t="s">
        <v>54</v>
      </c>
      <c r="D11" s="4" t="s">
        <v>4535</v>
      </c>
      <c r="E11" s="68" t="s">
        <v>5346</v>
      </c>
      <c r="F11" s="68" t="s">
        <v>5347</v>
      </c>
    </row>
    <row r="13" spans="1:6" x14ac:dyDescent="0.25">
      <c r="A13" s="1" t="s">
        <v>67</v>
      </c>
      <c r="B13" s="190" t="s">
        <v>4533</v>
      </c>
      <c r="C13" s="191"/>
      <c r="D13" s="191"/>
      <c r="E13" s="191"/>
      <c r="F13" s="191"/>
    </row>
    <row r="14" spans="1:6" x14ac:dyDescent="0.25">
      <c r="C14" s="1">
        <v>4</v>
      </c>
      <c r="D14" s="1">
        <v>8</v>
      </c>
      <c r="E14" s="1">
        <v>12</v>
      </c>
      <c r="F14" s="1">
        <v>16</v>
      </c>
    </row>
    <row r="15" spans="1:6" x14ac:dyDescent="0.25">
      <c r="C15" s="1" t="s">
        <v>4531</v>
      </c>
      <c r="D15" s="1" t="s">
        <v>4532</v>
      </c>
      <c r="E15" s="1" t="s">
        <v>11</v>
      </c>
      <c r="F15" s="1" t="s">
        <v>23</v>
      </c>
    </row>
    <row r="16" spans="1:6" ht="105" x14ac:dyDescent="0.25">
      <c r="A16" s="1">
        <v>1</v>
      </c>
      <c r="B16" t="s">
        <v>65</v>
      </c>
      <c r="C16" s="4" t="s">
        <v>54</v>
      </c>
      <c r="D16" s="4" t="s">
        <v>4535</v>
      </c>
      <c r="E16" s="68" t="s">
        <v>5348</v>
      </c>
      <c r="F16" s="106" t="s">
        <v>5349</v>
      </c>
    </row>
    <row r="351003" spans="1:2" x14ac:dyDescent="0.25">
      <c r="A351003" t="s">
        <v>54</v>
      </c>
      <c r="B351003" t="s">
        <v>4534</v>
      </c>
    </row>
    <row r="351004" spans="1:2" x14ac:dyDescent="0.25">
      <c r="A351004" t="s">
        <v>55</v>
      </c>
      <c r="B351004" t="s">
        <v>4535</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000000-0002-0000-11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11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00000000-0002-0000-11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11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00000000-0002-0000-11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1100-00000500000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00000000-0002-0000-1100-000006000000}">
      <formula1>0</formula1>
      <formula2>390</formula2>
    </dataValidation>
  </dataValidations>
  <hyperlinks>
    <hyperlink ref="F16" r:id="rId1" xr:uid="{00000000-0004-0000-1100-000000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topLeftCell="A10" workbookViewId="0">
      <selection activeCell="K26" sqref="K26"/>
    </sheetView>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56</v>
      </c>
    </row>
    <row r="3" spans="1:13" x14ac:dyDescent="0.25">
      <c r="B3" s="1" t="s">
        <v>4</v>
      </c>
      <c r="C3" s="1">
        <v>1</v>
      </c>
    </row>
    <row r="4" spans="1:13" x14ac:dyDescent="0.25">
      <c r="B4" s="1" t="s">
        <v>5</v>
      </c>
      <c r="C4" s="1">
        <v>233</v>
      </c>
    </row>
    <row r="5" spans="1:13" x14ac:dyDescent="0.25">
      <c r="B5" s="1" t="s">
        <v>6</v>
      </c>
      <c r="C5" s="5">
        <v>43830</v>
      </c>
    </row>
    <row r="6" spans="1:13" x14ac:dyDescent="0.25">
      <c r="B6" s="1" t="s">
        <v>7</v>
      </c>
      <c r="C6" s="1">
        <v>12</v>
      </c>
      <c r="D6" s="1" t="s">
        <v>8</v>
      </c>
    </row>
    <row r="8" spans="1:13" x14ac:dyDescent="0.25">
      <c r="A8" s="1" t="s">
        <v>9</v>
      </c>
      <c r="B8" s="190" t="s">
        <v>57</v>
      </c>
      <c r="C8" s="191"/>
      <c r="D8" s="191"/>
      <c r="E8" s="191"/>
      <c r="F8" s="191"/>
      <c r="G8" s="191"/>
      <c r="H8" s="191"/>
      <c r="I8" s="191"/>
      <c r="J8" s="191"/>
      <c r="K8" s="191"/>
      <c r="L8" s="191"/>
      <c r="M8" s="191"/>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58</v>
      </c>
      <c r="F10" s="1" t="s">
        <v>59</v>
      </c>
      <c r="G10" s="1" t="s">
        <v>60</v>
      </c>
      <c r="H10" s="1" t="s">
        <v>61</v>
      </c>
      <c r="I10" s="1" t="s">
        <v>62</v>
      </c>
      <c r="J10" s="1" t="s">
        <v>63</v>
      </c>
      <c r="K10" s="1" t="s">
        <v>21</v>
      </c>
      <c r="L10" s="1" t="s">
        <v>64</v>
      </c>
      <c r="M10" s="1" t="s">
        <v>23</v>
      </c>
    </row>
    <row r="11" spans="1:13" x14ac:dyDescent="0.25">
      <c r="A11" s="1">
        <v>1</v>
      </c>
      <c r="B11" t="s">
        <v>65</v>
      </c>
      <c r="C11" s="4" t="s">
        <v>55</v>
      </c>
      <c r="D11" s="4" t="s">
        <v>5045</v>
      </c>
      <c r="E11" s="4">
        <v>0</v>
      </c>
      <c r="F11" s="4">
        <v>0</v>
      </c>
      <c r="G11" s="4">
        <v>0</v>
      </c>
      <c r="H11" s="6"/>
      <c r="I11" s="4">
        <v>0</v>
      </c>
      <c r="J11" s="4">
        <v>0</v>
      </c>
      <c r="K11" s="6"/>
      <c r="L11" s="6"/>
      <c r="M11" s="4" t="s">
        <v>24</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66</v>
      </c>
      <c r="C13" s="2" t="s">
        <v>24</v>
      </c>
      <c r="D13" s="2" t="s">
        <v>24</v>
      </c>
      <c r="E13" s="2" t="s">
        <v>24</v>
      </c>
      <c r="H13" s="6"/>
      <c r="K13" s="6"/>
      <c r="L13" s="6"/>
      <c r="M13" s="2" t="s">
        <v>24</v>
      </c>
    </row>
    <row r="15" spans="1:13" x14ac:dyDescent="0.25">
      <c r="A15" s="1" t="s">
        <v>67</v>
      </c>
      <c r="B15" s="190" t="s">
        <v>68</v>
      </c>
      <c r="C15" s="191"/>
      <c r="D15" s="191"/>
      <c r="E15" s="191"/>
      <c r="F15" s="191"/>
      <c r="G15" s="191"/>
      <c r="H15" s="191"/>
      <c r="I15" s="191"/>
      <c r="J15" s="191"/>
      <c r="K15" s="191"/>
      <c r="L15" s="191"/>
      <c r="M15" s="191"/>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58</v>
      </c>
      <c r="F17" s="1" t="s">
        <v>59</v>
      </c>
      <c r="G17" s="1" t="s">
        <v>60</v>
      </c>
      <c r="H17" s="1" t="s">
        <v>61</v>
      </c>
      <c r="I17" s="1" t="s">
        <v>62</v>
      </c>
      <c r="J17" s="1" t="s">
        <v>63</v>
      </c>
      <c r="K17" s="1" t="s">
        <v>21</v>
      </c>
      <c r="L17" s="1" t="s">
        <v>64</v>
      </c>
      <c r="M17" s="1" t="s">
        <v>23</v>
      </c>
    </row>
    <row r="18" spans="1:13" x14ac:dyDescent="0.25">
      <c r="A18" s="1">
        <v>1</v>
      </c>
      <c r="B18" t="s">
        <v>65</v>
      </c>
      <c r="C18" s="4" t="s">
        <v>55</v>
      </c>
      <c r="D18" s="4" t="s">
        <v>5045</v>
      </c>
      <c r="E18" s="4">
        <v>0</v>
      </c>
      <c r="F18" s="4">
        <v>0</v>
      </c>
      <c r="G18" s="4">
        <v>0</v>
      </c>
      <c r="H18" s="6"/>
      <c r="I18" s="4">
        <v>0</v>
      </c>
      <c r="J18" s="4">
        <v>0</v>
      </c>
      <c r="K18" s="6"/>
      <c r="L18" s="6"/>
      <c r="M18" s="4" t="s">
        <v>24</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66</v>
      </c>
      <c r="C20" s="2" t="s">
        <v>24</v>
      </c>
      <c r="D20" s="2" t="s">
        <v>24</v>
      </c>
      <c r="E20" s="2" t="s">
        <v>24</v>
      </c>
      <c r="H20" s="6"/>
      <c r="K20" s="6"/>
      <c r="L20" s="6"/>
      <c r="M20" s="2" t="s">
        <v>24</v>
      </c>
    </row>
    <row r="22" spans="1:13" x14ac:dyDescent="0.25">
      <c r="A22" s="1" t="s">
        <v>69</v>
      </c>
      <c r="B22" s="190" t="s">
        <v>70</v>
      </c>
      <c r="C22" s="191"/>
      <c r="D22" s="191"/>
      <c r="E22" s="191"/>
      <c r="F22" s="191"/>
      <c r="G22" s="191"/>
      <c r="H22" s="191"/>
      <c r="I22" s="191"/>
      <c r="J22" s="191"/>
      <c r="K22" s="191"/>
      <c r="L22" s="191"/>
      <c r="M22" s="191"/>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58</v>
      </c>
      <c r="F24" s="1" t="s">
        <v>59</v>
      </c>
      <c r="G24" s="1" t="s">
        <v>60</v>
      </c>
      <c r="H24" s="1" t="s">
        <v>61</v>
      </c>
      <c r="I24" s="1" t="s">
        <v>62</v>
      </c>
      <c r="J24" s="1" t="s">
        <v>63</v>
      </c>
      <c r="K24" s="1" t="s">
        <v>21</v>
      </c>
      <c r="L24" s="1" t="s">
        <v>64</v>
      </c>
      <c r="M24" s="1" t="s">
        <v>23</v>
      </c>
    </row>
    <row r="25" spans="1:13" x14ac:dyDescent="0.25">
      <c r="A25" s="1">
        <v>10</v>
      </c>
      <c r="B25" t="s">
        <v>71</v>
      </c>
      <c r="C25" s="2" t="s">
        <v>24</v>
      </c>
      <c r="D25" s="2" t="s">
        <v>24</v>
      </c>
      <c r="E25" s="2" t="s">
        <v>24</v>
      </c>
      <c r="F25" s="6"/>
      <c r="G25" s="6"/>
      <c r="H25" s="6"/>
      <c r="I25" s="6"/>
      <c r="J25" s="6"/>
      <c r="K25" s="6"/>
      <c r="L25" s="6"/>
      <c r="M25" s="2" t="s">
        <v>24</v>
      </c>
    </row>
    <row r="351003" spans="1:1" x14ac:dyDescent="0.25">
      <c r="A351003" t="s">
        <v>54</v>
      </c>
    </row>
    <row r="351004" spans="1:1" x14ac:dyDescent="0.25">
      <c r="A351004" t="s">
        <v>55</v>
      </c>
    </row>
  </sheetData>
  <mergeCells count="3">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xr:uid="{00000000-0002-0000-01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xr:uid="{00000000-0002-0000-01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00000000-0002-0000-01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xr:uid="{00000000-0002-0000-0100-00000A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xr:uid="{00000000-0002-0000-0100-000010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xr:uid="{00000000-0002-0000-01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xr:uid="{00000000-0002-0000-01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xr:uid="{00000000-0002-0000-01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00000000-0002-0000-0100-00001D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164"/>
  <sheetViews>
    <sheetView topLeftCell="A147" workbookViewId="0">
      <selection activeCell="A173" sqref="A173"/>
    </sheetView>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72</v>
      </c>
    </row>
    <row r="3" spans="1:20" x14ac:dyDescent="0.25">
      <c r="B3" s="1" t="s">
        <v>4</v>
      </c>
      <c r="C3" s="1">
        <v>1</v>
      </c>
    </row>
    <row r="4" spans="1:20" x14ac:dyDescent="0.25">
      <c r="B4" s="1" t="s">
        <v>5</v>
      </c>
      <c r="C4" s="1">
        <v>233</v>
      </c>
    </row>
    <row r="5" spans="1:20" x14ac:dyDescent="0.25">
      <c r="B5" s="1" t="s">
        <v>6</v>
      </c>
      <c r="C5" s="5">
        <v>43830</v>
      </c>
    </row>
    <row r="6" spans="1:20" x14ac:dyDescent="0.25">
      <c r="B6" s="1" t="s">
        <v>7</v>
      </c>
      <c r="C6" s="1">
        <v>12</v>
      </c>
      <c r="D6" s="1" t="s">
        <v>8</v>
      </c>
    </row>
    <row r="8" spans="1:20" x14ac:dyDescent="0.25">
      <c r="A8" s="1" t="s">
        <v>67</v>
      </c>
      <c r="B8" s="190" t="s">
        <v>73</v>
      </c>
      <c r="C8" s="191"/>
      <c r="D8" s="191"/>
      <c r="E8" s="191"/>
      <c r="F8" s="191"/>
      <c r="G8" s="191"/>
      <c r="H8" s="191"/>
      <c r="I8" s="191"/>
      <c r="J8" s="191"/>
      <c r="K8" s="191"/>
      <c r="L8" s="191"/>
      <c r="M8" s="191"/>
      <c r="N8" s="191"/>
      <c r="O8" s="191"/>
      <c r="P8" s="191"/>
      <c r="Q8" s="191"/>
      <c r="R8" s="191"/>
      <c r="S8" s="191"/>
      <c r="T8" s="191"/>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ht="15.75" thickBot="1" x14ac:dyDescent="0.3">
      <c r="C10" s="11" t="s">
        <v>74</v>
      </c>
      <c r="D10" s="11" t="s">
        <v>75</v>
      </c>
      <c r="E10" s="11" t="s">
        <v>76</v>
      </c>
      <c r="F10" s="11" t="s">
        <v>77</v>
      </c>
      <c r="G10" s="11" t="s">
        <v>78</v>
      </c>
      <c r="H10" s="11" t="s">
        <v>79</v>
      </c>
      <c r="I10" s="11" t="s">
        <v>80</v>
      </c>
      <c r="J10" s="11" t="s">
        <v>81</v>
      </c>
      <c r="K10" s="11" t="s">
        <v>82</v>
      </c>
      <c r="L10" s="11" t="s">
        <v>83</v>
      </c>
      <c r="M10" s="11" t="s">
        <v>84</v>
      </c>
      <c r="N10" s="11" t="s">
        <v>85</v>
      </c>
      <c r="O10" s="11" t="s">
        <v>86</v>
      </c>
      <c r="P10" s="11" t="s">
        <v>87</v>
      </c>
      <c r="Q10" s="11" t="s">
        <v>88</v>
      </c>
      <c r="R10" s="11" t="s">
        <v>89</v>
      </c>
      <c r="S10" s="11" t="s">
        <v>90</v>
      </c>
      <c r="T10" s="11" t="s">
        <v>23</v>
      </c>
    </row>
    <row r="11" spans="1:20" ht="15.75" thickBot="1" x14ac:dyDescent="0.3">
      <c r="A11" s="1">
        <v>1</v>
      </c>
      <c r="B11" t="s">
        <v>65</v>
      </c>
      <c r="C11" s="12" t="s">
        <v>54</v>
      </c>
      <c r="D11" s="12" t="s">
        <v>24</v>
      </c>
      <c r="E11" s="66" t="s">
        <v>24</v>
      </c>
      <c r="F11" s="4" t="s">
        <v>5106</v>
      </c>
      <c r="G11" s="12" t="s">
        <v>94</v>
      </c>
      <c r="H11" s="4" t="s">
        <v>5245</v>
      </c>
      <c r="I11" s="4">
        <v>1</v>
      </c>
      <c r="J11" s="4" t="s">
        <v>5246</v>
      </c>
      <c r="K11" s="4">
        <v>9500000</v>
      </c>
      <c r="L11" s="31"/>
      <c r="M11" s="3">
        <v>43476</v>
      </c>
      <c r="N11" s="4">
        <v>1</v>
      </c>
      <c r="O11" s="4" t="s">
        <v>5246</v>
      </c>
      <c r="P11" s="4">
        <v>9500000</v>
      </c>
      <c r="Q11" s="31"/>
      <c r="R11" s="4">
        <v>5419</v>
      </c>
      <c r="S11" s="3">
        <v>43476</v>
      </c>
      <c r="T11" s="4" t="s">
        <v>5262</v>
      </c>
    </row>
    <row r="12" spans="1:20" s="63" customFormat="1" ht="15.75" thickBot="1" x14ac:dyDescent="0.3">
      <c r="A12" s="62">
        <v>2</v>
      </c>
      <c r="B12" s="63" t="s">
        <v>4536</v>
      </c>
      <c r="C12" s="12" t="s">
        <v>54</v>
      </c>
      <c r="D12" s="12"/>
      <c r="E12" s="66"/>
      <c r="F12" s="4" t="s">
        <v>5107</v>
      </c>
      <c r="G12" s="12" t="s">
        <v>94</v>
      </c>
      <c r="H12" s="4" t="s">
        <v>5245</v>
      </c>
      <c r="I12" s="4">
        <v>1</v>
      </c>
      <c r="J12" s="4" t="s">
        <v>5246</v>
      </c>
      <c r="K12" s="4">
        <v>20000000</v>
      </c>
      <c r="L12" s="31"/>
      <c r="M12" s="3">
        <v>43494</v>
      </c>
      <c r="N12" s="4">
        <v>1</v>
      </c>
      <c r="O12" s="4" t="s">
        <v>5246</v>
      </c>
      <c r="P12" s="4">
        <v>20000000</v>
      </c>
      <c r="Q12" s="31"/>
      <c r="R12" s="4">
        <v>14119</v>
      </c>
      <c r="S12" s="3">
        <v>43494</v>
      </c>
      <c r="T12" s="4" t="s">
        <v>5262</v>
      </c>
    </row>
    <row r="13" spans="1:20" s="63" customFormat="1" ht="15.75" thickBot="1" x14ac:dyDescent="0.3">
      <c r="A13" s="62">
        <v>3</v>
      </c>
      <c r="B13" s="63" t="s">
        <v>4537</v>
      </c>
      <c r="C13" s="12" t="s">
        <v>54</v>
      </c>
      <c r="D13" s="12"/>
      <c r="E13" s="66"/>
      <c r="F13" s="4" t="s">
        <v>5108</v>
      </c>
      <c r="G13" s="12" t="s">
        <v>94</v>
      </c>
      <c r="H13" s="4" t="s">
        <v>5247</v>
      </c>
      <c r="I13" s="4">
        <v>1</v>
      </c>
      <c r="J13" s="4" t="s">
        <v>5246</v>
      </c>
      <c r="K13" s="4">
        <v>96686458</v>
      </c>
      <c r="L13" s="31"/>
      <c r="M13" s="3">
        <v>43495</v>
      </c>
      <c r="N13" s="4">
        <v>1</v>
      </c>
      <c r="O13" s="4" t="s">
        <v>5246</v>
      </c>
      <c r="P13" s="4">
        <v>96686458</v>
      </c>
      <c r="Q13" s="31"/>
      <c r="R13" s="4">
        <v>14219</v>
      </c>
      <c r="S13" s="3">
        <v>43495</v>
      </c>
      <c r="T13" s="4" t="s">
        <v>5262</v>
      </c>
    </row>
    <row r="14" spans="1:20" s="63" customFormat="1" ht="15.75" thickBot="1" x14ac:dyDescent="0.3">
      <c r="A14" s="62">
        <v>4</v>
      </c>
      <c r="B14" s="63" t="s">
        <v>4538</v>
      </c>
      <c r="C14" s="12" t="s">
        <v>54</v>
      </c>
      <c r="D14" s="12"/>
      <c r="E14" s="66"/>
      <c r="F14" s="4" t="s">
        <v>5109</v>
      </c>
      <c r="G14" s="12" t="s">
        <v>94</v>
      </c>
      <c r="H14" s="4" t="s">
        <v>5247</v>
      </c>
      <c r="I14" s="4">
        <v>1</v>
      </c>
      <c r="J14" s="4" t="s">
        <v>5246</v>
      </c>
      <c r="K14" s="4">
        <v>38083059</v>
      </c>
      <c r="L14" s="31"/>
      <c r="M14" s="3">
        <v>43495</v>
      </c>
      <c r="N14" s="4">
        <v>1</v>
      </c>
      <c r="O14" s="4" t="s">
        <v>5246</v>
      </c>
      <c r="P14" s="4">
        <v>38083059</v>
      </c>
      <c r="Q14" s="31"/>
      <c r="R14" s="4">
        <v>14319</v>
      </c>
      <c r="S14" s="3">
        <v>43495</v>
      </c>
      <c r="T14" s="4" t="s">
        <v>5262</v>
      </c>
    </row>
    <row r="15" spans="1:20" s="63" customFormat="1" ht="15.75" thickBot="1" x14ac:dyDescent="0.3">
      <c r="A15" s="62">
        <v>5</v>
      </c>
      <c r="B15" s="63" t="s">
        <v>4539</v>
      </c>
      <c r="C15" s="12" t="s">
        <v>54</v>
      </c>
      <c r="D15" s="12"/>
      <c r="E15" s="66"/>
      <c r="F15" s="4" t="s">
        <v>5110</v>
      </c>
      <c r="G15" s="12" t="s">
        <v>94</v>
      </c>
      <c r="H15" s="4" t="s">
        <v>5247</v>
      </c>
      <c r="I15" s="4">
        <v>1</v>
      </c>
      <c r="J15" s="4" t="s">
        <v>5246</v>
      </c>
      <c r="K15" s="4">
        <v>74252489</v>
      </c>
      <c r="L15" s="31"/>
      <c r="M15" s="3">
        <v>43495</v>
      </c>
      <c r="N15" s="4">
        <v>1</v>
      </c>
      <c r="O15" s="4" t="s">
        <v>5246</v>
      </c>
      <c r="P15" s="4">
        <v>74252489</v>
      </c>
      <c r="Q15" s="31"/>
      <c r="R15" s="4">
        <v>14419</v>
      </c>
      <c r="S15" s="3">
        <v>43495</v>
      </c>
      <c r="T15" s="4" t="s">
        <v>5262</v>
      </c>
    </row>
    <row r="16" spans="1:20" s="63" customFormat="1" ht="15.75" thickBot="1" x14ac:dyDescent="0.3">
      <c r="A16" s="62">
        <v>6</v>
      </c>
      <c r="B16" s="63" t="s">
        <v>4540</v>
      </c>
      <c r="C16" s="12" t="s">
        <v>54</v>
      </c>
      <c r="D16" s="12"/>
      <c r="E16" s="66"/>
      <c r="F16" s="4" t="s">
        <v>5111</v>
      </c>
      <c r="G16" s="12" t="s">
        <v>94</v>
      </c>
      <c r="H16" s="4" t="s">
        <v>5247</v>
      </c>
      <c r="I16" s="4">
        <v>1</v>
      </c>
      <c r="J16" s="4" t="s">
        <v>5246</v>
      </c>
      <c r="K16" s="4">
        <v>38083059</v>
      </c>
      <c r="L16" s="31"/>
      <c r="M16" s="3">
        <v>43495</v>
      </c>
      <c r="N16" s="4">
        <v>1</v>
      </c>
      <c r="O16" s="4" t="s">
        <v>5246</v>
      </c>
      <c r="P16" s="4">
        <v>38083059</v>
      </c>
      <c r="Q16" s="31"/>
      <c r="R16" s="4">
        <v>14519</v>
      </c>
      <c r="S16" s="3">
        <v>43495</v>
      </c>
      <c r="T16" s="4" t="s">
        <v>5262</v>
      </c>
    </row>
    <row r="17" spans="1:20" s="63" customFormat="1" ht="15.75" thickBot="1" x14ac:dyDescent="0.3">
      <c r="A17" s="62">
        <v>7</v>
      </c>
      <c r="B17" s="63" t="s">
        <v>4541</v>
      </c>
      <c r="C17" s="12" t="s">
        <v>54</v>
      </c>
      <c r="D17" s="12"/>
      <c r="E17" s="66"/>
      <c r="F17" s="4" t="s">
        <v>5112</v>
      </c>
      <c r="G17" s="4" t="s">
        <v>99</v>
      </c>
      <c r="H17" s="4" t="s">
        <v>5245</v>
      </c>
      <c r="I17" s="4">
        <v>1</v>
      </c>
      <c r="J17" s="4" t="s">
        <v>5246</v>
      </c>
      <c r="K17" s="4">
        <v>3374935</v>
      </c>
      <c r="L17" s="31"/>
      <c r="M17" s="3">
        <v>43496</v>
      </c>
      <c r="N17" s="4">
        <v>1</v>
      </c>
      <c r="O17" s="4" t="s">
        <v>5246</v>
      </c>
      <c r="P17" s="4">
        <v>3374935</v>
      </c>
      <c r="Q17" s="31"/>
      <c r="R17" s="4">
        <v>14819</v>
      </c>
      <c r="S17" s="3">
        <v>43496</v>
      </c>
      <c r="T17" s="4" t="s">
        <v>5263</v>
      </c>
    </row>
    <row r="18" spans="1:20" s="63" customFormat="1" ht="15.75" thickBot="1" x14ac:dyDescent="0.3">
      <c r="A18" s="62">
        <v>8</v>
      </c>
      <c r="B18" s="63" t="s">
        <v>4542</v>
      </c>
      <c r="C18" s="12" t="s">
        <v>54</v>
      </c>
      <c r="D18" s="12"/>
      <c r="E18" s="66"/>
      <c r="F18" s="4" t="s">
        <v>5113</v>
      </c>
      <c r="G18" s="4" t="s">
        <v>94</v>
      </c>
      <c r="H18" s="4" t="s">
        <v>5247</v>
      </c>
      <c r="I18" s="4">
        <v>1</v>
      </c>
      <c r="J18" s="4" t="s">
        <v>5246</v>
      </c>
      <c r="K18" s="4">
        <v>93756564</v>
      </c>
      <c r="L18" s="31"/>
      <c r="M18" s="3">
        <v>43502</v>
      </c>
      <c r="N18" s="4">
        <v>1</v>
      </c>
      <c r="O18" s="4" t="s">
        <v>5246</v>
      </c>
      <c r="P18" s="4">
        <v>93756564</v>
      </c>
      <c r="Q18" s="31"/>
      <c r="R18" s="4">
        <v>18819</v>
      </c>
      <c r="S18" s="3">
        <v>43502</v>
      </c>
      <c r="T18" s="4" t="s">
        <v>5262</v>
      </c>
    </row>
    <row r="19" spans="1:20" s="63" customFormat="1" ht="15.75" thickBot="1" x14ac:dyDescent="0.3">
      <c r="A19" s="62">
        <v>9</v>
      </c>
      <c r="B19" s="63" t="s">
        <v>4543</v>
      </c>
      <c r="C19" s="12" t="s">
        <v>54</v>
      </c>
      <c r="D19" s="12"/>
      <c r="E19" s="66"/>
      <c r="F19" s="4" t="s">
        <v>5114</v>
      </c>
      <c r="G19" s="4" t="s">
        <v>94</v>
      </c>
      <c r="H19" s="4" t="s">
        <v>5245</v>
      </c>
      <c r="I19" s="4">
        <v>1</v>
      </c>
      <c r="J19" s="4" t="s">
        <v>5246</v>
      </c>
      <c r="K19" s="4">
        <v>224211283.88</v>
      </c>
      <c r="L19" s="31"/>
      <c r="M19" s="3">
        <v>43509</v>
      </c>
      <c r="N19" s="4">
        <v>1</v>
      </c>
      <c r="O19" s="4" t="s">
        <v>5246</v>
      </c>
      <c r="P19" s="4">
        <v>224211283.88</v>
      </c>
      <c r="Q19" s="31"/>
      <c r="R19" s="4">
        <v>22519</v>
      </c>
      <c r="S19" s="3">
        <v>43509</v>
      </c>
      <c r="T19" s="4" t="s">
        <v>5262</v>
      </c>
    </row>
    <row r="20" spans="1:20" s="63" customFormat="1" ht="15.75" thickBot="1" x14ac:dyDescent="0.3">
      <c r="A20" s="62">
        <v>10</v>
      </c>
      <c r="B20" s="63" t="s">
        <v>92</v>
      </c>
      <c r="C20" s="12" t="s">
        <v>54</v>
      </c>
      <c r="D20" s="12"/>
      <c r="E20" s="66"/>
      <c r="F20" s="4" t="s">
        <v>5115</v>
      </c>
      <c r="G20" s="4" t="s">
        <v>99</v>
      </c>
      <c r="H20" s="4" t="s">
        <v>5247</v>
      </c>
      <c r="I20" s="4">
        <v>1</v>
      </c>
      <c r="J20" s="4" t="s">
        <v>5246</v>
      </c>
      <c r="K20" s="4">
        <v>330389966.13</v>
      </c>
      <c r="L20" s="31"/>
      <c r="M20" s="3">
        <v>43514</v>
      </c>
      <c r="N20" s="4">
        <v>1</v>
      </c>
      <c r="O20" s="4" t="s">
        <v>5246</v>
      </c>
      <c r="P20" s="4">
        <v>330389966.13</v>
      </c>
      <c r="Q20" s="31"/>
      <c r="R20" s="4">
        <v>24019</v>
      </c>
      <c r="S20" s="3">
        <v>43514</v>
      </c>
      <c r="T20" s="4" t="s">
        <v>5263</v>
      </c>
    </row>
    <row r="21" spans="1:20" s="63" customFormat="1" ht="15.75" thickBot="1" x14ac:dyDescent="0.3">
      <c r="A21" s="62">
        <v>11</v>
      </c>
      <c r="B21" s="63" t="s">
        <v>4544</v>
      </c>
      <c r="C21" s="12" t="s">
        <v>54</v>
      </c>
      <c r="D21" s="12"/>
      <c r="E21" s="66"/>
      <c r="F21" s="4" t="s">
        <v>5116</v>
      </c>
      <c r="G21" s="4" t="s">
        <v>99</v>
      </c>
      <c r="H21" s="4" t="s">
        <v>5248</v>
      </c>
      <c r="I21" s="4">
        <v>1</v>
      </c>
      <c r="J21" s="4" t="s">
        <v>5246</v>
      </c>
      <c r="K21" s="4">
        <v>15000000</v>
      </c>
      <c r="L21" s="31"/>
      <c r="M21" s="3">
        <v>43516</v>
      </c>
      <c r="N21" s="4">
        <v>1</v>
      </c>
      <c r="O21" s="4" t="s">
        <v>5246</v>
      </c>
      <c r="P21" s="4">
        <v>15000000</v>
      </c>
      <c r="Q21" s="31"/>
      <c r="R21" s="4">
        <v>27119</v>
      </c>
      <c r="S21" s="3">
        <v>43516</v>
      </c>
      <c r="T21" s="4" t="s">
        <v>5264</v>
      </c>
    </row>
    <row r="22" spans="1:20" s="63" customFormat="1" ht="15.75" thickBot="1" x14ac:dyDescent="0.3">
      <c r="A22" s="62">
        <v>12</v>
      </c>
      <c r="B22" s="63" t="s">
        <v>4545</v>
      </c>
      <c r="C22" s="12" t="s">
        <v>54</v>
      </c>
      <c r="D22" s="12"/>
      <c r="E22" s="66"/>
      <c r="F22" s="4" t="s">
        <v>5117</v>
      </c>
      <c r="G22" s="4" t="s">
        <v>94</v>
      </c>
      <c r="H22" s="4" t="s">
        <v>5245</v>
      </c>
      <c r="I22" s="4">
        <v>1</v>
      </c>
      <c r="J22" s="4" t="s">
        <v>5246</v>
      </c>
      <c r="K22" s="4">
        <v>52197309</v>
      </c>
      <c r="L22" s="31"/>
      <c r="M22" s="3">
        <v>43529</v>
      </c>
      <c r="N22" s="4">
        <v>1</v>
      </c>
      <c r="O22" s="4" t="s">
        <v>5246</v>
      </c>
      <c r="P22" s="4">
        <v>52197309</v>
      </c>
      <c r="Q22" s="31"/>
      <c r="R22" s="4">
        <v>34619</v>
      </c>
      <c r="S22" s="3">
        <v>43529</v>
      </c>
      <c r="T22" s="4" t="s">
        <v>5262</v>
      </c>
    </row>
    <row r="23" spans="1:20" s="63" customFormat="1" ht="15.75" thickBot="1" x14ac:dyDescent="0.3">
      <c r="A23" s="62">
        <v>13</v>
      </c>
      <c r="B23" s="63" t="s">
        <v>4546</v>
      </c>
      <c r="C23" s="12" t="s">
        <v>54</v>
      </c>
      <c r="D23" s="12"/>
      <c r="E23" s="66"/>
      <c r="F23" s="4" t="s">
        <v>5118</v>
      </c>
      <c r="G23" s="4" t="s">
        <v>94</v>
      </c>
      <c r="H23" s="4" t="s">
        <v>5249</v>
      </c>
      <c r="I23" s="4">
        <v>1</v>
      </c>
      <c r="J23" s="4" t="s">
        <v>5246</v>
      </c>
      <c r="K23" s="4">
        <v>50303988</v>
      </c>
      <c r="L23" s="31"/>
      <c r="M23" s="3">
        <v>43536</v>
      </c>
      <c r="N23" s="4">
        <v>1</v>
      </c>
      <c r="O23" s="4" t="s">
        <v>5246</v>
      </c>
      <c r="P23" s="4">
        <v>50303988</v>
      </c>
      <c r="Q23" s="31"/>
      <c r="R23" s="4">
        <v>40119</v>
      </c>
      <c r="S23" s="3">
        <v>43536</v>
      </c>
      <c r="T23" s="4" t="s">
        <v>5262</v>
      </c>
    </row>
    <row r="24" spans="1:20" s="63" customFormat="1" ht="15.75" thickBot="1" x14ac:dyDescent="0.3">
      <c r="A24" s="62">
        <v>14</v>
      </c>
      <c r="B24" s="63" t="s">
        <v>4547</v>
      </c>
      <c r="C24" s="12" t="s">
        <v>54</v>
      </c>
      <c r="D24" s="12"/>
      <c r="E24" s="66"/>
      <c r="F24" s="4" t="s">
        <v>5119</v>
      </c>
      <c r="G24" s="4" t="s">
        <v>99</v>
      </c>
      <c r="H24" s="4" t="s">
        <v>5245</v>
      </c>
      <c r="I24" s="4">
        <v>1</v>
      </c>
      <c r="J24" s="4" t="s">
        <v>5246</v>
      </c>
      <c r="K24" s="4">
        <v>32646086</v>
      </c>
      <c r="L24" s="31"/>
      <c r="M24" s="3">
        <v>43537</v>
      </c>
      <c r="N24" s="4">
        <v>1</v>
      </c>
      <c r="O24" s="4" t="s">
        <v>5246</v>
      </c>
      <c r="P24" s="4">
        <v>32646086</v>
      </c>
      <c r="Q24" s="31"/>
      <c r="R24" s="4">
        <v>40719</v>
      </c>
      <c r="S24" s="3">
        <v>43537</v>
      </c>
      <c r="T24" s="4" t="s">
        <v>5264</v>
      </c>
    </row>
    <row r="25" spans="1:20" s="63" customFormat="1" ht="15.75" thickBot="1" x14ac:dyDescent="0.3">
      <c r="A25" s="62">
        <v>15</v>
      </c>
      <c r="B25" s="63" t="s">
        <v>4548</v>
      </c>
      <c r="C25" s="12" t="s">
        <v>54</v>
      </c>
      <c r="D25" s="12"/>
      <c r="E25" s="66"/>
      <c r="F25" s="4" t="s">
        <v>5120</v>
      </c>
      <c r="G25" s="4" t="s">
        <v>99</v>
      </c>
      <c r="H25" s="4" t="s">
        <v>5247</v>
      </c>
      <c r="I25" s="4">
        <v>1</v>
      </c>
      <c r="J25" s="4" t="s">
        <v>5246</v>
      </c>
      <c r="K25" s="4">
        <v>250586900.19999999</v>
      </c>
      <c r="L25" s="31"/>
      <c r="M25" s="3">
        <v>43539</v>
      </c>
      <c r="N25" s="4">
        <v>1</v>
      </c>
      <c r="O25" s="4" t="s">
        <v>5246</v>
      </c>
      <c r="P25" s="4">
        <v>250586900.19999999</v>
      </c>
      <c r="Q25" s="31"/>
      <c r="R25" s="4">
        <v>41719</v>
      </c>
      <c r="S25" s="3">
        <v>43539</v>
      </c>
      <c r="T25" s="4" t="s">
        <v>5263</v>
      </c>
    </row>
    <row r="26" spans="1:20" s="63" customFormat="1" ht="15.75" thickBot="1" x14ac:dyDescent="0.3">
      <c r="A26" s="62">
        <v>16</v>
      </c>
      <c r="B26" s="63" t="s">
        <v>4549</v>
      </c>
      <c r="C26" s="12" t="s">
        <v>54</v>
      </c>
      <c r="D26" s="12"/>
      <c r="E26" s="66"/>
      <c r="F26" s="4" t="s">
        <v>5121</v>
      </c>
      <c r="G26" s="4" t="s">
        <v>94</v>
      </c>
      <c r="H26" s="4" t="s">
        <v>5245</v>
      </c>
      <c r="I26" s="4">
        <v>1</v>
      </c>
      <c r="J26" s="4" t="s">
        <v>5246</v>
      </c>
      <c r="K26" s="4">
        <v>3775029</v>
      </c>
      <c r="L26" s="31"/>
      <c r="M26" s="3">
        <v>43544</v>
      </c>
      <c r="N26" s="4">
        <v>1</v>
      </c>
      <c r="O26" s="4" t="s">
        <v>5246</v>
      </c>
      <c r="P26" s="4">
        <v>3775029</v>
      </c>
      <c r="Q26" s="31"/>
      <c r="R26" s="4">
        <v>43319</v>
      </c>
      <c r="S26" s="3">
        <v>43544</v>
      </c>
      <c r="T26" s="4" t="s">
        <v>5262</v>
      </c>
    </row>
    <row r="27" spans="1:20" s="63" customFormat="1" ht="15.75" thickBot="1" x14ac:dyDescent="0.3">
      <c r="A27" s="62">
        <v>17</v>
      </c>
      <c r="B27" s="63" t="s">
        <v>4550</v>
      </c>
      <c r="C27" s="12" t="s">
        <v>54</v>
      </c>
      <c r="D27" s="12"/>
      <c r="E27" s="66"/>
      <c r="F27" s="4" t="s">
        <v>5122</v>
      </c>
      <c r="G27" s="4" t="s">
        <v>99</v>
      </c>
      <c r="H27" s="4" t="s">
        <v>5250</v>
      </c>
      <c r="I27" s="4">
        <v>1</v>
      </c>
      <c r="J27" s="4" t="s">
        <v>5246</v>
      </c>
      <c r="K27" s="4">
        <v>15698800</v>
      </c>
      <c r="L27" s="31"/>
      <c r="M27" s="3">
        <v>43545</v>
      </c>
      <c r="N27" s="4">
        <v>1</v>
      </c>
      <c r="O27" s="4" t="s">
        <v>5246</v>
      </c>
      <c r="P27" s="4">
        <v>15698800</v>
      </c>
      <c r="Q27" s="31"/>
      <c r="R27" s="4">
        <v>44519</v>
      </c>
      <c r="S27" s="3">
        <v>43545</v>
      </c>
      <c r="T27" s="4" t="s">
        <v>5264</v>
      </c>
    </row>
    <row r="28" spans="1:20" s="63" customFormat="1" ht="15.75" thickBot="1" x14ac:dyDescent="0.3">
      <c r="A28" s="62">
        <v>18</v>
      </c>
      <c r="B28" s="63" t="s">
        <v>4551</v>
      </c>
      <c r="C28" s="12" t="s">
        <v>54</v>
      </c>
      <c r="D28" s="12"/>
      <c r="E28" s="66"/>
      <c r="F28" s="4" t="s">
        <v>5123</v>
      </c>
      <c r="G28" s="4" t="s">
        <v>99</v>
      </c>
      <c r="H28" s="4" t="s">
        <v>5245</v>
      </c>
      <c r="I28" s="4">
        <v>1</v>
      </c>
      <c r="J28" s="4" t="s">
        <v>5246</v>
      </c>
      <c r="K28" s="4">
        <v>1626778</v>
      </c>
      <c r="L28" s="31"/>
      <c r="M28" s="3">
        <v>43546</v>
      </c>
      <c r="N28" s="4">
        <v>1</v>
      </c>
      <c r="O28" s="4" t="s">
        <v>5246</v>
      </c>
      <c r="P28" s="4">
        <v>1626778</v>
      </c>
      <c r="Q28" s="31"/>
      <c r="R28" s="4">
        <v>44919</v>
      </c>
      <c r="S28" s="3">
        <v>43546</v>
      </c>
      <c r="T28" s="4" t="s">
        <v>5264</v>
      </c>
    </row>
    <row r="29" spans="1:20" s="63" customFormat="1" ht="15.75" thickBot="1" x14ac:dyDescent="0.3">
      <c r="A29" s="62">
        <v>19</v>
      </c>
      <c r="B29" s="63" t="s">
        <v>4552</v>
      </c>
      <c r="C29" s="12" t="s">
        <v>54</v>
      </c>
      <c r="D29" s="12"/>
      <c r="E29" s="66"/>
      <c r="F29" s="4" t="s">
        <v>5124</v>
      </c>
      <c r="G29" s="4" t="s">
        <v>99</v>
      </c>
      <c r="H29" s="4" t="s">
        <v>5247</v>
      </c>
      <c r="I29" s="4">
        <v>1</v>
      </c>
      <c r="J29" s="4" t="s">
        <v>5246</v>
      </c>
      <c r="K29" s="4">
        <v>119125686</v>
      </c>
      <c r="L29" s="31"/>
      <c r="M29" s="3">
        <v>43551</v>
      </c>
      <c r="N29" s="4">
        <v>1</v>
      </c>
      <c r="O29" s="4" t="s">
        <v>5246</v>
      </c>
      <c r="P29" s="4">
        <v>119125686</v>
      </c>
      <c r="Q29" s="31"/>
      <c r="R29" s="4">
        <v>47319</v>
      </c>
      <c r="S29" s="3">
        <v>43551</v>
      </c>
      <c r="T29" s="4" t="s">
        <v>5263</v>
      </c>
    </row>
    <row r="30" spans="1:20" s="63" customFormat="1" ht="15.75" thickBot="1" x14ac:dyDescent="0.3">
      <c r="A30" s="62">
        <v>20</v>
      </c>
      <c r="B30" s="63" t="s">
        <v>4553</v>
      </c>
      <c r="C30" s="12" t="s">
        <v>54</v>
      </c>
      <c r="D30" s="12"/>
      <c r="E30" s="66"/>
      <c r="F30" s="4" t="s">
        <v>5125</v>
      </c>
      <c r="G30" s="4" t="s">
        <v>94</v>
      </c>
      <c r="H30" s="4" t="s">
        <v>5245</v>
      </c>
      <c r="I30" s="4">
        <v>1</v>
      </c>
      <c r="J30" s="4" t="s">
        <v>5246</v>
      </c>
      <c r="K30" s="4">
        <v>23194770</v>
      </c>
      <c r="L30" s="31"/>
      <c r="M30" s="3">
        <v>43556</v>
      </c>
      <c r="N30" s="4">
        <v>1</v>
      </c>
      <c r="O30" s="4" t="s">
        <v>5246</v>
      </c>
      <c r="P30" s="4">
        <v>23194770</v>
      </c>
      <c r="Q30" s="31"/>
      <c r="R30" s="4">
        <v>47719</v>
      </c>
      <c r="S30" s="3">
        <v>43556</v>
      </c>
      <c r="T30" s="4" t="s">
        <v>5262</v>
      </c>
    </row>
    <row r="31" spans="1:20" s="63" customFormat="1" ht="15.75" thickBot="1" x14ac:dyDescent="0.3">
      <c r="A31" s="62">
        <v>21</v>
      </c>
      <c r="B31" s="63" t="s">
        <v>4554</v>
      </c>
      <c r="C31" s="12" t="s">
        <v>54</v>
      </c>
      <c r="D31" s="12"/>
      <c r="E31" s="66"/>
      <c r="F31" s="4" t="s">
        <v>5126</v>
      </c>
      <c r="G31" s="4" t="s">
        <v>94</v>
      </c>
      <c r="H31" s="4" t="s">
        <v>5245</v>
      </c>
      <c r="I31" s="4">
        <v>1</v>
      </c>
      <c r="J31" s="4" t="s">
        <v>5246</v>
      </c>
      <c r="K31" s="4">
        <v>20000000</v>
      </c>
      <c r="L31" s="31"/>
      <c r="M31" s="3">
        <v>43556</v>
      </c>
      <c r="N31" s="4">
        <v>1</v>
      </c>
      <c r="O31" s="4" t="s">
        <v>5246</v>
      </c>
      <c r="P31" s="4">
        <v>20000000</v>
      </c>
      <c r="Q31" s="31"/>
      <c r="R31" s="4">
        <v>48019</v>
      </c>
      <c r="S31" s="3">
        <v>43556</v>
      </c>
      <c r="T31" s="4" t="s">
        <v>5262</v>
      </c>
    </row>
    <row r="32" spans="1:20" s="63" customFormat="1" ht="15.75" thickBot="1" x14ac:dyDescent="0.3">
      <c r="A32" s="62">
        <v>22</v>
      </c>
      <c r="B32" s="63" t="s">
        <v>4555</v>
      </c>
      <c r="C32" s="12" t="s">
        <v>54</v>
      </c>
      <c r="D32" s="12"/>
      <c r="E32" s="66"/>
      <c r="F32" s="4" t="s">
        <v>5127</v>
      </c>
      <c r="G32" s="4" t="s">
        <v>94</v>
      </c>
      <c r="H32" s="4" t="s">
        <v>5245</v>
      </c>
      <c r="I32" s="4">
        <v>1</v>
      </c>
      <c r="J32" s="4" t="s">
        <v>5246</v>
      </c>
      <c r="K32" s="4">
        <v>91353096</v>
      </c>
      <c r="L32" s="31"/>
      <c r="M32" s="3">
        <v>43556</v>
      </c>
      <c r="N32" s="4">
        <v>1</v>
      </c>
      <c r="O32" s="4" t="s">
        <v>5246</v>
      </c>
      <c r="P32" s="4">
        <v>91353096</v>
      </c>
      <c r="Q32" s="31"/>
      <c r="R32" s="4">
        <v>48219</v>
      </c>
      <c r="S32" s="3">
        <v>43556</v>
      </c>
      <c r="T32" s="4" t="s">
        <v>5262</v>
      </c>
    </row>
    <row r="33" spans="1:20" s="63" customFormat="1" ht="15.75" thickBot="1" x14ac:dyDescent="0.3">
      <c r="A33" s="62">
        <v>23</v>
      </c>
      <c r="B33" s="63" t="s">
        <v>4556</v>
      </c>
      <c r="C33" s="12" t="s">
        <v>54</v>
      </c>
      <c r="D33" s="12"/>
      <c r="E33" s="66"/>
      <c r="F33" s="4" t="s">
        <v>5128</v>
      </c>
      <c r="G33" s="4" t="s">
        <v>94</v>
      </c>
      <c r="H33" s="4" t="s">
        <v>5250</v>
      </c>
      <c r="I33" s="4">
        <v>1</v>
      </c>
      <c r="J33" s="4" t="s">
        <v>5246</v>
      </c>
      <c r="K33" s="4">
        <v>25000000</v>
      </c>
      <c r="L33" s="31"/>
      <c r="M33" s="3">
        <v>43553</v>
      </c>
      <c r="N33" s="4">
        <v>1</v>
      </c>
      <c r="O33" s="4" t="s">
        <v>5246</v>
      </c>
      <c r="P33" s="4">
        <v>25000000</v>
      </c>
      <c r="Q33" s="31"/>
      <c r="R33" s="4">
        <v>52819</v>
      </c>
      <c r="S33" s="3">
        <v>43553</v>
      </c>
      <c r="T33" s="4" t="s">
        <v>5262</v>
      </c>
    </row>
    <row r="34" spans="1:20" s="63" customFormat="1" ht="15.75" thickBot="1" x14ac:dyDescent="0.3">
      <c r="A34" s="62">
        <v>24</v>
      </c>
      <c r="B34" s="63" t="s">
        <v>4557</v>
      </c>
      <c r="C34" s="12" t="s">
        <v>54</v>
      </c>
      <c r="D34" s="12"/>
      <c r="E34" s="66"/>
      <c r="F34" s="4" t="s">
        <v>5129</v>
      </c>
      <c r="G34" s="4" t="s">
        <v>99</v>
      </c>
      <c r="H34" s="4" t="s">
        <v>5245</v>
      </c>
      <c r="I34" s="4">
        <v>1</v>
      </c>
      <c r="J34" s="4" t="s">
        <v>5246</v>
      </c>
      <c r="K34" s="4">
        <v>35000000</v>
      </c>
      <c r="L34" s="31"/>
      <c r="M34" s="3">
        <v>43559</v>
      </c>
      <c r="N34" s="4">
        <v>1</v>
      </c>
      <c r="O34" s="4" t="s">
        <v>5246</v>
      </c>
      <c r="P34" s="4">
        <v>35000000</v>
      </c>
      <c r="Q34" s="31"/>
      <c r="R34" s="4">
        <v>54519</v>
      </c>
      <c r="S34" s="3">
        <v>43559</v>
      </c>
      <c r="T34" s="4" t="s">
        <v>5264</v>
      </c>
    </row>
    <row r="35" spans="1:20" s="63" customFormat="1" ht="15.75" thickBot="1" x14ac:dyDescent="0.3">
      <c r="A35" s="62">
        <v>25</v>
      </c>
      <c r="B35" s="63" t="s">
        <v>4558</v>
      </c>
      <c r="C35" s="12" t="s">
        <v>54</v>
      </c>
      <c r="D35" s="12"/>
      <c r="E35" s="66"/>
      <c r="F35" s="4" t="s">
        <v>5130</v>
      </c>
      <c r="G35" s="4" t="s">
        <v>99</v>
      </c>
      <c r="H35" s="4" t="s">
        <v>5245</v>
      </c>
      <c r="I35" s="4">
        <v>1</v>
      </c>
      <c r="J35" s="4" t="s">
        <v>5246</v>
      </c>
      <c r="K35" s="4">
        <v>26793000</v>
      </c>
      <c r="L35" s="31"/>
      <c r="M35" s="3">
        <v>43563</v>
      </c>
      <c r="N35" s="4">
        <v>1</v>
      </c>
      <c r="O35" s="4" t="s">
        <v>5246</v>
      </c>
      <c r="P35" s="4">
        <v>26793000</v>
      </c>
      <c r="Q35" s="31"/>
      <c r="R35" s="4">
        <v>55619</v>
      </c>
      <c r="S35" s="3">
        <v>43563</v>
      </c>
      <c r="T35" s="4" t="s">
        <v>5264</v>
      </c>
    </row>
    <row r="36" spans="1:20" s="63" customFormat="1" ht="15.75" thickBot="1" x14ac:dyDescent="0.3">
      <c r="A36" s="62">
        <v>26</v>
      </c>
      <c r="B36" s="63" t="s">
        <v>4559</v>
      </c>
      <c r="C36" s="12" t="s">
        <v>54</v>
      </c>
      <c r="D36" s="12"/>
      <c r="E36" s="66"/>
      <c r="F36" s="4" t="s">
        <v>5131</v>
      </c>
      <c r="G36" s="4" t="s">
        <v>94</v>
      </c>
      <c r="H36" s="4" t="s">
        <v>5249</v>
      </c>
      <c r="I36" s="4">
        <v>1</v>
      </c>
      <c r="J36" s="4" t="s">
        <v>5246</v>
      </c>
      <c r="K36" s="4">
        <v>8789678</v>
      </c>
      <c r="L36" s="31"/>
      <c r="M36" s="3">
        <v>43567</v>
      </c>
      <c r="N36" s="4">
        <v>1</v>
      </c>
      <c r="O36" s="4" t="s">
        <v>5246</v>
      </c>
      <c r="P36" s="4">
        <v>8789678</v>
      </c>
      <c r="Q36" s="31"/>
      <c r="R36" s="4">
        <v>58119</v>
      </c>
      <c r="S36" s="3">
        <v>43567</v>
      </c>
      <c r="T36" s="4" t="s">
        <v>5262</v>
      </c>
    </row>
    <row r="37" spans="1:20" s="63" customFormat="1" ht="15.75" thickBot="1" x14ac:dyDescent="0.3">
      <c r="A37" s="62">
        <v>27</v>
      </c>
      <c r="B37" s="63" t="s">
        <v>4560</v>
      </c>
      <c r="C37" s="12" t="s">
        <v>54</v>
      </c>
      <c r="D37" s="12"/>
      <c r="E37" s="66"/>
      <c r="F37" s="4" t="s">
        <v>5132</v>
      </c>
      <c r="G37" s="4" t="s">
        <v>99</v>
      </c>
      <c r="H37" s="4" t="s">
        <v>5245</v>
      </c>
      <c r="I37" s="4">
        <v>1</v>
      </c>
      <c r="J37" s="4" t="s">
        <v>5246</v>
      </c>
      <c r="K37" s="4">
        <v>12680000</v>
      </c>
      <c r="L37" s="31"/>
      <c r="M37" s="3">
        <v>43578</v>
      </c>
      <c r="N37" s="4">
        <v>1</v>
      </c>
      <c r="O37" s="4" t="s">
        <v>5246</v>
      </c>
      <c r="P37" s="4">
        <v>12680000</v>
      </c>
      <c r="Q37" s="31"/>
      <c r="R37" s="4">
        <v>61119</v>
      </c>
      <c r="S37" s="3">
        <v>43578</v>
      </c>
      <c r="T37" s="4" t="s">
        <v>5264</v>
      </c>
    </row>
    <row r="38" spans="1:20" s="63" customFormat="1" ht="15.75" thickBot="1" x14ac:dyDescent="0.3">
      <c r="A38" s="62">
        <v>28</v>
      </c>
      <c r="B38" s="63" t="s">
        <v>4561</v>
      </c>
      <c r="C38" s="12" t="s">
        <v>54</v>
      </c>
      <c r="D38" s="12"/>
      <c r="E38" s="66"/>
      <c r="F38" s="4" t="s">
        <v>5133</v>
      </c>
      <c r="G38" s="4" t="s">
        <v>99</v>
      </c>
      <c r="H38" s="4" t="s">
        <v>5251</v>
      </c>
      <c r="I38" s="4">
        <v>1</v>
      </c>
      <c r="J38" s="4" t="s">
        <v>5246</v>
      </c>
      <c r="K38" s="4">
        <v>400000</v>
      </c>
      <c r="L38" s="31"/>
      <c r="M38" s="3">
        <v>43581</v>
      </c>
      <c r="N38" s="4">
        <v>1</v>
      </c>
      <c r="O38" s="4" t="s">
        <v>5246</v>
      </c>
      <c r="P38" s="4">
        <v>400000</v>
      </c>
      <c r="Q38" s="31"/>
      <c r="R38" s="4">
        <v>63719</v>
      </c>
      <c r="S38" s="3">
        <v>43581</v>
      </c>
      <c r="T38" s="4" t="s">
        <v>5264</v>
      </c>
    </row>
    <row r="39" spans="1:20" s="63" customFormat="1" ht="15.75" thickBot="1" x14ac:dyDescent="0.3">
      <c r="A39" s="62">
        <v>29</v>
      </c>
      <c r="B39" s="63" t="s">
        <v>4562</v>
      </c>
      <c r="C39" s="12" t="s">
        <v>54</v>
      </c>
      <c r="D39" s="12"/>
      <c r="E39" s="66"/>
      <c r="F39" s="4" t="s">
        <v>5134</v>
      </c>
      <c r="G39" s="4" t="s">
        <v>94</v>
      </c>
      <c r="H39" s="4" t="s">
        <v>5251</v>
      </c>
      <c r="I39" s="4">
        <v>1</v>
      </c>
      <c r="J39" s="4" t="s">
        <v>5246</v>
      </c>
      <c r="K39" s="4">
        <v>300000000</v>
      </c>
      <c r="L39" s="31"/>
      <c r="M39" s="3">
        <v>43584</v>
      </c>
      <c r="N39" s="4">
        <v>1</v>
      </c>
      <c r="O39" s="4" t="s">
        <v>5246</v>
      </c>
      <c r="P39" s="4">
        <v>300000000</v>
      </c>
      <c r="Q39" s="31"/>
      <c r="R39" s="4">
        <v>63819</v>
      </c>
      <c r="S39" s="3">
        <v>43584</v>
      </c>
      <c r="T39" s="4" t="s">
        <v>5262</v>
      </c>
    </row>
    <row r="40" spans="1:20" s="63" customFormat="1" ht="15.75" thickBot="1" x14ac:dyDescent="0.3">
      <c r="A40" s="62">
        <v>30</v>
      </c>
      <c r="B40" s="63" t="s">
        <v>4563</v>
      </c>
      <c r="C40" s="12" t="s">
        <v>54</v>
      </c>
      <c r="D40" s="12"/>
      <c r="E40" s="66"/>
      <c r="F40" s="4" t="s">
        <v>5135</v>
      </c>
      <c r="G40" s="4" t="s">
        <v>99</v>
      </c>
      <c r="H40" s="4" t="s">
        <v>5251</v>
      </c>
      <c r="I40" s="4">
        <v>1</v>
      </c>
      <c r="J40" s="4" t="s">
        <v>5246</v>
      </c>
      <c r="K40" s="4">
        <v>3000000</v>
      </c>
      <c r="L40" s="31"/>
      <c r="M40" s="3">
        <v>43585</v>
      </c>
      <c r="N40" s="4">
        <v>1</v>
      </c>
      <c r="O40" s="4" t="s">
        <v>5246</v>
      </c>
      <c r="P40" s="4">
        <v>3000000</v>
      </c>
      <c r="Q40" s="31"/>
      <c r="R40" s="4">
        <v>63919</v>
      </c>
      <c r="S40" s="3">
        <v>43585</v>
      </c>
      <c r="T40" s="4" t="s">
        <v>5264</v>
      </c>
    </row>
    <row r="41" spans="1:20" s="63" customFormat="1" ht="15.75" thickBot="1" x14ac:dyDescent="0.3">
      <c r="A41" s="62">
        <v>31</v>
      </c>
      <c r="B41" s="63" t="s">
        <v>4564</v>
      </c>
      <c r="C41" s="12" t="s">
        <v>54</v>
      </c>
      <c r="D41" s="12"/>
      <c r="E41" s="66"/>
      <c r="F41" s="4" t="s">
        <v>5136</v>
      </c>
      <c r="G41" s="4" t="s">
        <v>99</v>
      </c>
      <c r="H41" s="4" t="s">
        <v>5250</v>
      </c>
      <c r="I41" s="4">
        <v>1</v>
      </c>
      <c r="J41" s="4" t="s">
        <v>5246</v>
      </c>
      <c r="K41" s="4">
        <v>21498709</v>
      </c>
      <c r="L41" s="31"/>
      <c r="M41" s="3">
        <v>43585</v>
      </c>
      <c r="N41" s="4">
        <v>1</v>
      </c>
      <c r="O41" s="4" t="s">
        <v>5246</v>
      </c>
      <c r="P41" s="4">
        <v>21498709</v>
      </c>
      <c r="Q41" s="31"/>
      <c r="R41" s="4">
        <v>65319</v>
      </c>
      <c r="S41" s="3">
        <v>43585</v>
      </c>
      <c r="T41" s="4" t="s">
        <v>5264</v>
      </c>
    </row>
    <row r="42" spans="1:20" s="63" customFormat="1" ht="15.75" thickBot="1" x14ac:dyDescent="0.3">
      <c r="A42" s="62">
        <v>32</v>
      </c>
      <c r="B42" s="63" t="s">
        <v>4565</v>
      </c>
      <c r="C42" s="12" t="s">
        <v>54</v>
      </c>
      <c r="D42" s="12"/>
      <c r="E42" s="66"/>
      <c r="F42" s="4" t="s">
        <v>5137</v>
      </c>
      <c r="G42" s="4" t="s">
        <v>99</v>
      </c>
      <c r="H42" s="4" t="s">
        <v>5245</v>
      </c>
      <c r="I42" s="4">
        <v>1</v>
      </c>
      <c r="J42" s="4" t="s">
        <v>5246</v>
      </c>
      <c r="K42" s="4">
        <v>161334417</v>
      </c>
      <c r="L42" s="31"/>
      <c r="M42" s="3">
        <v>43593</v>
      </c>
      <c r="N42" s="4">
        <v>1</v>
      </c>
      <c r="O42" s="4" t="s">
        <v>5246</v>
      </c>
      <c r="P42" s="4">
        <v>161334417</v>
      </c>
      <c r="Q42" s="31"/>
      <c r="R42" s="4">
        <v>69819</v>
      </c>
      <c r="S42" s="3">
        <v>43593</v>
      </c>
      <c r="T42" s="4" t="s">
        <v>5263</v>
      </c>
    </row>
    <row r="43" spans="1:20" s="63" customFormat="1" ht="15.75" thickBot="1" x14ac:dyDescent="0.3">
      <c r="A43" s="62">
        <v>33</v>
      </c>
      <c r="B43" s="63" t="s">
        <v>4566</v>
      </c>
      <c r="C43" s="12" t="s">
        <v>54</v>
      </c>
      <c r="D43" s="12"/>
      <c r="E43" s="66"/>
      <c r="F43" s="4" t="s">
        <v>5138</v>
      </c>
      <c r="G43" s="4" t="s">
        <v>99</v>
      </c>
      <c r="H43" s="4" t="s">
        <v>5250</v>
      </c>
      <c r="I43" s="4">
        <v>1</v>
      </c>
      <c r="J43" s="4" t="s">
        <v>5246</v>
      </c>
      <c r="K43" s="4">
        <v>1165475</v>
      </c>
      <c r="L43" s="31"/>
      <c r="M43" s="3">
        <v>43594</v>
      </c>
      <c r="N43" s="4">
        <v>1</v>
      </c>
      <c r="O43" s="4" t="s">
        <v>5246</v>
      </c>
      <c r="P43" s="4">
        <v>1165475</v>
      </c>
      <c r="Q43" s="31"/>
      <c r="R43" s="4">
        <v>71919</v>
      </c>
      <c r="S43" s="3">
        <v>43594</v>
      </c>
      <c r="T43" s="4" t="s">
        <v>5264</v>
      </c>
    </row>
    <row r="44" spans="1:20" s="63" customFormat="1" ht="15.75" thickBot="1" x14ac:dyDescent="0.3">
      <c r="A44" s="62">
        <v>34</v>
      </c>
      <c r="B44" s="63" t="s">
        <v>4567</v>
      </c>
      <c r="C44" s="12" t="s">
        <v>54</v>
      </c>
      <c r="D44" s="12"/>
      <c r="E44" s="66"/>
      <c r="F44" s="4" t="s">
        <v>5139</v>
      </c>
      <c r="G44" s="4" t="s">
        <v>94</v>
      </c>
      <c r="H44" s="4" t="s">
        <v>5247</v>
      </c>
      <c r="I44" s="4">
        <v>1</v>
      </c>
      <c r="J44" s="4" t="s">
        <v>5246</v>
      </c>
      <c r="K44" s="4">
        <v>226274834.80000001</v>
      </c>
      <c r="L44" s="31"/>
      <c r="M44" s="3">
        <v>43595</v>
      </c>
      <c r="N44" s="4">
        <v>1</v>
      </c>
      <c r="O44" s="4" t="s">
        <v>5246</v>
      </c>
      <c r="P44" s="4">
        <v>226274834.80000001</v>
      </c>
      <c r="Q44" s="31"/>
      <c r="R44" s="4">
        <v>72319</v>
      </c>
      <c r="S44" s="3">
        <v>43595</v>
      </c>
      <c r="T44" s="4" t="s">
        <v>5262</v>
      </c>
    </row>
    <row r="45" spans="1:20" s="63" customFormat="1" ht="15.75" thickBot="1" x14ac:dyDescent="0.3">
      <c r="A45" s="62">
        <v>35</v>
      </c>
      <c r="B45" s="63" t="s">
        <v>4568</v>
      </c>
      <c r="C45" s="12" t="s">
        <v>54</v>
      </c>
      <c r="D45" s="12"/>
      <c r="E45" s="66"/>
      <c r="F45" s="4" t="s">
        <v>5140</v>
      </c>
      <c r="G45" s="4" t="s">
        <v>99</v>
      </c>
      <c r="H45" s="4" t="s">
        <v>5245</v>
      </c>
      <c r="I45" s="4">
        <v>1</v>
      </c>
      <c r="J45" s="4" t="s">
        <v>5246</v>
      </c>
      <c r="K45" s="4">
        <v>3623520</v>
      </c>
      <c r="L45" s="31"/>
      <c r="M45" s="3">
        <v>43595</v>
      </c>
      <c r="N45" s="4">
        <v>1</v>
      </c>
      <c r="O45" s="4" t="s">
        <v>5246</v>
      </c>
      <c r="P45" s="4">
        <v>3623520</v>
      </c>
      <c r="Q45" s="31"/>
      <c r="R45" s="4">
        <v>72419</v>
      </c>
      <c r="S45" s="3">
        <v>43595</v>
      </c>
      <c r="T45" s="4" t="s">
        <v>5264</v>
      </c>
    </row>
    <row r="46" spans="1:20" s="63" customFormat="1" ht="15.75" thickBot="1" x14ac:dyDescent="0.3">
      <c r="A46" s="62">
        <v>36</v>
      </c>
      <c r="B46" s="63" t="s">
        <v>4569</v>
      </c>
      <c r="C46" s="12" t="s">
        <v>54</v>
      </c>
      <c r="D46" s="12"/>
      <c r="E46" s="66"/>
      <c r="F46" s="4" t="s">
        <v>5141</v>
      </c>
      <c r="G46" s="4" t="s">
        <v>94</v>
      </c>
      <c r="H46" s="4" t="s">
        <v>5249</v>
      </c>
      <c r="I46" s="4">
        <v>1</v>
      </c>
      <c r="J46" s="4" t="s">
        <v>5246</v>
      </c>
      <c r="K46" s="4">
        <v>80000000</v>
      </c>
      <c r="L46" s="31"/>
      <c r="M46" s="3">
        <v>43600</v>
      </c>
      <c r="N46" s="4">
        <v>1</v>
      </c>
      <c r="O46" s="4" t="s">
        <v>5246</v>
      </c>
      <c r="P46" s="4">
        <v>80000000</v>
      </c>
      <c r="Q46" s="31"/>
      <c r="R46" s="4">
        <v>76519</v>
      </c>
      <c r="S46" s="3">
        <v>43600</v>
      </c>
      <c r="T46" s="4" t="s">
        <v>5262</v>
      </c>
    </row>
    <row r="47" spans="1:20" s="63" customFormat="1" ht="15.75" thickBot="1" x14ac:dyDescent="0.3">
      <c r="A47" s="62">
        <v>37</v>
      </c>
      <c r="B47" s="63" t="s">
        <v>4570</v>
      </c>
      <c r="C47" s="12" t="s">
        <v>54</v>
      </c>
      <c r="D47" s="12"/>
      <c r="E47" s="66"/>
      <c r="F47" s="4" t="s">
        <v>5142</v>
      </c>
      <c r="G47" s="4" t="s">
        <v>99</v>
      </c>
      <c r="H47" s="4" t="s">
        <v>5250</v>
      </c>
      <c r="I47" s="4">
        <v>1</v>
      </c>
      <c r="J47" s="4" t="s">
        <v>5246</v>
      </c>
      <c r="K47" s="4">
        <v>20000000</v>
      </c>
      <c r="L47" s="31"/>
      <c r="M47" s="3">
        <v>43606</v>
      </c>
      <c r="N47" s="4">
        <v>1</v>
      </c>
      <c r="O47" s="4" t="s">
        <v>5246</v>
      </c>
      <c r="P47" s="4">
        <v>20000000</v>
      </c>
      <c r="Q47" s="31"/>
      <c r="R47" s="4">
        <v>78819</v>
      </c>
      <c r="S47" s="3">
        <v>43606</v>
      </c>
      <c r="T47" s="4" t="s">
        <v>5264</v>
      </c>
    </row>
    <row r="48" spans="1:20" s="63" customFormat="1" ht="15.75" thickBot="1" x14ac:dyDescent="0.3">
      <c r="A48" s="62">
        <v>38</v>
      </c>
      <c r="B48" s="63" t="s">
        <v>4571</v>
      </c>
      <c r="C48" s="12" t="s">
        <v>54</v>
      </c>
      <c r="D48" s="12"/>
      <c r="E48" s="66"/>
      <c r="F48" s="4" t="s">
        <v>5143</v>
      </c>
      <c r="G48" s="4" t="s">
        <v>99</v>
      </c>
      <c r="H48" s="4" t="s">
        <v>5245</v>
      </c>
      <c r="I48" s="4">
        <v>1</v>
      </c>
      <c r="J48" s="4" t="s">
        <v>5246</v>
      </c>
      <c r="K48" s="4">
        <v>10000000</v>
      </c>
      <c r="L48" s="31"/>
      <c r="M48" s="3">
        <v>43608</v>
      </c>
      <c r="N48" s="4">
        <v>1</v>
      </c>
      <c r="O48" s="4" t="s">
        <v>5246</v>
      </c>
      <c r="P48" s="4">
        <v>10000000</v>
      </c>
      <c r="Q48" s="31"/>
      <c r="R48" s="4">
        <v>79819</v>
      </c>
      <c r="S48" s="3">
        <v>43608</v>
      </c>
      <c r="T48" s="4" t="s">
        <v>5264</v>
      </c>
    </row>
    <row r="49" spans="1:20" s="63" customFormat="1" ht="15.75" thickBot="1" x14ac:dyDescent="0.3">
      <c r="A49" s="62">
        <v>39</v>
      </c>
      <c r="B49" s="63" t="s">
        <v>4572</v>
      </c>
      <c r="C49" s="12" t="s">
        <v>54</v>
      </c>
      <c r="D49" s="12"/>
      <c r="E49" s="66"/>
      <c r="F49" s="4" t="s">
        <v>5144</v>
      </c>
      <c r="G49" s="4" t="s">
        <v>99</v>
      </c>
      <c r="H49" s="4" t="s">
        <v>5245</v>
      </c>
      <c r="I49" s="4">
        <v>1</v>
      </c>
      <c r="J49" s="4" t="s">
        <v>5246</v>
      </c>
      <c r="K49" s="4">
        <v>30000000</v>
      </c>
      <c r="L49" s="31"/>
      <c r="M49" s="3">
        <v>43612</v>
      </c>
      <c r="N49" s="4">
        <v>1</v>
      </c>
      <c r="O49" s="4" t="s">
        <v>5246</v>
      </c>
      <c r="P49" s="4">
        <v>30000000</v>
      </c>
      <c r="Q49" s="31"/>
      <c r="R49" s="4">
        <v>80219</v>
      </c>
      <c r="S49" s="3">
        <v>43612</v>
      </c>
      <c r="T49" s="4" t="s">
        <v>5264</v>
      </c>
    </row>
    <row r="50" spans="1:20" s="63" customFormat="1" ht="15.75" thickBot="1" x14ac:dyDescent="0.3">
      <c r="A50" s="62">
        <v>40</v>
      </c>
      <c r="B50" s="63" t="s">
        <v>4573</v>
      </c>
      <c r="C50" s="12" t="s">
        <v>54</v>
      </c>
      <c r="D50" s="12"/>
      <c r="E50" s="66"/>
      <c r="F50" s="4" t="s">
        <v>5145</v>
      </c>
      <c r="G50" s="4" t="s">
        <v>94</v>
      </c>
      <c r="H50" s="4" t="s">
        <v>5252</v>
      </c>
      <c r="I50" s="4">
        <v>1</v>
      </c>
      <c r="J50" s="4" t="s">
        <v>5246</v>
      </c>
      <c r="K50" s="4">
        <v>93316000</v>
      </c>
      <c r="L50" s="31"/>
      <c r="M50" s="3">
        <v>43615</v>
      </c>
      <c r="N50" s="4">
        <v>1</v>
      </c>
      <c r="O50" s="4" t="s">
        <v>5246</v>
      </c>
      <c r="P50" s="4">
        <v>93316000</v>
      </c>
      <c r="Q50" s="31"/>
      <c r="R50" s="4">
        <v>83419</v>
      </c>
      <c r="S50" s="3">
        <v>43615</v>
      </c>
      <c r="T50" s="4" t="s">
        <v>5262</v>
      </c>
    </row>
    <row r="51" spans="1:20" s="63" customFormat="1" ht="15.75" thickBot="1" x14ac:dyDescent="0.3">
      <c r="A51" s="62">
        <v>41</v>
      </c>
      <c r="B51" s="63" t="s">
        <v>4574</v>
      </c>
      <c r="C51" s="12" t="s">
        <v>54</v>
      </c>
      <c r="D51" s="12"/>
      <c r="E51" s="66"/>
      <c r="F51" s="4" t="s">
        <v>5146</v>
      </c>
      <c r="G51" s="4" t="s">
        <v>99</v>
      </c>
      <c r="H51" s="4" t="s">
        <v>5245</v>
      </c>
      <c r="I51" s="4">
        <v>1</v>
      </c>
      <c r="J51" s="4" t="s">
        <v>5246</v>
      </c>
      <c r="K51" s="4">
        <v>3427860.8</v>
      </c>
      <c r="L51" s="31"/>
      <c r="M51" s="3">
        <v>43616</v>
      </c>
      <c r="N51" s="4">
        <v>1</v>
      </c>
      <c r="O51" s="4" t="s">
        <v>5246</v>
      </c>
      <c r="P51" s="4">
        <v>3427860.8</v>
      </c>
      <c r="Q51" s="31"/>
      <c r="R51" s="4">
        <v>83919</v>
      </c>
      <c r="S51" s="3">
        <v>43616</v>
      </c>
      <c r="T51" s="4" t="s">
        <v>5264</v>
      </c>
    </row>
    <row r="52" spans="1:20" s="63" customFormat="1" ht="15.75" thickBot="1" x14ac:dyDescent="0.3">
      <c r="A52" s="62">
        <v>42</v>
      </c>
      <c r="B52" s="63" t="s">
        <v>4575</v>
      </c>
      <c r="C52" s="12" t="s">
        <v>54</v>
      </c>
      <c r="D52" s="12"/>
      <c r="E52" s="66"/>
      <c r="F52" s="4" t="s">
        <v>5147</v>
      </c>
      <c r="G52" s="4" t="s">
        <v>94</v>
      </c>
      <c r="H52" s="4" t="s">
        <v>5245</v>
      </c>
      <c r="I52" s="4">
        <v>1</v>
      </c>
      <c r="J52" s="4" t="s">
        <v>5246</v>
      </c>
      <c r="K52" s="4">
        <v>49000000</v>
      </c>
      <c r="L52" s="31"/>
      <c r="M52" s="3">
        <v>43621</v>
      </c>
      <c r="N52" s="4">
        <v>1</v>
      </c>
      <c r="O52" s="4" t="s">
        <v>5246</v>
      </c>
      <c r="P52" s="4">
        <v>49000000</v>
      </c>
      <c r="Q52" s="31"/>
      <c r="R52" s="4">
        <v>85519</v>
      </c>
      <c r="S52" s="3">
        <v>43621</v>
      </c>
      <c r="T52" s="4" t="s">
        <v>5262</v>
      </c>
    </row>
    <row r="53" spans="1:20" s="63" customFormat="1" ht="15.75" thickBot="1" x14ac:dyDescent="0.3">
      <c r="A53" s="62">
        <v>43</v>
      </c>
      <c r="B53" s="63" t="s">
        <v>4576</v>
      </c>
      <c r="C53" s="12" t="s">
        <v>54</v>
      </c>
      <c r="D53" s="12"/>
      <c r="E53" s="66"/>
      <c r="F53" s="4" t="s">
        <v>5148</v>
      </c>
      <c r="G53" s="4" t="s">
        <v>96</v>
      </c>
      <c r="H53" s="4" t="s">
        <v>5253</v>
      </c>
      <c r="I53" s="4">
        <v>1</v>
      </c>
      <c r="J53" s="4" t="s">
        <v>5246</v>
      </c>
      <c r="K53" s="4">
        <v>796057007.98000002</v>
      </c>
      <c r="L53" s="31"/>
      <c r="M53" s="3">
        <v>43629</v>
      </c>
      <c r="N53" s="4">
        <v>1</v>
      </c>
      <c r="O53" s="4" t="s">
        <v>5246</v>
      </c>
      <c r="P53" s="4">
        <v>796057007.98000002</v>
      </c>
      <c r="Q53" s="31"/>
      <c r="R53" s="4">
        <v>90919</v>
      </c>
      <c r="S53" s="3">
        <v>43629</v>
      </c>
      <c r="T53" s="4" t="s">
        <v>5265</v>
      </c>
    </row>
    <row r="54" spans="1:20" s="63" customFormat="1" ht="15.75" thickBot="1" x14ac:dyDescent="0.3">
      <c r="A54" s="62">
        <v>44</v>
      </c>
      <c r="B54" s="63" t="s">
        <v>4577</v>
      </c>
      <c r="C54" s="12" t="s">
        <v>54</v>
      </c>
      <c r="D54" s="12"/>
      <c r="E54" s="66"/>
      <c r="F54" s="4" t="s">
        <v>5149</v>
      </c>
      <c r="G54" s="4" t="s">
        <v>99</v>
      </c>
      <c r="H54" s="4" t="s">
        <v>5254</v>
      </c>
      <c r="I54" s="4">
        <v>1</v>
      </c>
      <c r="J54" s="4" t="s">
        <v>5246</v>
      </c>
      <c r="K54" s="4">
        <v>1831410</v>
      </c>
      <c r="L54" s="31"/>
      <c r="M54" s="3">
        <v>43629</v>
      </c>
      <c r="N54" s="4">
        <v>1</v>
      </c>
      <c r="O54" s="4" t="s">
        <v>5246</v>
      </c>
      <c r="P54" s="4">
        <v>1831410</v>
      </c>
      <c r="Q54" s="31"/>
      <c r="R54" s="4">
        <v>91519</v>
      </c>
      <c r="S54" s="3">
        <v>43629</v>
      </c>
      <c r="T54" s="4" t="s">
        <v>5263</v>
      </c>
    </row>
    <row r="55" spans="1:20" s="63" customFormat="1" ht="15.75" thickBot="1" x14ac:dyDescent="0.3">
      <c r="A55" s="62">
        <v>45</v>
      </c>
      <c r="B55" s="63" t="s">
        <v>4578</v>
      </c>
      <c r="C55" s="12" t="s">
        <v>54</v>
      </c>
      <c r="D55" s="12"/>
      <c r="E55" s="66"/>
      <c r="F55" s="4" t="s">
        <v>5150</v>
      </c>
      <c r="G55" s="4" t="s">
        <v>99</v>
      </c>
      <c r="H55" s="4" t="s">
        <v>5245</v>
      </c>
      <c r="I55" s="4">
        <v>1</v>
      </c>
      <c r="J55" s="4" t="s">
        <v>5246</v>
      </c>
      <c r="K55" s="4">
        <v>8000000</v>
      </c>
      <c r="L55" s="31"/>
      <c r="M55" s="3">
        <v>43630</v>
      </c>
      <c r="N55" s="4">
        <v>1</v>
      </c>
      <c r="O55" s="4" t="s">
        <v>5246</v>
      </c>
      <c r="P55" s="4">
        <v>8000000</v>
      </c>
      <c r="Q55" s="31"/>
      <c r="R55" s="4">
        <v>92719</v>
      </c>
      <c r="S55" s="3">
        <v>43630</v>
      </c>
      <c r="T55" s="4" t="s">
        <v>5264</v>
      </c>
    </row>
    <row r="56" spans="1:20" s="63" customFormat="1" ht="15.75" thickBot="1" x14ac:dyDescent="0.3">
      <c r="A56" s="62">
        <v>46</v>
      </c>
      <c r="B56" s="63" t="s">
        <v>4579</v>
      </c>
      <c r="C56" s="12" t="s">
        <v>54</v>
      </c>
      <c r="D56" s="12"/>
      <c r="E56" s="66"/>
      <c r="F56" s="4" t="s">
        <v>5151</v>
      </c>
      <c r="G56" s="4" t="s">
        <v>99</v>
      </c>
      <c r="H56" s="4" t="s">
        <v>5245</v>
      </c>
      <c r="I56" s="4">
        <v>1</v>
      </c>
      <c r="J56" s="4" t="s">
        <v>5246</v>
      </c>
      <c r="K56" s="4">
        <v>9000380</v>
      </c>
      <c r="L56" s="31"/>
      <c r="M56" s="3">
        <v>43633</v>
      </c>
      <c r="N56" s="4">
        <v>1</v>
      </c>
      <c r="O56" s="4" t="s">
        <v>5246</v>
      </c>
      <c r="P56" s="4">
        <v>9000380</v>
      </c>
      <c r="Q56" s="31"/>
      <c r="R56" s="4">
        <v>93319</v>
      </c>
      <c r="S56" s="3">
        <v>43633</v>
      </c>
      <c r="T56" s="4" t="s">
        <v>5264</v>
      </c>
    </row>
    <row r="57" spans="1:20" s="63" customFormat="1" ht="15.75" thickBot="1" x14ac:dyDescent="0.3">
      <c r="A57" s="62">
        <v>47</v>
      </c>
      <c r="B57" s="63" t="s">
        <v>4580</v>
      </c>
      <c r="C57" s="12" t="s">
        <v>54</v>
      </c>
      <c r="D57" s="12"/>
      <c r="E57" s="66"/>
      <c r="F57" s="4" t="s">
        <v>5152</v>
      </c>
      <c r="G57" s="4" t="s">
        <v>93</v>
      </c>
      <c r="H57" s="4" t="s">
        <v>5253</v>
      </c>
      <c r="I57" s="4">
        <v>1</v>
      </c>
      <c r="J57" s="4" t="s">
        <v>5246</v>
      </c>
      <c r="K57" s="4">
        <v>62962952.359999999</v>
      </c>
      <c r="L57" s="31"/>
      <c r="M57" s="3">
        <v>43634</v>
      </c>
      <c r="N57" s="4">
        <v>1</v>
      </c>
      <c r="O57" s="4" t="s">
        <v>5246</v>
      </c>
      <c r="P57" s="4">
        <v>62962952.359999999</v>
      </c>
      <c r="Q57" s="31"/>
      <c r="R57" s="4">
        <v>94019</v>
      </c>
      <c r="S57" s="3">
        <v>43634</v>
      </c>
      <c r="T57" s="4" t="s">
        <v>5266</v>
      </c>
    </row>
    <row r="58" spans="1:20" s="63" customFormat="1" ht="15.75" thickBot="1" x14ac:dyDescent="0.3">
      <c r="A58" s="62">
        <v>48</v>
      </c>
      <c r="B58" s="63" t="s">
        <v>4581</v>
      </c>
      <c r="C58" s="12" t="s">
        <v>54</v>
      </c>
      <c r="D58" s="12"/>
      <c r="E58" s="66"/>
      <c r="F58" s="4" t="s">
        <v>5153</v>
      </c>
      <c r="G58" s="4" t="s">
        <v>99</v>
      </c>
      <c r="H58" s="4" t="s">
        <v>5245</v>
      </c>
      <c r="I58" s="4">
        <v>1</v>
      </c>
      <c r="J58" s="4" t="s">
        <v>5246</v>
      </c>
      <c r="K58" s="4">
        <v>17142137.5</v>
      </c>
      <c r="L58" s="31"/>
      <c r="M58" s="3">
        <v>43637</v>
      </c>
      <c r="N58" s="4">
        <v>1</v>
      </c>
      <c r="O58" s="4" t="s">
        <v>5246</v>
      </c>
      <c r="P58" s="4">
        <v>17142137.5</v>
      </c>
      <c r="Q58" s="31"/>
      <c r="R58" s="4">
        <v>96819</v>
      </c>
      <c r="S58" s="3">
        <v>43637</v>
      </c>
      <c r="T58" s="4" t="s">
        <v>5264</v>
      </c>
    </row>
    <row r="59" spans="1:20" s="63" customFormat="1" ht="15.75" thickBot="1" x14ac:dyDescent="0.3">
      <c r="A59" s="62">
        <v>49</v>
      </c>
      <c r="B59" s="63" t="s">
        <v>4582</v>
      </c>
      <c r="C59" s="12" t="s">
        <v>54</v>
      </c>
      <c r="D59" s="12"/>
      <c r="E59" s="66"/>
      <c r="F59" s="4" t="s">
        <v>5154</v>
      </c>
      <c r="G59" s="4" t="s">
        <v>99</v>
      </c>
      <c r="H59" s="4" t="s">
        <v>5247</v>
      </c>
      <c r="I59" s="4">
        <v>1</v>
      </c>
      <c r="J59" s="4" t="s">
        <v>5246</v>
      </c>
      <c r="K59" s="4">
        <v>5676300</v>
      </c>
      <c r="L59" s="31"/>
      <c r="M59" s="3">
        <v>43643</v>
      </c>
      <c r="N59" s="4">
        <v>1</v>
      </c>
      <c r="O59" s="4" t="s">
        <v>5246</v>
      </c>
      <c r="P59" s="4">
        <v>5676300</v>
      </c>
      <c r="Q59" s="31"/>
      <c r="R59" s="4">
        <v>97319</v>
      </c>
      <c r="S59" s="3">
        <v>43643</v>
      </c>
      <c r="T59" s="4" t="s">
        <v>5264</v>
      </c>
    </row>
    <row r="60" spans="1:20" s="63" customFormat="1" ht="15.75" thickBot="1" x14ac:dyDescent="0.3">
      <c r="A60" s="62">
        <v>50</v>
      </c>
      <c r="B60" s="63" t="s">
        <v>4583</v>
      </c>
      <c r="C60" s="12" t="s">
        <v>54</v>
      </c>
      <c r="D60" s="12"/>
      <c r="E60" s="66"/>
      <c r="F60" s="4" t="s">
        <v>5155</v>
      </c>
      <c r="G60" s="4" t="s">
        <v>99</v>
      </c>
      <c r="H60" s="4" t="s">
        <v>5247</v>
      </c>
      <c r="I60" s="4">
        <v>1</v>
      </c>
      <c r="J60" s="4" t="s">
        <v>5246</v>
      </c>
      <c r="K60" s="4">
        <v>755182427</v>
      </c>
      <c r="L60" s="31"/>
      <c r="M60" s="3">
        <v>43643</v>
      </c>
      <c r="N60" s="4">
        <v>1</v>
      </c>
      <c r="O60" s="4" t="s">
        <v>5246</v>
      </c>
      <c r="P60" s="4">
        <v>755182427</v>
      </c>
      <c r="Q60" s="31"/>
      <c r="R60" s="4">
        <v>97417</v>
      </c>
      <c r="S60" s="3">
        <v>43643</v>
      </c>
      <c r="T60" s="4" t="s">
        <v>5267</v>
      </c>
    </row>
    <row r="61" spans="1:20" s="63" customFormat="1" ht="15.75" thickBot="1" x14ac:dyDescent="0.3">
      <c r="A61" s="62">
        <v>51</v>
      </c>
      <c r="B61" s="63" t="s">
        <v>4584</v>
      </c>
      <c r="C61" s="12" t="s">
        <v>54</v>
      </c>
      <c r="D61" s="12"/>
      <c r="E61" s="66"/>
      <c r="F61" s="4" t="s">
        <v>5156</v>
      </c>
      <c r="G61" s="4" t="s">
        <v>99</v>
      </c>
      <c r="H61" s="4" t="s">
        <v>5247</v>
      </c>
      <c r="I61" s="4">
        <v>1</v>
      </c>
      <c r="J61" s="4" t="s">
        <v>5246</v>
      </c>
      <c r="K61" s="4">
        <v>587934087.01999998</v>
      </c>
      <c r="L61" s="31"/>
      <c r="M61" s="3">
        <v>43643</v>
      </c>
      <c r="N61" s="4">
        <v>1</v>
      </c>
      <c r="O61" s="4" t="s">
        <v>5246</v>
      </c>
      <c r="P61" s="4">
        <v>587934087.01999998</v>
      </c>
      <c r="Q61" s="31"/>
      <c r="R61" s="4">
        <v>97519</v>
      </c>
      <c r="S61" s="3">
        <v>43643</v>
      </c>
      <c r="T61" s="4" t="s">
        <v>5263</v>
      </c>
    </row>
    <row r="62" spans="1:20" s="63" customFormat="1" ht="15.75" thickBot="1" x14ac:dyDescent="0.3">
      <c r="A62" s="62">
        <v>52</v>
      </c>
      <c r="B62" s="63" t="s">
        <v>4585</v>
      </c>
      <c r="C62" s="12" t="s">
        <v>54</v>
      </c>
      <c r="D62" s="12"/>
      <c r="E62" s="66"/>
      <c r="F62" s="4" t="s">
        <v>5157</v>
      </c>
      <c r="G62" s="4" t="s">
        <v>94</v>
      </c>
      <c r="H62" s="4" t="s">
        <v>5245</v>
      </c>
      <c r="I62" s="4">
        <v>1</v>
      </c>
      <c r="J62" s="4" t="s">
        <v>5246</v>
      </c>
      <c r="K62" s="4">
        <v>44934400</v>
      </c>
      <c r="L62" s="31"/>
      <c r="M62" s="3">
        <v>43643</v>
      </c>
      <c r="N62" s="4">
        <v>1</v>
      </c>
      <c r="O62" s="4" t="s">
        <v>5246</v>
      </c>
      <c r="P62" s="4">
        <v>44934400</v>
      </c>
      <c r="Q62" s="31"/>
      <c r="R62" s="4">
        <v>97619</v>
      </c>
      <c r="S62" s="3">
        <v>43643</v>
      </c>
      <c r="T62" s="4" t="s">
        <v>5262</v>
      </c>
    </row>
    <row r="63" spans="1:20" s="63" customFormat="1" ht="15.75" thickBot="1" x14ac:dyDescent="0.3">
      <c r="A63" s="62">
        <v>53</v>
      </c>
      <c r="B63" s="63" t="s">
        <v>4586</v>
      </c>
      <c r="C63" s="12" t="s">
        <v>54</v>
      </c>
      <c r="D63" s="12"/>
      <c r="E63" s="66"/>
      <c r="F63" s="4" t="s">
        <v>5158</v>
      </c>
      <c r="G63" s="4" t="s">
        <v>99</v>
      </c>
      <c r="H63" s="4" t="s">
        <v>5245</v>
      </c>
      <c r="I63" s="4">
        <v>1</v>
      </c>
      <c r="J63" s="4" t="s">
        <v>5246</v>
      </c>
      <c r="K63" s="4">
        <v>119999995</v>
      </c>
      <c r="L63" s="31"/>
      <c r="M63" s="3">
        <v>43643</v>
      </c>
      <c r="N63" s="4">
        <v>1</v>
      </c>
      <c r="O63" s="4" t="s">
        <v>5246</v>
      </c>
      <c r="P63" s="4">
        <v>119999995</v>
      </c>
      <c r="Q63" s="31"/>
      <c r="R63" s="4">
        <v>97719</v>
      </c>
      <c r="S63" s="3">
        <v>43643</v>
      </c>
      <c r="T63" s="4" t="s">
        <v>5267</v>
      </c>
    </row>
    <row r="64" spans="1:20" s="63" customFormat="1" ht="15.75" thickBot="1" x14ac:dyDescent="0.3">
      <c r="A64" s="62">
        <v>54</v>
      </c>
      <c r="B64" s="63" t="s">
        <v>4587</v>
      </c>
      <c r="C64" s="12" t="s">
        <v>54</v>
      </c>
      <c r="D64" s="12"/>
      <c r="E64" s="66"/>
      <c r="F64" s="4" t="s">
        <v>5159</v>
      </c>
      <c r="G64" s="4" t="s">
        <v>99</v>
      </c>
      <c r="H64" s="4" t="s">
        <v>5255</v>
      </c>
      <c r="I64" s="4">
        <v>1</v>
      </c>
      <c r="J64" s="4" t="s">
        <v>5246</v>
      </c>
      <c r="K64" s="4">
        <v>2760000</v>
      </c>
      <c r="L64" s="31"/>
      <c r="M64" s="3">
        <v>43655</v>
      </c>
      <c r="N64" s="4">
        <v>1</v>
      </c>
      <c r="O64" s="4" t="s">
        <v>5246</v>
      </c>
      <c r="P64" s="4">
        <v>2760000</v>
      </c>
      <c r="Q64" s="31"/>
      <c r="R64" s="4">
        <v>109219</v>
      </c>
      <c r="S64" s="3">
        <v>43655</v>
      </c>
      <c r="T64" s="4" t="s">
        <v>5264</v>
      </c>
    </row>
    <row r="65" spans="1:20" s="63" customFormat="1" ht="15.75" thickBot="1" x14ac:dyDescent="0.3">
      <c r="A65" s="62">
        <v>55</v>
      </c>
      <c r="B65" s="63" t="s">
        <v>4588</v>
      </c>
      <c r="C65" s="12" t="s">
        <v>54</v>
      </c>
      <c r="D65" s="12"/>
      <c r="E65" s="66"/>
      <c r="F65" s="4" t="s">
        <v>5160</v>
      </c>
      <c r="G65" s="4" t="s">
        <v>99</v>
      </c>
      <c r="H65" s="4" t="s">
        <v>5247</v>
      </c>
      <c r="I65" s="4">
        <v>1</v>
      </c>
      <c r="J65" s="4" t="s">
        <v>5246</v>
      </c>
      <c r="K65" s="4">
        <v>32576250</v>
      </c>
      <c r="L65" s="31"/>
      <c r="M65" s="3">
        <v>43647</v>
      </c>
      <c r="N65" s="4">
        <v>1</v>
      </c>
      <c r="O65" s="4" t="s">
        <v>5246</v>
      </c>
      <c r="P65" s="4">
        <v>32576250</v>
      </c>
      <c r="Q65" s="31"/>
      <c r="R65" s="4">
        <v>109819</v>
      </c>
      <c r="S65" s="3">
        <v>43647</v>
      </c>
      <c r="T65" s="4" t="s">
        <v>5263</v>
      </c>
    </row>
    <row r="66" spans="1:20" s="63" customFormat="1" ht="15.75" thickBot="1" x14ac:dyDescent="0.3">
      <c r="A66" s="62">
        <v>56</v>
      </c>
      <c r="B66" s="63" t="s">
        <v>4589</v>
      </c>
      <c r="C66" s="12" t="s">
        <v>54</v>
      </c>
      <c r="D66" s="12"/>
      <c r="E66" s="66"/>
      <c r="F66" s="4" t="s">
        <v>5161</v>
      </c>
      <c r="G66" s="4" t="s">
        <v>94</v>
      </c>
      <c r="H66" s="4" t="s">
        <v>5249</v>
      </c>
      <c r="I66" s="4">
        <v>1</v>
      </c>
      <c r="J66" s="4" t="s">
        <v>5246</v>
      </c>
      <c r="K66" s="4">
        <v>5200000</v>
      </c>
      <c r="L66" s="31"/>
      <c r="M66" s="3">
        <v>43658</v>
      </c>
      <c r="N66" s="4">
        <v>1</v>
      </c>
      <c r="O66" s="4" t="s">
        <v>5246</v>
      </c>
      <c r="P66" s="4">
        <v>5200000</v>
      </c>
      <c r="Q66" s="31"/>
      <c r="R66" s="4">
        <v>110719</v>
      </c>
      <c r="S66" s="3">
        <v>43658</v>
      </c>
      <c r="T66" s="4" t="s">
        <v>5262</v>
      </c>
    </row>
    <row r="67" spans="1:20" s="63" customFormat="1" ht="15.75" thickBot="1" x14ac:dyDescent="0.3">
      <c r="A67" s="62">
        <v>57</v>
      </c>
      <c r="B67" s="63" t="s">
        <v>4590</v>
      </c>
      <c r="C67" s="12" t="s">
        <v>54</v>
      </c>
      <c r="D67" s="12"/>
      <c r="E67" s="66"/>
      <c r="F67" s="4" t="s">
        <v>5162</v>
      </c>
      <c r="G67" s="4" t="s">
        <v>99</v>
      </c>
      <c r="H67" s="4" t="s">
        <v>5253</v>
      </c>
      <c r="I67" s="4">
        <v>1</v>
      </c>
      <c r="J67" s="4" t="s">
        <v>5246</v>
      </c>
      <c r="K67" s="4">
        <v>150000000</v>
      </c>
      <c r="L67" s="31"/>
      <c r="M67" s="3">
        <v>43655</v>
      </c>
      <c r="N67" s="4">
        <v>1</v>
      </c>
      <c r="O67" s="4" t="s">
        <v>5246</v>
      </c>
      <c r="P67" s="4">
        <v>150000000</v>
      </c>
      <c r="Q67" s="31"/>
      <c r="R67" s="4">
        <v>111219</v>
      </c>
      <c r="S67" s="3">
        <v>43655</v>
      </c>
      <c r="T67" s="4" t="s">
        <v>5267</v>
      </c>
    </row>
    <row r="68" spans="1:20" s="63" customFormat="1" ht="15.75" thickBot="1" x14ac:dyDescent="0.3">
      <c r="A68" s="62">
        <v>58</v>
      </c>
      <c r="B68" s="63" t="s">
        <v>4591</v>
      </c>
      <c r="C68" s="12" t="s">
        <v>54</v>
      </c>
      <c r="D68" s="12"/>
      <c r="E68" s="66"/>
      <c r="F68" s="4" t="s">
        <v>5162</v>
      </c>
      <c r="G68" s="4" t="s">
        <v>99</v>
      </c>
      <c r="H68" s="4" t="s">
        <v>5253</v>
      </c>
      <c r="I68" s="4">
        <v>1</v>
      </c>
      <c r="J68" s="4" t="s">
        <v>5246</v>
      </c>
      <c r="K68" s="4">
        <v>30000000</v>
      </c>
      <c r="L68" s="31"/>
      <c r="M68" s="3">
        <v>43655</v>
      </c>
      <c r="N68" s="4">
        <v>1</v>
      </c>
      <c r="O68" s="4" t="s">
        <v>5246</v>
      </c>
      <c r="P68" s="4">
        <v>30000000</v>
      </c>
      <c r="Q68" s="31"/>
      <c r="R68" s="4">
        <v>111319</v>
      </c>
      <c r="S68" s="3">
        <v>43655</v>
      </c>
      <c r="T68" s="4" t="s">
        <v>5267</v>
      </c>
    </row>
    <row r="69" spans="1:20" s="63" customFormat="1" ht="15.75" thickBot="1" x14ac:dyDescent="0.3">
      <c r="A69" s="62">
        <v>59</v>
      </c>
      <c r="B69" s="63" t="s">
        <v>4592</v>
      </c>
      <c r="C69" s="12" t="s">
        <v>54</v>
      </c>
      <c r="D69" s="12"/>
      <c r="E69" s="66"/>
      <c r="F69" s="4" t="s">
        <v>5163</v>
      </c>
      <c r="G69" s="4" t="s">
        <v>94</v>
      </c>
      <c r="H69" s="4" t="s">
        <v>5245</v>
      </c>
      <c r="I69" s="4">
        <v>1</v>
      </c>
      <c r="J69" s="4" t="s">
        <v>5246</v>
      </c>
      <c r="K69" s="4">
        <v>5400000</v>
      </c>
      <c r="L69" s="31"/>
      <c r="M69" s="3">
        <v>43663</v>
      </c>
      <c r="N69" s="4">
        <v>1</v>
      </c>
      <c r="O69" s="4" t="s">
        <v>5246</v>
      </c>
      <c r="P69" s="4">
        <v>5400000</v>
      </c>
      <c r="Q69" s="31"/>
      <c r="R69" s="4">
        <v>111719</v>
      </c>
      <c r="S69" s="3">
        <v>43663</v>
      </c>
      <c r="T69" s="4" t="s">
        <v>5262</v>
      </c>
    </row>
    <row r="70" spans="1:20" s="63" customFormat="1" ht="15.75" thickBot="1" x14ac:dyDescent="0.3">
      <c r="A70" s="62">
        <v>60</v>
      </c>
      <c r="B70" s="63" t="s">
        <v>4593</v>
      </c>
      <c r="C70" s="12" t="s">
        <v>54</v>
      </c>
      <c r="D70" s="12"/>
      <c r="E70" s="66"/>
      <c r="F70" s="4" t="s">
        <v>5164</v>
      </c>
      <c r="G70" s="4" t="s">
        <v>94</v>
      </c>
      <c r="H70" s="4" t="s">
        <v>5249</v>
      </c>
      <c r="I70" s="4">
        <v>1</v>
      </c>
      <c r="J70" s="4" t="s">
        <v>5246</v>
      </c>
      <c r="K70" s="4">
        <v>12500000</v>
      </c>
      <c r="L70" s="31"/>
      <c r="M70" s="3">
        <v>43664</v>
      </c>
      <c r="N70" s="4">
        <v>1</v>
      </c>
      <c r="O70" s="4" t="s">
        <v>5246</v>
      </c>
      <c r="P70" s="4">
        <v>12500000</v>
      </c>
      <c r="Q70" s="31"/>
      <c r="R70" s="4">
        <v>112119</v>
      </c>
      <c r="S70" s="3">
        <v>43664</v>
      </c>
      <c r="T70" s="4" t="s">
        <v>5262</v>
      </c>
    </row>
    <row r="71" spans="1:20" s="63" customFormat="1" ht="15.75" thickBot="1" x14ac:dyDescent="0.3">
      <c r="A71" s="62">
        <v>61</v>
      </c>
      <c r="B71" s="63" t="s">
        <v>4594</v>
      </c>
      <c r="C71" s="12" t="s">
        <v>54</v>
      </c>
      <c r="D71" s="12"/>
      <c r="E71" s="66"/>
      <c r="F71" s="4" t="s">
        <v>5165</v>
      </c>
      <c r="G71" s="4" t="s">
        <v>94</v>
      </c>
      <c r="H71" s="4" t="s">
        <v>5249</v>
      </c>
      <c r="I71" s="4">
        <v>1</v>
      </c>
      <c r="J71" s="4" t="s">
        <v>5246</v>
      </c>
      <c r="K71" s="4">
        <v>12500000</v>
      </c>
      <c r="L71" s="31"/>
      <c r="M71" s="3">
        <v>43664</v>
      </c>
      <c r="N71" s="4">
        <v>1</v>
      </c>
      <c r="O71" s="4" t="s">
        <v>5246</v>
      </c>
      <c r="P71" s="4">
        <v>12500000</v>
      </c>
      <c r="Q71" s="31"/>
      <c r="R71" s="4">
        <v>112219</v>
      </c>
      <c r="S71" s="3">
        <v>43664</v>
      </c>
      <c r="T71" s="4" t="s">
        <v>5262</v>
      </c>
    </row>
    <row r="72" spans="1:20" s="63" customFormat="1" ht="15.75" thickBot="1" x14ac:dyDescent="0.3">
      <c r="A72" s="62">
        <v>62</v>
      </c>
      <c r="B72" s="63" t="s">
        <v>4595</v>
      </c>
      <c r="C72" s="12" t="s">
        <v>54</v>
      </c>
      <c r="D72" s="12"/>
      <c r="E72" s="66"/>
      <c r="F72" s="4" t="s">
        <v>5166</v>
      </c>
      <c r="G72" s="4" t="s">
        <v>99</v>
      </c>
      <c r="H72" s="4" t="s">
        <v>5245</v>
      </c>
      <c r="I72" s="4">
        <v>1</v>
      </c>
      <c r="J72" s="4" t="s">
        <v>5246</v>
      </c>
      <c r="K72" s="4">
        <v>1190000</v>
      </c>
      <c r="L72" s="31"/>
      <c r="M72" s="3">
        <v>43668</v>
      </c>
      <c r="N72" s="4">
        <v>1</v>
      </c>
      <c r="O72" s="4" t="s">
        <v>5246</v>
      </c>
      <c r="P72" s="4">
        <v>1190000</v>
      </c>
      <c r="Q72" s="31"/>
      <c r="R72" s="4">
        <v>113919</v>
      </c>
      <c r="S72" s="3">
        <v>43668</v>
      </c>
      <c r="T72" s="4" t="s">
        <v>5264</v>
      </c>
    </row>
    <row r="73" spans="1:20" s="63" customFormat="1" ht="15.75" thickBot="1" x14ac:dyDescent="0.3">
      <c r="A73" s="62">
        <v>63</v>
      </c>
      <c r="B73" s="63" t="s">
        <v>4596</v>
      </c>
      <c r="C73" s="12" t="s">
        <v>54</v>
      </c>
      <c r="D73" s="12"/>
      <c r="E73" s="66"/>
      <c r="F73" s="4" t="s">
        <v>5167</v>
      </c>
      <c r="G73" s="4" t="s">
        <v>94</v>
      </c>
      <c r="H73" s="4" t="s">
        <v>5249</v>
      </c>
      <c r="I73" s="4">
        <v>1</v>
      </c>
      <c r="J73" s="4" t="s">
        <v>5246</v>
      </c>
      <c r="K73" s="4">
        <v>871794020</v>
      </c>
      <c r="L73" s="31"/>
      <c r="M73" s="3">
        <v>43671</v>
      </c>
      <c r="N73" s="4">
        <v>1</v>
      </c>
      <c r="O73" s="4" t="s">
        <v>5246</v>
      </c>
      <c r="P73" s="4">
        <v>871794020</v>
      </c>
      <c r="Q73" s="31"/>
      <c r="R73" s="4">
        <v>114719</v>
      </c>
      <c r="S73" s="3">
        <v>43671</v>
      </c>
      <c r="T73" s="4" t="s">
        <v>5262</v>
      </c>
    </row>
    <row r="74" spans="1:20" s="63" customFormat="1" ht="15.75" thickBot="1" x14ac:dyDescent="0.3">
      <c r="A74" s="62">
        <v>64</v>
      </c>
      <c r="B74" s="63" t="s">
        <v>4597</v>
      </c>
      <c r="C74" s="12" t="s">
        <v>54</v>
      </c>
      <c r="D74" s="12"/>
      <c r="E74" s="66"/>
      <c r="F74" s="4" t="s">
        <v>5168</v>
      </c>
      <c r="G74" s="4" t="s">
        <v>99</v>
      </c>
      <c r="H74" s="4" t="s">
        <v>5245</v>
      </c>
      <c r="I74" s="4">
        <v>1</v>
      </c>
      <c r="J74" s="4" t="s">
        <v>5246</v>
      </c>
      <c r="K74" s="4">
        <v>23800000</v>
      </c>
      <c r="L74" s="31"/>
      <c r="M74" s="3">
        <v>43670</v>
      </c>
      <c r="N74" s="4">
        <v>1</v>
      </c>
      <c r="O74" s="4" t="s">
        <v>5246</v>
      </c>
      <c r="P74" s="4">
        <v>23800000</v>
      </c>
      <c r="Q74" s="31"/>
      <c r="R74" s="4">
        <v>114819</v>
      </c>
      <c r="S74" s="3">
        <v>43670</v>
      </c>
      <c r="T74" s="4" t="s">
        <v>5264</v>
      </c>
    </row>
    <row r="75" spans="1:20" s="63" customFormat="1" ht="15.75" thickBot="1" x14ac:dyDescent="0.3">
      <c r="A75" s="62">
        <v>65</v>
      </c>
      <c r="B75" s="63" t="s">
        <v>5050</v>
      </c>
      <c r="C75" s="12" t="s">
        <v>54</v>
      </c>
      <c r="D75" s="12"/>
      <c r="E75" s="66"/>
      <c r="F75" s="4" t="s">
        <v>5169</v>
      </c>
      <c r="G75" s="4" t="s">
        <v>99</v>
      </c>
      <c r="H75" s="4" t="s">
        <v>5245</v>
      </c>
      <c r="I75" s="4">
        <v>1</v>
      </c>
      <c r="J75" s="4" t="s">
        <v>5246</v>
      </c>
      <c r="K75" s="4">
        <v>62822552</v>
      </c>
      <c r="L75" s="31"/>
      <c r="M75" s="3">
        <v>43685</v>
      </c>
      <c r="N75" s="4">
        <v>1</v>
      </c>
      <c r="O75" s="4" t="s">
        <v>5246</v>
      </c>
      <c r="P75" s="4">
        <v>62822552</v>
      </c>
      <c r="Q75" s="31"/>
      <c r="R75" s="4">
        <v>127719</v>
      </c>
      <c r="S75" s="3">
        <v>43685</v>
      </c>
      <c r="T75" s="4" t="s">
        <v>5267</v>
      </c>
    </row>
    <row r="76" spans="1:20" s="63" customFormat="1" ht="15.75" thickBot="1" x14ac:dyDescent="0.3">
      <c r="A76" s="62">
        <v>66</v>
      </c>
      <c r="B76" s="63" t="s">
        <v>4598</v>
      </c>
      <c r="C76" s="12" t="s">
        <v>54</v>
      </c>
      <c r="D76" s="12"/>
      <c r="E76" s="66"/>
      <c r="F76" s="4" t="s">
        <v>5170</v>
      </c>
      <c r="G76" s="4" t="s">
        <v>99</v>
      </c>
      <c r="H76" s="4" t="s">
        <v>5245</v>
      </c>
      <c r="I76" s="4">
        <v>1</v>
      </c>
      <c r="J76" s="4" t="s">
        <v>5246</v>
      </c>
      <c r="K76" s="4">
        <v>2070600</v>
      </c>
      <c r="L76" s="31"/>
      <c r="M76" s="3">
        <v>43686</v>
      </c>
      <c r="N76" s="4">
        <v>1</v>
      </c>
      <c r="O76" s="4" t="s">
        <v>5246</v>
      </c>
      <c r="P76" s="4">
        <v>2070600</v>
      </c>
      <c r="Q76" s="31"/>
      <c r="R76" s="4">
        <v>128519</v>
      </c>
      <c r="S76" s="3">
        <v>43686</v>
      </c>
      <c r="T76" s="4" t="s">
        <v>5264</v>
      </c>
    </row>
    <row r="77" spans="1:20" s="63" customFormat="1" ht="15.75" thickBot="1" x14ac:dyDescent="0.3">
      <c r="A77" s="62">
        <v>67</v>
      </c>
      <c r="B77" s="63" t="s">
        <v>5051</v>
      </c>
      <c r="C77" s="12" t="s">
        <v>54</v>
      </c>
      <c r="D77" s="12"/>
      <c r="E77" s="66"/>
      <c r="F77" s="4" t="s">
        <v>5171</v>
      </c>
      <c r="G77" s="4" t="s">
        <v>99</v>
      </c>
      <c r="H77" s="4" t="s">
        <v>5245</v>
      </c>
      <c r="I77" s="4">
        <v>1</v>
      </c>
      <c r="J77" s="4" t="s">
        <v>5246</v>
      </c>
      <c r="K77" s="4">
        <v>121884084</v>
      </c>
      <c r="L77" s="31"/>
      <c r="M77" s="3">
        <v>43683</v>
      </c>
      <c r="N77" s="4">
        <v>1</v>
      </c>
      <c r="O77" s="4" t="s">
        <v>5246</v>
      </c>
      <c r="P77" s="4">
        <v>121884084</v>
      </c>
      <c r="Q77" s="31"/>
      <c r="R77" s="4">
        <v>129019</v>
      </c>
      <c r="S77" s="3">
        <v>43683</v>
      </c>
      <c r="T77" s="4" t="s">
        <v>5263</v>
      </c>
    </row>
    <row r="78" spans="1:20" s="63" customFormat="1" ht="15.75" thickBot="1" x14ac:dyDescent="0.3">
      <c r="A78" s="62">
        <v>68</v>
      </c>
      <c r="B78" s="63" t="s">
        <v>4599</v>
      </c>
      <c r="C78" s="12" t="s">
        <v>54</v>
      </c>
      <c r="D78" s="12"/>
      <c r="E78" s="66"/>
      <c r="F78" s="4" t="s">
        <v>5172</v>
      </c>
      <c r="G78" s="4" t="s">
        <v>99</v>
      </c>
      <c r="H78" s="4" t="s">
        <v>5247</v>
      </c>
      <c r="I78" s="4">
        <v>1</v>
      </c>
      <c r="J78" s="4" t="s">
        <v>5246</v>
      </c>
      <c r="K78" s="4">
        <v>55440000</v>
      </c>
      <c r="L78" s="31"/>
      <c r="M78" s="3">
        <v>43691</v>
      </c>
      <c r="N78" s="4">
        <v>1</v>
      </c>
      <c r="O78" s="4" t="s">
        <v>5246</v>
      </c>
      <c r="P78" s="4">
        <v>55440000</v>
      </c>
      <c r="Q78" s="31"/>
      <c r="R78" s="4">
        <v>132619</v>
      </c>
      <c r="S78" s="3">
        <v>43691</v>
      </c>
      <c r="T78" s="4" t="s">
        <v>5267</v>
      </c>
    </row>
    <row r="79" spans="1:20" s="63" customFormat="1" ht="15.75" thickBot="1" x14ac:dyDescent="0.3">
      <c r="A79" s="62">
        <v>69</v>
      </c>
      <c r="B79" s="63" t="s">
        <v>4600</v>
      </c>
      <c r="C79" s="12" t="s">
        <v>54</v>
      </c>
      <c r="D79" s="12"/>
      <c r="E79" s="66"/>
      <c r="F79" s="4" t="s">
        <v>5173</v>
      </c>
      <c r="G79" s="4" t="s">
        <v>96</v>
      </c>
      <c r="H79" s="4" t="s">
        <v>5256</v>
      </c>
      <c r="I79" s="4">
        <v>1</v>
      </c>
      <c r="J79" s="4" t="s">
        <v>5246</v>
      </c>
      <c r="K79" s="4">
        <v>45509089</v>
      </c>
      <c r="L79" s="31"/>
      <c r="M79" s="3">
        <v>43698</v>
      </c>
      <c r="N79" s="4">
        <v>1</v>
      </c>
      <c r="O79" s="4" t="s">
        <v>5246</v>
      </c>
      <c r="P79" s="4">
        <v>45509089</v>
      </c>
      <c r="Q79" s="31"/>
      <c r="R79" s="4">
        <v>134619</v>
      </c>
      <c r="S79" s="3">
        <v>43698</v>
      </c>
      <c r="T79" s="4" t="s">
        <v>5265</v>
      </c>
    </row>
    <row r="80" spans="1:20" s="63" customFormat="1" ht="15.75" thickBot="1" x14ac:dyDescent="0.3">
      <c r="A80" s="62">
        <v>70</v>
      </c>
      <c r="B80" s="63" t="s">
        <v>4601</v>
      </c>
      <c r="C80" s="12" t="s">
        <v>54</v>
      </c>
      <c r="D80" s="12"/>
      <c r="E80" s="66"/>
      <c r="F80" s="4" t="s">
        <v>5173</v>
      </c>
      <c r="G80" s="4" t="s">
        <v>96</v>
      </c>
      <c r="H80" s="4" t="s">
        <v>5256</v>
      </c>
      <c r="I80" s="4">
        <v>1</v>
      </c>
      <c r="J80" s="4" t="s">
        <v>5246</v>
      </c>
      <c r="K80" s="4">
        <v>121216987</v>
      </c>
      <c r="L80" s="31"/>
      <c r="M80" s="3">
        <v>43700</v>
      </c>
      <c r="N80" s="4">
        <v>1</v>
      </c>
      <c r="O80" s="4" t="s">
        <v>5246</v>
      </c>
      <c r="P80" s="4">
        <v>121216987</v>
      </c>
      <c r="Q80" s="31"/>
      <c r="R80" s="4">
        <v>135019</v>
      </c>
      <c r="S80" s="3">
        <v>43700</v>
      </c>
      <c r="T80" s="4" t="s">
        <v>5265</v>
      </c>
    </row>
    <row r="81" spans="1:20" s="63" customFormat="1" ht="15.75" thickBot="1" x14ac:dyDescent="0.3">
      <c r="A81" s="62">
        <v>71</v>
      </c>
      <c r="B81" s="63" t="s">
        <v>4602</v>
      </c>
      <c r="C81" s="12" t="s">
        <v>54</v>
      </c>
      <c r="D81" s="12"/>
      <c r="E81" s="66"/>
      <c r="F81" s="4" t="s">
        <v>5173</v>
      </c>
      <c r="G81" s="4" t="s">
        <v>99</v>
      </c>
      <c r="H81" s="4" t="s">
        <v>5256</v>
      </c>
      <c r="I81" s="4">
        <v>1</v>
      </c>
      <c r="J81" s="4" t="s">
        <v>5246</v>
      </c>
      <c r="K81" s="4">
        <v>80028783</v>
      </c>
      <c r="L81" s="31"/>
      <c r="M81" s="3">
        <v>43700</v>
      </c>
      <c r="N81" s="4">
        <v>1</v>
      </c>
      <c r="O81" s="4" t="s">
        <v>5246</v>
      </c>
      <c r="P81" s="4">
        <v>80028783</v>
      </c>
      <c r="Q81" s="31"/>
      <c r="R81" s="4">
        <v>135219</v>
      </c>
      <c r="S81" s="3">
        <v>43700</v>
      </c>
      <c r="T81" s="4" t="s">
        <v>5263</v>
      </c>
    </row>
    <row r="82" spans="1:20" s="63" customFormat="1" ht="15.75" thickBot="1" x14ac:dyDescent="0.3">
      <c r="A82" s="62">
        <v>72</v>
      </c>
      <c r="B82" s="63" t="s">
        <v>4603</v>
      </c>
      <c r="C82" s="12" t="s">
        <v>54</v>
      </c>
      <c r="D82" s="12"/>
      <c r="E82" s="66"/>
      <c r="F82" s="4" t="s">
        <v>5174</v>
      </c>
      <c r="G82" s="4" t="s">
        <v>94</v>
      </c>
      <c r="H82" s="4" t="s">
        <v>5247</v>
      </c>
      <c r="I82" s="4">
        <v>1</v>
      </c>
      <c r="J82" s="4" t="s">
        <v>5246</v>
      </c>
      <c r="K82" s="4">
        <v>51750000</v>
      </c>
      <c r="L82" s="31"/>
      <c r="M82" s="3">
        <v>43705</v>
      </c>
      <c r="N82" s="4">
        <v>1</v>
      </c>
      <c r="O82" s="4" t="s">
        <v>5246</v>
      </c>
      <c r="P82" s="4">
        <v>51750000</v>
      </c>
      <c r="Q82" s="31"/>
      <c r="R82" s="4">
        <v>138919</v>
      </c>
      <c r="S82" s="3">
        <v>43705</v>
      </c>
      <c r="T82" s="4" t="s">
        <v>5262</v>
      </c>
    </row>
    <row r="83" spans="1:20" s="63" customFormat="1" ht="15.75" thickBot="1" x14ac:dyDescent="0.3">
      <c r="A83" s="62">
        <v>73</v>
      </c>
      <c r="B83" s="63" t="s">
        <v>4604</v>
      </c>
      <c r="C83" s="12" t="s">
        <v>54</v>
      </c>
      <c r="D83" s="12"/>
      <c r="E83" s="66"/>
      <c r="F83" s="4" t="s">
        <v>5175</v>
      </c>
      <c r="G83" s="4" t="s">
        <v>94</v>
      </c>
      <c r="H83" s="4" t="s">
        <v>5249</v>
      </c>
      <c r="I83" s="4">
        <v>1</v>
      </c>
      <c r="J83" s="4" t="s">
        <v>5246</v>
      </c>
      <c r="K83" s="4">
        <v>8100000</v>
      </c>
      <c r="L83" s="31"/>
      <c r="M83" s="3">
        <v>43705</v>
      </c>
      <c r="N83" s="4">
        <v>1</v>
      </c>
      <c r="O83" s="4" t="s">
        <v>5246</v>
      </c>
      <c r="P83" s="4">
        <v>8100000</v>
      </c>
      <c r="Q83" s="31"/>
      <c r="R83" s="4">
        <v>139019</v>
      </c>
      <c r="S83" s="3">
        <v>43705</v>
      </c>
      <c r="T83" s="4" t="s">
        <v>5262</v>
      </c>
    </row>
    <row r="84" spans="1:20" s="63" customFormat="1" ht="15.75" thickBot="1" x14ac:dyDescent="0.3">
      <c r="A84" s="62">
        <v>74</v>
      </c>
      <c r="B84" s="63" t="s">
        <v>4605</v>
      </c>
      <c r="C84" s="12" t="s">
        <v>54</v>
      </c>
      <c r="D84" s="12"/>
      <c r="E84" s="66"/>
      <c r="F84" s="4" t="s">
        <v>5176</v>
      </c>
      <c r="G84" s="4" t="s">
        <v>99</v>
      </c>
      <c r="H84" s="4" t="s">
        <v>5247</v>
      </c>
      <c r="I84" s="4">
        <v>1</v>
      </c>
      <c r="J84" s="4" t="s">
        <v>5246</v>
      </c>
      <c r="K84" s="4">
        <v>22379024</v>
      </c>
      <c r="L84" s="31"/>
      <c r="M84" s="3">
        <v>43706</v>
      </c>
      <c r="N84" s="4">
        <v>1</v>
      </c>
      <c r="O84" s="4" t="s">
        <v>5246</v>
      </c>
      <c r="P84" s="4">
        <v>22379024</v>
      </c>
      <c r="Q84" s="31"/>
      <c r="R84" s="4">
        <v>139119</v>
      </c>
      <c r="S84" s="3">
        <v>43706</v>
      </c>
      <c r="T84" s="4" t="s">
        <v>5264</v>
      </c>
    </row>
    <row r="85" spans="1:20" s="63" customFormat="1" ht="15.75" thickBot="1" x14ac:dyDescent="0.3">
      <c r="A85" s="62">
        <v>75</v>
      </c>
      <c r="B85" s="63" t="s">
        <v>4606</v>
      </c>
      <c r="C85" s="12" t="s">
        <v>54</v>
      </c>
      <c r="D85" s="12"/>
      <c r="E85" s="66"/>
      <c r="F85" s="4" t="s">
        <v>5177</v>
      </c>
      <c r="G85" s="4" t="s">
        <v>94</v>
      </c>
      <c r="H85" s="4" t="s">
        <v>5247</v>
      </c>
      <c r="I85" s="4">
        <v>1</v>
      </c>
      <c r="J85" s="4" t="s">
        <v>5246</v>
      </c>
      <c r="K85" s="4">
        <v>204977500</v>
      </c>
      <c r="L85" s="31"/>
      <c r="M85" s="3">
        <v>43707</v>
      </c>
      <c r="N85" s="4">
        <v>1</v>
      </c>
      <c r="O85" s="4" t="s">
        <v>5246</v>
      </c>
      <c r="P85" s="4">
        <v>204977500</v>
      </c>
      <c r="Q85" s="31"/>
      <c r="R85" s="4">
        <v>139219</v>
      </c>
      <c r="S85" s="3">
        <v>43707</v>
      </c>
      <c r="T85" s="4" t="s">
        <v>5262</v>
      </c>
    </row>
    <row r="86" spans="1:20" s="63" customFormat="1" ht="15.75" thickBot="1" x14ac:dyDescent="0.3">
      <c r="A86" s="62">
        <v>76</v>
      </c>
      <c r="B86" s="63" t="s">
        <v>4607</v>
      </c>
      <c r="C86" s="12" t="s">
        <v>54</v>
      </c>
      <c r="D86" s="12"/>
      <c r="E86" s="66"/>
      <c r="F86" s="4" t="s">
        <v>5178</v>
      </c>
      <c r="G86" s="4" t="s">
        <v>99</v>
      </c>
      <c r="H86" s="4" t="s">
        <v>5256</v>
      </c>
      <c r="I86" s="4">
        <v>1</v>
      </c>
      <c r="J86" s="4" t="s">
        <v>5246</v>
      </c>
      <c r="K86" s="4">
        <v>17753081.399999999</v>
      </c>
      <c r="L86" s="31"/>
      <c r="M86" s="3">
        <v>43707</v>
      </c>
      <c r="N86" s="4">
        <v>1</v>
      </c>
      <c r="O86" s="4" t="s">
        <v>5246</v>
      </c>
      <c r="P86" s="4">
        <v>17753081.399999999</v>
      </c>
      <c r="Q86" s="31"/>
      <c r="R86" s="4">
        <v>141319</v>
      </c>
      <c r="S86" s="3">
        <v>43707</v>
      </c>
      <c r="T86" s="4" t="s">
        <v>5267</v>
      </c>
    </row>
    <row r="87" spans="1:20" s="63" customFormat="1" ht="15.75" thickBot="1" x14ac:dyDescent="0.3">
      <c r="A87" s="62">
        <v>77</v>
      </c>
      <c r="B87" s="63" t="s">
        <v>4608</v>
      </c>
      <c r="C87" s="12" t="s">
        <v>54</v>
      </c>
      <c r="D87" s="12"/>
      <c r="E87" s="66"/>
      <c r="F87" s="4" t="s">
        <v>5179</v>
      </c>
      <c r="G87" s="4" t="s">
        <v>94</v>
      </c>
      <c r="H87" s="4" t="s">
        <v>5245</v>
      </c>
      <c r="I87" s="4">
        <v>1</v>
      </c>
      <c r="J87" s="4" t="s">
        <v>5246</v>
      </c>
      <c r="K87" s="4">
        <v>29750000</v>
      </c>
      <c r="L87" s="31"/>
      <c r="M87" s="3">
        <v>43714</v>
      </c>
      <c r="N87" s="4">
        <v>1</v>
      </c>
      <c r="O87" s="4" t="s">
        <v>5246</v>
      </c>
      <c r="P87" s="4">
        <v>29750000</v>
      </c>
      <c r="Q87" s="31"/>
      <c r="R87" s="4">
        <v>145719</v>
      </c>
      <c r="S87" s="3">
        <v>43714</v>
      </c>
      <c r="T87" s="4" t="s">
        <v>5262</v>
      </c>
    </row>
    <row r="88" spans="1:20" s="63" customFormat="1" ht="15.75" thickBot="1" x14ac:dyDescent="0.3">
      <c r="A88" s="62">
        <v>78</v>
      </c>
      <c r="B88" s="63" t="s">
        <v>4609</v>
      </c>
      <c r="C88" s="12" t="s">
        <v>54</v>
      </c>
      <c r="D88" s="12"/>
      <c r="E88" s="66"/>
      <c r="F88" s="4" t="s">
        <v>5142</v>
      </c>
      <c r="G88" s="4" t="s">
        <v>99</v>
      </c>
      <c r="H88" s="4" t="s">
        <v>5257</v>
      </c>
      <c r="I88" s="4">
        <v>1</v>
      </c>
      <c r="J88" s="4" t="s">
        <v>5246</v>
      </c>
      <c r="K88" s="4">
        <v>240000000</v>
      </c>
      <c r="L88" s="31"/>
      <c r="M88" s="3">
        <v>43718</v>
      </c>
      <c r="N88" s="4">
        <v>1</v>
      </c>
      <c r="O88" s="4" t="s">
        <v>5246</v>
      </c>
      <c r="P88" s="4">
        <v>240000000</v>
      </c>
      <c r="Q88" s="31"/>
      <c r="R88" s="4">
        <v>148819</v>
      </c>
      <c r="S88" s="3">
        <v>43718</v>
      </c>
      <c r="T88" s="4" t="s">
        <v>5267</v>
      </c>
    </row>
    <row r="89" spans="1:20" s="63" customFormat="1" ht="15.75" thickBot="1" x14ac:dyDescent="0.3">
      <c r="A89" s="62">
        <v>79</v>
      </c>
      <c r="B89" s="63" t="s">
        <v>4610</v>
      </c>
      <c r="C89" s="12" t="s">
        <v>54</v>
      </c>
      <c r="D89" s="12"/>
      <c r="E89" s="66"/>
      <c r="F89" s="4" t="s">
        <v>5180</v>
      </c>
      <c r="G89" s="4" t="s">
        <v>94</v>
      </c>
      <c r="H89" s="4" t="s">
        <v>5258</v>
      </c>
      <c r="I89" s="4">
        <v>1</v>
      </c>
      <c r="J89" s="4" t="s">
        <v>5246</v>
      </c>
      <c r="K89" s="4">
        <v>213528728</v>
      </c>
      <c r="L89" s="31"/>
      <c r="M89" s="3">
        <v>43721</v>
      </c>
      <c r="N89" s="4">
        <v>1</v>
      </c>
      <c r="O89" s="4" t="s">
        <v>5246</v>
      </c>
      <c r="P89" s="4">
        <v>213528728</v>
      </c>
      <c r="Q89" s="31"/>
      <c r="R89" s="4">
        <v>150419</v>
      </c>
      <c r="S89" s="3">
        <v>43721</v>
      </c>
      <c r="T89" s="4" t="s">
        <v>5262</v>
      </c>
    </row>
    <row r="90" spans="1:20" s="63" customFormat="1" ht="15.75" thickBot="1" x14ac:dyDescent="0.3">
      <c r="A90" s="62">
        <v>80</v>
      </c>
      <c r="B90" s="63" t="s">
        <v>5052</v>
      </c>
      <c r="C90" s="12" t="s">
        <v>54</v>
      </c>
      <c r="D90" s="12"/>
      <c r="E90" s="66"/>
      <c r="F90" s="4" t="s">
        <v>5181</v>
      </c>
      <c r="G90" s="4" t="s">
        <v>94</v>
      </c>
      <c r="H90" s="4" t="s">
        <v>5245</v>
      </c>
      <c r="I90" s="4">
        <v>1</v>
      </c>
      <c r="J90" s="4" t="s">
        <v>5246</v>
      </c>
      <c r="K90" s="4">
        <v>11400000</v>
      </c>
      <c r="L90" s="31"/>
      <c r="M90" s="3">
        <v>43724</v>
      </c>
      <c r="N90" s="4">
        <v>1</v>
      </c>
      <c r="O90" s="4" t="s">
        <v>5246</v>
      </c>
      <c r="P90" s="4">
        <v>11400000</v>
      </c>
      <c r="Q90" s="31"/>
      <c r="R90" s="4">
        <v>150719</v>
      </c>
      <c r="S90" s="3">
        <v>43724</v>
      </c>
      <c r="T90" s="4" t="s">
        <v>5262</v>
      </c>
    </row>
    <row r="91" spans="1:20" s="63" customFormat="1" ht="15.75" thickBot="1" x14ac:dyDescent="0.3">
      <c r="A91" s="62">
        <v>81</v>
      </c>
      <c r="B91" s="63" t="s">
        <v>4611</v>
      </c>
      <c r="C91" s="12" t="s">
        <v>54</v>
      </c>
      <c r="D91" s="12"/>
      <c r="E91" s="66"/>
      <c r="F91" s="4" t="s">
        <v>5182</v>
      </c>
      <c r="G91" s="4" t="s">
        <v>94</v>
      </c>
      <c r="H91" s="4" t="s">
        <v>5258</v>
      </c>
      <c r="I91" s="4">
        <v>1</v>
      </c>
      <c r="J91" s="4" t="s">
        <v>5246</v>
      </c>
      <c r="K91" s="4">
        <v>82546742</v>
      </c>
      <c r="L91" s="31"/>
      <c r="M91" s="3">
        <v>43727</v>
      </c>
      <c r="N91" s="4">
        <v>1</v>
      </c>
      <c r="O91" s="4" t="s">
        <v>5246</v>
      </c>
      <c r="P91" s="4">
        <v>82546742</v>
      </c>
      <c r="Q91" s="31"/>
      <c r="R91" s="4">
        <v>152219</v>
      </c>
      <c r="S91" s="3">
        <v>43727</v>
      </c>
      <c r="T91" s="4" t="s">
        <v>5262</v>
      </c>
    </row>
    <row r="92" spans="1:20" s="63" customFormat="1" ht="15.75" thickBot="1" x14ac:dyDescent="0.3">
      <c r="A92" s="62">
        <v>82</v>
      </c>
      <c r="B92" s="63" t="s">
        <v>4612</v>
      </c>
      <c r="C92" s="12" t="s">
        <v>54</v>
      </c>
      <c r="D92" s="12"/>
      <c r="E92" s="66"/>
      <c r="F92" s="4" t="s">
        <v>5183</v>
      </c>
      <c r="G92" s="4" t="s">
        <v>99</v>
      </c>
      <c r="H92" s="4" t="s">
        <v>5247</v>
      </c>
      <c r="I92" s="4">
        <v>1</v>
      </c>
      <c r="J92" s="4" t="s">
        <v>5246</v>
      </c>
      <c r="K92" s="4">
        <v>1033990000</v>
      </c>
      <c r="L92" s="31"/>
      <c r="M92" s="3">
        <v>43728</v>
      </c>
      <c r="N92" s="4">
        <v>1</v>
      </c>
      <c r="O92" s="4" t="s">
        <v>5246</v>
      </c>
      <c r="P92" s="4">
        <v>1033990000</v>
      </c>
      <c r="Q92" s="31"/>
      <c r="R92" s="4">
        <v>153319</v>
      </c>
      <c r="S92" s="3">
        <v>43728</v>
      </c>
      <c r="T92" s="4" t="s">
        <v>5267</v>
      </c>
    </row>
    <row r="93" spans="1:20" s="63" customFormat="1" ht="15.75" thickBot="1" x14ac:dyDescent="0.3">
      <c r="A93" s="62">
        <v>83</v>
      </c>
      <c r="B93" s="63" t="s">
        <v>4613</v>
      </c>
      <c r="C93" s="12" t="s">
        <v>54</v>
      </c>
      <c r="D93" s="12"/>
      <c r="E93" s="66"/>
      <c r="F93" s="4" t="s">
        <v>5184</v>
      </c>
      <c r="G93" s="4" t="s">
        <v>99</v>
      </c>
      <c r="H93" s="4" t="s">
        <v>5248</v>
      </c>
      <c r="I93" s="4">
        <v>1</v>
      </c>
      <c r="J93" s="4" t="s">
        <v>5246</v>
      </c>
      <c r="K93" s="4">
        <v>54331030</v>
      </c>
      <c r="L93" s="31"/>
      <c r="M93" s="3">
        <v>43724</v>
      </c>
      <c r="N93" s="4">
        <v>1</v>
      </c>
      <c r="O93" s="4" t="s">
        <v>5246</v>
      </c>
      <c r="P93" s="4">
        <v>54331030</v>
      </c>
      <c r="Q93" s="31"/>
      <c r="R93" s="4">
        <v>153519</v>
      </c>
      <c r="S93" s="3">
        <v>43724</v>
      </c>
      <c r="T93" s="4" t="s">
        <v>5263</v>
      </c>
    </row>
    <row r="94" spans="1:20" s="63" customFormat="1" ht="15.75" thickBot="1" x14ac:dyDescent="0.3">
      <c r="A94" s="62">
        <v>84</v>
      </c>
      <c r="B94" s="63" t="s">
        <v>4614</v>
      </c>
      <c r="C94" s="12" t="s">
        <v>54</v>
      </c>
      <c r="D94" s="12"/>
      <c r="E94" s="66"/>
      <c r="F94" s="4" t="s">
        <v>5185</v>
      </c>
      <c r="G94" s="4" t="s">
        <v>99</v>
      </c>
      <c r="H94" s="4" t="s">
        <v>5250</v>
      </c>
      <c r="I94" s="4">
        <v>1</v>
      </c>
      <c r="J94" s="4" t="s">
        <v>5246</v>
      </c>
      <c r="K94" s="4">
        <v>980000</v>
      </c>
      <c r="L94" s="31"/>
      <c r="M94" s="3">
        <v>43731</v>
      </c>
      <c r="N94" s="4">
        <v>1</v>
      </c>
      <c r="O94" s="4" t="s">
        <v>5246</v>
      </c>
      <c r="P94" s="4">
        <v>980000</v>
      </c>
      <c r="Q94" s="31"/>
      <c r="R94" s="4">
        <v>154519</v>
      </c>
      <c r="S94" s="3">
        <v>43731</v>
      </c>
      <c r="T94" s="4" t="s">
        <v>5264</v>
      </c>
    </row>
    <row r="95" spans="1:20" s="63" customFormat="1" ht="15.75" thickBot="1" x14ac:dyDescent="0.3">
      <c r="A95" s="62">
        <v>85</v>
      </c>
      <c r="B95" s="63" t="s">
        <v>4615</v>
      </c>
      <c r="C95" s="12" t="s">
        <v>54</v>
      </c>
      <c r="D95" s="12"/>
      <c r="E95" s="66"/>
      <c r="F95" s="4" t="s">
        <v>5186</v>
      </c>
      <c r="G95" s="4" t="s">
        <v>99</v>
      </c>
      <c r="H95" s="4" t="s">
        <v>5256</v>
      </c>
      <c r="I95" s="4">
        <v>1</v>
      </c>
      <c r="J95" s="4" t="s">
        <v>5246</v>
      </c>
      <c r="K95" s="4">
        <v>168865173</v>
      </c>
      <c r="L95" s="31"/>
      <c r="M95" s="3">
        <v>43733</v>
      </c>
      <c r="N95" s="4">
        <v>1</v>
      </c>
      <c r="O95" s="4" t="s">
        <v>5246</v>
      </c>
      <c r="P95" s="4">
        <v>168865173</v>
      </c>
      <c r="Q95" s="31"/>
      <c r="R95" s="4">
        <v>154819</v>
      </c>
      <c r="S95" s="3">
        <v>43733</v>
      </c>
      <c r="T95" s="4" t="s">
        <v>5268</v>
      </c>
    </row>
    <row r="96" spans="1:20" s="63" customFormat="1" ht="15.75" thickBot="1" x14ac:dyDescent="0.3">
      <c r="A96" s="62">
        <v>86</v>
      </c>
      <c r="B96" s="63" t="s">
        <v>4616</v>
      </c>
      <c r="C96" s="12" t="s">
        <v>54</v>
      </c>
      <c r="D96" s="12"/>
      <c r="E96" s="66"/>
      <c r="F96" s="4" t="s">
        <v>5187</v>
      </c>
      <c r="G96" s="4" t="s">
        <v>94</v>
      </c>
      <c r="H96" s="4" t="s">
        <v>5245</v>
      </c>
      <c r="I96" s="4">
        <v>1</v>
      </c>
      <c r="J96" s="4" t="s">
        <v>5246</v>
      </c>
      <c r="K96" s="4">
        <v>20700000</v>
      </c>
      <c r="L96" s="31"/>
      <c r="M96" s="3">
        <v>43738</v>
      </c>
      <c r="N96" s="4">
        <v>1</v>
      </c>
      <c r="O96" s="4" t="s">
        <v>5246</v>
      </c>
      <c r="P96" s="4">
        <v>20700000</v>
      </c>
      <c r="Q96" s="31"/>
      <c r="R96" s="4">
        <v>157319</v>
      </c>
      <c r="S96" s="3">
        <v>43738</v>
      </c>
      <c r="T96" s="4" t="s">
        <v>5262</v>
      </c>
    </row>
    <row r="97" spans="1:20" s="63" customFormat="1" ht="15.75" thickBot="1" x14ac:dyDescent="0.3">
      <c r="A97" s="62">
        <v>87</v>
      </c>
      <c r="B97" s="63" t="s">
        <v>4617</v>
      </c>
      <c r="C97" s="12" t="s">
        <v>54</v>
      </c>
      <c r="D97" s="12"/>
      <c r="E97" s="66"/>
      <c r="F97" s="4" t="s">
        <v>5188</v>
      </c>
      <c r="G97" s="4" t="s">
        <v>99</v>
      </c>
      <c r="H97" s="4" t="s">
        <v>5256</v>
      </c>
      <c r="I97" s="4">
        <v>1</v>
      </c>
      <c r="J97" s="4" t="s">
        <v>5246</v>
      </c>
      <c r="K97" s="4">
        <v>4260850</v>
      </c>
      <c r="L97" s="31"/>
      <c r="M97" s="3">
        <v>43735</v>
      </c>
      <c r="N97" s="4">
        <v>1</v>
      </c>
      <c r="O97" s="4" t="s">
        <v>5246</v>
      </c>
      <c r="P97" s="4">
        <v>4260850</v>
      </c>
      <c r="Q97" s="31"/>
      <c r="R97" s="4">
        <v>158019</v>
      </c>
      <c r="S97" s="3">
        <v>43735</v>
      </c>
      <c r="T97" s="4" t="s">
        <v>5264</v>
      </c>
    </row>
    <row r="98" spans="1:20" s="63" customFormat="1" ht="15.75" thickBot="1" x14ac:dyDescent="0.3">
      <c r="A98" s="62">
        <v>88</v>
      </c>
      <c r="B98" s="63" t="s">
        <v>4618</v>
      </c>
      <c r="C98" s="12" t="s">
        <v>54</v>
      </c>
      <c r="D98" s="12"/>
      <c r="E98" s="66"/>
      <c r="F98" s="4" t="s">
        <v>5189</v>
      </c>
      <c r="G98" s="4" t="s">
        <v>99</v>
      </c>
      <c r="H98" s="4" t="s">
        <v>5247</v>
      </c>
      <c r="I98" s="4">
        <v>1</v>
      </c>
      <c r="J98" s="4" t="s">
        <v>5246</v>
      </c>
      <c r="K98" s="4">
        <v>320290624.80000001</v>
      </c>
      <c r="L98" s="31"/>
      <c r="M98" s="3">
        <v>43739</v>
      </c>
      <c r="N98" s="4">
        <v>1</v>
      </c>
      <c r="O98" s="4" t="s">
        <v>5246</v>
      </c>
      <c r="P98" s="4">
        <v>320290624.80000001</v>
      </c>
      <c r="Q98" s="31"/>
      <c r="R98" s="4">
        <v>160219</v>
      </c>
      <c r="S98" s="3">
        <v>43739</v>
      </c>
      <c r="T98" s="4" t="s">
        <v>5263</v>
      </c>
    </row>
    <row r="99" spans="1:20" s="63" customFormat="1" ht="15.75" thickBot="1" x14ac:dyDescent="0.3">
      <c r="A99" s="62">
        <v>89</v>
      </c>
      <c r="B99" s="63" t="s">
        <v>4619</v>
      </c>
      <c r="C99" s="12" t="s">
        <v>54</v>
      </c>
      <c r="D99" s="12"/>
      <c r="E99" s="66"/>
      <c r="F99" s="4" t="s">
        <v>5190</v>
      </c>
      <c r="G99" s="4" t="s">
        <v>99</v>
      </c>
      <c r="H99" s="4" t="s">
        <v>5247</v>
      </c>
      <c r="I99" s="4">
        <v>1</v>
      </c>
      <c r="J99" s="4" t="s">
        <v>5246</v>
      </c>
      <c r="K99" s="4">
        <v>239661360</v>
      </c>
      <c r="L99" s="31"/>
      <c r="M99" s="3">
        <v>43742</v>
      </c>
      <c r="N99" s="4">
        <v>1</v>
      </c>
      <c r="O99" s="4" t="s">
        <v>5246</v>
      </c>
      <c r="P99" s="4">
        <v>239661360</v>
      </c>
      <c r="Q99" s="31"/>
      <c r="R99" s="4">
        <v>163119</v>
      </c>
      <c r="S99" s="3">
        <v>43742</v>
      </c>
      <c r="T99" s="4" t="s">
        <v>5263</v>
      </c>
    </row>
    <row r="100" spans="1:20" s="63" customFormat="1" ht="15.75" thickBot="1" x14ac:dyDescent="0.3">
      <c r="A100" s="62">
        <v>90</v>
      </c>
      <c r="B100" s="63" t="s">
        <v>4620</v>
      </c>
      <c r="C100" s="12" t="s">
        <v>54</v>
      </c>
      <c r="D100" s="12"/>
      <c r="E100" s="66"/>
      <c r="F100" s="4" t="s">
        <v>5191</v>
      </c>
      <c r="G100" s="4" t="s">
        <v>99</v>
      </c>
      <c r="H100" s="4" t="s">
        <v>5250</v>
      </c>
      <c r="I100" s="4">
        <v>1</v>
      </c>
      <c r="J100" s="4" t="s">
        <v>5246</v>
      </c>
      <c r="K100" s="4">
        <v>34999399</v>
      </c>
      <c r="L100" s="31"/>
      <c r="M100" s="3">
        <v>43746</v>
      </c>
      <c r="N100" s="4">
        <v>1</v>
      </c>
      <c r="O100" s="4" t="s">
        <v>5246</v>
      </c>
      <c r="P100" s="4">
        <v>34999399</v>
      </c>
      <c r="Q100" s="31"/>
      <c r="R100" s="4">
        <v>167619</v>
      </c>
      <c r="S100" s="3">
        <v>43746</v>
      </c>
      <c r="T100" s="4" t="s">
        <v>5264</v>
      </c>
    </row>
    <row r="101" spans="1:20" s="63" customFormat="1" ht="15.75" thickBot="1" x14ac:dyDescent="0.3">
      <c r="A101" s="62">
        <v>91</v>
      </c>
      <c r="B101" s="63" t="s">
        <v>4621</v>
      </c>
      <c r="C101" s="12" t="s">
        <v>54</v>
      </c>
      <c r="D101" s="12"/>
      <c r="E101" s="66"/>
      <c r="F101" s="4" t="s">
        <v>5192</v>
      </c>
      <c r="G101" s="4" t="s">
        <v>96</v>
      </c>
      <c r="H101" s="4" t="s">
        <v>5257</v>
      </c>
      <c r="I101" s="4">
        <v>1</v>
      </c>
      <c r="J101" s="4" t="s">
        <v>5246</v>
      </c>
      <c r="K101" s="4">
        <v>553204000</v>
      </c>
      <c r="L101" s="31"/>
      <c r="M101" s="3">
        <v>43747</v>
      </c>
      <c r="N101" s="4">
        <v>1</v>
      </c>
      <c r="O101" s="4" t="s">
        <v>5246</v>
      </c>
      <c r="P101" s="4">
        <v>553204000</v>
      </c>
      <c r="Q101" s="31"/>
      <c r="R101" s="4">
        <v>168219</v>
      </c>
      <c r="S101" s="3">
        <v>43747</v>
      </c>
      <c r="T101" s="4" t="s">
        <v>5265</v>
      </c>
    </row>
    <row r="102" spans="1:20" s="63" customFormat="1" ht="15.75" thickBot="1" x14ac:dyDescent="0.3">
      <c r="A102" s="62">
        <v>92</v>
      </c>
      <c r="B102" s="63" t="s">
        <v>4622</v>
      </c>
      <c r="C102" s="12" t="s">
        <v>54</v>
      </c>
      <c r="D102" s="12"/>
      <c r="E102" s="66"/>
      <c r="F102" s="4" t="s">
        <v>5193</v>
      </c>
      <c r="G102" s="4" t="s">
        <v>96</v>
      </c>
      <c r="H102" s="4" t="s">
        <v>5247</v>
      </c>
      <c r="I102" s="4">
        <v>1</v>
      </c>
      <c r="J102" s="4" t="s">
        <v>5246</v>
      </c>
      <c r="K102" s="4">
        <v>550000000</v>
      </c>
      <c r="L102" s="31"/>
      <c r="M102" s="3">
        <v>43747</v>
      </c>
      <c r="N102" s="4">
        <v>1</v>
      </c>
      <c r="O102" s="4" t="s">
        <v>5246</v>
      </c>
      <c r="P102" s="4">
        <v>550000000</v>
      </c>
      <c r="Q102" s="31"/>
      <c r="R102" s="4">
        <v>168419</v>
      </c>
      <c r="S102" s="3">
        <v>43747</v>
      </c>
      <c r="T102" s="4" t="s">
        <v>5265</v>
      </c>
    </row>
    <row r="103" spans="1:20" s="63" customFormat="1" ht="15.75" thickBot="1" x14ac:dyDescent="0.3">
      <c r="A103" s="62">
        <v>93</v>
      </c>
      <c r="B103" s="63" t="s">
        <v>5053</v>
      </c>
      <c r="C103" s="12" t="s">
        <v>54</v>
      </c>
      <c r="D103" s="12"/>
      <c r="E103" s="66"/>
      <c r="F103" s="4" t="s">
        <v>5194</v>
      </c>
      <c r="G103" s="4" t="s">
        <v>99</v>
      </c>
      <c r="H103" s="4" t="s">
        <v>5245</v>
      </c>
      <c r="I103" s="4">
        <v>1</v>
      </c>
      <c r="J103" s="4" t="s">
        <v>5246</v>
      </c>
      <c r="K103" s="4">
        <v>15000000</v>
      </c>
      <c r="L103" s="31"/>
      <c r="M103" s="3">
        <v>43749</v>
      </c>
      <c r="N103" s="4">
        <v>1</v>
      </c>
      <c r="O103" s="4" t="s">
        <v>5246</v>
      </c>
      <c r="P103" s="4">
        <v>15000000</v>
      </c>
      <c r="Q103" s="31"/>
      <c r="R103" s="4">
        <v>169219</v>
      </c>
      <c r="S103" s="3">
        <v>43749</v>
      </c>
      <c r="T103" s="4" t="s">
        <v>5264</v>
      </c>
    </row>
    <row r="104" spans="1:20" s="63" customFormat="1" ht="15.75" thickBot="1" x14ac:dyDescent="0.3">
      <c r="A104" s="62">
        <v>94</v>
      </c>
      <c r="B104" s="63" t="s">
        <v>5054</v>
      </c>
      <c r="C104" s="12" t="s">
        <v>54</v>
      </c>
      <c r="D104" s="12"/>
      <c r="E104" s="66"/>
      <c r="F104" s="4" t="s">
        <v>5195</v>
      </c>
      <c r="G104" s="4" t="s">
        <v>99</v>
      </c>
      <c r="H104" s="4" t="s">
        <v>5257</v>
      </c>
      <c r="I104" s="4">
        <v>1</v>
      </c>
      <c r="J104" s="4" t="s">
        <v>5246</v>
      </c>
      <c r="K104" s="4">
        <v>13765000</v>
      </c>
      <c r="L104" s="31"/>
      <c r="M104" s="3">
        <v>43746</v>
      </c>
      <c r="N104" s="4">
        <v>1</v>
      </c>
      <c r="O104" s="4" t="s">
        <v>5246</v>
      </c>
      <c r="P104" s="4">
        <v>13765000</v>
      </c>
      <c r="Q104" s="31"/>
      <c r="R104" s="4">
        <v>169319</v>
      </c>
      <c r="S104" s="3">
        <v>43746</v>
      </c>
      <c r="T104" s="4" t="s">
        <v>5264</v>
      </c>
    </row>
    <row r="105" spans="1:20" s="63" customFormat="1" ht="15.75" thickBot="1" x14ac:dyDescent="0.3">
      <c r="A105" s="62">
        <v>95</v>
      </c>
      <c r="B105" s="63" t="s">
        <v>5055</v>
      </c>
      <c r="C105" s="12" t="s">
        <v>54</v>
      </c>
      <c r="D105" s="12"/>
      <c r="E105" s="66"/>
      <c r="F105" s="4" t="s">
        <v>5196</v>
      </c>
      <c r="G105" s="4" t="s">
        <v>94</v>
      </c>
      <c r="H105" s="4" t="s">
        <v>5249</v>
      </c>
      <c r="I105" s="4">
        <v>1</v>
      </c>
      <c r="J105" s="4" t="s">
        <v>5246</v>
      </c>
      <c r="K105" s="4">
        <v>7600000</v>
      </c>
      <c r="L105" s="31"/>
      <c r="M105" s="3">
        <v>43753</v>
      </c>
      <c r="N105" s="4">
        <v>1</v>
      </c>
      <c r="O105" s="4" t="s">
        <v>5246</v>
      </c>
      <c r="P105" s="4">
        <v>7600000</v>
      </c>
      <c r="Q105" s="31"/>
      <c r="R105" s="4">
        <v>170419</v>
      </c>
      <c r="S105" s="3">
        <v>43753</v>
      </c>
      <c r="T105" s="4" t="s">
        <v>5262</v>
      </c>
    </row>
    <row r="106" spans="1:20" s="63" customFormat="1" ht="15.75" thickBot="1" x14ac:dyDescent="0.3">
      <c r="A106" s="62">
        <v>96</v>
      </c>
      <c r="B106" s="63" t="s">
        <v>4623</v>
      </c>
      <c r="C106" s="12" t="s">
        <v>54</v>
      </c>
      <c r="D106" s="12"/>
      <c r="E106" s="66"/>
      <c r="F106" s="4" t="s">
        <v>5197</v>
      </c>
      <c r="G106" s="4" t="s">
        <v>94</v>
      </c>
      <c r="H106" s="4" t="s">
        <v>5249</v>
      </c>
      <c r="I106" s="4">
        <v>1</v>
      </c>
      <c r="J106" s="4" t="s">
        <v>5246</v>
      </c>
      <c r="K106" s="4">
        <v>4000000</v>
      </c>
      <c r="L106" s="31"/>
      <c r="M106" s="3">
        <v>43753</v>
      </c>
      <c r="N106" s="4">
        <v>1</v>
      </c>
      <c r="O106" s="4" t="s">
        <v>5246</v>
      </c>
      <c r="P106" s="4">
        <v>4000000</v>
      </c>
      <c r="Q106" s="31"/>
      <c r="R106" s="4">
        <v>170519</v>
      </c>
      <c r="S106" s="3">
        <v>43753</v>
      </c>
      <c r="T106" s="4" t="s">
        <v>5262</v>
      </c>
    </row>
    <row r="107" spans="1:20" s="63" customFormat="1" ht="15.75" thickBot="1" x14ac:dyDescent="0.3">
      <c r="A107" s="62">
        <v>97</v>
      </c>
      <c r="B107" s="63" t="s">
        <v>4624</v>
      </c>
      <c r="C107" s="12" t="s">
        <v>54</v>
      </c>
      <c r="D107" s="12"/>
      <c r="E107" s="66"/>
      <c r="F107" s="4" t="s">
        <v>5198</v>
      </c>
      <c r="G107" s="4" t="s">
        <v>94</v>
      </c>
      <c r="H107" s="4" t="s">
        <v>5249</v>
      </c>
      <c r="I107" s="4">
        <v>1</v>
      </c>
      <c r="J107" s="4" t="s">
        <v>5246</v>
      </c>
      <c r="K107" s="4">
        <v>10000000</v>
      </c>
      <c r="L107" s="31"/>
      <c r="M107" s="3">
        <v>43753</v>
      </c>
      <c r="N107" s="4">
        <v>1</v>
      </c>
      <c r="O107" s="4" t="s">
        <v>5246</v>
      </c>
      <c r="P107" s="4">
        <v>10000000</v>
      </c>
      <c r="Q107" s="31"/>
      <c r="R107" s="4">
        <v>170619</v>
      </c>
      <c r="S107" s="3">
        <v>43753</v>
      </c>
      <c r="T107" s="4" t="s">
        <v>5262</v>
      </c>
    </row>
    <row r="108" spans="1:20" s="63" customFormat="1" ht="15.75" thickBot="1" x14ac:dyDescent="0.3">
      <c r="A108" s="62">
        <v>98</v>
      </c>
      <c r="B108" s="63" t="s">
        <v>4625</v>
      </c>
      <c r="C108" s="12" t="s">
        <v>54</v>
      </c>
      <c r="D108" s="12"/>
      <c r="E108" s="66"/>
      <c r="F108" s="4" t="s">
        <v>5199</v>
      </c>
      <c r="G108" s="4" t="s">
        <v>99</v>
      </c>
      <c r="H108" s="4" t="s">
        <v>5247</v>
      </c>
      <c r="I108" s="4">
        <v>1</v>
      </c>
      <c r="J108" s="4" t="s">
        <v>5246</v>
      </c>
      <c r="K108" s="4">
        <v>260020799.53999999</v>
      </c>
      <c r="L108" s="31"/>
      <c r="M108" s="3">
        <v>43739</v>
      </c>
      <c r="N108" s="4">
        <v>1</v>
      </c>
      <c r="O108" s="4" t="s">
        <v>5246</v>
      </c>
      <c r="P108" s="4">
        <v>260020799.53999999</v>
      </c>
      <c r="Q108" s="31"/>
      <c r="R108" s="4">
        <v>171819</v>
      </c>
      <c r="S108" s="3">
        <v>43739</v>
      </c>
      <c r="T108" s="4" t="s">
        <v>5263</v>
      </c>
    </row>
    <row r="109" spans="1:20" s="63" customFormat="1" ht="15.75" thickBot="1" x14ac:dyDescent="0.3">
      <c r="A109" s="62">
        <v>99</v>
      </c>
      <c r="B109" s="63" t="s">
        <v>4626</v>
      </c>
      <c r="C109" s="12" t="s">
        <v>54</v>
      </c>
      <c r="D109" s="12"/>
      <c r="E109" s="66"/>
      <c r="F109" s="4" t="s">
        <v>5200</v>
      </c>
      <c r="G109" s="4" t="s">
        <v>94</v>
      </c>
      <c r="H109" s="4" t="s">
        <v>5247</v>
      </c>
      <c r="I109" s="4">
        <v>1</v>
      </c>
      <c r="J109" s="4" t="s">
        <v>5246</v>
      </c>
      <c r="K109" s="4">
        <v>74375000</v>
      </c>
      <c r="L109" s="31"/>
      <c r="M109" s="3">
        <v>43755</v>
      </c>
      <c r="N109" s="4">
        <v>1</v>
      </c>
      <c r="O109" s="4" t="s">
        <v>5246</v>
      </c>
      <c r="P109" s="4">
        <v>74375000</v>
      </c>
      <c r="Q109" s="31"/>
      <c r="R109" s="4">
        <v>172519</v>
      </c>
      <c r="S109" s="3">
        <v>43755</v>
      </c>
      <c r="T109" s="4" t="s">
        <v>5262</v>
      </c>
    </row>
    <row r="110" spans="1:20" s="63" customFormat="1" ht="15.75" thickBot="1" x14ac:dyDescent="0.3">
      <c r="A110" s="62">
        <v>100</v>
      </c>
      <c r="B110" s="63" t="s">
        <v>4627</v>
      </c>
      <c r="C110" s="12" t="s">
        <v>54</v>
      </c>
      <c r="D110" s="12"/>
      <c r="E110" s="66"/>
      <c r="F110" s="4" t="s">
        <v>5201</v>
      </c>
      <c r="G110" s="4" t="s">
        <v>94</v>
      </c>
      <c r="H110" s="4" t="s">
        <v>5249</v>
      </c>
      <c r="I110" s="4">
        <v>1</v>
      </c>
      <c r="J110" s="4" t="s">
        <v>5246</v>
      </c>
      <c r="K110" s="4">
        <v>10000000</v>
      </c>
      <c r="L110" s="31"/>
      <c r="M110" s="3">
        <v>43756</v>
      </c>
      <c r="N110" s="4">
        <v>1</v>
      </c>
      <c r="O110" s="4" t="s">
        <v>5246</v>
      </c>
      <c r="P110" s="4">
        <v>10000000</v>
      </c>
      <c r="Q110" s="31"/>
      <c r="R110" s="4">
        <v>173619</v>
      </c>
      <c r="S110" s="3">
        <v>43756</v>
      </c>
      <c r="T110" s="4" t="s">
        <v>5262</v>
      </c>
    </row>
    <row r="111" spans="1:20" s="63" customFormat="1" ht="15.75" thickBot="1" x14ac:dyDescent="0.3">
      <c r="A111" s="62">
        <v>101</v>
      </c>
      <c r="B111" s="63" t="s">
        <v>4628</v>
      </c>
      <c r="C111" s="12" t="s">
        <v>54</v>
      </c>
      <c r="D111" s="12"/>
      <c r="E111" s="66"/>
      <c r="F111" s="4" t="s">
        <v>5202</v>
      </c>
      <c r="G111" s="4" t="s">
        <v>94</v>
      </c>
      <c r="H111" s="4" t="s">
        <v>5249</v>
      </c>
      <c r="I111" s="4">
        <v>1</v>
      </c>
      <c r="J111" s="4" t="s">
        <v>5246</v>
      </c>
      <c r="K111" s="4">
        <v>24000000</v>
      </c>
      <c r="L111" s="31"/>
      <c r="M111" s="3">
        <v>43759</v>
      </c>
      <c r="N111" s="4">
        <v>1</v>
      </c>
      <c r="O111" s="4" t="s">
        <v>5246</v>
      </c>
      <c r="P111" s="4">
        <v>24000000</v>
      </c>
      <c r="Q111" s="31"/>
      <c r="R111" s="4">
        <v>173819</v>
      </c>
      <c r="S111" s="3">
        <v>43759</v>
      </c>
      <c r="T111" s="4" t="s">
        <v>5262</v>
      </c>
    </row>
    <row r="112" spans="1:20" s="63" customFormat="1" ht="15.75" thickBot="1" x14ac:dyDescent="0.3">
      <c r="A112" s="62">
        <v>102</v>
      </c>
      <c r="B112" s="63" t="s">
        <v>4629</v>
      </c>
      <c r="C112" s="12" t="s">
        <v>54</v>
      </c>
      <c r="D112" s="12"/>
      <c r="E112" s="66"/>
      <c r="F112" s="4" t="s">
        <v>5203</v>
      </c>
      <c r="G112" s="4" t="s">
        <v>99</v>
      </c>
      <c r="H112" s="4" t="s">
        <v>5254</v>
      </c>
      <c r="I112" s="4">
        <v>1</v>
      </c>
      <c r="J112" s="4" t="s">
        <v>5246</v>
      </c>
      <c r="K112" s="4">
        <v>3000000</v>
      </c>
      <c r="L112" s="31"/>
      <c r="M112" s="3">
        <v>43759</v>
      </c>
      <c r="N112" s="4">
        <v>1</v>
      </c>
      <c r="O112" s="4" t="s">
        <v>5246</v>
      </c>
      <c r="P112" s="4">
        <v>3000000</v>
      </c>
      <c r="Q112" s="31"/>
      <c r="R112" s="4">
        <v>174419</v>
      </c>
      <c r="S112" s="3">
        <v>43759</v>
      </c>
      <c r="T112" s="4" t="s">
        <v>5264</v>
      </c>
    </row>
    <row r="113" spans="1:20" s="63" customFormat="1" ht="15.75" thickBot="1" x14ac:dyDescent="0.3">
      <c r="A113" s="62">
        <v>103</v>
      </c>
      <c r="B113" s="63" t="s">
        <v>4630</v>
      </c>
      <c r="C113" s="12" t="s">
        <v>54</v>
      </c>
      <c r="D113" s="12"/>
      <c r="E113" s="66"/>
      <c r="F113" s="4" t="s">
        <v>5204</v>
      </c>
      <c r="G113" s="4" t="s">
        <v>99</v>
      </c>
      <c r="H113" s="4" t="s">
        <v>5245</v>
      </c>
      <c r="I113" s="4">
        <v>1</v>
      </c>
      <c r="J113" s="4" t="s">
        <v>5246</v>
      </c>
      <c r="K113" s="4">
        <v>70261030.079999998</v>
      </c>
      <c r="L113" s="31"/>
      <c r="M113" s="3">
        <v>43759</v>
      </c>
      <c r="N113" s="4">
        <v>1</v>
      </c>
      <c r="O113" s="4" t="s">
        <v>5246</v>
      </c>
      <c r="P113" s="4">
        <v>70261030.079999998</v>
      </c>
      <c r="Q113" s="31"/>
      <c r="R113" s="4">
        <v>174519</v>
      </c>
      <c r="S113" s="3">
        <v>43759</v>
      </c>
      <c r="T113" s="4" t="s">
        <v>5263</v>
      </c>
    </row>
    <row r="114" spans="1:20" s="63" customFormat="1" ht="15.75" thickBot="1" x14ac:dyDescent="0.3">
      <c r="A114" s="62">
        <v>104</v>
      </c>
      <c r="B114" s="63" t="s">
        <v>4631</v>
      </c>
      <c r="C114" s="12" t="s">
        <v>54</v>
      </c>
      <c r="D114" s="12"/>
      <c r="E114" s="66"/>
      <c r="F114" s="4" t="s">
        <v>5205</v>
      </c>
      <c r="G114" s="4" t="s">
        <v>94</v>
      </c>
      <c r="H114" s="4" t="s">
        <v>5249</v>
      </c>
      <c r="I114" s="4">
        <v>1</v>
      </c>
      <c r="J114" s="4" t="s">
        <v>5246</v>
      </c>
      <c r="K114" s="4">
        <v>10000000</v>
      </c>
      <c r="L114" s="31"/>
      <c r="M114" s="3">
        <v>43761</v>
      </c>
      <c r="N114" s="4">
        <v>1</v>
      </c>
      <c r="O114" s="4" t="s">
        <v>5246</v>
      </c>
      <c r="P114" s="4">
        <v>10000000</v>
      </c>
      <c r="Q114" s="31"/>
      <c r="R114" s="4">
        <v>175819</v>
      </c>
      <c r="S114" s="3">
        <v>43761</v>
      </c>
      <c r="T114" s="4" t="s">
        <v>5262</v>
      </c>
    </row>
    <row r="115" spans="1:20" s="63" customFormat="1" ht="15.75" thickBot="1" x14ac:dyDescent="0.3">
      <c r="A115" s="62">
        <v>105</v>
      </c>
      <c r="B115" s="63" t="s">
        <v>5056</v>
      </c>
      <c r="C115" s="12" t="s">
        <v>54</v>
      </c>
      <c r="D115" s="12"/>
      <c r="E115" s="66"/>
      <c r="F115" s="4" t="s">
        <v>5206</v>
      </c>
      <c r="G115" s="4" t="s">
        <v>94</v>
      </c>
      <c r="H115" s="4" t="s">
        <v>5245</v>
      </c>
      <c r="I115" s="4">
        <v>1</v>
      </c>
      <c r="J115" s="4" t="s">
        <v>5246</v>
      </c>
      <c r="K115" s="4">
        <v>25000000</v>
      </c>
      <c r="L115" s="31"/>
      <c r="M115" s="3">
        <v>43762</v>
      </c>
      <c r="N115" s="4">
        <v>1</v>
      </c>
      <c r="O115" s="4" t="s">
        <v>5246</v>
      </c>
      <c r="P115" s="4">
        <v>25000000</v>
      </c>
      <c r="Q115" s="31"/>
      <c r="R115" s="4">
        <v>176219</v>
      </c>
      <c r="S115" s="3">
        <v>43762</v>
      </c>
      <c r="T115" s="4" t="s">
        <v>5262</v>
      </c>
    </row>
    <row r="116" spans="1:20" s="63" customFormat="1" ht="15.75" thickBot="1" x14ac:dyDescent="0.3">
      <c r="A116" s="62">
        <v>106</v>
      </c>
      <c r="B116" s="63" t="s">
        <v>5057</v>
      </c>
      <c r="C116" s="12" t="s">
        <v>54</v>
      </c>
      <c r="D116" s="12"/>
      <c r="E116" s="66"/>
      <c r="F116" s="4" t="s">
        <v>5207</v>
      </c>
      <c r="G116" s="4" t="s">
        <v>94</v>
      </c>
      <c r="H116" s="4" t="s">
        <v>5245</v>
      </c>
      <c r="I116" s="4">
        <v>1</v>
      </c>
      <c r="J116" s="4" t="s">
        <v>5246</v>
      </c>
      <c r="K116" s="4">
        <v>6999580</v>
      </c>
      <c r="L116" s="31"/>
      <c r="M116" s="3">
        <v>43769</v>
      </c>
      <c r="N116" s="4">
        <v>1</v>
      </c>
      <c r="O116" s="4" t="s">
        <v>5246</v>
      </c>
      <c r="P116" s="4">
        <v>6999580</v>
      </c>
      <c r="Q116" s="31"/>
      <c r="R116" s="4">
        <v>178619</v>
      </c>
      <c r="S116" s="3">
        <v>43769</v>
      </c>
      <c r="T116" s="4" t="s">
        <v>5262</v>
      </c>
    </row>
    <row r="117" spans="1:20" s="63" customFormat="1" ht="15.75" thickBot="1" x14ac:dyDescent="0.3">
      <c r="A117" s="62">
        <v>107</v>
      </c>
      <c r="B117" s="63" t="s">
        <v>5058</v>
      </c>
      <c r="C117" s="12" t="s">
        <v>54</v>
      </c>
      <c r="D117" s="12"/>
      <c r="E117" s="66"/>
      <c r="F117" s="4" t="s">
        <v>5208</v>
      </c>
      <c r="G117" s="4" t="s">
        <v>99</v>
      </c>
      <c r="H117" s="4" t="s">
        <v>5245</v>
      </c>
      <c r="I117" s="4">
        <v>1</v>
      </c>
      <c r="J117" s="4" t="s">
        <v>5246</v>
      </c>
      <c r="K117" s="4">
        <v>53950862.090000004</v>
      </c>
      <c r="L117" s="31"/>
      <c r="M117" s="3">
        <v>43766</v>
      </c>
      <c r="N117" s="4">
        <v>1</v>
      </c>
      <c r="O117" s="4" t="s">
        <v>5246</v>
      </c>
      <c r="P117" s="4">
        <v>53950862.090000004</v>
      </c>
      <c r="Q117" s="31"/>
      <c r="R117" s="4">
        <v>178819</v>
      </c>
      <c r="S117" s="3">
        <v>43766</v>
      </c>
      <c r="T117" s="4" t="s">
        <v>5263</v>
      </c>
    </row>
    <row r="118" spans="1:20" s="63" customFormat="1" ht="15.75" thickBot="1" x14ac:dyDescent="0.3">
      <c r="A118" s="62">
        <v>108</v>
      </c>
      <c r="B118" s="63" t="s">
        <v>5059</v>
      </c>
      <c r="C118" s="12" t="s">
        <v>54</v>
      </c>
      <c r="D118" s="12"/>
      <c r="E118" s="66"/>
      <c r="F118" s="4" t="s">
        <v>5208</v>
      </c>
      <c r="G118" s="4" t="s">
        <v>99</v>
      </c>
      <c r="H118" s="4" t="s">
        <v>5245</v>
      </c>
      <c r="I118" s="4">
        <v>1</v>
      </c>
      <c r="J118" s="4" t="s">
        <v>5246</v>
      </c>
      <c r="K118" s="4">
        <v>2573687.7200000002</v>
      </c>
      <c r="L118" s="31"/>
      <c r="M118" s="3">
        <v>43766</v>
      </c>
      <c r="N118" s="4">
        <v>1</v>
      </c>
      <c r="O118" s="4" t="s">
        <v>5246</v>
      </c>
      <c r="P118" s="4">
        <v>2573687.7200000002</v>
      </c>
      <c r="Q118" s="31"/>
      <c r="R118" s="4">
        <v>178919</v>
      </c>
      <c r="S118" s="3">
        <v>43766</v>
      </c>
      <c r="T118" s="4" t="s">
        <v>5263</v>
      </c>
    </row>
    <row r="119" spans="1:20" s="63" customFormat="1" ht="15.75" thickBot="1" x14ac:dyDescent="0.3">
      <c r="A119" s="62">
        <v>109</v>
      </c>
      <c r="B119" s="63" t="s">
        <v>5060</v>
      </c>
      <c r="C119" s="12" t="s">
        <v>54</v>
      </c>
      <c r="D119" s="12"/>
      <c r="E119" s="66"/>
      <c r="F119" s="4" t="s">
        <v>5208</v>
      </c>
      <c r="G119" s="4" t="s">
        <v>99</v>
      </c>
      <c r="H119" s="4" t="s">
        <v>5245</v>
      </c>
      <c r="I119" s="4">
        <v>1</v>
      </c>
      <c r="J119" s="4" t="s">
        <v>5246</v>
      </c>
      <c r="K119" s="4">
        <v>4704749.79</v>
      </c>
      <c r="L119" s="31"/>
      <c r="M119" s="3">
        <v>43766</v>
      </c>
      <c r="N119" s="4">
        <v>1</v>
      </c>
      <c r="O119" s="4" t="s">
        <v>5246</v>
      </c>
      <c r="P119" s="4">
        <v>4704749.79</v>
      </c>
      <c r="Q119" s="31"/>
      <c r="R119" s="4">
        <v>179019</v>
      </c>
      <c r="S119" s="3">
        <v>43766</v>
      </c>
      <c r="T119" s="4" t="s">
        <v>5263</v>
      </c>
    </row>
    <row r="120" spans="1:20" s="63" customFormat="1" ht="15.75" thickBot="1" x14ac:dyDescent="0.3">
      <c r="A120" s="62">
        <v>110</v>
      </c>
      <c r="B120" s="63" t="s">
        <v>5061</v>
      </c>
      <c r="C120" s="12" t="s">
        <v>54</v>
      </c>
      <c r="D120" s="12"/>
      <c r="E120" s="66"/>
      <c r="F120" s="4" t="s">
        <v>5208</v>
      </c>
      <c r="G120" s="4" t="s">
        <v>99</v>
      </c>
      <c r="H120" s="4" t="s">
        <v>5245</v>
      </c>
      <c r="I120" s="4">
        <v>1</v>
      </c>
      <c r="J120" s="4" t="s">
        <v>5246</v>
      </c>
      <c r="K120" s="4">
        <v>2624911.9300000002</v>
      </c>
      <c r="L120" s="31"/>
      <c r="M120" s="3">
        <v>43766</v>
      </c>
      <c r="N120" s="4">
        <v>1</v>
      </c>
      <c r="O120" s="4" t="s">
        <v>5246</v>
      </c>
      <c r="P120" s="4">
        <v>2624911.9300000002</v>
      </c>
      <c r="Q120" s="31"/>
      <c r="R120" s="4">
        <v>179119</v>
      </c>
      <c r="S120" s="3">
        <v>43766</v>
      </c>
      <c r="T120" s="4" t="s">
        <v>5263</v>
      </c>
    </row>
    <row r="121" spans="1:20" s="63" customFormat="1" ht="15.75" thickBot="1" x14ac:dyDescent="0.3">
      <c r="A121" s="62">
        <v>111</v>
      </c>
      <c r="B121" s="63" t="s">
        <v>5062</v>
      </c>
      <c r="C121" s="12" t="s">
        <v>54</v>
      </c>
      <c r="D121" s="12"/>
      <c r="E121" s="66"/>
      <c r="F121" s="4" t="s">
        <v>5208</v>
      </c>
      <c r="G121" s="4" t="s">
        <v>99</v>
      </c>
      <c r="H121" s="4" t="s">
        <v>5245</v>
      </c>
      <c r="I121" s="4">
        <v>1</v>
      </c>
      <c r="J121" s="4" t="s">
        <v>5246</v>
      </c>
      <c r="K121" s="4">
        <v>4541892.47</v>
      </c>
      <c r="L121" s="31"/>
      <c r="M121" s="3">
        <v>43766</v>
      </c>
      <c r="N121" s="4">
        <v>1</v>
      </c>
      <c r="O121" s="4" t="s">
        <v>5246</v>
      </c>
      <c r="P121" s="4">
        <v>4541892.47</v>
      </c>
      <c r="Q121" s="31"/>
      <c r="R121" s="4">
        <v>179219</v>
      </c>
      <c r="S121" s="3">
        <v>43766</v>
      </c>
      <c r="T121" s="4" t="s">
        <v>5263</v>
      </c>
    </row>
    <row r="122" spans="1:20" s="63" customFormat="1" ht="15.75" thickBot="1" x14ac:dyDescent="0.3">
      <c r="A122" s="62">
        <v>112</v>
      </c>
      <c r="B122" s="63" t="s">
        <v>5063</v>
      </c>
      <c r="C122" s="12" t="s">
        <v>54</v>
      </c>
      <c r="D122" s="12"/>
      <c r="E122" s="66"/>
      <c r="F122" s="4" t="s">
        <v>5208</v>
      </c>
      <c r="G122" s="4" t="s">
        <v>99</v>
      </c>
      <c r="H122" s="4" t="s">
        <v>5245</v>
      </c>
      <c r="I122" s="4">
        <v>1</v>
      </c>
      <c r="J122" s="4" t="s">
        <v>5246</v>
      </c>
      <c r="K122" s="4">
        <v>2462651.52</v>
      </c>
      <c r="L122" s="31"/>
      <c r="M122" s="3">
        <v>43766</v>
      </c>
      <c r="N122" s="4">
        <v>1</v>
      </c>
      <c r="O122" s="4" t="s">
        <v>5246</v>
      </c>
      <c r="P122" s="4">
        <v>2462651.52</v>
      </c>
      <c r="Q122" s="31"/>
      <c r="R122" s="4">
        <v>179319</v>
      </c>
      <c r="S122" s="3">
        <v>43766</v>
      </c>
      <c r="T122" s="4" t="s">
        <v>5263</v>
      </c>
    </row>
    <row r="123" spans="1:20" s="63" customFormat="1" ht="15.75" thickBot="1" x14ac:dyDescent="0.3">
      <c r="A123" s="62">
        <v>113</v>
      </c>
      <c r="B123" s="63" t="s">
        <v>5064</v>
      </c>
      <c r="C123" s="12" t="s">
        <v>54</v>
      </c>
      <c r="D123" s="12"/>
      <c r="E123" s="66"/>
      <c r="F123" s="4" t="s">
        <v>5208</v>
      </c>
      <c r="G123" s="4" t="s">
        <v>99</v>
      </c>
      <c r="H123" s="4" t="s">
        <v>5245</v>
      </c>
      <c r="I123" s="4">
        <v>1</v>
      </c>
      <c r="J123" s="4" t="s">
        <v>5246</v>
      </c>
      <c r="K123" s="4">
        <v>2515246.73</v>
      </c>
      <c r="L123" s="31"/>
      <c r="M123" s="3">
        <v>43766</v>
      </c>
      <c r="N123" s="4">
        <v>1</v>
      </c>
      <c r="O123" s="4" t="s">
        <v>5246</v>
      </c>
      <c r="P123" s="4">
        <v>2515246.73</v>
      </c>
      <c r="Q123" s="31"/>
      <c r="R123" s="4">
        <v>179419</v>
      </c>
      <c r="S123" s="3">
        <v>43766</v>
      </c>
      <c r="T123" s="4" t="s">
        <v>5263</v>
      </c>
    </row>
    <row r="124" spans="1:20" s="63" customFormat="1" ht="15.75" thickBot="1" x14ac:dyDescent="0.3">
      <c r="A124" s="62">
        <v>114</v>
      </c>
      <c r="B124" s="63" t="s">
        <v>5065</v>
      </c>
      <c r="C124" s="12" t="s">
        <v>54</v>
      </c>
      <c r="D124" s="12"/>
      <c r="E124" s="66"/>
      <c r="F124" s="4" t="s">
        <v>5209</v>
      </c>
      <c r="G124" s="4" t="s">
        <v>99</v>
      </c>
      <c r="H124" s="4" t="s">
        <v>5247</v>
      </c>
      <c r="I124" s="4">
        <v>1</v>
      </c>
      <c r="J124" s="4" t="s">
        <v>5246</v>
      </c>
      <c r="K124" s="4">
        <v>194371196</v>
      </c>
      <c r="L124" s="31"/>
      <c r="M124" s="3">
        <v>43774</v>
      </c>
      <c r="N124" s="4">
        <v>1</v>
      </c>
      <c r="O124" s="4" t="s">
        <v>5246</v>
      </c>
      <c r="P124" s="4">
        <v>194371196</v>
      </c>
      <c r="Q124" s="31"/>
      <c r="R124" s="4">
        <v>181119</v>
      </c>
      <c r="S124" s="3">
        <v>43774</v>
      </c>
      <c r="T124" s="4" t="s">
        <v>5267</v>
      </c>
    </row>
    <row r="125" spans="1:20" s="63" customFormat="1" ht="15.75" thickBot="1" x14ac:dyDescent="0.3">
      <c r="A125" s="62">
        <v>115</v>
      </c>
      <c r="B125" s="63" t="s">
        <v>5066</v>
      </c>
      <c r="C125" s="12" t="s">
        <v>54</v>
      </c>
      <c r="D125" s="12"/>
      <c r="E125" s="66"/>
      <c r="F125" s="4" t="s">
        <v>5210</v>
      </c>
      <c r="G125" s="4" t="s">
        <v>99</v>
      </c>
      <c r="H125" s="4" t="s">
        <v>5245</v>
      </c>
      <c r="I125" s="4">
        <v>1</v>
      </c>
      <c r="J125" s="4" t="s">
        <v>5246</v>
      </c>
      <c r="K125" s="4">
        <v>60877632.060000002</v>
      </c>
      <c r="L125" s="31"/>
      <c r="M125" s="3">
        <v>43777</v>
      </c>
      <c r="N125" s="4">
        <v>1</v>
      </c>
      <c r="O125" s="4" t="s">
        <v>5246</v>
      </c>
      <c r="P125" s="4">
        <v>60877632.060000002</v>
      </c>
      <c r="Q125" s="31"/>
      <c r="R125" s="4">
        <v>187419</v>
      </c>
      <c r="S125" s="3">
        <v>43777</v>
      </c>
      <c r="T125" s="4" t="s">
        <v>5263</v>
      </c>
    </row>
    <row r="126" spans="1:20" s="63" customFormat="1" ht="15.75" thickBot="1" x14ac:dyDescent="0.3">
      <c r="A126" s="62">
        <v>116</v>
      </c>
      <c r="B126" s="63" t="s">
        <v>5067</v>
      </c>
      <c r="C126" s="12" t="s">
        <v>54</v>
      </c>
      <c r="D126" s="12"/>
      <c r="E126" s="66"/>
      <c r="F126" s="4" t="s">
        <v>5211</v>
      </c>
      <c r="G126" s="4" t="s">
        <v>99</v>
      </c>
      <c r="H126" s="4" t="s">
        <v>5257</v>
      </c>
      <c r="I126" s="4">
        <v>1</v>
      </c>
      <c r="J126" s="4" t="s">
        <v>5246</v>
      </c>
      <c r="K126" s="4">
        <v>28169401</v>
      </c>
      <c r="L126" s="31"/>
      <c r="M126" s="3">
        <v>43781</v>
      </c>
      <c r="N126" s="4">
        <v>1</v>
      </c>
      <c r="O126" s="4" t="s">
        <v>5246</v>
      </c>
      <c r="P126" s="4">
        <v>28169401</v>
      </c>
      <c r="Q126" s="31"/>
      <c r="R126" s="4">
        <v>187519</v>
      </c>
      <c r="S126" s="3">
        <v>43781</v>
      </c>
      <c r="T126" s="4" t="s">
        <v>5264</v>
      </c>
    </row>
    <row r="127" spans="1:20" s="63" customFormat="1" ht="15.75" thickBot="1" x14ac:dyDescent="0.3">
      <c r="A127" s="62">
        <v>117</v>
      </c>
      <c r="B127" s="63" t="s">
        <v>5068</v>
      </c>
      <c r="C127" s="12" t="s">
        <v>54</v>
      </c>
      <c r="D127" s="12"/>
      <c r="E127" s="66"/>
      <c r="F127" s="4" t="s">
        <v>5212</v>
      </c>
      <c r="G127" s="4" t="s">
        <v>99</v>
      </c>
      <c r="H127" s="4" t="s">
        <v>5247</v>
      </c>
      <c r="I127" s="4">
        <v>1</v>
      </c>
      <c r="J127" s="4" t="s">
        <v>5246</v>
      </c>
      <c r="K127" s="4">
        <v>69828724</v>
      </c>
      <c r="L127" s="31"/>
      <c r="M127" s="3">
        <v>43781</v>
      </c>
      <c r="N127" s="4">
        <v>1</v>
      </c>
      <c r="O127" s="4" t="s">
        <v>5246</v>
      </c>
      <c r="P127" s="4">
        <v>69828724</v>
      </c>
      <c r="Q127" s="31"/>
      <c r="R127" s="4">
        <v>188319</v>
      </c>
      <c r="S127" s="3">
        <v>43781</v>
      </c>
      <c r="T127" s="4" t="s">
        <v>5267</v>
      </c>
    </row>
    <row r="128" spans="1:20" s="63" customFormat="1" ht="15.75" thickBot="1" x14ac:dyDescent="0.3">
      <c r="A128" s="62">
        <v>118</v>
      </c>
      <c r="B128" s="63" t="s">
        <v>5069</v>
      </c>
      <c r="C128" s="12" t="s">
        <v>54</v>
      </c>
      <c r="D128" s="12"/>
      <c r="E128" s="66"/>
      <c r="F128" s="4" t="s">
        <v>5213</v>
      </c>
      <c r="G128" s="4" t="s">
        <v>99</v>
      </c>
      <c r="H128" s="4" t="s">
        <v>5253</v>
      </c>
      <c r="I128" s="4">
        <v>1</v>
      </c>
      <c r="J128" s="4" t="s">
        <v>5246</v>
      </c>
      <c r="K128" s="4">
        <v>1800000</v>
      </c>
      <c r="L128" s="31"/>
      <c r="M128" s="3">
        <v>43776</v>
      </c>
      <c r="N128" s="4">
        <v>1</v>
      </c>
      <c r="O128" s="4" t="s">
        <v>5246</v>
      </c>
      <c r="P128" s="4">
        <v>1800000</v>
      </c>
      <c r="Q128" s="31"/>
      <c r="R128" s="4">
        <v>188419</v>
      </c>
      <c r="S128" s="3">
        <v>43776</v>
      </c>
      <c r="T128" s="4" t="s">
        <v>5264</v>
      </c>
    </row>
    <row r="129" spans="1:20" s="63" customFormat="1" ht="15.75" thickBot="1" x14ac:dyDescent="0.3">
      <c r="A129" s="62">
        <v>119</v>
      </c>
      <c r="B129" s="63" t="s">
        <v>5070</v>
      </c>
      <c r="C129" s="12" t="s">
        <v>54</v>
      </c>
      <c r="D129" s="12"/>
      <c r="E129" s="66"/>
      <c r="F129" s="4" t="s">
        <v>5214</v>
      </c>
      <c r="G129" s="4" t="s">
        <v>99</v>
      </c>
      <c r="H129" s="4" t="s">
        <v>5245</v>
      </c>
      <c r="I129" s="4">
        <v>1</v>
      </c>
      <c r="J129" s="4" t="s">
        <v>5246</v>
      </c>
      <c r="K129" s="4">
        <v>15977178.24</v>
      </c>
      <c r="L129" s="31"/>
      <c r="M129" s="3">
        <v>43787</v>
      </c>
      <c r="N129" s="4">
        <v>1</v>
      </c>
      <c r="O129" s="4" t="s">
        <v>5246</v>
      </c>
      <c r="P129" s="4">
        <v>15977178.24</v>
      </c>
      <c r="Q129" s="31"/>
      <c r="R129" s="4">
        <v>191419</v>
      </c>
      <c r="S129" s="3">
        <v>43787</v>
      </c>
      <c r="T129" s="4" t="s">
        <v>5264</v>
      </c>
    </row>
    <row r="130" spans="1:20" s="63" customFormat="1" ht="15.75" thickBot="1" x14ac:dyDescent="0.3">
      <c r="A130" s="62">
        <v>120</v>
      </c>
      <c r="B130" s="63" t="s">
        <v>5071</v>
      </c>
      <c r="C130" s="12" t="s">
        <v>54</v>
      </c>
      <c r="D130" s="12"/>
      <c r="E130" s="66"/>
      <c r="F130" s="4" t="s">
        <v>5215</v>
      </c>
      <c r="G130" s="4" t="s">
        <v>99</v>
      </c>
      <c r="H130" s="4" t="s">
        <v>5245</v>
      </c>
      <c r="I130" s="4">
        <v>1</v>
      </c>
      <c r="J130" s="4" t="s">
        <v>5246</v>
      </c>
      <c r="K130" s="4">
        <v>7686901.6299999999</v>
      </c>
      <c r="L130" s="31"/>
      <c r="M130" s="3">
        <v>43787</v>
      </c>
      <c r="N130" s="4">
        <v>1</v>
      </c>
      <c r="O130" s="4" t="s">
        <v>5246</v>
      </c>
      <c r="P130" s="4">
        <v>7686901.6299999999</v>
      </c>
      <c r="Q130" s="31"/>
      <c r="R130" s="4">
        <v>192619</v>
      </c>
      <c r="S130" s="3">
        <v>43787</v>
      </c>
      <c r="T130" s="4" t="s">
        <v>5263</v>
      </c>
    </row>
    <row r="131" spans="1:20" s="63" customFormat="1" ht="15.75" thickBot="1" x14ac:dyDescent="0.3">
      <c r="A131" s="62">
        <v>121</v>
      </c>
      <c r="B131" s="63" t="s">
        <v>5072</v>
      </c>
      <c r="C131" s="12" t="s">
        <v>54</v>
      </c>
      <c r="D131" s="12"/>
      <c r="E131" s="66"/>
      <c r="F131" s="4" t="s">
        <v>5138</v>
      </c>
      <c r="G131" s="4" t="s">
        <v>99</v>
      </c>
      <c r="H131" s="4" t="s">
        <v>5250</v>
      </c>
      <c r="I131" s="4">
        <v>1</v>
      </c>
      <c r="J131" s="4" t="s">
        <v>5246</v>
      </c>
      <c r="K131" s="4">
        <v>4968000</v>
      </c>
      <c r="L131" s="31"/>
      <c r="M131" s="3">
        <v>43791</v>
      </c>
      <c r="N131" s="4">
        <v>1</v>
      </c>
      <c r="O131" s="4" t="s">
        <v>5246</v>
      </c>
      <c r="P131" s="4">
        <v>4968000</v>
      </c>
      <c r="Q131" s="31"/>
      <c r="R131" s="4">
        <v>193119</v>
      </c>
      <c r="S131" s="3">
        <v>43791</v>
      </c>
      <c r="T131" s="4" t="s">
        <v>5264</v>
      </c>
    </row>
    <row r="132" spans="1:20" s="63" customFormat="1" ht="15.75" thickBot="1" x14ac:dyDescent="0.3">
      <c r="A132" s="62">
        <v>122</v>
      </c>
      <c r="B132" s="63" t="s">
        <v>5073</v>
      </c>
      <c r="C132" s="12" t="s">
        <v>54</v>
      </c>
      <c r="D132" s="12"/>
      <c r="E132" s="66"/>
      <c r="F132" s="4" t="s">
        <v>5216</v>
      </c>
      <c r="G132" s="4" t="s">
        <v>99</v>
      </c>
      <c r="H132" s="4" t="s">
        <v>5253</v>
      </c>
      <c r="I132" s="4">
        <v>1</v>
      </c>
      <c r="J132" s="4" t="s">
        <v>5246</v>
      </c>
      <c r="K132" s="4">
        <v>2975000</v>
      </c>
      <c r="L132" s="31"/>
      <c r="M132" s="3">
        <v>43788</v>
      </c>
      <c r="N132" s="4">
        <v>1</v>
      </c>
      <c r="O132" s="4" t="s">
        <v>5246</v>
      </c>
      <c r="P132" s="4">
        <v>2975000</v>
      </c>
      <c r="Q132" s="31"/>
      <c r="R132" s="4">
        <v>193719</v>
      </c>
      <c r="S132" s="3">
        <v>43788</v>
      </c>
      <c r="T132" s="4" t="s">
        <v>5264</v>
      </c>
    </row>
    <row r="133" spans="1:20" s="63" customFormat="1" ht="15.75" thickBot="1" x14ac:dyDescent="0.3">
      <c r="A133" s="62">
        <v>123</v>
      </c>
      <c r="B133" s="63" t="s">
        <v>5074</v>
      </c>
      <c r="C133" s="12" t="s">
        <v>54</v>
      </c>
      <c r="D133" s="12"/>
      <c r="E133" s="66"/>
      <c r="F133" s="4" t="s">
        <v>5217</v>
      </c>
      <c r="G133" s="4" t="s">
        <v>99</v>
      </c>
      <c r="H133" s="4" t="s">
        <v>5245</v>
      </c>
      <c r="I133" s="4">
        <v>1</v>
      </c>
      <c r="J133" s="4" t="s">
        <v>5246</v>
      </c>
      <c r="K133" s="4">
        <v>2680000</v>
      </c>
      <c r="L133" s="31"/>
      <c r="M133" s="3">
        <v>43784</v>
      </c>
      <c r="N133" s="4">
        <v>1</v>
      </c>
      <c r="O133" s="4" t="s">
        <v>5246</v>
      </c>
      <c r="P133" s="4">
        <v>2680000</v>
      </c>
      <c r="Q133" s="31"/>
      <c r="R133" s="4">
        <v>194119</v>
      </c>
      <c r="S133" s="3">
        <v>43784</v>
      </c>
      <c r="T133" s="4" t="s">
        <v>5264</v>
      </c>
    </row>
    <row r="134" spans="1:20" s="63" customFormat="1" ht="15.75" thickBot="1" x14ac:dyDescent="0.3">
      <c r="A134" s="62">
        <v>124</v>
      </c>
      <c r="B134" s="63" t="s">
        <v>5075</v>
      </c>
      <c r="C134" s="12" t="s">
        <v>54</v>
      </c>
      <c r="D134" s="12"/>
      <c r="E134" s="66"/>
      <c r="F134" s="4" t="s">
        <v>5218</v>
      </c>
      <c r="G134" s="4" t="s">
        <v>99</v>
      </c>
      <c r="H134" s="4" t="s">
        <v>5257</v>
      </c>
      <c r="I134" s="4">
        <v>1</v>
      </c>
      <c r="J134" s="4" t="s">
        <v>5246</v>
      </c>
      <c r="K134" s="4">
        <v>58004000</v>
      </c>
      <c r="L134" s="31"/>
      <c r="M134" s="3">
        <v>43798</v>
      </c>
      <c r="N134" s="4">
        <v>1</v>
      </c>
      <c r="O134" s="4" t="s">
        <v>5246</v>
      </c>
      <c r="P134" s="4">
        <v>58004000</v>
      </c>
      <c r="Q134" s="31"/>
      <c r="R134" s="4">
        <v>196519</v>
      </c>
      <c r="S134" s="3">
        <v>43798</v>
      </c>
      <c r="T134" s="4" t="s">
        <v>5267</v>
      </c>
    </row>
    <row r="135" spans="1:20" s="63" customFormat="1" ht="15.75" thickBot="1" x14ac:dyDescent="0.3">
      <c r="A135" s="62">
        <v>125</v>
      </c>
      <c r="B135" s="63" t="s">
        <v>5076</v>
      </c>
      <c r="C135" s="12" t="s">
        <v>54</v>
      </c>
      <c r="D135" s="12"/>
      <c r="E135" s="66"/>
      <c r="F135" s="4" t="s">
        <v>5219</v>
      </c>
      <c r="G135" s="4" t="s">
        <v>99</v>
      </c>
      <c r="H135" s="4" t="s">
        <v>5257</v>
      </c>
      <c r="I135" s="4">
        <v>1</v>
      </c>
      <c r="J135" s="4" t="s">
        <v>5246</v>
      </c>
      <c r="K135" s="4">
        <v>48713750</v>
      </c>
      <c r="L135" s="31"/>
      <c r="M135" s="3">
        <v>43790</v>
      </c>
      <c r="N135" s="4">
        <v>1</v>
      </c>
      <c r="O135" s="4" t="s">
        <v>5246</v>
      </c>
      <c r="P135" s="4">
        <v>48713750</v>
      </c>
      <c r="Q135" s="31"/>
      <c r="R135" s="4">
        <v>196619</v>
      </c>
      <c r="S135" s="3">
        <v>43790</v>
      </c>
      <c r="T135" s="4" t="s">
        <v>5267</v>
      </c>
    </row>
    <row r="136" spans="1:20" s="63" customFormat="1" ht="15.75" thickBot="1" x14ac:dyDescent="0.3">
      <c r="A136" s="62">
        <v>126</v>
      </c>
      <c r="B136" s="63" t="s">
        <v>5077</v>
      </c>
      <c r="C136" s="12" t="s">
        <v>54</v>
      </c>
      <c r="D136" s="12"/>
      <c r="E136" s="66"/>
      <c r="F136" s="4" t="s">
        <v>5218</v>
      </c>
      <c r="G136" s="4" t="s">
        <v>99</v>
      </c>
      <c r="H136" s="4" t="s">
        <v>5257</v>
      </c>
      <c r="I136" s="4">
        <v>1</v>
      </c>
      <c r="J136" s="4" t="s">
        <v>5246</v>
      </c>
      <c r="K136" s="4">
        <v>87000000</v>
      </c>
      <c r="L136" s="31"/>
      <c r="M136" s="3">
        <v>43796</v>
      </c>
      <c r="N136" s="4">
        <v>1</v>
      </c>
      <c r="O136" s="4" t="s">
        <v>5246</v>
      </c>
      <c r="P136" s="4">
        <v>87000000</v>
      </c>
      <c r="Q136" s="31"/>
      <c r="R136" s="4">
        <v>197019</v>
      </c>
      <c r="S136" s="3">
        <v>43796</v>
      </c>
      <c r="T136" s="4" t="s">
        <v>5267</v>
      </c>
    </row>
    <row r="137" spans="1:20" s="63" customFormat="1" ht="15.75" thickBot="1" x14ac:dyDescent="0.3">
      <c r="A137" s="62">
        <v>127</v>
      </c>
      <c r="B137" s="63" t="s">
        <v>5078</v>
      </c>
      <c r="C137" s="12" t="s">
        <v>54</v>
      </c>
      <c r="D137" s="12"/>
      <c r="E137" s="66"/>
      <c r="F137" s="4" t="s">
        <v>5220</v>
      </c>
      <c r="G137" s="4" t="s">
        <v>99</v>
      </c>
      <c r="H137" s="4" t="s">
        <v>5257</v>
      </c>
      <c r="I137" s="4">
        <v>1</v>
      </c>
      <c r="J137" s="4" t="s">
        <v>5246</v>
      </c>
      <c r="K137" s="4">
        <v>2849000</v>
      </c>
      <c r="L137" s="31"/>
      <c r="M137" s="3">
        <v>43798</v>
      </c>
      <c r="N137" s="4">
        <v>1</v>
      </c>
      <c r="O137" s="4" t="s">
        <v>5246</v>
      </c>
      <c r="P137" s="4">
        <v>2849000</v>
      </c>
      <c r="Q137" s="31"/>
      <c r="R137" s="4">
        <v>197019</v>
      </c>
      <c r="S137" s="3">
        <v>43798</v>
      </c>
      <c r="T137" s="4" t="s">
        <v>5264</v>
      </c>
    </row>
    <row r="138" spans="1:20" s="63" customFormat="1" ht="15.75" thickBot="1" x14ac:dyDescent="0.3">
      <c r="A138" s="62">
        <v>128</v>
      </c>
      <c r="B138" s="63" t="s">
        <v>5079</v>
      </c>
      <c r="C138" s="12" t="s">
        <v>54</v>
      </c>
      <c r="D138" s="12"/>
      <c r="E138" s="66"/>
      <c r="F138" s="4" t="s">
        <v>5221</v>
      </c>
      <c r="G138" s="4" t="s">
        <v>99</v>
      </c>
      <c r="H138" s="4" t="s">
        <v>5245</v>
      </c>
      <c r="I138" s="4">
        <v>1</v>
      </c>
      <c r="J138" s="4" t="s">
        <v>5246</v>
      </c>
      <c r="K138" s="4">
        <v>13051556.26</v>
      </c>
      <c r="L138" s="31"/>
      <c r="M138" s="3">
        <v>43796</v>
      </c>
      <c r="N138" s="4">
        <v>1</v>
      </c>
      <c r="O138" s="4" t="s">
        <v>5246</v>
      </c>
      <c r="P138" s="4">
        <v>13051556.26</v>
      </c>
      <c r="Q138" s="31"/>
      <c r="R138" s="4">
        <v>198019</v>
      </c>
      <c r="S138" s="3">
        <v>43796</v>
      </c>
      <c r="T138" s="4" t="s">
        <v>5263</v>
      </c>
    </row>
    <row r="139" spans="1:20" s="63" customFormat="1" ht="15.75" thickBot="1" x14ac:dyDescent="0.3">
      <c r="A139" s="62">
        <v>129</v>
      </c>
      <c r="B139" s="63" t="s">
        <v>5080</v>
      </c>
      <c r="C139" s="12" t="s">
        <v>54</v>
      </c>
      <c r="D139" s="12"/>
      <c r="E139" s="66"/>
      <c r="F139" s="4" t="s">
        <v>5222</v>
      </c>
      <c r="G139" s="4" t="s">
        <v>99</v>
      </c>
      <c r="H139" s="4" t="s">
        <v>5247</v>
      </c>
      <c r="I139" s="4">
        <v>1</v>
      </c>
      <c r="J139" s="4" t="s">
        <v>5246</v>
      </c>
      <c r="K139" s="4">
        <v>19403475</v>
      </c>
      <c r="L139" s="31"/>
      <c r="M139" s="3">
        <v>43803</v>
      </c>
      <c r="N139" s="4">
        <v>1</v>
      </c>
      <c r="O139" s="4" t="s">
        <v>5246</v>
      </c>
      <c r="P139" s="4">
        <v>19403475</v>
      </c>
      <c r="Q139" s="31"/>
      <c r="R139" s="4">
        <v>203919</v>
      </c>
      <c r="S139" s="3">
        <v>43803</v>
      </c>
      <c r="T139" s="4" t="s">
        <v>5264</v>
      </c>
    </row>
    <row r="140" spans="1:20" s="63" customFormat="1" ht="15.75" thickBot="1" x14ac:dyDescent="0.3">
      <c r="A140" s="62">
        <v>130</v>
      </c>
      <c r="B140" s="63" t="s">
        <v>5081</v>
      </c>
      <c r="C140" s="12" t="s">
        <v>54</v>
      </c>
      <c r="D140" s="12"/>
      <c r="E140" s="66"/>
      <c r="F140" s="4" t="s">
        <v>5223</v>
      </c>
      <c r="G140" s="4" t="s">
        <v>99</v>
      </c>
      <c r="H140" s="4" t="s">
        <v>5247</v>
      </c>
      <c r="I140" s="4">
        <v>1</v>
      </c>
      <c r="J140" s="4" t="s">
        <v>5246</v>
      </c>
      <c r="K140" s="4">
        <v>968715329.69000006</v>
      </c>
      <c r="L140" s="31"/>
      <c r="M140" s="3">
        <v>43808</v>
      </c>
      <c r="N140" s="4">
        <v>1</v>
      </c>
      <c r="O140" s="4" t="s">
        <v>5246</v>
      </c>
      <c r="P140" s="4">
        <v>968715329.69000006</v>
      </c>
      <c r="Q140" s="31"/>
      <c r="R140" s="4">
        <v>207319</v>
      </c>
      <c r="S140" s="3">
        <v>43808</v>
      </c>
      <c r="T140" s="4" t="s">
        <v>5263</v>
      </c>
    </row>
    <row r="141" spans="1:20" s="63" customFormat="1" ht="15.75" thickBot="1" x14ac:dyDescent="0.3">
      <c r="A141" s="62">
        <v>131</v>
      </c>
      <c r="B141" s="63" t="s">
        <v>5082</v>
      </c>
      <c r="C141" s="12" t="s">
        <v>54</v>
      </c>
      <c r="D141" s="12"/>
      <c r="E141" s="66"/>
      <c r="F141" s="4" t="s">
        <v>5224</v>
      </c>
      <c r="G141" s="4" t="s">
        <v>99</v>
      </c>
      <c r="H141" s="4" t="s">
        <v>5250</v>
      </c>
      <c r="I141" s="4">
        <v>1</v>
      </c>
      <c r="J141" s="4" t="s">
        <v>5246</v>
      </c>
      <c r="K141" s="4">
        <v>1645695</v>
      </c>
      <c r="L141" s="31"/>
      <c r="M141" s="3">
        <v>43810</v>
      </c>
      <c r="N141" s="4">
        <v>1</v>
      </c>
      <c r="O141" s="4" t="s">
        <v>5246</v>
      </c>
      <c r="P141" s="4">
        <v>1645695</v>
      </c>
      <c r="Q141" s="31"/>
      <c r="R141" s="4">
        <v>209419</v>
      </c>
      <c r="S141" s="3">
        <v>43810</v>
      </c>
      <c r="T141" s="4" t="s">
        <v>5263</v>
      </c>
    </row>
    <row r="142" spans="1:20" s="63" customFormat="1" ht="15.75" thickBot="1" x14ac:dyDescent="0.3">
      <c r="A142" s="62">
        <v>132</v>
      </c>
      <c r="B142" s="63" t="s">
        <v>5083</v>
      </c>
      <c r="C142" s="12" t="s">
        <v>54</v>
      </c>
      <c r="D142" s="12"/>
      <c r="E142" s="66"/>
      <c r="F142" s="4" t="s">
        <v>5225</v>
      </c>
      <c r="G142" s="4" t="s">
        <v>99</v>
      </c>
      <c r="H142" s="4" t="s">
        <v>5250</v>
      </c>
      <c r="I142" s="4">
        <v>1</v>
      </c>
      <c r="J142" s="4" t="s">
        <v>5246</v>
      </c>
      <c r="K142" s="4">
        <v>10000000</v>
      </c>
      <c r="L142" s="31"/>
      <c r="M142" s="3">
        <v>43810</v>
      </c>
      <c r="N142" s="4">
        <v>1</v>
      </c>
      <c r="O142" s="4" t="s">
        <v>5246</v>
      </c>
      <c r="P142" s="4">
        <v>10000000</v>
      </c>
      <c r="Q142" s="31"/>
      <c r="R142" s="4">
        <v>209919</v>
      </c>
      <c r="S142" s="3">
        <v>43810</v>
      </c>
      <c r="T142" s="4" t="s">
        <v>5264</v>
      </c>
    </row>
    <row r="143" spans="1:20" s="63" customFormat="1" ht="15.75" thickBot="1" x14ac:dyDescent="0.3">
      <c r="A143" s="62">
        <v>133</v>
      </c>
      <c r="B143" s="63" t="s">
        <v>5084</v>
      </c>
      <c r="C143" s="12" t="s">
        <v>54</v>
      </c>
      <c r="D143" s="12"/>
      <c r="E143" s="66"/>
      <c r="F143" s="4" t="s">
        <v>5226</v>
      </c>
      <c r="G143" s="4" t="s">
        <v>96</v>
      </c>
      <c r="H143" s="4" t="s">
        <v>5245</v>
      </c>
      <c r="I143" s="4">
        <v>1</v>
      </c>
      <c r="J143" s="4" t="s">
        <v>5246</v>
      </c>
      <c r="K143" s="4">
        <v>30306599</v>
      </c>
      <c r="L143" s="31"/>
      <c r="M143" s="3">
        <v>43810</v>
      </c>
      <c r="N143" s="4">
        <v>1</v>
      </c>
      <c r="O143" s="4" t="s">
        <v>5246</v>
      </c>
      <c r="P143" s="4">
        <v>30306599</v>
      </c>
      <c r="Q143" s="31"/>
      <c r="R143" s="4">
        <v>210119</v>
      </c>
      <c r="S143" s="3">
        <v>43810</v>
      </c>
      <c r="T143" s="4" t="s">
        <v>5265</v>
      </c>
    </row>
    <row r="144" spans="1:20" s="63" customFormat="1" ht="15.75" thickBot="1" x14ac:dyDescent="0.3">
      <c r="A144" s="62">
        <v>134</v>
      </c>
      <c r="B144" s="63" t="s">
        <v>5085</v>
      </c>
      <c r="C144" s="12" t="s">
        <v>54</v>
      </c>
      <c r="D144" s="12"/>
      <c r="E144" s="66"/>
      <c r="F144" s="4" t="s">
        <v>5227</v>
      </c>
      <c r="G144" s="4" t="s">
        <v>99</v>
      </c>
      <c r="H144" s="4" t="s">
        <v>5253</v>
      </c>
      <c r="I144" s="4">
        <v>1</v>
      </c>
      <c r="J144" s="4" t="s">
        <v>5246</v>
      </c>
      <c r="K144" s="4">
        <v>106346702</v>
      </c>
      <c r="L144" s="31"/>
      <c r="M144" s="3">
        <v>43812</v>
      </c>
      <c r="N144" s="4">
        <v>1</v>
      </c>
      <c r="O144" s="4" t="s">
        <v>5246</v>
      </c>
      <c r="P144" s="4">
        <v>106346702</v>
      </c>
      <c r="Q144" s="31"/>
      <c r="R144" s="4">
        <v>210419</v>
      </c>
      <c r="S144" s="3">
        <v>43812</v>
      </c>
      <c r="T144" s="4" t="s">
        <v>5268</v>
      </c>
    </row>
    <row r="145" spans="1:20" s="63" customFormat="1" ht="15.75" thickBot="1" x14ac:dyDescent="0.3">
      <c r="A145" s="62">
        <v>135</v>
      </c>
      <c r="B145" s="63" t="s">
        <v>5086</v>
      </c>
      <c r="C145" s="12" t="s">
        <v>54</v>
      </c>
      <c r="D145" s="12"/>
      <c r="E145" s="66"/>
      <c r="F145" s="4" t="s">
        <v>5228</v>
      </c>
      <c r="G145" s="4" t="s">
        <v>94</v>
      </c>
      <c r="H145" s="4" t="s">
        <v>5247</v>
      </c>
      <c r="I145" s="4">
        <v>1</v>
      </c>
      <c r="J145" s="4" t="s">
        <v>5246</v>
      </c>
      <c r="K145" s="4">
        <v>99331680</v>
      </c>
      <c r="L145" s="31"/>
      <c r="M145" s="3">
        <v>43812</v>
      </c>
      <c r="N145" s="4">
        <v>1</v>
      </c>
      <c r="O145" s="4" t="s">
        <v>5246</v>
      </c>
      <c r="P145" s="4">
        <v>99331680</v>
      </c>
      <c r="Q145" s="31"/>
      <c r="R145" s="4">
        <v>210619</v>
      </c>
      <c r="S145" s="3">
        <v>43812</v>
      </c>
      <c r="T145" s="4" t="s">
        <v>5262</v>
      </c>
    </row>
    <row r="146" spans="1:20" s="63" customFormat="1" ht="15.75" thickBot="1" x14ac:dyDescent="0.3">
      <c r="A146" s="62">
        <v>136</v>
      </c>
      <c r="B146" s="63" t="s">
        <v>5087</v>
      </c>
      <c r="C146" s="12" t="s">
        <v>54</v>
      </c>
      <c r="D146" s="12"/>
      <c r="E146" s="66"/>
      <c r="F146" s="4" t="s">
        <v>5229</v>
      </c>
      <c r="G146" s="4" t="s">
        <v>94</v>
      </c>
      <c r="H146" s="4" t="s">
        <v>5245</v>
      </c>
      <c r="I146" s="4">
        <v>1</v>
      </c>
      <c r="J146" s="4" t="s">
        <v>5246</v>
      </c>
      <c r="K146" s="4">
        <v>14103177</v>
      </c>
      <c r="L146" s="31"/>
      <c r="M146" s="3">
        <v>43812</v>
      </c>
      <c r="N146" s="4">
        <v>1</v>
      </c>
      <c r="O146" s="4" t="s">
        <v>5246</v>
      </c>
      <c r="P146" s="4">
        <v>14103177</v>
      </c>
      <c r="Q146" s="31"/>
      <c r="R146" s="4">
        <v>210719</v>
      </c>
      <c r="S146" s="3">
        <v>43812</v>
      </c>
      <c r="T146" s="4" t="s">
        <v>5262</v>
      </c>
    </row>
    <row r="147" spans="1:20" s="63" customFormat="1" ht="15.75" thickBot="1" x14ac:dyDescent="0.3">
      <c r="A147" s="62">
        <v>137</v>
      </c>
      <c r="B147" s="63" t="s">
        <v>5088</v>
      </c>
      <c r="C147" s="12" t="s">
        <v>54</v>
      </c>
      <c r="D147" s="12"/>
      <c r="E147" s="66"/>
      <c r="F147" s="4" t="s">
        <v>5230</v>
      </c>
      <c r="G147" s="4" t="s">
        <v>99</v>
      </c>
      <c r="H147" s="4" t="s">
        <v>5245</v>
      </c>
      <c r="I147" s="4">
        <v>1</v>
      </c>
      <c r="J147" s="4" t="s">
        <v>5246</v>
      </c>
      <c r="K147" s="4">
        <v>7500000</v>
      </c>
      <c r="L147" s="31"/>
      <c r="M147" s="3">
        <v>43804</v>
      </c>
      <c r="N147" s="4">
        <v>1</v>
      </c>
      <c r="O147" s="4" t="s">
        <v>5246</v>
      </c>
      <c r="P147" s="4">
        <v>7500000</v>
      </c>
      <c r="Q147" s="31"/>
      <c r="R147" s="4">
        <v>211319</v>
      </c>
      <c r="S147" s="3">
        <v>43804</v>
      </c>
      <c r="T147" s="4" t="s">
        <v>5263</v>
      </c>
    </row>
    <row r="148" spans="1:20" s="63" customFormat="1" ht="15.75" thickBot="1" x14ac:dyDescent="0.3">
      <c r="A148" s="62">
        <v>138</v>
      </c>
      <c r="B148" s="63" t="s">
        <v>5089</v>
      </c>
      <c r="C148" s="12" t="s">
        <v>54</v>
      </c>
      <c r="D148" s="12"/>
      <c r="E148" s="66"/>
      <c r="F148" s="4" t="s">
        <v>5230</v>
      </c>
      <c r="G148" s="4" t="s">
        <v>99</v>
      </c>
      <c r="H148" s="4" t="s">
        <v>5259</v>
      </c>
      <c r="I148" s="4">
        <v>1</v>
      </c>
      <c r="J148" s="4" t="s">
        <v>5246</v>
      </c>
      <c r="K148" s="4">
        <v>500000</v>
      </c>
      <c r="L148" s="31"/>
      <c r="M148" s="3">
        <v>43804</v>
      </c>
      <c r="N148" s="4">
        <v>1</v>
      </c>
      <c r="O148" s="4" t="s">
        <v>5246</v>
      </c>
      <c r="P148" s="4">
        <v>500000</v>
      </c>
      <c r="Q148" s="31"/>
      <c r="R148" s="4">
        <v>211419</v>
      </c>
      <c r="S148" s="3">
        <v>43804</v>
      </c>
      <c r="T148" s="4" t="s">
        <v>5263</v>
      </c>
    </row>
    <row r="149" spans="1:20" s="63" customFormat="1" ht="15.75" thickBot="1" x14ac:dyDescent="0.3">
      <c r="A149" s="62">
        <v>139</v>
      </c>
      <c r="B149" s="63" t="s">
        <v>5090</v>
      </c>
      <c r="C149" s="12" t="s">
        <v>54</v>
      </c>
      <c r="D149" s="12"/>
      <c r="E149" s="66"/>
      <c r="F149" s="4" t="s">
        <v>5231</v>
      </c>
      <c r="G149" s="4" t="s">
        <v>99</v>
      </c>
      <c r="H149" s="4" t="s">
        <v>5251</v>
      </c>
      <c r="I149" s="4">
        <v>1</v>
      </c>
      <c r="J149" s="4" t="s">
        <v>5246</v>
      </c>
      <c r="K149" s="4">
        <v>500000</v>
      </c>
      <c r="L149" s="31"/>
      <c r="M149" s="3">
        <v>43812</v>
      </c>
      <c r="N149" s="4">
        <v>1</v>
      </c>
      <c r="O149" s="4" t="s">
        <v>5246</v>
      </c>
      <c r="P149" s="4">
        <v>500000</v>
      </c>
      <c r="Q149" s="31"/>
      <c r="R149" s="4">
        <v>212419</v>
      </c>
      <c r="S149" s="3">
        <v>43812</v>
      </c>
      <c r="T149" s="4" t="s">
        <v>5264</v>
      </c>
    </row>
    <row r="150" spans="1:20" s="63" customFormat="1" ht="15.75" thickBot="1" x14ac:dyDescent="0.3">
      <c r="A150" s="62">
        <v>140</v>
      </c>
      <c r="B150" s="63" t="s">
        <v>5091</v>
      </c>
      <c r="C150" s="12" t="s">
        <v>54</v>
      </c>
      <c r="D150" s="12"/>
      <c r="E150" s="66"/>
      <c r="F150" s="4" t="s">
        <v>5232</v>
      </c>
      <c r="G150" s="4" t="s">
        <v>94</v>
      </c>
      <c r="H150" s="4" t="s">
        <v>5245</v>
      </c>
      <c r="I150" s="4">
        <v>1</v>
      </c>
      <c r="J150" s="4" t="s">
        <v>5246</v>
      </c>
      <c r="K150" s="4">
        <v>520208</v>
      </c>
      <c r="L150" s="31"/>
      <c r="M150" s="3">
        <v>43817</v>
      </c>
      <c r="N150" s="4">
        <v>1</v>
      </c>
      <c r="O150" s="4" t="s">
        <v>5246</v>
      </c>
      <c r="P150" s="4">
        <v>520208</v>
      </c>
      <c r="Q150" s="31"/>
      <c r="R150" s="4">
        <v>213819</v>
      </c>
      <c r="S150" s="3">
        <v>43817</v>
      </c>
      <c r="T150" s="4" t="s">
        <v>5262</v>
      </c>
    </row>
    <row r="151" spans="1:20" s="63" customFormat="1" ht="15.75" thickBot="1" x14ac:dyDescent="0.3">
      <c r="A151" s="62">
        <v>141</v>
      </c>
      <c r="B151" s="63" t="s">
        <v>5092</v>
      </c>
      <c r="C151" s="12" t="s">
        <v>54</v>
      </c>
      <c r="D151" s="12"/>
      <c r="E151" s="66"/>
      <c r="F151" s="4" t="s">
        <v>5233</v>
      </c>
      <c r="G151" s="4" t="s">
        <v>99</v>
      </c>
      <c r="H151" s="4" t="s">
        <v>5245</v>
      </c>
      <c r="I151" s="4">
        <v>1</v>
      </c>
      <c r="J151" s="4" t="s">
        <v>5246</v>
      </c>
      <c r="K151" s="4">
        <v>2215692.31</v>
      </c>
      <c r="L151" s="31"/>
      <c r="M151" s="3">
        <v>43816</v>
      </c>
      <c r="N151" s="4">
        <v>1</v>
      </c>
      <c r="O151" s="4" t="s">
        <v>5246</v>
      </c>
      <c r="P151" s="4">
        <v>2215692.31</v>
      </c>
      <c r="Q151" s="31"/>
      <c r="R151" s="4">
        <v>213919</v>
      </c>
      <c r="S151" s="3">
        <v>43816</v>
      </c>
      <c r="T151" s="4" t="s">
        <v>5264</v>
      </c>
    </row>
    <row r="152" spans="1:20" s="63" customFormat="1" ht="15.75" thickBot="1" x14ac:dyDescent="0.3">
      <c r="A152" s="62">
        <v>142</v>
      </c>
      <c r="B152" s="63" t="s">
        <v>5093</v>
      </c>
      <c r="C152" s="12" t="s">
        <v>54</v>
      </c>
      <c r="D152" s="12"/>
      <c r="E152" s="66"/>
      <c r="F152" s="4" t="s">
        <v>5234</v>
      </c>
      <c r="G152" s="4" t="s">
        <v>99</v>
      </c>
      <c r="H152" s="4" t="s">
        <v>5250</v>
      </c>
      <c r="I152" s="4">
        <v>1</v>
      </c>
      <c r="J152" s="4" t="s">
        <v>5246</v>
      </c>
      <c r="K152" s="4">
        <v>0</v>
      </c>
      <c r="L152" s="31"/>
      <c r="M152" s="3">
        <v>43817</v>
      </c>
      <c r="N152" s="4">
        <v>1</v>
      </c>
      <c r="O152" s="4" t="s">
        <v>5246</v>
      </c>
      <c r="P152" s="4">
        <v>0</v>
      </c>
      <c r="Q152" s="31"/>
      <c r="R152" s="4">
        <v>214019</v>
      </c>
      <c r="S152" s="3">
        <v>43817</v>
      </c>
      <c r="T152" s="4" t="s">
        <v>5263</v>
      </c>
    </row>
    <row r="153" spans="1:20" s="63" customFormat="1" ht="15.75" thickBot="1" x14ac:dyDescent="0.3">
      <c r="A153" s="62">
        <v>143</v>
      </c>
      <c r="B153" s="63" t="s">
        <v>5094</v>
      </c>
      <c r="C153" s="12" t="s">
        <v>54</v>
      </c>
      <c r="D153" s="12"/>
      <c r="E153" s="66"/>
      <c r="F153" s="4" t="s">
        <v>5235</v>
      </c>
      <c r="G153" s="4" t="s">
        <v>94</v>
      </c>
      <c r="H153" s="4" t="s">
        <v>5245</v>
      </c>
      <c r="I153" s="4">
        <v>1</v>
      </c>
      <c r="J153" s="4" t="s">
        <v>5246</v>
      </c>
      <c r="K153" s="4">
        <v>1628416</v>
      </c>
      <c r="L153" s="31"/>
      <c r="M153" s="3">
        <v>43819</v>
      </c>
      <c r="N153" s="4">
        <v>1</v>
      </c>
      <c r="O153" s="4" t="s">
        <v>5246</v>
      </c>
      <c r="P153" s="4">
        <v>1628416</v>
      </c>
      <c r="Q153" s="31"/>
      <c r="R153" s="4">
        <v>215219</v>
      </c>
      <c r="S153" s="3">
        <v>43819</v>
      </c>
      <c r="T153" s="4" t="s">
        <v>5262</v>
      </c>
    </row>
    <row r="154" spans="1:20" s="63" customFormat="1" ht="15.75" thickBot="1" x14ac:dyDescent="0.3">
      <c r="A154" s="62">
        <v>144</v>
      </c>
      <c r="B154" s="63" t="s">
        <v>5095</v>
      </c>
      <c r="C154" s="12" t="s">
        <v>54</v>
      </c>
      <c r="D154" s="12"/>
      <c r="E154" s="66"/>
      <c r="F154" s="4" t="s">
        <v>5236</v>
      </c>
      <c r="G154" s="4" t="s">
        <v>94</v>
      </c>
      <c r="H154" s="4" t="s">
        <v>5247</v>
      </c>
      <c r="I154" s="4">
        <v>1</v>
      </c>
      <c r="J154" s="4" t="s">
        <v>5246</v>
      </c>
      <c r="K154" s="4">
        <v>0</v>
      </c>
      <c r="L154" s="31"/>
      <c r="M154" s="3">
        <v>43822</v>
      </c>
      <c r="N154" s="4">
        <v>1</v>
      </c>
      <c r="O154" s="4" t="s">
        <v>5246</v>
      </c>
      <c r="P154" s="4">
        <v>0</v>
      </c>
      <c r="Q154" s="31"/>
      <c r="R154" s="4">
        <v>216819</v>
      </c>
      <c r="S154" s="3">
        <v>43822</v>
      </c>
      <c r="T154" s="4" t="s">
        <v>5262</v>
      </c>
    </row>
    <row r="155" spans="1:20" s="63" customFormat="1" ht="15.75" thickBot="1" x14ac:dyDescent="0.3">
      <c r="A155" s="62">
        <v>145</v>
      </c>
      <c r="B155" s="63" t="s">
        <v>5096</v>
      </c>
      <c r="C155" s="12" t="s">
        <v>54</v>
      </c>
      <c r="D155" s="12"/>
      <c r="E155" s="66"/>
      <c r="F155" s="4" t="s">
        <v>5237</v>
      </c>
      <c r="G155" s="4" t="s">
        <v>94</v>
      </c>
      <c r="H155" s="4" t="s">
        <v>5245</v>
      </c>
      <c r="I155" s="4">
        <v>1</v>
      </c>
      <c r="J155" s="4" t="s">
        <v>5246</v>
      </c>
      <c r="K155" s="4">
        <v>1666666</v>
      </c>
      <c r="L155" s="31"/>
      <c r="M155" s="3">
        <v>43822</v>
      </c>
      <c r="N155" s="4">
        <v>1</v>
      </c>
      <c r="O155" s="4" t="s">
        <v>5246</v>
      </c>
      <c r="P155" s="4">
        <v>1666666</v>
      </c>
      <c r="Q155" s="31"/>
      <c r="R155" s="4">
        <v>216919</v>
      </c>
      <c r="S155" s="3">
        <v>43822</v>
      </c>
      <c r="T155" s="4" t="s">
        <v>5262</v>
      </c>
    </row>
    <row r="156" spans="1:20" s="63" customFormat="1" ht="15.75" thickBot="1" x14ac:dyDescent="0.3">
      <c r="A156" s="62">
        <v>146</v>
      </c>
      <c r="B156" s="63" t="s">
        <v>5097</v>
      </c>
      <c r="C156" s="12" t="s">
        <v>54</v>
      </c>
      <c r="D156" s="12"/>
      <c r="E156" s="66"/>
      <c r="F156" s="4" t="s">
        <v>5238</v>
      </c>
      <c r="G156" s="4" t="s">
        <v>94</v>
      </c>
      <c r="H156" s="4" t="s">
        <v>5245</v>
      </c>
      <c r="I156" s="4">
        <v>1</v>
      </c>
      <c r="J156" s="4" t="s">
        <v>5246</v>
      </c>
      <c r="K156" s="4">
        <v>3156494</v>
      </c>
      <c r="L156" s="31"/>
      <c r="M156" s="3">
        <v>43823</v>
      </c>
      <c r="N156" s="4">
        <v>1</v>
      </c>
      <c r="O156" s="4" t="s">
        <v>5246</v>
      </c>
      <c r="P156" s="4">
        <v>3156494</v>
      </c>
      <c r="Q156" s="31"/>
      <c r="R156" s="4">
        <v>221419</v>
      </c>
      <c r="S156" s="3">
        <v>43823</v>
      </c>
      <c r="T156" s="4" t="s">
        <v>5262</v>
      </c>
    </row>
    <row r="157" spans="1:20" s="63" customFormat="1" ht="15.75" thickBot="1" x14ac:dyDescent="0.3">
      <c r="A157" s="62">
        <v>147</v>
      </c>
      <c r="B157" s="63" t="s">
        <v>5098</v>
      </c>
      <c r="C157" s="12" t="s">
        <v>54</v>
      </c>
      <c r="D157" s="12"/>
      <c r="E157" s="66"/>
      <c r="F157" s="4" t="s">
        <v>5239</v>
      </c>
      <c r="G157" s="4" t="s">
        <v>99</v>
      </c>
      <c r="H157" s="4" t="s">
        <v>5260</v>
      </c>
      <c r="I157" s="4">
        <v>1</v>
      </c>
      <c r="J157" s="4" t="s">
        <v>5246</v>
      </c>
      <c r="K157" s="4">
        <v>642857.13</v>
      </c>
      <c r="L157" s="31"/>
      <c r="M157" s="3">
        <v>43819</v>
      </c>
      <c r="N157" s="4">
        <v>1</v>
      </c>
      <c r="O157" s="4" t="s">
        <v>5246</v>
      </c>
      <c r="P157" s="4">
        <v>642857.13</v>
      </c>
      <c r="Q157" s="31"/>
      <c r="R157" s="4">
        <v>255119</v>
      </c>
      <c r="S157" s="3">
        <v>43819</v>
      </c>
      <c r="T157" s="4" t="s">
        <v>5268</v>
      </c>
    </row>
    <row r="158" spans="1:20" s="63" customFormat="1" ht="15.75" thickBot="1" x14ac:dyDescent="0.3">
      <c r="A158" s="62">
        <v>148</v>
      </c>
      <c r="B158" s="63" t="s">
        <v>5099</v>
      </c>
      <c r="C158" s="12" t="s">
        <v>54</v>
      </c>
      <c r="D158" s="12"/>
      <c r="E158" s="66"/>
      <c r="F158" s="4" t="s">
        <v>5240</v>
      </c>
      <c r="G158" s="4" t="s">
        <v>94</v>
      </c>
      <c r="H158" s="4" t="s">
        <v>5248</v>
      </c>
      <c r="I158" s="4">
        <v>1</v>
      </c>
      <c r="J158" s="4" t="s">
        <v>5246</v>
      </c>
      <c r="K158" s="4">
        <v>152260057</v>
      </c>
      <c r="L158" s="31"/>
      <c r="M158" s="3">
        <v>43811</v>
      </c>
      <c r="N158" s="4">
        <v>1</v>
      </c>
      <c r="O158" s="4" t="s">
        <v>5246</v>
      </c>
      <c r="P158" s="4">
        <v>152260057</v>
      </c>
      <c r="Q158" s="31"/>
      <c r="R158" s="67" t="s">
        <v>5269</v>
      </c>
      <c r="S158" s="3">
        <v>43811</v>
      </c>
      <c r="T158" s="4" t="s">
        <v>5262</v>
      </c>
    </row>
    <row r="159" spans="1:20" s="63" customFormat="1" ht="15.75" thickBot="1" x14ac:dyDescent="0.3">
      <c r="A159" s="62">
        <v>149</v>
      </c>
      <c r="B159" s="63" t="s">
        <v>5100</v>
      </c>
      <c r="C159" s="12" t="s">
        <v>54</v>
      </c>
      <c r="D159" s="12"/>
      <c r="E159" s="66"/>
      <c r="F159" s="4" t="s">
        <v>5241</v>
      </c>
      <c r="G159" s="4" t="s">
        <v>99</v>
      </c>
      <c r="H159" s="4" t="s">
        <v>5261</v>
      </c>
      <c r="I159" s="4">
        <v>1</v>
      </c>
      <c r="J159" s="4" t="s">
        <v>5246</v>
      </c>
      <c r="K159" s="4">
        <v>0</v>
      </c>
      <c r="L159" s="31"/>
      <c r="M159" s="3">
        <v>43553</v>
      </c>
      <c r="N159" s="4">
        <v>1</v>
      </c>
      <c r="O159" s="4" t="s">
        <v>5246</v>
      </c>
      <c r="P159" s="4">
        <v>0</v>
      </c>
      <c r="Q159" s="31"/>
      <c r="R159" s="67" t="s">
        <v>5261</v>
      </c>
      <c r="S159" s="3">
        <v>43553</v>
      </c>
      <c r="T159" s="4" t="s">
        <v>5264</v>
      </c>
    </row>
    <row r="160" spans="1:20" s="63" customFormat="1" ht="15.75" thickBot="1" x14ac:dyDescent="0.3">
      <c r="A160" s="62">
        <v>150</v>
      </c>
      <c r="B160" s="63" t="s">
        <v>5101</v>
      </c>
      <c r="C160" s="12" t="s">
        <v>54</v>
      </c>
      <c r="D160" s="12"/>
      <c r="E160" s="66"/>
      <c r="F160" s="4" t="s">
        <v>5242</v>
      </c>
      <c r="G160" s="4" t="s">
        <v>94</v>
      </c>
      <c r="H160" s="4" t="s">
        <v>5261</v>
      </c>
      <c r="I160" s="4">
        <v>1</v>
      </c>
      <c r="J160" s="4" t="s">
        <v>5246</v>
      </c>
      <c r="K160" s="4">
        <v>0</v>
      </c>
      <c r="L160" s="31"/>
      <c r="M160" s="3">
        <v>43602</v>
      </c>
      <c r="N160" s="4">
        <v>1</v>
      </c>
      <c r="O160" s="4" t="s">
        <v>5246</v>
      </c>
      <c r="P160" s="4">
        <v>0</v>
      </c>
      <c r="Q160" s="31"/>
      <c r="R160" s="67" t="s">
        <v>5261</v>
      </c>
      <c r="S160" s="3">
        <v>43602</v>
      </c>
      <c r="T160" s="4" t="s">
        <v>5270</v>
      </c>
    </row>
    <row r="161" spans="1:20" s="63" customFormat="1" ht="15.75" thickBot="1" x14ac:dyDescent="0.3">
      <c r="A161" s="62">
        <v>151</v>
      </c>
      <c r="B161" s="63" t="s">
        <v>5102</v>
      </c>
      <c r="C161" s="12" t="s">
        <v>54</v>
      </c>
      <c r="D161" s="12"/>
      <c r="E161" s="66"/>
      <c r="F161" s="4" t="s">
        <v>5243</v>
      </c>
      <c r="G161" s="4" t="s">
        <v>93</v>
      </c>
      <c r="H161" s="4" t="s">
        <v>5261</v>
      </c>
      <c r="I161" s="4">
        <v>1</v>
      </c>
      <c r="J161" s="4" t="s">
        <v>5246</v>
      </c>
      <c r="K161" s="4">
        <v>0</v>
      </c>
      <c r="L161" s="31"/>
      <c r="M161" s="3">
        <v>43607</v>
      </c>
      <c r="N161" s="4">
        <v>1</v>
      </c>
      <c r="O161" s="4" t="s">
        <v>5246</v>
      </c>
      <c r="P161" s="4">
        <v>0</v>
      </c>
      <c r="Q161" s="31"/>
      <c r="R161" s="67" t="s">
        <v>5261</v>
      </c>
      <c r="S161" s="3">
        <v>43607</v>
      </c>
      <c r="T161" s="4" t="s">
        <v>5266</v>
      </c>
    </row>
    <row r="162" spans="1:20" s="63" customFormat="1" ht="15.75" thickBot="1" x14ac:dyDescent="0.3">
      <c r="A162" s="62">
        <v>152</v>
      </c>
      <c r="B162" s="63" t="s">
        <v>5103</v>
      </c>
      <c r="C162" s="12" t="s">
        <v>54</v>
      </c>
      <c r="D162" s="12"/>
      <c r="E162" s="66"/>
      <c r="F162" s="4" t="s">
        <v>5173</v>
      </c>
      <c r="G162" s="4" t="s">
        <v>96</v>
      </c>
      <c r="H162" s="4" t="s">
        <v>5261</v>
      </c>
      <c r="I162" s="4">
        <v>1</v>
      </c>
      <c r="J162" s="4" t="s">
        <v>5246</v>
      </c>
      <c r="K162" s="4">
        <v>0</v>
      </c>
      <c r="L162" s="31"/>
      <c r="M162" s="3">
        <v>43700</v>
      </c>
      <c r="N162" s="4">
        <v>1</v>
      </c>
      <c r="O162" s="4" t="s">
        <v>5246</v>
      </c>
      <c r="P162" s="4">
        <v>0</v>
      </c>
      <c r="Q162" s="31"/>
      <c r="R162" s="67" t="s">
        <v>5261</v>
      </c>
      <c r="S162" s="3">
        <v>43700</v>
      </c>
      <c r="T162" s="4" t="s">
        <v>5265</v>
      </c>
    </row>
    <row r="163" spans="1:20" s="63" customFormat="1" ht="15.75" thickBot="1" x14ac:dyDescent="0.3">
      <c r="A163" s="62">
        <v>153</v>
      </c>
      <c r="B163" s="63" t="s">
        <v>5104</v>
      </c>
      <c r="C163" s="12" t="s">
        <v>54</v>
      </c>
      <c r="D163" s="12"/>
      <c r="E163" s="66"/>
      <c r="F163" s="4" t="s">
        <v>5244</v>
      </c>
      <c r="G163" s="4" t="s">
        <v>99</v>
      </c>
      <c r="H163" s="4" t="s">
        <v>5247</v>
      </c>
      <c r="I163" s="4">
        <v>1</v>
      </c>
      <c r="J163" s="4" t="s">
        <v>5246</v>
      </c>
      <c r="K163" s="4">
        <v>22372000</v>
      </c>
      <c r="L163" s="31"/>
      <c r="M163" s="3">
        <v>43817</v>
      </c>
      <c r="N163" s="4">
        <v>1</v>
      </c>
      <c r="O163" s="4" t="s">
        <v>5246</v>
      </c>
      <c r="P163" s="4">
        <v>22372000</v>
      </c>
      <c r="Q163" s="31"/>
      <c r="R163" s="4">
        <v>215319</v>
      </c>
      <c r="S163" s="3">
        <v>43817</v>
      </c>
      <c r="T163" s="4" t="s">
        <v>5264</v>
      </c>
    </row>
    <row r="164" spans="1:20" s="63" customFormat="1" ht="15.75" thickBot="1" x14ac:dyDescent="0.3">
      <c r="A164" s="62">
        <v>154</v>
      </c>
      <c r="B164" s="63" t="s">
        <v>5105</v>
      </c>
      <c r="C164" s="12" t="s">
        <v>54</v>
      </c>
      <c r="D164" s="12"/>
      <c r="E164" s="66"/>
      <c r="F164" s="4" t="s">
        <v>5239</v>
      </c>
      <c r="G164" s="4" t="s">
        <v>99</v>
      </c>
      <c r="H164" s="4" t="s">
        <v>5245</v>
      </c>
      <c r="I164" s="4">
        <v>1</v>
      </c>
      <c r="J164" s="4" t="s">
        <v>5246</v>
      </c>
      <c r="K164" s="4">
        <v>30306599</v>
      </c>
      <c r="L164" s="31"/>
      <c r="M164" s="3">
        <v>43819</v>
      </c>
      <c r="N164" s="4">
        <v>1</v>
      </c>
      <c r="O164" s="4" t="s">
        <v>5246</v>
      </c>
      <c r="P164" s="4">
        <v>30306599</v>
      </c>
      <c r="Q164" s="31"/>
      <c r="R164" s="4">
        <v>213719</v>
      </c>
      <c r="S164" s="3">
        <v>43819</v>
      </c>
      <c r="T164" s="4" t="s">
        <v>5268</v>
      </c>
    </row>
    <row r="165" spans="1:20" x14ac:dyDescent="0.25">
      <c r="A165" s="1">
        <v>-1</v>
      </c>
      <c r="C165" s="2" t="s">
        <v>24</v>
      </c>
      <c r="D165" s="2" t="s">
        <v>24</v>
      </c>
      <c r="E165" s="2" t="s">
        <v>24</v>
      </c>
      <c r="F165" s="2" t="s">
        <v>24</v>
      </c>
      <c r="G165" s="2" t="s">
        <v>24</v>
      </c>
      <c r="H165" s="2" t="s">
        <v>24</v>
      </c>
      <c r="I165" s="2" t="s">
        <v>24</v>
      </c>
      <c r="J165" s="2" t="s">
        <v>24</v>
      </c>
      <c r="K165" s="2" t="s">
        <v>24</v>
      </c>
      <c r="L165" s="2" t="s">
        <v>24</v>
      </c>
      <c r="M165" s="2" t="s">
        <v>24</v>
      </c>
      <c r="N165" s="2" t="s">
        <v>24</v>
      </c>
      <c r="O165" s="2" t="s">
        <v>24</v>
      </c>
      <c r="P165" s="2" t="s">
        <v>24</v>
      </c>
      <c r="Q165" s="2" t="s">
        <v>24</v>
      </c>
      <c r="R165" s="2" t="s">
        <v>24</v>
      </c>
      <c r="S165" s="2" t="s">
        <v>24</v>
      </c>
      <c r="T165" s="2" t="s">
        <v>24</v>
      </c>
    </row>
    <row r="166" spans="1:20" x14ac:dyDescent="0.25">
      <c r="A166" s="1">
        <v>999999</v>
      </c>
      <c r="B166" t="s">
        <v>66</v>
      </c>
      <c r="C166" s="2" t="s">
        <v>24</v>
      </c>
      <c r="D166" s="2" t="s">
        <v>24</v>
      </c>
      <c r="E166" s="2" t="s">
        <v>24</v>
      </c>
      <c r="F166" s="2" t="s">
        <v>24</v>
      </c>
      <c r="G166" s="2" t="s">
        <v>24</v>
      </c>
      <c r="H166" s="2" t="s">
        <v>24</v>
      </c>
      <c r="I166" s="2" t="s">
        <v>24</v>
      </c>
      <c r="J166" s="2" t="s">
        <v>24</v>
      </c>
      <c r="K166" s="2" t="s">
        <v>24</v>
      </c>
      <c r="M166" s="2" t="s">
        <v>24</v>
      </c>
      <c r="N166" s="2" t="s">
        <v>24</v>
      </c>
      <c r="O166" s="2" t="s">
        <v>24</v>
      </c>
      <c r="P166" s="2" t="s">
        <v>24</v>
      </c>
      <c r="R166" s="2" t="s">
        <v>24</v>
      </c>
      <c r="S166" s="2" t="s">
        <v>24</v>
      </c>
      <c r="T166" s="2" t="s">
        <v>24</v>
      </c>
    </row>
    <row r="168" spans="1:20" x14ac:dyDescent="0.25">
      <c r="A168" s="1" t="s">
        <v>69</v>
      </c>
      <c r="B168" s="190" t="s">
        <v>91</v>
      </c>
      <c r="C168" s="191"/>
      <c r="D168" s="191"/>
      <c r="E168" s="191"/>
      <c r="F168" s="191"/>
      <c r="G168" s="191"/>
      <c r="H168" s="191"/>
      <c r="I168" s="191"/>
      <c r="J168" s="191"/>
      <c r="K168" s="191"/>
      <c r="L168" s="191"/>
      <c r="M168" s="191"/>
      <c r="N168" s="191"/>
      <c r="O168" s="191"/>
      <c r="P168" s="191"/>
      <c r="Q168" s="191"/>
      <c r="R168" s="191"/>
      <c r="S168" s="191"/>
      <c r="T168" s="191"/>
    </row>
    <row r="169" spans="1:20" x14ac:dyDescent="0.25">
      <c r="C169" s="1">
        <v>2</v>
      </c>
      <c r="D169" s="1">
        <v>3</v>
      </c>
      <c r="E169" s="1">
        <v>4</v>
      </c>
      <c r="F169" s="1">
        <v>8</v>
      </c>
      <c r="G169" s="1">
        <v>12</v>
      </c>
      <c r="H169" s="1">
        <v>16</v>
      </c>
      <c r="I169" s="1">
        <v>20</v>
      </c>
      <c r="J169" s="1">
        <v>24</v>
      </c>
      <c r="K169" s="1">
        <v>28</v>
      </c>
      <c r="L169" s="1">
        <v>32</v>
      </c>
      <c r="M169" s="1">
        <v>36</v>
      </c>
      <c r="N169" s="1">
        <v>40</v>
      </c>
      <c r="O169" s="1">
        <v>44</v>
      </c>
      <c r="P169" s="1">
        <v>48</v>
      </c>
      <c r="Q169" s="1">
        <v>52</v>
      </c>
      <c r="R169" s="1">
        <v>55</v>
      </c>
      <c r="S169" s="1">
        <v>56</v>
      </c>
      <c r="T169" s="1">
        <v>60</v>
      </c>
    </row>
    <row r="170" spans="1:20" ht="15.75" thickBot="1" x14ac:dyDescent="0.3">
      <c r="C170" s="1" t="s">
        <v>74</v>
      </c>
      <c r="D170" s="1" t="s">
        <v>75</v>
      </c>
      <c r="E170" s="1" t="s">
        <v>76</v>
      </c>
      <c r="F170" s="1" t="s">
        <v>77</v>
      </c>
      <c r="G170" s="1" t="s">
        <v>78</v>
      </c>
      <c r="H170" s="1" t="s">
        <v>79</v>
      </c>
      <c r="I170" s="1" t="s">
        <v>80</v>
      </c>
      <c r="J170" s="1" t="s">
        <v>81</v>
      </c>
      <c r="K170" s="1" t="s">
        <v>82</v>
      </c>
      <c r="L170" s="1" t="s">
        <v>83</v>
      </c>
      <c r="M170" s="1" t="s">
        <v>84</v>
      </c>
      <c r="N170" s="1" t="s">
        <v>85</v>
      </c>
      <c r="O170" s="1" t="s">
        <v>86</v>
      </c>
      <c r="P170" s="1" t="s">
        <v>87</v>
      </c>
      <c r="Q170" s="1" t="s">
        <v>88</v>
      </c>
      <c r="R170" s="1" t="s">
        <v>89</v>
      </c>
      <c r="S170" s="1" t="s">
        <v>90</v>
      </c>
      <c r="T170" s="1" t="s">
        <v>23</v>
      </c>
    </row>
    <row r="171" spans="1:20" ht="15.75" thickBot="1" x14ac:dyDescent="0.3">
      <c r="A171" s="1">
        <v>10</v>
      </c>
      <c r="B171" t="s">
        <v>92</v>
      </c>
      <c r="C171" s="2" t="s">
        <v>24</v>
      </c>
      <c r="D171" s="2" t="s">
        <v>24</v>
      </c>
      <c r="E171" s="4" t="s">
        <v>5285</v>
      </c>
      <c r="F171" s="2" t="s">
        <v>24</v>
      </c>
      <c r="G171" s="2" t="s">
        <v>24</v>
      </c>
      <c r="H171" s="2" t="s">
        <v>24</v>
      </c>
      <c r="I171" s="2" t="s">
        <v>24</v>
      </c>
      <c r="J171" s="2" t="s">
        <v>24</v>
      </c>
      <c r="K171" s="2" t="s">
        <v>24</v>
      </c>
      <c r="L171" s="2" t="s">
        <v>24</v>
      </c>
      <c r="M171" s="2" t="s">
        <v>24</v>
      </c>
      <c r="N171" s="2" t="s">
        <v>24</v>
      </c>
      <c r="O171" s="2" t="s">
        <v>24</v>
      </c>
      <c r="P171" s="2" t="s">
        <v>24</v>
      </c>
      <c r="Q171" s="2" t="s">
        <v>24</v>
      </c>
      <c r="R171" s="2" t="s">
        <v>24</v>
      </c>
      <c r="S171" s="2" t="s">
        <v>24</v>
      </c>
      <c r="T171" s="2" t="s">
        <v>24</v>
      </c>
    </row>
    <row r="351156" spans="1:2" x14ac:dyDescent="0.25">
      <c r="A351156" t="s">
        <v>54</v>
      </c>
      <c r="B351156" t="s">
        <v>93</v>
      </c>
    </row>
    <row r="351157" spans="1:2" x14ac:dyDescent="0.25">
      <c r="A351157" t="s">
        <v>55</v>
      </c>
      <c r="B351157" t="s">
        <v>94</v>
      </c>
    </row>
    <row r="351158" spans="1:2" x14ac:dyDescent="0.25">
      <c r="B351158" t="s">
        <v>95</v>
      </c>
    </row>
    <row r="351159" spans="1:2" x14ac:dyDescent="0.25">
      <c r="B351159" t="s">
        <v>96</v>
      </c>
    </row>
    <row r="351160" spans="1:2" x14ac:dyDescent="0.25">
      <c r="B351160" t="s">
        <v>97</v>
      </c>
    </row>
    <row r="351161" spans="1:2" x14ac:dyDescent="0.25">
      <c r="B351161" t="s">
        <v>98</v>
      </c>
    </row>
    <row r="351162" spans="1:2" x14ac:dyDescent="0.25">
      <c r="B351162" t="s">
        <v>99</v>
      </c>
    </row>
    <row r="351163" spans="1:2" x14ac:dyDescent="0.25">
      <c r="B351163" t="s">
        <v>100</v>
      </c>
    </row>
    <row r="351164" spans="1:2" x14ac:dyDescent="0.25">
      <c r="B351164" t="s">
        <v>101</v>
      </c>
    </row>
  </sheetData>
  <mergeCells count="2">
    <mergeCell ref="B8:T8"/>
    <mergeCell ref="B168:T168"/>
  </mergeCells>
  <dataValidations xWindow="575" yWindow="267" count="1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64" xr:uid="{00000000-0002-0000-0200-000000000000}">
      <formula1>$A$351155:$A$351157</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64" xr:uid="{00000000-0002-0000-02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164" xr:uid="{00000000-0002-0000-02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164" xr:uid="{00000000-0002-0000-0200-000003000000}">
      <formula1>$B$351155:$B$351164</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164" xr:uid="{00000000-0002-0000-02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164 N11:N164" xr:uid="{00000000-0002-0000-0200-00000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164 O11:O164" xr:uid="{00000000-0002-0000-02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164 P11:P164"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164 Q11:Q164" xr:uid="{00000000-0002-0000-02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164 S11:S164" xr:uid="{00000000-0002-0000-0200-000009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164" xr:uid="{00000000-0002-0000-0200-00000A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164" xr:uid="{00000000-0002-0000-0200-00000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171" xr:uid="{00000000-0002-0000-0200-00000C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0987"/>
  <sheetViews>
    <sheetView topLeftCell="L28" zoomScale="66" zoomScaleNormal="66" workbookViewId="0">
      <selection activeCell="O11" sqref="O11"/>
    </sheetView>
  </sheetViews>
  <sheetFormatPr baseColWidth="10" defaultColWidth="9.140625" defaultRowHeight="15" x14ac:dyDescent="0.25"/>
  <cols>
    <col min="2" max="2" width="16" customWidth="1"/>
    <col min="3" max="3" width="21" customWidth="1"/>
    <col min="4" max="4" width="19" customWidth="1"/>
    <col min="5" max="5" width="39" customWidth="1"/>
    <col min="6" max="6" width="26" customWidth="1"/>
    <col min="7" max="7" width="39" customWidth="1"/>
    <col min="8" max="8" width="19.140625" customWidth="1"/>
    <col min="9" max="9" width="16.42578125" customWidth="1"/>
    <col min="10" max="10" width="38.42578125"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26.42578125" style="13" customWidth="1"/>
    <col min="20" max="20" width="9.140625" style="13"/>
    <col min="21" max="256" width="8" hidden="1"/>
  </cols>
  <sheetData>
    <row r="1" spans="1:20" x14ac:dyDescent="0.25">
      <c r="B1" s="1" t="s">
        <v>0</v>
      </c>
      <c r="C1" s="1">
        <v>51</v>
      </c>
      <c r="D1" s="1" t="s">
        <v>1</v>
      </c>
    </row>
    <row r="2" spans="1:20" x14ac:dyDescent="0.25">
      <c r="B2" s="1" t="s">
        <v>2</v>
      </c>
      <c r="C2" s="1">
        <v>68</v>
      </c>
      <c r="D2" s="1" t="s">
        <v>102</v>
      </c>
    </row>
    <row r="3" spans="1:20" x14ac:dyDescent="0.25">
      <c r="B3" s="1" t="s">
        <v>4</v>
      </c>
      <c r="C3" s="1">
        <v>1</v>
      </c>
    </row>
    <row r="4" spans="1:20" x14ac:dyDescent="0.25">
      <c r="B4" s="1" t="s">
        <v>5</v>
      </c>
      <c r="C4" s="1">
        <v>233</v>
      </c>
    </row>
    <row r="5" spans="1:20" x14ac:dyDescent="0.25">
      <c r="B5" s="1" t="s">
        <v>6</v>
      </c>
      <c r="C5" s="5">
        <v>43830</v>
      </c>
    </row>
    <row r="6" spans="1:20" x14ac:dyDescent="0.25">
      <c r="B6" s="1" t="s">
        <v>7</v>
      </c>
      <c r="C6" s="1">
        <v>12</v>
      </c>
      <c r="D6" s="1" t="s">
        <v>8</v>
      </c>
    </row>
    <row r="8" spans="1:20" x14ac:dyDescent="0.25">
      <c r="A8" s="35" t="s">
        <v>9</v>
      </c>
      <c r="B8" s="192" t="s">
        <v>103</v>
      </c>
      <c r="C8" s="193"/>
      <c r="D8" s="193"/>
      <c r="E8" s="193"/>
      <c r="F8" s="193"/>
      <c r="G8" s="193"/>
      <c r="H8" s="193"/>
      <c r="I8" s="193"/>
      <c r="J8" s="193"/>
      <c r="K8" s="193"/>
      <c r="L8" s="193"/>
      <c r="M8" s="193"/>
      <c r="N8" s="193"/>
      <c r="O8" s="193"/>
      <c r="P8" s="193"/>
      <c r="Q8" s="193"/>
      <c r="R8" s="193"/>
      <c r="S8" s="194"/>
    </row>
    <row r="9" spans="1:20" x14ac:dyDescent="0.25">
      <c r="A9" s="13"/>
      <c r="B9" s="36"/>
      <c r="C9" s="9">
        <v>2</v>
      </c>
      <c r="D9" s="9">
        <v>3</v>
      </c>
      <c r="E9" s="9">
        <v>4</v>
      </c>
      <c r="F9" s="9">
        <v>8</v>
      </c>
      <c r="G9" s="9">
        <v>12</v>
      </c>
      <c r="H9" s="9">
        <v>16</v>
      </c>
      <c r="I9" s="9">
        <v>20</v>
      </c>
      <c r="J9" s="9">
        <v>24</v>
      </c>
      <c r="K9" s="9">
        <v>28</v>
      </c>
      <c r="L9" s="9">
        <v>32</v>
      </c>
      <c r="M9" s="9">
        <v>36</v>
      </c>
      <c r="N9" s="9">
        <v>40</v>
      </c>
      <c r="O9" s="9">
        <v>44</v>
      </c>
      <c r="P9" s="9">
        <v>48</v>
      </c>
      <c r="Q9" s="9">
        <v>52</v>
      </c>
      <c r="R9" s="9">
        <v>56</v>
      </c>
      <c r="S9" s="37">
        <v>60</v>
      </c>
    </row>
    <row r="10" spans="1:20" x14ac:dyDescent="0.25">
      <c r="A10" s="13"/>
      <c r="B10" s="36"/>
      <c r="C10" s="11" t="s">
        <v>104</v>
      </c>
      <c r="D10" s="11" t="s">
        <v>13</v>
      </c>
      <c r="E10" s="11" t="s">
        <v>76</v>
      </c>
      <c r="F10" s="11" t="s">
        <v>105</v>
      </c>
      <c r="G10" s="11" t="s">
        <v>106</v>
      </c>
      <c r="H10" s="11" t="s">
        <v>107</v>
      </c>
      <c r="I10" s="11" t="s">
        <v>108</v>
      </c>
      <c r="J10" s="11" t="s">
        <v>109</v>
      </c>
      <c r="K10" s="11" t="s">
        <v>110</v>
      </c>
      <c r="L10" s="11" t="s">
        <v>111</v>
      </c>
      <c r="M10" s="11" t="s">
        <v>112</v>
      </c>
      <c r="N10" s="11" t="s">
        <v>113</v>
      </c>
      <c r="O10" s="11" t="s">
        <v>114</v>
      </c>
      <c r="P10" s="11" t="s">
        <v>115</v>
      </c>
      <c r="Q10" s="11" t="s">
        <v>116</v>
      </c>
      <c r="R10" s="11" t="s">
        <v>117</v>
      </c>
      <c r="S10" s="38" t="s">
        <v>23</v>
      </c>
    </row>
    <row r="11" spans="1:20" ht="105" x14ac:dyDescent="0.25">
      <c r="A11" s="84">
        <v>1</v>
      </c>
      <c r="B11" s="15" t="s">
        <v>65</v>
      </c>
      <c r="C11" s="14" t="s">
        <v>54</v>
      </c>
      <c r="D11" s="14" t="s">
        <v>24</v>
      </c>
      <c r="E11" s="39" t="s">
        <v>5386</v>
      </c>
      <c r="F11" s="33" t="s">
        <v>4819</v>
      </c>
      <c r="G11" s="14" t="s">
        <v>4821</v>
      </c>
      <c r="H11" s="34" t="s">
        <v>4820</v>
      </c>
      <c r="I11" s="34" t="s">
        <v>4822</v>
      </c>
      <c r="J11" s="34" t="s">
        <v>4859</v>
      </c>
      <c r="K11" s="79" t="s">
        <v>5336</v>
      </c>
      <c r="L11" s="80">
        <v>484355171</v>
      </c>
      <c r="M11" s="34" t="s">
        <v>4886</v>
      </c>
      <c r="N11" s="14">
        <v>315</v>
      </c>
      <c r="O11" s="85">
        <v>484355171</v>
      </c>
      <c r="P11" s="14">
        <v>1</v>
      </c>
      <c r="Q11" s="112">
        <v>1</v>
      </c>
      <c r="R11" s="33" t="s">
        <v>5340</v>
      </c>
      <c r="S11" s="14" t="s">
        <v>24</v>
      </c>
    </row>
    <row r="12" spans="1:20" s="8" customFormat="1" ht="150" x14ac:dyDescent="0.25">
      <c r="A12" s="84">
        <v>2</v>
      </c>
      <c r="B12" s="15" t="s">
        <v>4536</v>
      </c>
      <c r="C12" s="14" t="s">
        <v>54</v>
      </c>
      <c r="D12" s="14"/>
      <c r="E12" s="14"/>
      <c r="F12" s="33" t="s">
        <v>4819</v>
      </c>
      <c r="G12" s="14" t="s">
        <v>4821</v>
      </c>
      <c r="H12" s="34" t="s">
        <v>4824</v>
      </c>
      <c r="I12" s="34" t="s">
        <v>4823</v>
      </c>
      <c r="J12" s="34" t="s">
        <v>4864</v>
      </c>
      <c r="K12" s="79" t="s">
        <v>5248</v>
      </c>
      <c r="L12" s="80">
        <v>762940</v>
      </c>
      <c r="M12" s="34" t="s">
        <v>4887</v>
      </c>
      <c r="N12" s="14">
        <v>270</v>
      </c>
      <c r="O12" s="85">
        <v>762940</v>
      </c>
      <c r="P12" s="14">
        <v>1</v>
      </c>
      <c r="Q12" s="112">
        <v>1</v>
      </c>
      <c r="R12" s="33" t="s">
        <v>5341</v>
      </c>
      <c r="S12" s="14"/>
      <c r="T12" s="13"/>
    </row>
    <row r="13" spans="1:20" s="8" customFormat="1" ht="180" x14ac:dyDescent="0.25">
      <c r="A13" s="84">
        <v>3</v>
      </c>
      <c r="B13" s="15" t="s">
        <v>4537</v>
      </c>
      <c r="C13" s="14" t="s">
        <v>54</v>
      </c>
      <c r="D13" s="14"/>
      <c r="E13" s="14"/>
      <c r="F13" s="33" t="s">
        <v>4819</v>
      </c>
      <c r="G13" s="14" t="s">
        <v>4821</v>
      </c>
      <c r="H13" s="34" t="s">
        <v>4824</v>
      </c>
      <c r="I13" s="34" t="s">
        <v>4825</v>
      </c>
      <c r="J13" s="34" t="s">
        <v>4861</v>
      </c>
      <c r="K13" s="81" t="s">
        <v>5337</v>
      </c>
      <c r="L13" s="80">
        <v>30738587</v>
      </c>
      <c r="M13" s="34" t="s">
        <v>4860</v>
      </c>
      <c r="N13" s="14">
        <v>330</v>
      </c>
      <c r="O13" s="85">
        <v>30738587</v>
      </c>
      <c r="P13" s="14">
        <v>1</v>
      </c>
      <c r="Q13" s="112">
        <v>0.95</v>
      </c>
      <c r="R13" s="33" t="s">
        <v>4821</v>
      </c>
      <c r="S13" s="14"/>
      <c r="T13" s="13"/>
    </row>
    <row r="14" spans="1:20" s="8" customFormat="1" ht="210" x14ac:dyDescent="0.25">
      <c r="A14" s="84">
        <v>4</v>
      </c>
      <c r="B14" s="15" t="s">
        <v>4538</v>
      </c>
      <c r="C14" s="14" t="s">
        <v>54</v>
      </c>
      <c r="D14" s="14"/>
      <c r="E14" s="14"/>
      <c r="F14" s="33" t="s">
        <v>4826</v>
      </c>
      <c r="G14" s="14" t="s">
        <v>4821</v>
      </c>
      <c r="H14" s="34" t="s">
        <v>4828</v>
      </c>
      <c r="I14" s="34" t="s">
        <v>4829</v>
      </c>
      <c r="J14" s="34" t="s">
        <v>4862</v>
      </c>
      <c r="K14" s="79" t="s">
        <v>5336</v>
      </c>
      <c r="L14" s="80">
        <v>550000000</v>
      </c>
      <c r="M14" s="41" t="s">
        <v>4888</v>
      </c>
      <c r="N14" s="14">
        <v>364</v>
      </c>
      <c r="O14" s="85">
        <v>376890000</v>
      </c>
      <c r="P14" s="14">
        <v>1</v>
      </c>
      <c r="Q14" s="112">
        <v>0.5</v>
      </c>
      <c r="R14" s="33" t="s">
        <v>4821</v>
      </c>
      <c r="S14" s="34" t="s">
        <v>4900</v>
      </c>
      <c r="T14" s="13"/>
    </row>
    <row r="15" spans="1:20" s="8" customFormat="1" ht="90" x14ac:dyDescent="0.25">
      <c r="A15" s="84">
        <v>5</v>
      </c>
      <c r="B15" s="15" t="s">
        <v>4539</v>
      </c>
      <c r="C15" s="14" t="s">
        <v>54</v>
      </c>
      <c r="D15" s="14"/>
      <c r="E15" s="14"/>
      <c r="F15" s="33" t="s">
        <v>4826</v>
      </c>
      <c r="G15" s="14" t="s">
        <v>4821</v>
      </c>
      <c r="H15" s="34" t="s">
        <v>4828</v>
      </c>
      <c r="I15" s="34" t="s">
        <v>4830</v>
      </c>
      <c r="J15" s="109" t="s">
        <v>5338</v>
      </c>
      <c r="K15" s="79" t="s">
        <v>5336</v>
      </c>
      <c r="L15" s="80">
        <v>204977500</v>
      </c>
      <c r="M15" s="110" t="s">
        <v>4863</v>
      </c>
      <c r="N15" s="14">
        <v>248</v>
      </c>
      <c r="O15" s="85">
        <v>61493250</v>
      </c>
      <c r="P15" s="14">
        <v>1</v>
      </c>
      <c r="Q15" s="112">
        <v>0.91</v>
      </c>
      <c r="R15" s="33" t="s">
        <v>5361</v>
      </c>
      <c r="S15" s="34" t="s">
        <v>4898</v>
      </c>
      <c r="T15" s="13"/>
    </row>
    <row r="16" spans="1:20" s="8" customFormat="1" ht="105" x14ac:dyDescent="0.25">
      <c r="A16" s="84">
        <v>6</v>
      </c>
      <c r="B16" s="15" t="s">
        <v>4540</v>
      </c>
      <c r="C16" s="14" t="s">
        <v>54</v>
      </c>
      <c r="D16" s="14"/>
      <c r="E16" s="14"/>
      <c r="F16" s="33" t="s">
        <v>4826</v>
      </c>
      <c r="G16" s="14" t="s">
        <v>4821</v>
      </c>
      <c r="H16" s="34" t="s">
        <v>4831</v>
      </c>
      <c r="I16" s="34" t="s">
        <v>4832</v>
      </c>
      <c r="J16" s="33" t="s">
        <v>4865</v>
      </c>
      <c r="K16" s="82" t="s">
        <v>5261</v>
      </c>
      <c r="L16" s="83">
        <v>0</v>
      </c>
      <c r="M16" s="33" t="s">
        <v>4866</v>
      </c>
      <c r="N16" s="14">
        <v>270</v>
      </c>
      <c r="O16" s="111">
        <v>0</v>
      </c>
      <c r="P16" s="14">
        <v>1</v>
      </c>
      <c r="Q16" s="112">
        <v>1</v>
      </c>
      <c r="R16" s="33" t="s">
        <v>5342</v>
      </c>
      <c r="S16" s="14"/>
      <c r="T16" s="13"/>
    </row>
    <row r="17" spans="1:20" s="8" customFormat="1" ht="105" x14ac:dyDescent="0.25">
      <c r="A17" s="84">
        <v>7</v>
      </c>
      <c r="B17" s="15" t="s">
        <v>4541</v>
      </c>
      <c r="C17" s="14" t="s">
        <v>54</v>
      </c>
      <c r="D17" s="14"/>
      <c r="E17" s="14"/>
      <c r="F17" s="33" t="s">
        <v>4827</v>
      </c>
      <c r="G17" s="14" t="s">
        <v>4821</v>
      </c>
      <c r="H17" s="34" t="s">
        <v>4831</v>
      </c>
      <c r="I17" s="34" t="s">
        <v>4867</v>
      </c>
      <c r="J17" s="33" t="s">
        <v>4868</v>
      </c>
      <c r="K17" s="82" t="s">
        <v>5261</v>
      </c>
      <c r="L17" s="83">
        <v>0</v>
      </c>
      <c r="M17" s="33" t="s">
        <v>4869</v>
      </c>
      <c r="N17" s="14">
        <v>345</v>
      </c>
      <c r="O17" s="111">
        <v>0</v>
      </c>
      <c r="P17" s="14">
        <v>1</v>
      </c>
      <c r="Q17" s="112">
        <v>1</v>
      </c>
      <c r="R17" s="33" t="s">
        <v>5343</v>
      </c>
      <c r="S17" s="14"/>
      <c r="T17" s="13"/>
    </row>
    <row r="18" spans="1:20" s="8" customFormat="1" ht="75" x14ac:dyDescent="0.25">
      <c r="A18" s="84">
        <v>8</v>
      </c>
      <c r="B18" s="15" t="s">
        <v>4542</v>
      </c>
      <c r="C18" s="14" t="s">
        <v>54</v>
      </c>
      <c r="D18" s="14"/>
      <c r="E18" s="14"/>
      <c r="F18" s="33" t="s">
        <v>4833</v>
      </c>
      <c r="G18" s="14" t="s">
        <v>4821</v>
      </c>
      <c r="H18" s="34" t="s">
        <v>4834</v>
      </c>
      <c r="I18" s="34" t="s">
        <v>4835</v>
      </c>
      <c r="J18" s="33" t="s">
        <v>4870</v>
      </c>
      <c r="K18" s="82" t="s">
        <v>5336</v>
      </c>
      <c r="L18" s="83">
        <v>25000000</v>
      </c>
      <c r="M18" s="14" t="s">
        <v>4871</v>
      </c>
      <c r="N18" s="14">
        <v>270</v>
      </c>
      <c r="O18" s="86">
        <v>25000000</v>
      </c>
      <c r="P18" s="14">
        <v>1</v>
      </c>
      <c r="Q18" s="112">
        <v>1</v>
      </c>
      <c r="R18" s="33" t="s">
        <v>4821</v>
      </c>
      <c r="S18" s="14"/>
      <c r="T18" s="13"/>
    </row>
    <row r="19" spans="1:20" s="8" customFormat="1" ht="165" x14ac:dyDescent="0.25">
      <c r="A19" s="84">
        <v>9</v>
      </c>
      <c r="B19" s="15" t="s">
        <v>4543</v>
      </c>
      <c r="C19" s="14" t="s">
        <v>54</v>
      </c>
      <c r="D19" s="14"/>
      <c r="E19" s="14"/>
      <c r="F19" s="33" t="s">
        <v>4833</v>
      </c>
      <c r="G19" s="14" t="s">
        <v>4821</v>
      </c>
      <c r="H19" s="34" t="s">
        <v>4834</v>
      </c>
      <c r="I19" s="34" t="s">
        <v>4836</v>
      </c>
      <c r="J19" s="33" t="s">
        <v>4872</v>
      </c>
      <c r="K19" s="82" t="s">
        <v>5336</v>
      </c>
      <c r="L19" s="83">
        <v>484355171</v>
      </c>
      <c r="M19" s="33" t="s">
        <v>4858</v>
      </c>
      <c r="N19" s="14">
        <v>330</v>
      </c>
      <c r="O19" s="85">
        <v>484355171</v>
      </c>
      <c r="P19" s="14">
        <v>1</v>
      </c>
      <c r="Q19" s="112">
        <v>1</v>
      </c>
      <c r="R19" s="33" t="s">
        <v>4821</v>
      </c>
      <c r="S19" s="14"/>
      <c r="T19" s="13"/>
    </row>
    <row r="20" spans="1:20" s="8" customFormat="1" ht="105" x14ac:dyDescent="0.25">
      <c r="A20" s="84">
        <v>10</v>
      </c>
      <c r="B20" s="15" t="s">
        <v>92</v>
      </c>
      <c r="C20" s="14" t="s">
        <v>54</v>
      </c>
      <c r="D20" s="14"/>
      <c r="E20" s="14"/>
      <c r="F20" s="33" t="s">
        <v>4837</v>
      </c>
      <c r="G20" s="14" t="s">
        <v>4821</v>
      </c>
      <c r="H20" s="34" t="s">
        <v>4838</v>
      </c>
      <c r="I20" s="34" t="s">
        <v>4839</v>
      </c>
      <c r="J20" s="33" t="s">
        <v>4873</v>
      </c>
      <c r="K20" s="82" t="s">
        <v>5336</v>
      </c>
      <c r="L20" s="83">
        <v>7009152</v>
      </c>
      <c r="M20" s="14" t="s">
        <v>4874</v>
      </c>
      <c r="N20" s="14">
        <v>315</v>
      </c>
      <c r="O20" s="85">
        <v>7009152</v>
      </c>
      <c r="P20" s="14">
        <v>1</v>
      </c>
      <c r="Q20" s="112">
        <v>1</v>
      </c>
      <c r="R20" s="33" t="s">
        <v>4821</v>
      </c>
      <c r="S20" s="14"/>
      <c r="T20" s="13"/>
    </row>
    <row r="21" spans="1:20" s="8" customFormat="1" ht="105" x14ac:dyDescent="0.25">
      <c r="A21" s="84">
        <v>11</v>
      </c>
      <c r="B21" s="15" t="s">
        <v>4544</v>
      </c>
      <c r="C21" s="14" t="s">
        <v>54</v>
      </c>
      <c r="D21" s="14"/>
      <c r="E21" s="14"/>
      <c r="F21" s="33" t="s">
        <v>4837</v>
      </c>
      <c r="G21" s="14" t="s">
        <v>4821</v>
      </c>
      <c r="H21" s="34" t="s">
        <v>4838</v>
      </c>
      <c r="I21" s="34" t="s">
        <v>4840</v>
      </c>
      <c r="J21" s="34" t="s">
        <v>4875</v>
      </c>
      <c r="K21" s="82" t="s">
        <v>5261</v>
      </c>
      <c r="L21" s="83">
        <v>0</v>
      </c>
      <c r="M21" s="34" t="s">
        <v>4876</v>
      </c>
      <c r="N21" s="14">
        <v>365</v>
      </c>
      <c r="O21" s="111">
        <v>0</v>
      </c>
      <c r="P21" s="14">
        <v>1</v>
      </c>
      <c r="Q21" s="112">
        <v>1</v>
      </c>
      <c r="R21" s="33" t="s">
        <v>4821</v>
      </c>
      <c r="S21" s="14"/>
      <c r="T21" s="13"/>
    </row>
    <row r="22" spans="1:20" s="8" customFormat="1" ht="251.25" customHeight="1" x14ac:dyDescent="0.25">
      <c r="A22" s="84">
        <v>12</v>
      </c>
      <c r="B22" s="15" t="s">
        <v>4545</v>
      </c>
      <c r="C22" s="14" t="s">
        <v>54</v>
      </c>
      <c r="D22" s="14"/>
      <c r="E22" s="14"/>
      <c r="F22" s="33" t="s">
        <v>4837</v>
      </c>
      <c r="G22" s="14" t="s">
        <v>4821</v>
      </c>
      <c r="H22" s="34" t="s">
        <v>4838</v>
      </c>
      <c r="I22" s="110" t="s">
        <v>4841</v>
      </c>
      <c r="J22" s="33" t="s">
        <v>5339</v>
      </c>
      <c r="K22" s="82" t="s">
        <v>5261</v>
      </c>
      <c r="L22" s="83">
        <v>0</v>
      </c>
      <c r="M22" s="14" t="s">
        <v>4874</v>
      </c>
      <c r="N22" s="14">
        <v>255</v>
      </c>
      <c r="O22" s="111">
        <v>0</v>
      </c>
      <c r="P22" s="14">
        <v>1</v>
      </c>
      <c r="Q22" s="40">
        <v>0.3</v>
      </c>
      <c r="R22" s="33" t="s">
        <v>5344</v>
      </c>
      <c r="S22" s="40" t="s">
        <v>5385</v>
      </c>
      <c r="T22" s="13"/>
    </row>
    <row r="23" spans="1:20" s="8" customFormat="1" ht="169.5" customHeight="1" x14ac:dyDescent="0.25">
      <c r="A23" s="84">
        <v>13</v>
      </c>
      <c r="B23" s="15" t="s">
        <v>4546</v>
      </c>
      <c r="C23" s="14" t="s">
        <v>54</v>
      </c>
      <c r="D23" s="14"/>
      <c r="E23" s="14"/>
      <c r="F23" s="33" t="s">
        <v>4842</v>
      </c>
      <c r="G23" s="14" t="s">
        <v>4821</v>
      </c>
      <c r="H23" s="34" t="s">
        <v>4843</v>
      </c>
      <c r="I23" s="34" t="s">
        <v>4844</v>
      </c>
      <c r="J23" s="34" t="s">
        <v>4877</v>
      </c>
      <c r="K23" s="82" t="s">
        <v>5261</v>
      </c>
      <c r="L23" s="83">
        <v>0</v>
      </c>
      <c r="M23" s="34" t="s">
        <v>4876</v>
      </c>
      <c r="N23" s="14">
        <v>361</v>
      </c>
      <c r="O23" s="111">
        <v>0</v>
      </c>
      <c r="P23" s="14">
        <v>1</v>
      </c>
      <c r="Q23" s="112">
        <v>0.8</v>
      </c>
      <c r="R23" s="33" t="s">
        <v>4821</v>
      </c>
      <c r="S23" s="34" t="s">
        <v>4899</v>
      </c>
      <c r="T23" s="13"/>
    </row>
    <row r="24" spans="1:20" s="8" customFormat="1" ht="150" x14ac:dyDescent="0.25">
      <c r="A24" s="84">
        <v>14</v>
      </c>
      <c r="B24" s="15" t="s">
        <v>4547</v>
      </c>
      <c r="C24" s="14" t="s">
        <v>54</v>
      </c>
      <c r="D24" s="14"/>
      <c r="E24" s="14"/>
      <c r="F24" s="33" t="s">
        <v>4842</v>
      </c>
      <c r="G24" s="14" t="s">
        <v>4821</v>
      </c>
      <c r="H24" s="34" t="s">
        <v>4843</v>
      </c>
      <c r="I24" s="34" t="s">
        <v>4845</v>
      </c>
      <c r="J24" s="33" t="s">
        <v>4878</v>
      </c>
      <c r="K24" s="82" t="s">
        <v>5261</v>
      </c>
      <c r="L24" s="83">
        <v>0</v>
      </c>
      <c r="M24" s="14" t="s">
        <v>4879</v>
      </c>
      <c r="N24" s="14">
        <v>300</v>
      </c>
      <c r="O24" s="111">
        <v>0</v>
      </c>
      <c r="P24" s="14">
        <v>1</v>
      </c>
      <c r="Q24" s="112">
        <v>1</v>
      </c>
      <c r="R24" s="33" t="s">
        <v>4821</v>
      </c>
      <c r="S24" s="14"/>
      <c r="T24" s="13"/>
    </row>
    <row r="25" spans="1:20" s="8" customFormat="1" ht="135" x14ac:dyDescent="0.25">
      <c r="A25" s="84">
        <v>15</v>
      </c>
      <c r="B25" s="15" t="s">
        <v>4548</v>
      </c>
      <c r="C25" s="14" t="s">
        <v>54</v>
      </c>
      <c r="D25" s="14"/>
      <c r="E25" s="14"/>
      <c r="F25" s="33" t="s">
        <v>4842</v>
      </c>
      <c r="G25" s="14" t="s">
        <v>4821</v>
      </c>
      <c r="H25" s="34" t="s">
        <v>4846</v>
      </c>
      <c r="I25" s="34" t="s">
        <v>4847</v>
      </c>
      <c r="J25" s="34" t="s">
        <v>4880</v>
      </c>
      <c r="K25" s="82" t="s">
        <v>5261</v>
      </c>
      <c r="L25" s="83">
        <v>0</v>
      </c>
      <c r="M25" s="34" t="s">
        <v>4881</v>
      </c>
      <c r="N25" s="14">
        <v>130</v>
      </c>
      <c r="O25" s="111">
        <v>0</v>
      </c>
      <c r="P25" s="14">
        <v>1</v>
      </c>
      <c r="Q25" s="112">
        <v>1</v>
      </c>
      <c r="R25" s="33" t="s">
        <v>4821</v>
      </c>
      <c r="S25" s="34"/>
      <c r="T25" s="13"/>
    </row>
    <row r="26" spans="1:20" s="8" customFormat="1" ht="135" x14ac:dyDescent="0.25">
      <c r="A26" s="84">
        <v>16</v>
      </c>
      <c r="B26" s="15" t="s">
        <v>4549</v>
      </c>
      <c r="C26" s="14" t="s">
        <v>54</v>
      </c>
      <c r="D26" s="14"/>
      <c r="E26" s="14"/>
      <c r="F26" s="33" t="s">
        <v>4842</v>
      </c>
      <c r="G26" s="14" t="s">
        <v>4821</v>
      </c>
      <c r="H26" s="34" t="s">
        <v>4846</v>
      </c>
      <c r="I26" s="34" t="s">
        <v>4848</v>
      </c>
      <c r="J26" s="34" t="s">
        <v>4882</v>
      </c>
      <c r="K26" s="82" t="s">
        <v>5261</v>
      </c>
      <c r="L26" s="83">
        <v>0</v>
      </c>
      <c r="M26" s="14" t="s">
        <v>4883</v>
      </c>
      <c r="N26" s="14">
        <v>325</v>
      </c>
      <c r="O26" s="111">
        <v>0</v>
      </c>
      <c r="P26" s="14">
        <v>1</v>
      </c>
      <c r="Q26" s="112">
        <v>1</v>
      </c>
      <c r="R26" s="33" t="s">
        <v>5345</v>
      </c>
      <c r="S26" s="14"/>
      <c r="T26" s="13"/>
    </row>
    <row r="27" spans="1:20" s="8" customFormat="1" ht="120" x14ac:dyDescent="0.25">
      <c r="A27" s="84">
        <v>17</v>
      </c>
      <c r="B27" s="15" t="s">
        <v>4550</v>
      </c>
      <c r="C27" s="14" t="s">
        <v>54</v>
      </c>
      <c r="D27" s="14"/>
      <c r="E27" s="14"/>
      <c r="F27" s="33" t="s">
        <v>4842</v>
      </c>
      <c r="G27" s="14" t="s">
        <v>4821</v>
      </c>
      <c r="H27" s="34" t="s">
        <v>4849</v>
      </c>
      <c r="I27" s="34" t="s">
        <v>4850</v>
      </c>
      <c r="J27" s="33" t="s">
        <v>4884</v>
      </c>
      <c r="K27" s="82" t="s">
        <v>5261</v>
      </c>
      <c r="L27" s="83">
        <v>0</v>
      </c>
      <c r="M27" s="14" t="s">
        <v>4885</v>
      </c>
      <c r="N27" s="14">
        <v>330</v>
      </c>
      <c r="O27" s="111">
        <v>0</v>
      </c>
      <c r="P27" s="14">
        <v>1</v>
      </c>
      <c r="Q27" s="112">
        <v>1</v>
      </c>
      <c r="R27" s="33" t="s">
        <v>5363</v>
      </c>
      <c r="S27" s="14"/>
      <c r="T27" s="13"/>
    </row>
    <row r="28" spans="1:20" s="8" customFormat="1" ht="135" x14ac:dyDescent="0.25">
      <c r="A28" s="84">
        <v>18</v>
      </c>
      <c r="B28" s="15" t="s">
        <v>4551</v>
      </c>
      <c r="C28" s="14" t="s">
        <v>54</v>
      </c>
      <c r="D28" s="14"/>
      <c r="E28" s="14"/>
      <c r="F28" s="33" t="s">
        <v>4842</v>
      </c>
      <c r="G28" s="14" t="s">
        <v>4821</v>
      </c>
      <c r="H28" s="34" t="s">
        <v>4849</v>
      </c>
      <c r="I28" s="34" t="s">
        <v>4851</v>
      </c>
      <c r="J28" s="34" t="s">
        <v>4889</v>
      </c>
      <c r="K28" s="82" t="s">
        <v>5261</v>
      </c>
      <c r="L28" s="83">
        <v>0</v>
      </c>
      <c r="M28" s="34" t="s">
        <v>4881</v>
      </c>
      <c r="N28" s="14">
        <v>308</v>
      </c>
      <c r="O28" s="111">
        <v>0</v>
      </c>
      <c r="P28" s="14">
        <v>1</v>
      </c>
      <c r="Q28" s="112">
        <v>1</v>
      </c>
      <c r="R28" s="33" t="s">
        <v>5363</v>
      </c>
      <c r="S28" s="14"/>
      <c r="T28" s="13"/>
    </row>
    <row r="29" spans="1:20" s="8" customFormat="1" ht="165" x14ac:dyDescent="0.25">
      <c r="A29" s="84">
        <v>19</v>
      </c>
      <c r="B29" s="15" t="s">
        <v>4552</v>
      </c>
      <c r="C29" s="14" t="s">
        <v>54</v>
      </c>
      <c r="D29" s="14"/>
      <c r="E29" s="14"/>
      <c r="F29" s="33" t="s">
        <v>4842</v>
      </c>
      <c r="G29" s="14" t="s">
        <v>4821</v>
      </c>
      <c r="H29" s="34" t="s">
        <v>4849</v>
      </c>
      <c r="I29" s="34" t="s">
        <v>4852</v>
      </c>
      <c r="J29" s="34" t="s">
        <v>4890</v>
      </c>
      <c r="K29" s="82" t="s">
        <v>5261</v>
      </c>
      <c r="L29" s="83">
        <v>0</v>
      </c>
      <c r="M29" s="34" t="s">
        <v>4881</v>
      </c>
      <c r="N29" s="14">
        <v>352</v>
      </c>
      <c r="O29" s="111">
        <v>0</v>
      </c>
      <c r="P29" s="14">
        <v>1</v>
      </c>
      <c r="Q29" s="112">
        <v>0.9</v>
      </c>
      <c r="R29" s="33" t="s">
        <v>5342</v>
      </c>
      <c r="S29" s="42" t="s">
        <v>4891</v>
      </c>
      <c r="T29" s="13"/>
    </row>
    <row r="30" spans="1:20" s="8" customFormat="1" ht="120" x14ac:dyDescent="0.25">
      <c r="A30" s="84">
        <v>20</v>
      </c>
      <c r="B30" s="15" t="s">
        <v>4553</v>
      </c>
      <c r="C30" s="14" t="s">
        <v>54</v>
      </c>
      <c r="D30" s="14"/>
      <c r="E30" s="14"/>
      <c r="F30" s="33" t="s">
        <v>4853</v>
      </c>
      <c r="G30" s="14" t="s">
        <v>4821</v>
      </c>
      <c r="H30" s="34" t="s">
        <v>4854</v>
      </c>
      <c r="I30" s="34" t="s">
        <v>4855</v>
      </c>
      <c r="J30" s="33" t="s">
        <v>4893</v>
      </c>
      <c r="K30" s="82" t="s">
        <v>5336</v>
      </c>
      <c r="L30" s="115">
        <v>24000000</v>
      </c>
      <c r="M30" s="33" t="s">
        <v>4892</v>
      </c>
      <c r="N30" s="14">
        <v>268</v>
      </c>
      <c r="O30" s="113">
        <v>0</v>
      </c>
      <c r="P30" s="14">
        <v>1</v>
      </c>
      <c r="Q30" s="112">
        <v>1</v>
      </c>
      <c r="R30" s="33" t="s">
        <v>4821</v>
      </c>
      <c r="S30" s="14"/>
      <c r="T30" s="13"/>
    </row>
    <row r="31" spans="1:20" s="8" customFormat="1" ht="90" x14ac:dyDescent="0.25">
      <c r="A31" s="84">
        <v>21</v>
      </c>
      <c r="B31" s="15" t="s">
        <v>4554</v>
      </c>
      <c r="C31" s="14" t="s">
        <v>54</v>
      </c>
      <c r="D31" s="14"/>
      <c r="E31" s="14"/>
      <c r="F31" s="33" t="s">
        <v>4853</v>
      </c>
      <c r="G31" s="14" t="s">
        <v>4821</v>
      </c>
      <c r="H31" s="34" t="s">
        <v>4856</v>
      </c>
      <c r="I31" s="34" t="s">
        <v>4857</v>
      </c>
      <c r="J31" s="33" t="s">
        <v>4894</v>
      </c>
      <c r="K31" s="82" t="s">
        <v>5336</v>
      </c>
      <c r="L31" s="115">
        <v>88789678</v>
      </c>
      <c r="M31" s="33" t="s">
        <v>4895</v>
      </c>
      <c r="N31" s="14">
        <v>275</v>
      </c>
      <c r="O31" s="114">
        <v>8789678</v>
      </c>
      <c r="P31" s="14">
        <v>1</v>
      </c>
      <c r="Q31" s="112">
        <v>1</v>
      </c>
      <c r="R31" s="33" t="s">
        <v>4821</v>
      </c>
      <c r="S31" s="14"/>
      <c r="T31" s="13"/>
    </row>
    <row r="350986" spans="1:1" x14ac:dyDescent="0.25">
      <c r="A350986" t="s">
        <v>54</v>
      </c>
    </row>
    <row r="350987" spans="1:1" x14ac:dyDescent="0.25">
      <c r="A350987" t="s">
        <v>55</v>
      </c>
    </row>
  </sheetData>
  <mergeCells count="1">
    <mergeCell ref="B8:S8"/>
  </mergeCells>
  <dataValidations xWindow="552" yWindow="239" count="17">
    <dataValidation type="list" allowBlank="1" showInputMessage="1" showErrorMessage="1" errorTitle="Entrada no válida" error="Por favor seleccione un elemento de la lista" promptTitle="Seleccione un elemento de la lista" prompt=" Únicamente seleccione NO, cuando NO disponga" sqref="C11:C31" xr:uid="{00000000-0002-0000-0300-000000000000}">
      <formula1>$A$350985:$A$350987</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1" xr:uid="{00000000-0002-0000-0300-000001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31" xr:uid="{00000000-0002-0000-03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31" xr:uid="{00000000-0002-0000-03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31" xr:uid="{00000000-0002-0000-03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17 H20:H31" xr:uid="{00000000-0002-0000-03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31" xr:uid="{00000000-0002-0000-03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13 J15:J31" xr:uid="{00000000-0002-0000-03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31" xr:uid="{00000000-0002-0000-03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31" xr:uid="{00000000-0002-0000-03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31" xr:uid="{00000000-0002-0000-03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31" xr:uid="{00000000-0002-0000-03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31" xr:uid="{00000000-0002-0000-03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31" xr:uid="{00000000-0002-0000-03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21 Q23:Q31" xr:uid="{00000000-0002-0000-03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31" xr:uid="{00000000-0002-0000-03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28 S30:S31 Q22" xr:uid="{00000000-0002-0000-0300-000010000000}">
      <formula1>0</formula1>
      <formula2>390</formula2>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104"/>
  <sheetViews>
    <sheetView topLeftCell="F96" zoomScale="71" zoomScaleNormal="71" workbookViewId="0">
      <selection activeCell="M12" sqref="M12"/>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7.85546875" customWidth="1"/>
    <col min="8" max="8" width="33" customWidth="1"/>
    <col min="9" max="9" width="10" customWidth="1"/>
    <col min="10" max="10" width="36.7109375" customWidth="1"/>
    <col min="11" max="11" width="29" customWidth="1"/>
    <col min="12" max="12" width="47.140625" style="121" customWidth="1"/>
    <col min="13" max="13" width="24.42578125" customWidth="1"/>
    <col min="15" max="256" width="8" hidden="1"/>
  </cols>
  <sheetData>
    <row r="1" spans="1:13" x14ac:dyDescent="0.25">
      <c r="B1" s="1" t="s">
        <v>0</v>
      </c>
      <c r="C1" s="1">
        <v>51</v>
      </c>
      <c r="D1" s="1" t="s">
        <v>1</v>
      </c>
    </row>
    <row r="2" spans="1:13" x14ac:dyDescent="0.25">
      <c r="B2" s="1" t="s">
        <v>2</v>
      </c>
      <c r="C2" s="1">
        <v>105</v>
      </c>
      <c r="D2" s="1" t="s">
        <v>118</v>
      </c>
    </row>
    <row r="3" spans="1:13" x14ac:dyDescent="0.25">
      <c r="B3" s="1" t="s">
        <v>4</v>
      </c>
      <c r="C3" s="1">
        <v>1</v>
      </c>
    </row>
    <row r="4" spans="1:13" x14ac:dyDescent="0.25">
      <c r="B4" s="1" t="s">
        <v>5</v>
      </c>
      <c r="C4" s="1">
        <v>233</v>
      </c>
    </row>
    <row r="5" spans="1:13" x14ac:dyDescent="0.25">
      <c r="B5" s="1" t="s">
        <v>6</v>
      </c>
      <c r="C5" s="5">
        <v>43830</v>
      </c>
    </row>
    <row r="6" spans="1:13" x14ac:dyDescent="0.25">
      <c r="B6" s="1" t="s">
        <v>7</v>
      </c>
      <c r="C6" s="1">
        <v>12</v>
      </c>
      <c r="D6" s="1" t="s">
        <v>8</v>
      </c>
    </row>
    <row r="8" spans="1:13" x14ac:dyDescent="0.25">
      <c r="A8" s="1" t="s">
        <v>9</v>
      </c>
      <c r="B8" s="190" t="s">
        <v>119</v>
      </c>
      <c r="C8" s="191"/>
      <c r="D8" s="191"/>
      <c r="E8" s="191"/>
      <c r="F8" s="191"/>
      <c r="G8" s="191"/>
      <c r="H8" s="191"/>
      <c r="I8" s="191"/>
      <c r="J8" s="191"/>
      <c r="K8" s="191"/>
      <c r="L8" s="191"/>
      <c r="M8" s="191"/>
    </row>
    <row r="9" spans="1:13" x14ac:dyDescent="0.25">
      <c r="C9" s="1">
        <v>2</v>
      </c>
      <c r="D9" s="1">
        <v>3</v>
      </c>
      <c r="E9" s="1">
        <v>4</v>
      </c>
      <c r="F9" s="1">
        <v>8</v>
      </c>
      <c r="G9" s="1">
        <v>12</v>
      </c>
      <c r="H9" s="1">
        <v>16</v>
      </c>
      <c r="I9" s="1">
        <v>20</v>
      </c>
      <c r="J9" s="1">
        <v>24</v>
      </c>
      <c r="K9" s="1">
        <v>28</v>
      </c>
      <c r="L9" s="122">
        <v>32</v>
      </c>
      <c r="M9" s="1">
        <v>36</v>
      </c>
    </row>
    <row r="10" spans="1:13" x14ac:dyDescent="0.25">
      <c r="C10" s="11" t="s">
        <v>12</v>
      </c>
      <c r="D10" s="11" t="s">
        <v>13</v>
      </c>
      <c r="E10" s="11" t="s">
        <v>120</v>
      </c>
      <c r="F10" s="11" t="s">
        <v>121</v>
      </c>
      <c r="G10" s="11" t="s">
        <v>122</v>
      </c>
      <c r="H10" s="11" t="s">
        <v>123</v>
      </c>
      <c r="I10" s="11" t="s">
        <v>109</v>
      </c>
      <c r="J10" s="11" t="s">
        <v>124</v>
      </c>
      <c r="K10" s="11" t="s">
        <v>125</v>
      </c>
      <c r="L10" s="123" t="s">
        <v>126</v>
      </c>
      <c r="M10" s="11" t="s">
        <v>23</v>
      </c>
    </row>
    <row r="11" spans="1:13" ht="90" x14ac:dyDescent="0.25">
      <c r="A11" s="1">
        <v>1</v>
      </c>
      <c r="B11" t="s">
        <v>65</v>
      </c>
      <c r="C11" s="12" t="s">
        <v>54</v>
      </c>
      <c r="D11" s="12" t="s">
        <v>24</v>
      </c>
      <c r="E11" s="16" t="s">
        <v>4632</v>
      </c>
      <c r="F11" s="12" t="s">
        <v>127</v>
      </c>
      <c r="G11" s="12" t="s">
        <v>132</v>
      </c>
      <c r="H11" s="16" t="s">
        <v>4660</v>
      </c>
      <c r="I11" s="22">
        <v>0</v>
      </c>
      <c r="J11" s="16" t="s">
        <v>4661</v>
      </c>
      <c r="K11" s="30">
        <v>0</v>
      </c>
      <c r="L11" s="124" t="s">
        <v>4662</v>
      </c>
      <c r="M11" s="21"/>
    </row>
    <row r="12" spans="1:13" s="8" customFormat="1" ht="75" x14ac:dyDescent="0.25">
      <c r="A12" s="7">
        <v>2</v>
      </c>
      <c r="B12" s="8" t="s">
        <v>4536</v>
      </c>
      <c r="C12" s="12" t="s">
        <v>54</v>
      </c>
      <c r="D12" s="12"/>
      <c r="E12" s="16" t="s">
        <v>4632</v>
      </c>
      <c r="F12" s="12" t="s">
        <v>127</v>
      </c>
      <c r="G12" s="12" t="s">
        <v>136</v>
      </c>
      <c r="H12" s="17" t="s">
        <v>4663</v>
      </c>
      <c r="I12" s="22">
        <v>0.9</v>
      </c>
      <c r="J12" s="17" t="s">
        <v>4664</v>
      </c>
      <c r="K12" s="22">
        <v>0.92</v>
      </c>
      <c r="L12" s="124" t="s">
        <v>5387</v>
      </c>
      <c r="M12" s="21"/>
    </row>
    <row r="13" spans="1:13" s="8" customFormat="1" ht="90" x14ac:dyDescent="0.25">
      <c r="A13" s="7">
        <v>3</v>
      </c>
      <c r="B13" s="8" t="s">
        <v>4537</v>
      </c>
      <c r="C13" s="12" t="s">
        <v>54</v>
      </c>
      <c r="D13" s="12"/>
      <c r="E13" s="16" t="s">
        <v>4632</v>
      </c>
      <c r="F13" s="12" t="s">
        <v>127</v>
      </c>
      <c r="G13" s="12" t="s">
        <v>136</v>
      </c>
      <c r="H13" s="17" t="s">
        <v>4665</v>
      </c>
      <c r="I13" s="22">
        <v>0.8</v>
      </c>
      <c r="J13" s="17" t="s">
        <v>4666</v>
      </c>
      <c r="K13" s="22">
        <v>1</v>
      </c>
      <c r="L13" s="124" t="s">
        <v>4896</v>
      </c>
      <c r="M13" s="21"/>
    </row>
    <row r="14" spans="1:13" s="8" customFormat="1" ht="154.5" customHeight="1" x14ac:dyDescent="0.25">
      <c r="A14" s="7">
        <v>5</v>
      </c>
      <c r="B14" s="8" t="s">
        <v>4539</v>
      </c>
      <c r="C14" s="12"/>
      <c r="D14" s="12"/>
      <c r="E14" s="16" t="s">
        <v>4633</v>
      </c>
      <c r="F14" s="12" t="s">
        <v>129</v>
      </c>
      <c r="G14" s="12" t="s">
        <v>138</v>
      </c>
      <c r="H14" s="16" t="s">
        <v>4667</v>
      </c>
      <c r="I14" s="21">
        <v>0.8</v>
      </c>
      <c r="J14" s="16" t="s">
        <v>4668</v>
      </c>
      <c r="K14" s="116">
        <v>1</v>
      </c>
      <c r="L14" s="125" t="s">
        <v>4897</v>
      </c>
      <c r="M14" s="21"/>
    </row>
    <row r="15" spans="1:13" s="8" customFormat="1" ht="129.75" customHeight="1" x14ac:dyDescent="0.25">
      <c r="A15" s="7">
        <v>6</v>
      </c>
      <c r="B15" s="8" t="s">
        <v>4540</v>
      </c>
      <c r="C15" s="12" t="s">
        <v>54</v>
      </c>
      <c r="D15" s="12"/>
      <c r="E15" s="16" t="s">
        <v>4633</v>
      </c>
      <c r="F15" s="12" t="s">
        <v>137</v>
      </c>
      <c r="G15" s="12" t="s">
        <v>138</v>
      </c>
      <c r="H15" s="16" t="s">
        <v>4669</v>
      </c>
      <c r="I15" s="21">
        <v>1</v>
      </c>
      <c r="J15" s="16" t="s">
        <v>4670</v>
      </c>
      <c r="K15" s="22">
        <v>0.96</v>
      </c>
      <c r="L15" s="126" t="s">
        <v>4901</v>
      </c>
      <c r="M15" s="21"/>
    </row>
    <row r="16" spans="1:13" s="8" customFormat="1" ht="129" customHeight="1" x14ac:dyDescent="0.25">
      <c r="A16" s="7">
        <v>7</v>
      </c>
      <c r="B16" s="8" t="s">
        <v>4541</v>
      </c>
      <c r="C16" s="12" t="s">
        <v>54</v>
      </c>
      <c r="D16" s="12"/>
      <c r="E16" s="16" t="s">
        <v>4634</v>
      </c>
      <c r="F16" s="12" t="s">
        <v>131</v>
      </c>
      <c r="G16" s="12" t="s">
        <v>136</v>
      </c>
      <c r="H16" s="17" t="s">
        <v>4671</v>
      </c>
      <c r="I16" s="21">
        <v>0.9</v>
      </c>
      <c r="J16" s="17" t="s">
        <v>4672</v>
      </c>
      <c r="K16" s="22">
        <v>1</v>
      </c>
      <c r="L16" s="127" t="s">
        <v>4673</v>
      </c>
      <c r="M16" s="21"/>
    </row>
    <row r="17" spans="1:13" s="8" customFormat="1" ht="206.25" customHeight="1" x14ac:dyDescent="0.25">
      <c r="A17" s="7">
        <v>8</v>
      </c>
      <c r="B17" s="8" t="s">
        <v>4542</v>
      </c>
      <c r="C17" s="12" t="s">
        <v>54</v>
      </c>
      <c r="D17" s="12"/>
      <c r="E17" s="16" t="s">
        <v>4634</v>
      </c>
      <c r="F17" s="12" t="s">
        <v>131</v>
      </c>
      <c r="G17" s="12" t="s">
        <v>132</v>
      </c>
      <c r="H17" s="16" t="s">
        <v>4674</v>
      </c>
      <c r="I17" s="21">
        <v>0.9</v>
      </c>
      <c r="J17" s="16" t="s">
        <v>4675</v>
      </c>
      <c r="K17" s="22">
        <v>0.98</v>
      </c>
      <c r="L17" s="128" t="s">
        <v>4902</v>
      </c>
      <c r="M17" s="21"/>
    </row>
    <row r="18" spans="1:13" s="8" customFormat="1" ht="90" x14ac:dyDescent="0.25">
      <c r="A18" s="7">
        <v>9</v>
      </c>
      <c r="B18" s="8" t="s">
        <v>4543</v>
      </c>
      <c r="C18" s="12" t="s">
        <v>54</v>
      </c>
      <c r="D18" s="12"/>
      <c r="E18" s="16" t="s">
        <v>4634</v>
      </c>
      <c r="F18" s="12" t="s">
        <v>131</v>
      </c>
      <c r="G18" s="12" t="s">
        <v>132</v>
      </c>
      <c r="H18" s="17" t="s">
        <v>4676</v>
      </c>
      <c r="I18" s="21">
        <v>0.9</v>
      </c>
      <c r="J18" s="17" t="s">
        <v>4903</v>
      </c>
      <c r="K18" s="22">
        <v>1</v>
      </c>
      <c r="L18" s="128" t="s">
        <v>4904</v>
      </c>
      <c r="M18" s="21"/>
    </row>
    <row r="19" spans="1:13" s="8" customFormat="1" ht="163.5" customHeight="1" x14ac:dyDescent="0.25">
      <c r="A19" s="7">
        <v>10</v>
      </c>
      <c r="B19" s="8" t="s">
        <v>92</v>
      </c>
      <c r="C19" s="12" t="s">
        <v>54</v>
      </c>
      <c r="D19" s="12"/>
      <c r="E19" s="16" t="s">
        <v>4634</v>
      </c>
      <c r="F19" s="12" t="s">
        <v>131</v>
      </c>
      <c r="G19" s="12" t="s">
        <v>132</v>
      </c>
      <c r="H19" s="17" t="s">
        <v>4905</v>
      </c>
      <c r="I19" s="21">
        <v>0.8</v>
      </c>
      <c r="J19" s="17" t="s">
        <v>4906</v>
      </c>
      <c r="K19" s="22">
        <v>0.98</v>
      </c>
      <c r="L19" s="128" t="s">
        <v>4907</v>
      </c>
      <c r="M19" s="21"/>
    </row>
    <row r="20" spans="1:13" s="44" customFormat="1" ht="163.5" customHeight="1" x14ac:dyDescent="0.25">
      <c r="A20" s="43"/>
      <c r="C20" s="12" t="s">
        <v>54</v>
      </c>
      <c r="D20" s="12"/>
      <c r="E20" s="17" t="s">
        <v>4635</v>
      </c>
      <c r="F20" s="12" t="s">
        <v>131</v>
      </c>
      <c r="G20" s="12" t="s">
        <v>136</v>
      </c>
      <c r="H20" s="47" t="s">
        <v>4908</v>
      </c>
      <c r="I20" s="48">
        <v>0.9</v>
      </c>
      <c r="J20" s="47" t="s">
        <v>4909</v>
      </c>
      <c r="K20" s="117">
        <v>1</v>
      </c>
      <c r="L20" s="129" t="s">
        <v>4912</v>
      </c>
      <c r="M20" s="48"/>
    </row>
    <row r="21" spans="1:13" s="8" customFormat="1" ht="183" customHeight="1" x14ac:dyDescent="0.25">
      <c r="A21" s="7">
        <v>11</v>
      </c>
      <c r="B21" s="8" t="s">
        <v>4544</v>
      </c>
      <c r="C21" s="12" t="s">
        <v>54</v>
      </c>
      <c r="D21" s="12"/>
      <c r="E21" s="17" t="s">
        <v>4635</v>
      </c>
      <c r="F21" s="12" t="s">
        <v>129</v>
      </c>
      <c r="G21" s="12" t="s">
        <v>136</v>
      </c>
      <c r="H21" s="17" t="s">
        <v>4910</v>
      </c>
      <c r="I21" s="21">
        <v>0.9</v>
      </c>
      <c r="J21" s="17" t="s">
        <v>4911</v>
      </c>
      <c r="K21" s="22">
        <v>0.99</v>
      </c>
      <c r="L21" s="128" t="s">
        <v>4916</v>
      </c>
      <c r="M21" s="21"/>
    </row>
    <row r="22" spans="1:13" s="8" customFormat="1" ht="199.5" customHeight="1" x14ac:dyDescent="0.25">
      <c r="A22" s="7">
        <v>12</v>
      </c>
      <c r="B22" s="8" t="s">
        <v>4545</v>
      </c>
      <c r="C22" s="12" t="s">
        <v>54</v>
      </c>
      <c r="D22" s="12"/>
      <c r="E22" s="16" t="s">
        <v>4635</v>
      </c>
      <c r="F22" s="12" t="s">
        <v>137</v>
      </c>
      <c r="G22" s="12" t="s">
        <v>128</v>
      </c>
      <c r="H22" s="17" t="s">
        <v>4913</v>
      </c>
      <c r="I22" s="21">
        <v>0.7</v>
      </c>
      <c r="J22" s="17" t="s">
        <v>4914</v>
      </c>
      <c r="K22" s="22">
        <v>1.1599999999999999</v>
      </c>
      <c r="L22" s="128" t="s">
        <v>4915</v>
      </c>
      <c r="M22" s="21"/>
    </row>
    <row r="23" spans="1:13" s="8" customFormat="1" ht="75" x14ac:dyDescent="0.25">
      <c r="A23" s="7">
        <v>13</v>
      </c>
      <c r="B23" s="8" t="s">
        <v>4546</v>
      </c>
      <c r="C23" s="12" t="s">
        <v>54</v>
      </c>
      <c r="D23" s="12"/>
      <c r="E23" s="16" t="s">
        <v>4636</v>
      </c>
      <c r="F23" s="12" t="s">
        <v>131</v>
      </c>
      <c r="G23" s="12" t="s">
        <v>136</v>
      </c>
      <c r="H23" s="16" t="s">
        <v>4677</v>
      </c>
      <c r="I23" s="21">
        <v>0.95</v>
      </c>
      <c r="J23" s="16" t="s">
        <v>4678</v>
      </c>
      <c r="K23" s="22">
        <v>1</v>
      </c>
      <c r="L23" s="128" t="s">
        <v>4917</v>
      </c>
      <c r="M23" s="21"/>
    </row>
    <row r="24" spans="1:13" s="8" customFormat="1" ht="249" customHeight="1" x14ac:dyDescent="0.25">
      <c r="A24" s="43"/>
      <c r="B24" s="8" t="s">
        <v>4547</v>
      </c>
      <c r="C24" s="12" t="s">
        <v>54</v>
      </c>
      <c r="D24" s="12"/>
      <c r="E24" s="16" t="s">
        <v>4636</v>
      </c>
      <c r="F24" s="12" t="s">
        <v>137</v>
      </c>
      <c r="G24" s="12" t="s">
        <v>138</v>
      </c>
      <c r="H24" s="17" t="s">
        <v>4918</v>
      </c>
      <c r="I24" s="21">
        <v>0.9</v>
      </c>
      <c r="J24" s="17" t="s">
        <v>4919</v>
      </c>
      <c r="K24" s="22">
        <v>1</v>
      </c>
      <c r="L24" s="128" t="s">
        <v>4920</v>
      </c>
      <c r="M24" s="21"/>
    </row>
    <row r="25" spans="1:13" s="8" customFormat="1" ht="135.75" customHeight="1" x14ac:dyDescent="0.25">
      <c r="A25" s="7">
        <v>14</v>
      </c>
      <c r="B25" s="8" t="s">
        <v>4548</v>
      </c>
      <c r="C25" s="12" t="s">
        <v>54</v>
      </c>
      <c r="D25" s="12"/>
      <c r="E25" s="16" t="s">
        <v>4636</v>
      </c>
      <c r="F25" s="12" t="s">
        <v>137</v>
      </c>
      <c r="G25" s="12" t="s">
        <v>132</v>
      </c>
      <c r="H25" s="17" t="s">
        <v>4921</v>
      </c>
      <c r="I25" s="21">
        <v>0.02</v>
      </c>
      <c r="J25" s="17" t="s">
        <v>4922</v>
      </c>
      <c r="K25" s="22">
        <v>7.6E-3</v>
      </c>
      <c r="L25" s="128" t="s">
        <v>4923</v>
      </c>
      <c r="M25" s="21"/>
    </row>
    <row r="26" spans="1:13" s="8" customFormat="1" ht="110.25" customHeight="1" x14ac:dyDescent="0.25">
      <c r="A26" s="7">
        <v>15</v>
      </c>
      <c r="B26" s="8" t="s">
        <v>4549</v>
      </c>
      <c r="C26" s="12" t="s">
        <v>54</v>
      </c>
      <c r="D26" s="12"/>
      <c r="E26" s="16" t="s">
        <v>4636</v>
      </c>
      <c r="F26" s="12" t="s">
        <v>129</v>
      </c>
      <c r="G26" s="12" t="s">
        <v>136</v>
      </c>
      <c r="H26" s="17" t="s">
        <v>4679</v>
      </c>
      <c r="I26" s="21">
        <v>0.95</v>
      </c>
      <c r="J26" s="16" t="s">
        <v>4680</v>
      </c>
      <c r="K26" s="22">
        <v>1</v>
      </c>
      <c r="L26" s="128" t="s">
        <v>4924</v>
      </c>
      <c r="M26" s="21"/>
    </row>
    <row r="27" spans="1:13" s="46" customFormat="1" ht="110.25" customHeight="1" x14ac:dyDescent="0.25">
      <c r="A27" s="45"/>
      <c r="C27" s="12" t="s">
        <v>54</v>
      </c>
      <c r="D27" s="12"/>
      <c r="E27" s="16" t="s">
        <v>4636</v>
      </c>
      <c r="F27" s="12" t="s">
        <v>131</v>
      </c>
      <c r="G27" s="12" t="s">
        <v>136</v>
      </c>
      <c r="H27" s="47" t="s">
        <v>4925</v>
      </c>
      <c r="I27" s="48">
        <v>0.8</v>
      </c>
      <c r="J27" s="47" t="s">
        <v>4926</v>
      </c>
      <c r="K27" s="117">
        <v>1</v>
      </c>
      <c r="L27" s="129" t="s">
        <v>4927</v>
      </c>
      <c r="M27" s="48"/>
    </row>
    <row r="28" spans="1:13" s="46" customFormat="1" ht="135" customHeight="1" x14ac:dyDescent="0.25">
      <c r="A28" s="45"/>
      <c r="C28" s="12" t="s">
        <v>54</v>
      </c>
      <c r="D28" s="12"/>
      <c r="E28" s="16" t="s">
        <v>4636</v>
      </c>
      <c r="F28" s="12" t="s">
        <v>131</v>
      </c>
      <c r="G28" s="12" t="s">
        <v>136</v>
      </c>
      <c r="H28" s="47" t="s">
        <v>4928</v>
      </c>
      <c r="I28" s="48">
        <v>0.8</v>
      </c>
      <c r="J28" s="47" t="s">
        <v>4929</v>
      </c>
      <c r="K28" s="117">
        <v>1</v>
      </c>
      <c r="L28" s="129" t="s">
        <v>4930</v>
      </c>
      <c r="M28" s="48"/>
    </row>
    <row r="29" spans="1:13" s="46" customFormat="1" ht="206.25" customHeight="1" x14ac:dyDescent="0.25">
      <c r="A29" s="45"/>
      <c r="C29" s="12" t="s">
        <v>54</v>
      </c>
      <c r="D29" s="12"/>
      <c r="E29" s="16" t="s">
        <v>4636</v>
      </c>
      <c r="F29" s="12" t="s">
        <v>131</v>
      </c>
      <c r="G29" s="12" t="s">
        <v>136</v>
      </c>
      <c r="H29" s="47" t="s">
        <v>4931</v>
      </c>
      <c r="I29" s="48">
        <v>0.8</v>
      </c>
      <c r="J29" s="47" t="s">
        <v>4932</v>
      </c>
      <c r="K29" s="117">
        <v>1</v>
      </c>
      <c r="L29" s="129" t="s">
        <v>4933</v>
      </c>
      <c r="M29" s="48"/>
    </row>
    <row r="30" spans="1:13" s="8" customFormat="1" ht="103.5" customHeight="1" x14ac:dyDescent="0.25">
      <c r="A30" s="7">
        <v>16</v>
      </c>
      <c r="B30" s="8" t="s">
        <v>4550</v>
      </c>
      <c r="C30" s="12" t="s">
        <v>54</v>
      </c>
      <c r="D30" s="12"/>
      <c r="E30" s="17" t="s">
        <v>4637</v>
      </c>
      <c r="F30" s="12" t="s">
        <v>131</v>
      </c>
      <c r="G30" s="12" t="s">
        <v>138</v>
      </c>
      <c r="H30" s="17" t="s">
        <v>4681</v>
      </c>
      <c r="I30" s="21">
        <v>0.85</v>
      </c>
      <c r="J30" s="17" t="s">
        <v>4682</v>
      </c>
      <c r="K30" s="22">
        <v>1</v>
      </c>
      <c r="L30" s="130" t="s">
        <v>4934</v>
      </c>
      <c r="M30" s="21"/>
    </row>
    <row r="31" spans="1:13" s="8" customFormat="1" ht="212.25" customHeight="1" x14ac:dyDescent="0.25">
      <c r="A31" s="7">
        <v>17</v>
      </c>
      <c r="B31" s="8" t="s">
        <v>4551</v>
      </c>
      <c r="C31" s="12" t="s">
        <v>54</v>
      </c>
      <c r="D31" s="12"/>
      <c r="E31" s="17" t="s">
        <v>4638</v>
      </c>
      <c r="F31" s="12" t="s">
        <v>131</v>
      </c>
      <c r="G31" s="12" t="s">
        <v>130</v>
      </c>
      <c r="H31" s="17" t="s">
        <v>4683</v>
      </c>
      <c r="I31" s="21">
        <v>0.8</v>
      </c>
      <c r="J31" s="17" t="s">
        <v>4684</v>
      </c>
      <c r="K31" s="22">
        <v>1</v>
      </c>
      <c r="L31" s="131" t="s">
        <v>4935</v>
      </c>
      <c r="M31" s="21"/>
    </row>
    <row r="32" spans="1:13" s="8" customFormat="1" ht="203.25" customHeight="1" x14ac:dyDescent="0.25">
      <c r="A32" s="7">
        <v>18</v>
      </c>
      <c r="B32" s="8" t="s">
        <v>4552</v>
      </c>
      <c r="C32" s="12" t="s">
        <v>54</v>
      </c>
      <c r="D32" s="12"/>
      <c r="E32" s="17" t="s">
        <v>4638</v>
      </c>
      <c r="F32" s="12" t="s">
        <v>129</v>
      </c>
      <c r="G32" s="12" t="s">
        <v>132</v>
      </c>
      <c r="H32" s="17" t="s">
        <v>4685</v>
      </c>
      <c r="I32" s="21">
        <v>0.7</v>
      </c>
      <c r="J32" s="17" t="s">
        <v>4686</v>
      </c>
      <c r="K32" s="22">
        <v>1</v>
      </c>
      <c r="L32" s="131" t="s">
        <v>4936</v>
      </c>
      <c r="M32" s="21"/>
    </row>
    <row r="33" spans="1:13" s="8" customFormat="1" ht="266.25" customHeight="1" x14ac:dyDescent="0.25">
      <c r="A33" s="7">
        <v>20</v>
      </c>
      <c r="B33" s="8" t="s">
        <v>4554</v>
      </c>
      <c r="C33" s="12" t="s">
        <v>54</v>
      </c>
      <c r="D33" s="12"/>
      <c r="E33" s="17" t="s">
        <v>4639</v>
      </c>
      <c r="F33" s="12" t="s">
        <v>129</v>
      </c>
      <c r="G33" s="12" t="s">
        <v>138</v>
      </c>
      <c r="H33" s="17" t="s">
        <v>4687</v>
      </c>
      <c r="I33" s="21">
        <v>0.8</v>
      </c>
      <c r="J33" s="17" t="s">
        <v>4688</v>
      </c>
      <c r="K33" s="22">
        <v>1</v>
      </c>
      <c r="L33" s="128" t="s">
        <v>4937</v>
      </c>
      <c r="M33" s="15"/>
    </row>
    <row r="34" spans="1:13" s="8" customFormat="1" ht="270" customHeight="1" x14ac:dyDescent="0.25">
      <c r="A34" s="7">
        <v>21</v>
      </c>
      <c r="B34" s="8" t="s">
        <v>4555</v>
      </c>
      <c r="C34" s="12" t="s">
        <v>54</v>
      </c>
      <c r="D34" s="12"/>
      <c r="E34" s="17" t="s">
        <v>4639</v>
      </c>
      <c r="F34" s="12" t="s">
        <v>129</v>
      </c>
      <c r="G34" s="12" t="s">
        <v>138</v>
      </c>
      <c r="H34" s="17" t="s">
        <v>4689</v>
      </c>
      <c r="I34" s="21">
        <v>0.8</v>
      </c>
      <c r="J34" s="17" t="s">
        <v>4690</v>
      </c>
      <c r="K34" s="22">
        <v>1</v>
      </c>
      <c r="L34" s="132" t="s">
        <v>4938</v>
      </c>
      <c r="M34" s="15"/>
    </row>
    <row r="35" spans="1:13" s="8" customFormat="1" ht="266.25" customHeight="1" x14ac:dyDescent="0.25">
      <c r="A35" s="7">
        <v>22</v>
      </c>
      <c r="B35" s="8" t="s">
        <v>4556</v>
      </c>
      <c r="C35" s="12" t="s">
        <v>54</v>
      </c>
      <c r="D35" s="12"/>
      <c r="E35" s="18" t="s">
        <v>4639</v>
      </c>
      <c r="F35" s="12" t="s">
        <v>131</v>
      </c>
      <c r="G35" s="12" t="s">
        <v>130</v>
      </c>
      <c r="H35" s="18" t="s">
        <v>4939</v>
      </c>
      <c r="I35" s="26">
        <v>0.9</v>
      </c>
      <c r="J35" s="18" t="s">
        <v>4940</v>
      </c>
      <c r="K35" s="116">
        <v>1</v>
      </c>
      <c r="L35" s="133" t="s">
        <v>4941</v>
      </c>
      <c r="M35" s="27"/>
    </row>
    <row r="36" spans="1:13" s="46" customFormat="1" ht="315.75" customHeight="1" x14ac:dyDescent="0.25">
      <c r="A36" s="45"/>
      <c r="C36" s="12" t="s">
        <v>54</v>
      </c>
      <c r="D36" s="12"/>
      <c r="E36" s="18" t="s">
        <v>4639</v>
      </c>
      <c r="F36" s="12" t="s">
        <v>129</v>
      </c>
      <c r="G36" s="12" t="s">
        <v>130</v>
      </c>
      <c r="H36" s="49" t="s">
        <v>4942</v>
      </c>
      <c r="I36" s="50">
        <v>0.9</v>
      </c>
      <c r="J36" s="49" t="s">
        <v>4943</v>
      </c>
      <c r="K36" s="118">
        <v>1</v>
      </c>
      <c r="L36" s="134" t="s">
        <v>4944</v>
      </c>
      <c r="M36" s="51"/>
    </row>
    <row r="37" spans="1:13" s="8" customFormat="1" ht="60" x14ac:dyDescent="0.25">
      <c r="A37" s="7">
        <v>23</v>
      </c>
      <c r="B37" s="8" t="s">
        <v>4557</v>
      </c>
      <c r="C37" s="12" t="s">
        <v>54</v>
      </c>
      <c r="D37" s="12"/>
      <c r="E37" s="17" t="s">
        <v>4640</v>
      </c>
      <c r="F37" s="12" t="s">
        <v>131</v>
      </c>
      <c r="G37" s="12" t="s">
        <v>136</v>
      </c>
      <c r="H37" s="17" t="s">
        <v>4691</v>
      </c>
      <c r="I37" s="21">
        <v>0.8</v>
      </c>
      <c r="J37" s="17" t="s">
        <v>4692</v>
      </c>
      <c r="K37" s="22">
        <v>1</v>
      </c>
      <c r="L37" s="135" t="s">
        <v>4945</v>
      </c>
      <c r="M37" s="28"/>
    </row>
    <row r="38" spans="1:13" s="8" customFormat="1" ht="75" x14ac:dyDescent="0.25">
      <c r="A38" s="7">
        <v>24</v>
      </c>
      <c r="B38" s="8" t="s">
        <v>4558</v>
      </c>
      <c r="C38" s="12" t="s">
        <v>54</v>
      </c>
      <c r="D38" s="12"/>
      <c r="E38" s="17" t="s">
        <v>4640</v>
      </c>
      <c r="F38" s="12" t="s">
        <v>129</v>
      </c>
      <c r="G38" s="12" t="s">
        <v>138</v>
      </c>
      <c r="H38" s="17" t="s">
        <v>4693</v>
      </c>
      <c r="I38" s="21">
        <v>0.8</v>
      </c>
      <c r="J38" s="17" t="s">
        <v>4694</v>
      </c>
      <c r="K38" s="22">
        <v>1</v>
      </c>
      <c r="L38" s="128" t="s">
        <v>4946</v>
      </c>
      <c r="M38" s="15"/>
    </row>
    <row r="39" spans="1:13" s="8" customFormat="1" ht="75" x14ac:dyDescent="0.25">
      <c r="A39" s="7">
        <v>25</v>
      </c>
      <c r="B39" s="8" t="s">
        <v>4559</v>
      </c>
      <c r="C39" s="12" t="s">
        <v>54</v>
      </c>
      <c r="D39" s="12"/>
      <c r="E39" s="17" t="s">
        <v>4640</v>
      </c>
      <c r="F39" s="12" t="s">
        <v>129</v>
      </c>
      <c r="G39" s="12" t="s">
        <v>138</v>
      </c>
      <c r="H39" s="17" t="s">
        <v>4947</v>
      </c>
      <c r="I39" s="21">
        <v>0.9</v>
      </c>
      <c r="J39" s="17" t="s">
        <v>4695</v>
      </c>
      <c r="K39" s="22">
        <v>1</v>
      </c>
      <c r="L39" s="132" t="s">
        <v>4948</v>
      </c>
      <c r="M39" s="15"/>
    </row>
    <row r="40" spans="1:13" s="8" customFormat="1" ht="90" x14ac:dyDescent="0.25">
      <c r="A40" s="7">
        <v>26</v>
      </c>
      <c r="B40" s="8" t="s">
        <v>4560</v>
      </c>
      <c r="C40" s="12" t="s">
        <v>54</v>
      </c>
      <c r="D40" s="12"/>
      <c r="E40" s="17" t="s">
        <v>4640</v>
      </c>
      <c r="F40" s="12" t="s">
        <v>129</v>
      </c>
      <c r="G40" s="12" t="s">
        <v>138</v>
      </c>
      <c r="H40" s="29" t="s">
        <v>4696</v>
      </c>
      <c r="I40" s="21">
        <v>0.85</v>
      </c>
      <c r="J40" s="17" t="s">
        <v>4697</v>
      </c>
      <c r="K40" s="22">
        <v>1</v>
      </c>
      <c r="L40" s="132" t="s">
        <v>4949</v>
      </c>
      <c r="M40" s="15"/>
    </row>
    <row r="41" spans="1:13" s="8" customFormat="1" ht="109.5" customHeight="1" x14ac:dyDescent="0.25">
      <c r="A41" s="7">
        <v>31</v>
      </c>
      <c r="B41" s="8" t="s">
        <v>4565</v>
      </c>
      <c r="C41" s="12" t="s">
        <v>54</v>
      </c>
      <c r="D41" s="12"/>
      <c r="E41" s="17" t="s">
        <v>4641</v>
      </c>
      <c r="F41" s="12" t="s">
        <v>131</v>
      </c>
      <c r="G41" s="12" t="s">
        <v>136</v>
      </c>
      <c r="H41" s="17" t="s">
        <v>4698</v>
      </c>
      <c r="I41" s="21">
        <v>0.8</v>
      </c>
      <c r="J41" s="17" t="s">
        <v>4699</v>
      </c>
      <c r="K41" s="22">
        <v>0.93899999999999995</v>
      </c>
      <c r="L41" s="132" t="s">
        <v>4950</v>
      </c>
      <c r="M41" s="15"/>
    </row>
    <row r="42" spans="1:13" s="8" customFormat="1" ht="75" x14ac:dyDescent="0.25">
      <c r="A42" s="7">
        <v>32</v>
      </c>
      <c r="B42" s="8" t="s">
        <v>4566</v>
      </c>
      <c r="C42" s="12" t="s">
        <v>54</v>
      </c>
      <c r="D42" s="12"/>
      <c r="E42" s="17" t="s">
        <v>4641</v>
      </c>
      <c r="F42" s="12" t="s">
        <v>129</v>
      </c>
      <c r="G42" s="12" t="s">
        <v>138</v>
      </c>
      <c r="H42" s="29" t="s">
        <v>4700</v>
      </c>
      <c r="I42" s="21">
        <v>0.9</v>
      </c>
      <c r="J42" s="17" t="s">
        <v>4701</v>
      </c>
      <c r="K42" s="22">
        <v>1</v>
      </c>
      <c r="L42" s="132" t="s">
        <v>4951</v>
      </c>
      <c r="M42" s="15"/>
    </row>
    <row r="43" spans="1:13" s="8" customFormat="1" ht="183.75" customHeight="1" x14ac:dyDescent="0.25">
      <c r="A43" s="7">
        <v>33</v>
      </c>
      <c r="B43" s="8" t="s">
        <v>4567</v>
      </c>
      <c r="C43" s="12" t="s">
        <v>54</v>
      </c>
      <c r="D43" s="12"/>
      <c r="E43" s="17" t="s">
        <v>4641</v>
      </c>
      <c r="F43" s="12" t="s">
        <v>137</v>
      </c>
      <c r="G43" s="12" t="s">
        <v>132</v>
      </c>
      <c r="H43" s="17" t="s">
        <v>4702</v>
      </c>
      <c r="I43" s="21">
        <v>0.8</v>
      </c>
      <c r="J43" s="17" t="s">
        <v>4703</v>
      </c>
      <c r="K43" s="22">
        <v>0.95309999999999995</v>
      </c>
      <c r="L43" s="128" t="s">
        <v>4952</v>
      </c>
      <c r="M43" s="15"/>
    </row>
    <row r="44" spans="1:13" s="8" customFormat="1" ht="90" x14ac:dyDescent="0.25">
      <c r="A44" s="7">
        <v>34</v>
      </c>
      <c r="B44" s="8" t="s">
        <v>4568</v>
      </c>
      <c r="C44" s="12" t="s">
        <v>54</v>
      </c>
      <c r="D44" s="12"/>
      <c r="E44" s="17" t="s">
        <v>4641</v>
      </c>
      <c r="F44" s="12" t="s">
        <v>131</v>
      </c>
      <c r="G44" s="12" t="s">
        <v>136</v>
      </c>
      <c r="H44" s="17" t="s">
        <v>4704</v>
      </c>
      <c r="I44" s="21">
        <v>0.85</v>
      </c>
      <c r="J44" s="17" t="s">
        <v>4705</v>
      </c>
      <c r="K44" s="22">
        <v>1.02</v>
      </c>
      <c r="L44" s="130" t="s">
        <v>4953</v>
      </c>
      <c r="M44" s="15"/>
    </row>
    <row r="45" spans="1:13" s="8" customFormat="1" ht="69.75" customHeight="1" x14ac:dyDescent="0.25">
      <c r="A45" s="7">
        <v>35</v>
      </c>
      <c r="B45" s="8" t="s">
        <v>4569</v>
      </c>
      <c r="C45" s="12" t="s">
        <v>54</v>
      </c>
      <c r="D45" s="12"/>
      <c r="E45" s="17" t="s">
        <v>4641</v>
      </c>
      <c r="F45" s="12" t="s">
        <v>131</v>
      </c>
      <c r="G45" s="12" t="s">
        <v>136</v>
      </c>
      <c r="H45" s="29" t="s">
        <v>4706</v>
      </c>
      <c r="I45" s="21">
        <v>0.9</v>
      </c>
      <c r="J45" s="17" t="s">
        <v>4707</v>
      </c>
      <c r="K45" s="22">
        <v>1.1000000000000001</v>
      </c>
      <c r="L45" s="130" t="s">
        <v>4954</v>
      </c>
      <c r="M45" s="15"/>
    </row>
    <row r="46" spans="1:13" s="8" customFormat="1" ht="95.25" customHeight="1" x14ac:dyDescent="0.25">
      <c r="A46" s="7">
        <v>36</v>
      </c>
      <c r="B46" s="8" t="s">
        <v>4570</v>
      </c>
      <c r="C46" s="12" t="s">
        <v>54</v>
      </c>
      <c r="D46" s="12"/>
      <c r="E46" s="17" t="s">
        <v>4641</v>
      </c>
      <c r="F46" s="12" t="s">
        <v>131</v>
      </c>
      <c r="G46" s="12" t="s">
        <v>136</v>
      </c>
      <c r="H46" s="25" t="s">
        <v>4955</v>
      </c>
      <c r="I46" s="21">
        <v>0.8</v>
      </c>
      <c r="J46" s="29" t="s">
        <v>4708</v>
      </c>
      <c r="K46" s="22">
        <v>0.80069999999999997</v>
      </c>
      <c r="L46" s="130" t="s">
        <v>5360</v>
      </c>
      <c r="M46" s="15"/>
    </row>
    <row r="47" spans="1:13" s="8" customFormat="1" ht="75" x14ac:dyDescent="0.25">
      <c r="A47" s="7">
        <v>37</v>
      </c>
      <c r="B47" s="8" t="s">
        <v>4571</v>
      </c>
      <c r="C47" s="12" t="s">
        <v>54</v>
      </c>
      <c r="D47" s="12"/>
      <c r="E47" s="17" t="s">
        <v>4641</v>
      </c>
      <c r="F47" s="12" t="s">
        <v>131</v>
      </c>
      <c r="G47" s="12" t="s">
        <v>136</v>
      </c>
      <c r="H47" s="16" t="s">
        <v>4709</v>
      </c>
      <c r="I47" s="21">
        <v>0.8</v>
      </c>
      <c r="J47" s="17" t="s">
        <v>4710</v>
      </c>
      <c r="K47" s="22">
        <v>1</v>
      </c>
      <c r="L47" s="132" t="s">
        <v>4711</v>
      </c>
      <c r="M47" s="15"/>
    </row>
    <row r="48" spans="1:13" s="8" customFormat="1" ht="120" x14ac:dyDescent="0.25">
      <c r="A48" s="7">
        <v>38</v>
      </c>
      <c r="B48" s="8" t="s">
        <v>4572</v>
      </c>
      <c r="C48" s="12" t="s">
        <v>54</v>
      </c>
      <c r="D48" s="12"/>
      <c r="E48" s="17" t="s">
        <v>4642</v>
      </c>
      <c r="F48" s="12" t="s">
        <v>131</v>
      </c>
      <c r="G48" s="12" t="s">
        <v>136</v>
      </c>
      <c r="H48" s="29" t="s">
        <v>4956</v>
      </c>
      <c r="I48" s="21">
        <v>0.7</v>
      </c>
      <c r="J48" s="17" t="s">
        <v>4712</v>
      </c>
      <c r="K48" s="22">
        <v>1</v>
      </c>
      <c r="L48" s="128" t="s">
        <v>4957</v>
      </c>
      <c r="M48" s="15"/>
    </row>
    <row r="49" spans="1:13" s="8" customFormat="1" ht="135" x14ac:dyDescent="0.25">
      <c r="A49" s="7">
        <v>39</v>
      </c>
      <c r="B49" s="8" t="s">
        <v>4573</v>
      </c>
      <c r="C49" s="12" t="s">
        <v>54</v>
      </c>
      <c r="D49" s="12"/>
      <c r="E49" s="17" t="s">
        <v>4642</v>
      </c>
      <c r="F49" s="12" t="s">
        <v>129</v>
      </c>
      <c r="G49" s="12" t="s">
        <v>138</v>
      </c>
      <c r="H49" s="16" t="s">
        <v>4713</v>
      </c>
      <c r="I49" s="21">
        <v>0.85</v>
      </c>
      <c r="J49" s="17" t="s">
        <v>4714</v>
      </c>
      <c r="K49" s="22">
        <v>1</v>
      </c>
      <c r="L49" s="128" t="s">
        <v>4958</v>
      </c>
      <c r="M49" s="15"/>
    </row>
    <row r="50" spans="1:13" s="8" customFormat="1" ht="135" x14ac:dyDescent="0.25">
      <c r="A50" s="7">
        <v>40</v>
      </c>
      <c r="B50" s="8" t="s">
        <v>4574</v>
      </c>
      <c r="C50" s="12" t="s">
        <v>54</v>
      </c>
      <c r="D50" s="12"/>
      <c r="E50" s="17" t="s">
        <v>4642</v>
      </c>
      <c r="F50" s="12" t="s">
        <v>129</v>
      </c>
      <c r="G50" s="12" t="s">
        <v>138</v>
      </c>
      <c r="H50" s="29" t="s">
        <v>4715</v>
      </c>
      <c r="I50" s="21">
        <v>0.9</v>
      </c>
      <c r="J50" s="17" t="s">
        <v>4716</v>
      </c>
      <c r="K50" s="22">
        <v>0.98</v>
      </c>
      <c r="L50" s="132" t="s">
        <v>4959</v>
      </c>
      <c r="M50" s="15"/>
    </row>
    <row r="51" spans="1:13" s="8" customFormat="1" ht="315.75" customHeight="1" x14ac:dyDescent="0.25">
      <c r="A51" s="7">
        <v>41</v>
      </c>
      <c r="B51" s="8" t="s">
        <v>4575</v>
      </c>
      <c r="C51" s="12" t="s">
        <v>54</v>
      </c>
      <c r="D51" s="12"/>
      <c r="E51" s="17" t="s">
        <v>4643</v>
      </c>
      <c r="F51" s="12" t="s">
        <v>129</v>
      </c>
      <c r="G51" s="12" t="s">
        <v>138</v>
      </c>
      <c r="H51" s="16" t="s">
        <v>4717</v>
      </c>
      <c r="I51" s="21">
        <v>0.8</v>
      </c>
      <c r="J51" s="17" t="s">
        <v>4718</v>
      </c>
      <c r="K51" s="119">
        <v>0.87</v>
      </c>
      <c r="L51" s="128" t="s">
        <v>4960</v>
      </c>
      <c r="M51" s="15"/>
    </row>
    <row r="52" spans="1:13" s="8" customFormat="1" ht="409.5" x14ac:dyDescent="0.25">
      <c r="A52" s="7">
        <v>42</v>
      </c>
      <c r="B52" s="8" t="s">
        <v>4576</v>
      </c>
      <c r="C52" s="12" t="s">
        <v>54</v>
      </c>
      <c r="D52" s="12"/>
      <c r="E52" s="17" t="s">
        <v>4643</v>
      </c>
      <c r="F52" s="12" t="s">
        <v>131</v>
      </c>
      <c r="G52" s="12" t="s">
        <v>136</v>
      </c>
      <c r="H52" s="16" t="s">
        <v>4719</v>
      </c>
      <c r="I52" s="21">
        <v>0.9</v>
      </c>
      <c r="J52" s="17" t="s">
        <v>4720</v>
      </c>
      <c r="K52" s="119">
        <v>1</v>
      </c>
      <c r="L52" s="136" t="s">
        <v>4961</v>
      </c>
      <c r="M52" s="15"/>
    </row>
    <row r="53" spans="1:13" s="8" customFormat="1" ht="255" x14ac:dyDescent="0.25">
      <c r="A53" s="7">
        <v>43</v>
      </c>
      <c r="B53" s="8" t="s">
        <v>4577</v>
      </c>
      <c r="C53" s="12" t="s">
        <v>54</v>
      </c>
      <c r="D53" s="12"/>
      <c r="E53" s="17" t="s">
        <v>4643</v>
      </c>
      <c r="F53" s="12" t="s">
        <v>131</v>
      </c>
      <c r="G53" s="12" t="s">
        <v>136</v>
      </c>
      <c r="H53" s="16" t="s">
        <v>4721</v>
      </c>
      <c r="I53" s="21">
        <v>0.8</v>
      </c>
      <c r="J53" s="17" t="s">
        <v>4722</v>
      </c>
      <c r="K53" s="119">
        <v>0.86699999999999999</v>
      </c>
      <c r="L53" s="137" t="s">
        <v>4962</v>
      </c>
      <c r="M53" s="15"/>
    </row>
    <row r="54" spans="1:13" s="8" customFormat="1" ht="225" x14ac:dyDescent="0.25">
      <c r="A54" s="7">
        <v>44</v>
      </c>
      <c r="B54" s="8" t="s">
        <v>4578</v>
      </c>
      <c r="C54" s="12" t="s">
        <v>54</v>
      </c>
      <c r="D54" s="12"/>
      <c r="E54" s="16" t="s">
        <v>4644</v>
      </c>
      <c r="F54" s="12" t="s">
        <v>131</v>
      </c>
      <c r="G54" s="12" t="s">
        <v>136</v>
      </c>
      <c r="H54" s="17" t="s">
        <v>4963</v>
      </c>
      <c r="I54" s="21">
        <v>0.55000000000000004</v>
      </c>
      <c r="J54" s="17" t="s">
        <v>4723</v>
      </c>
      <c r="K54" s="119">
        <v>0.42</v>
      </c>
      <c r="L54" s="130" t="s">
        <v>5362</v>
      </c>
      <c r="M54" s="30" t="s">
        <v>4724</v>
      </c>
    </row>
    <row r="55" spans="1:13" s="8" customFormat="1" ht="150" x14ac:dyDescent="0.25">
      <c r="A55" s="7">
        <v>45</v>
      </c>
      <c r="B55" s="8" t="s">
        <v>4579</v>
      </c>
      <c r="C55" s="12" t="s">
        <v>54</v>
      </c>
      <c r="D55" s="12"/>
      <c r="E55" s="16" t="s">
        <v>4644</v>
      </c>
      <c r="F55" s="12" t="s">
        <v>129</v>
      </c>
      <c r="G55" s="12" t="s">
        <v>138</v>
      </c>
      <c r="H55" s="17" t="s">
        <v>4964</v>
      </c>
      <c r="I55" s="21">
        <v>0.55000000000000004</v>
      </c>
      <c r="J55" s="16" t="s">
        <v>4725</v>
      </c>
      <c r="K55" s="119">
        <v>0.66</v>
      </c>
      <c r="L55" s="130" t="s">
        <v>4965</v>
      </c>
      <c r="M55" s="21"/>
    </row>
    <row r="56" spans="1:13" s="8" customFormat="1" ht="165" x14ac:dyDescent="0.25">
      <c r="A56" s="7">
        <v>46</v>
      </c>
      <c r="B56" s="8" t="s">
        <v>4580</v>
      </c>
      <c r="C56" s="12" t="s">
        <v>54</v>
      </c>
      <c r="D56" s="12"/>
      <c r="E56" s="16" t="s">
        <v>4645</v>
      </c>
      <c r="F56" s="12" t="s">
        <v>127</v>
      </c>
      <c r="G56" s="12" t="s">
        <v>136</v>
      </c>
      <c r="H56" s="17" t="s">
        <v>4966</v>
      </c>
      <c r="I56" s="21">
        <v>0.8</v>
      </c>
      <c r="J56" s="16" t="s">
        <v>4726</v>
      </c>
      <c r="K56" s="120">
        <v>1</v>
      </c>
      <c r="L56" s="125" t="s">
        <v>4967</v>
      </c>
      <c r="M56" s="21"/>
    </row>
    <row r="57" spans="1:13" s="8" customFormat="1" ht="129" customHeight="1" x14ac:dyDescent="0.25">
      <c r="A57" s="7">
        <v>47</v>
      </c>
      <c r="B57" s="8" t="s">
        <v>4581</v>
      </c>
      <c r="C57" s="12" t="s">
        <v>54</v>
      </c>
      <c r="D57" s="12"/>
      <c r="E57" s="16" t="s">
        <v>4645</v>
      </c>
      <c r="F57" s="12" t="s">
        <v>131</v>
      </c>
      <c r="G57" s="12" t="s">
        <v>136</v>
      </c>
      <c r="H57" s="17" t="s">
        <v>4968</v>
      </c>
      <c r="I57" s="21">
        <v>0.8</v>
      </c>
      <c r="J57" s="17" t="s">
        <v>4969</v>
      </c>
      <c r="K57" s="119">
        <v>0.92500000000000004</v>
      </c>
      <c r="L57" s="130" t="s">
        <v>4970</v>
      </c>
      <c r="M57" s="21"/>
    </row>
    <row r="58" spans="1:13" s="8" customFormat="1" ht="300" x14ac:dyDescent="0.25">
      <c r="A58" s="7">
        <v>48</v>
      </c>
      <c r="B58" s="8" t="s">
        <v>4582</v>
      </c>
      <c r="C58" s="12" t="s">
        <v>54</v>
      </c>
      <c r="D58" s="12"/>
      <c r="E58" s="16" t="s">
        <v>4645</v>
      </c>
      <c r="F58" s="12" t="s">
        <v>137</v>
      </c>
      <c r="G58" s="12" t="s">
        <v>128</v>
      </c>
      <c r="H58" s="17" t="s">
        <v>4971</v>
      </c>
      <c r="I58" s="21">
        <v>0.9</v>
      </c>
      <c r="J58" s="16" t="s">
        <v>4727</v>
      </c>
      <c r="K58" s="119">
        <v>0.85399999999999998</v>
      </c>
      <c r="L58" s="130" t="s">
        <v>4972</v>
      </c>
      <c r="M58" s="21"/>
    </row>
    <row r="59" spans="1:13" s="8" customFormat="1" ht="170.25" customHeight="1" x14ac:dyDescent="0.25">
      <c r="A59" s="7">
        <v>49</v>
      </c>
      <c r="B59" s="8" t="s">
        <v>4583</v>
      </c>
      <c r="C59" s="12" t="s">
        <v>54</v>
      </c>
      <c r="D59" s="12"/>
      <c r="E59" s="16" t="s">
        <v>4646</v>
      </c>
      <c r="F59" s="12" t="s">
        <v>129</v>
      </c>
      <c r="G59" s="12" t="s">
        <v>136</v>
      </c>
      <c r="H59" s="16" t="s">
        <v>4728</v>
      </c>
      <c r="I59" s="21">
        <v>0.7</v>
      </c>
      <c r="J59" s="17" t="s">
        <v>4973</v>
      </c>
      <c r="K59" s="119">
        <v>0.86</v>
      </c>
      <c r="L59" s="128" t="s">
        <v>4974</v>
      </c>
      <c r="M59" s="21"/>
    </row>
    <row r="60" spans="1:13" s="8" customFormat="1" ht="180" x14ac:dyDescent="0.25">
      <c r="A60" s="7">
        <v>50</v>
      </c>
      <c r="B60" s="8" t="s">
        <v>4584</v>
      </c>
      <c r="C60" s="12" t="s">
        <v>54</v>
      </c>
      <c r="D60" s="12"/>
      <c r="E60" s="16" t="s">
        <v>4646</v>
      </c>
      <c r="F60" s="12" t="s">
        <v>131</v>
      </c>
      <c r="G60" s="12" t="s">
        <v>136</v>
      </c>
      <c r="H60" s="16" t="s">
        <v>4729</v>
      </c>
      <c r="I60" s="21">
        <v>0.6</v>
      </c>
      <c r="J60" s="16" t="s">
        <v>4730</v>
      </c>
      <c r="K60" s="119">
        <v>0.82899999999999996</v>
      </c>
      <c r="L60" s="128" t="s">
        <v>4975</v>
      </c>
      <c r="M60" s="21"/>
    </row>
    <row r="61" spans="1:13" s="8" customFormat="1" ht="328.5" customHeight="1" x14ac:dyDescent="0.25">
      <c r="A61" s="7">
        <v>51</v>
      </c>
      <c r="B61" s="8" t="s">
        <v>4585</v>
      </c>
      <c r="C61" s="12" t="s">
        <v>54</v>
      </c>
      <c r="D61" s="12"/>
      <c r="E61" s="16" t="s">
        <v>4647</v>
      </c>
      <c r="F61" s="12" t="s">
        <v>127</v>
      </c>
      <c r="G61" s="12" t="s">
        <v>138</v>
      </c>
      <c r="H61" s="17" t="s">
        <v>4976</v>
      </c>
      <c r="I61" s="21">
        <v>6</v>
      </c>
      <c r="J61" s="24" t="s">
        <v>4977</v>
      </c>
      <c r="K61" s="22">
        <v>4.7</v>
      </c>
      <c r="L61" s="126" t="s">
        <v>4978</v>
      </c>
      <c r="M61" s="21"/>
    </row>
    <row r="62" spans="1:13" s="8" customFormat="1" ht="90" x14ac:dyDescent="0.25">
      <c r="A62" s="7">
        <v>52</v>
      </c>
      <c r="B62" s="8" t="s">
        <v>4586</v>
      </c>
      <c r="C62" s="12" t="s">
        <v>54</v>
      </c>
      <c r="D62" s="12"/>
      <c r="E62" s="16" t="s">
        <v>4647</v>
      </c>
      <c r="F62" s="12" t="s">
        <v>127</v>
      </c>
      <c r="G62" s="12" t="s">
        <v>138</v>
      </c>
      <c r="H62" s="17" t="s">
        <v>4980</v>
      </c>
      <c r="I62" s="21">
        <v>5</v>
      </c>
      <c r="J62" s="24" t="s">
        <v>4979</v>
      </c>
      <c r="K62" s="22">
        <v>7.9</v>
      </c>
      <c r="L62" s="126" t="s">
        <v>4981</v>
      </c>
      <c r="M62" s="21"/>
    </row>
    <row r="63" spans="1:13" s="8" customFormat="1" ht="90" x14ac:dyDescent="0.25">
      <c r="A63" s="7">
        <v>53</v>
      </c>
      <c r="B63" s="8" t="s">
        <v>4587</v>
      </c>
      <c r="C63" s="12" t="s">
        <v>54</v>
      </c>
      <c r="D63" s="12"/>
      <c r="E63" s="16" t="s">
        <v>4647</v>
      </c>
      <c r="F63" s="12" t="s">
        <v>127</v>
      </c>
      <c r="G63" s="12" t="s">
        <v>136</v>
      </c>
      <c r="H63" s="17" t="s">
        <v>4982</v>
      </c>
      <c r="I63" s="21">
        <v>95</v>
      </c>
      <c r="J63" s="17" t="s">
        <v>4983</v>
      </c>
      <c r="K63" s="22">
        <v>98.7</v>
      </c>
      <c r="L63" s="128" t="s">
        <v>4984</v>
      </c>
      <c r="M63" s="21"/>
    </row>
    <row r="64" spans="1:13" s="8" customFormat="1" ht="90" x14ac:dyDescent="0.25">
      <c r="A64" s="7">
        <v>55</v>
      </c>
      <c r="B64" s="8" t="s">
        <v>4589</v>
      </c>
      <c r="C64" s="12" t="s">
        <v>54</v>
      </c>
      <c r="D64" s="12"/>
      <c r="E64" s="16" t="s">
        <v>4648</v>
      </c>
      <c r="F64" s="12" t="s">
        <v>131</v>
      </c>
      <c r="G64" s="12" t="s">
        <v>140</v>
      </c>
      <c r="H64" s="16" t="s">
        <v>4731</v>
      </c>
      <c r="I64" s="21">
        <v>0.9</v>
      </c>
      <c r="J64" s="16" t="s">
        <v>4732</v>
      </c>
      <c r="K64" s="22">
        <v>0.99399999999999999</v>
      </c>
      <c r="L64" s="128" t="s">
        <v>4985</v>
      </c>
      <c r="M64" s="21"/>
    </row>
    <row r="65" spans="1:13" s="8" customFormat="1" ht="90" x14ac:dyDescent="0.25">
      <c r="A65" s="7">
        <v>56</v>
      </c>
      <c r="B65" s="8" t="s">
        <v>4590</v>
      </c>
      <c r="C65" s="12" t="s">
        <v>54</v>
      </c>
      <c r="D65" s="12"/>
      <c r="E65" s="16" t="s">
        <v>4648</v>
      </c>
      <c r="F65" s="12" t="s">
        <v>137</v>
      </c>
      <c r="G65" s="12" t="s">
        <v>136</v>
      </c>
      <c r="H65" s="16" t="s">
        <v>4733</v>
      </c>
      <c r="I65" s="21">
        <v>0.15</v>
      </c>
      <c r="J65" s="16" t="s">
        <v>4734</v>
      </c>
      <c r="K65" s="22">
        <v>0.13800000000000001</v>
      </c>
      <c r="L65" s="126" t="s">
        <v>4986</v>
      </c>
      <c r="M65" s="21"/>
    </row>
    <row r="66" spans="1:13" s="8" customFormat="1" ht="90" x14ac:dyDescent="0.25">
      <c r="A66" s="7">
        <v>57</v>
      </c>
      <c r="B66" s="8" t="s">
        <v>4591</v>
      </c>
      <c r="C66" s="12" t="s">
        <v>54</v>
      </c>
      <c r="D66" s="12"/>
      <c r="E66" s="16" t="s">
        <v>4648</v>
      </c>
      <c r="F66" s="12" t="s">
        <v>129</v>
      </c>
      <c r="G66" s="12" t="s">
        <v>140</v>
      </c>
      <c r="H66" s="16" t="s">
        <v>4735</v>
      </c>
      <c r="I66" s="21">
        <v>0.5</v>
      </c>
      <c r="J66" s="17" t="s">
        <v>4736</v>
      </c>
      <c r="K66" s="22">
        <v>0.4</v>
      </c>
      <c r="L66" s="126" t="s">
        <v>4987</v>
      </c>
      <c r="M66" s="21"/>
    </row>
    <row r="67" spans="1:13" s="8" customFormat="1" ht="86.25" customHeight="1" x14ac:dyDescent="0.25">
      <c r="A67" s="7">
        <v>58</v>
      </c>
      <c r="B67" s="8" t="s">
        <v>4592</v>
      </c>
      <c r="C67" s="12" t="s">
        <v>54</v>
      </c>
      <c r="D67" s="12"/>
      <c r="E67" s="16" t="s">
        <v>4649</v>
      </c>
      <c r="F67" s="12" t="s">
        <v>137</v>
      </c>
      <c r="G67" s="12" t="s">
        <v>136</v>
      </c>
      <c r="H67" s="16" t="s">
        <v>4737</v>
      </c>
      <c r="I67" s="21">
        <v>0.05</v>
      </c>
      <c r="J67" s="16" t="s">
        <v>4738</v>
      </c>
      <c r="K67" s="22">
        <v>5.0000000000000001E-3</v>
      </c>
      <c r="L67" s="128" t="s">
        <v>4988</v>
      </c>
      <c r="M67" s="21"/>
    </row>
    <row r="68" spans="1:13" s="8" customFormat="1" ht="147.75" customHeight="1" x14ac:dyDescent="0.25">
      <c r="A68" s="7">
        <v>59</v>
      </c>
      <c r="B68" s="8" t="s">
        <v>4593</v>
      </c>
      <c r="C68" s="12" t="s">
        <v>54</v>
      </c>
      <c r="D68" s="12"/>
      <c r="E68" s="16" t="s">
        <v>4649</v>
      </c>
      <c r="F68" s="12" t="s">
        <v>129</v>
      </c>
      <c r="G68" s="12" t="s">
        <v>138</v>
      </c>
      <c r="H68" s="16" t="s">
        <v>4739</v>
      </c>
      <c r="I68" s="21">
        <v>0.95</v>
      </c>
      <c r="J68" s="16" t="s">
        <v>4740</v>
      </c>
      <c r="K68" s="22">
        <v>1</v>
      </c>
      <c r="L68" s="128" t="s">
        <v>4989</v>
      </c>
      <c r="M68" s="21"/>
    </row>
    <row r="69" spans="1:13" s="53" customFormat="1" ht="234" customHeight="1" x14ac:dyDescent="0.25">
      <c r="A69" s="52"/>
      <c r="C69" s="12" t="s">
        <v>54</v>
      </c>
      <c r="D69" s="12"/>
      <c r="E69" s="16" t="s">
        <v>4650</v>
      </c>
      <c r="F69" s="12" t="s">
        <v>137</v>
      </c>
      <c r="G69" s="12" t="s">
        <v>128</v>
      </c>
      <c r="H69" s="47" t="s">
        <v>4990</v>
      </c>
      <c r="I69" s="48">
        <v>0.75</v>
      </c>
      <c r="J69" s="47" t="s">
        <v>4991</v>
      </c>
      <c r="K69" s="117">
        <v>0.88600000000000001</v>
      </c>
      <c r="L69" s="129" t="s">
        <v>4992</v>
      </c>
      <c r="M69" s="48"/>
    </row>
    <row r="70" spans="1:13" s="8" customFormat="1" ht="265.5" customHeight="1" x14ac:dyDescent="0.25">
      <c r="A70" s="7">
        <v>61</v>
      </c>
      <c r="B70" s="8" t="s">
        <v>4595</v>
      </c>
      <c r="C70" s="12" t="s">
        <v>54</v>
      </c>
      <c r="D70" s="12"/>
      <c r="E70" s="16" t="s">
        <v>4650</v>
      </c>
      <c r="F70" s="12" t="s">
        <v>131</v>
      </c>
      <c r="G70" s="12" t="s">
        <v>130</v>
      </c>
      <c r="H70" s="16" t="s">
        <v>4741</v>
      </c>
      <c r="I70" s="21">
        <v>0.95</v>
      </c>
      <c r="J70" s="16" t="s">
        <v>4742</v>
      </c>
      <c r="K70" s="22">
        <v>0.94599999999999995</v>
      </c>
      <c r="L70" s="128" t="s">
        <v>4993</v>
      </c>
      <c r="M70" s="21"/>
    </row>
    <row r="71" spans="1:13" s="8" customFormat="1" ht="150" x14ac:dyDescent="0.25">
      <c r="A71" s="7">
        <v>62</v>
      </c>
      <c r="B71" s="8" t="s">
        <v>4596</v>
      </c>
      <c r="C71" s="12" t="s">
        <v>54</v>
      </c>
      <c r="D71" s="12"/>
      <c r="E71" s="16" t="s">
        <v>4650</v>
      </c>
      <c r="F71" s="12" t="s">
        <v>129</v>
      </c>
      <c r="G71" s="12" t="s">
        <v>128</v>
      </c>
      <c r="H71" s="17" t="s">
        <v>4994</v>
      </c>
      <c r="I71" s="21">
        <v>0.8</v>
      </c>
      <c r="J71" s="17" t="s">
        <v>4995</v>
      </c>
      <c r="K71" s="22">
        <v>0.84</v>
      </c>
      <c r="L71" s="128" t="s">
        <v>4996</v>
      </c>
      <c r="M71" s="21"/>
    </row>
    <row r="72" spans="1:13" s="10" customFormat="1" ht="228.75" customHeight="1" x14ac:dyDescent="0.25">
      <c r="A72" s="7">
        <v>63</v>
      </c>
      <c r="B72" s="10" t="s">
        <v>4597</v>
      </c>
      <c r="C72" s="14" t="s">
        <v>54</v>
      </c>
      <c r="D72" s="14"/>
      <c r="E72" s="16" t="s">
        <v>4650</v>
      </c>
      <c r="F72" s="14" t="s">
        <v>137</v>
      </c>
      <c r="G72" s="14" t="s">
        <v>128</v>
      </c>
      <c r="H72" s="16" t="s">
        <v>4743</v>
      </c>
      <c r="I72" s="21">
        <v>0.9</v>
      </c>
      <c r="J72" s="16" t="s">
        <v>4744</v>
      </c>
      <c r="K72" s="22">
        <v>0.96330000000000005</v>
      </c>
      <c r="L72" s="128" t="s">
        <v>4997</v>
      </c>
      <c r="M72" s="21"/>
    </row>
    <row r="73" spans="1:13" s="10" customFormat="1" ht="164.25" customHeight="1" x14ac:dyDescent="0.25">
      <c r="A73" s="9">
        <v>65</v>
      </c>
      <c r="B73" s="10" t="s">
        <v>4598</v>
      </c>
      <c r="C73" s="14" t="s">
        <v>54</v>
      </c>
      <c r="D73" s="14"/>
      <c r="E73" s="16" t="s">
        <v>4650</v>
      </c>
      <c r="F73" s="14" t="s">
        <v>131</v>
      </c>
      <c r="G73" s="14" t="s">
        <v>128</v>
      </c>
      <c r="H73" s="16" t="s">
        <v>4745</v>
      </c>
      <c r="I73" s="21">
        <v>0.9</v>
      </c>
      <c r="J73" s="16" t="s">
        <v>4746</v>
      </c>
      <c r="K73" s="22">
        <v>0.99</v>
      </c>
      <c r="L73" s="128" t="s">
        <v>4998</v>
      </c>
      <c r="M73" s="21"/>
    </row>
    <row r="74" spans="1:13" s="10" customFormat="1" ht="99" customHeight="1" x14ac:dyDescent="0.25">
      <c r="A74" s="9">
        <v>67</v>
      </c>
      <c r="B74" s="10" t="s">
        <v>4599</v>
      </c>
      <c r="C74" s="14" t="s">
        <v>54</v>
      </c>
      <c r="D74" s="14"/>
      <c r="E74" s="16" t="s">
        <v>4651</v>
      </c>
      <c r="F74" s="14" t="s">
        <v>131</v>
      </c>
      <c r="G74" s="14" t="s">
        <v>136</v>
      </c>
      <c r="H74" s="19" t="s">
        <v>4747</v>
      </c>
      <c r="I74" s="21">
        <v>0.9</v>
      </c>
      <c r="J74" s="19" t="s">
        <v>4748</v>
      </c>
      <c r="K74" s="22">
        <v>0.97</v>
      </c>
      <c r="L74" s="130" t="s">
        <v>5000</v>
      </c>
      <c r="M74" s="21"/>
    </row>
    <row r="75" spans="1:13" s="10" customFormat="1" ht="60" x14ac:dyDescent="0.25">
      <c r="A75" s="9">
        <v>68</v>
      </c>
      <c r="B75" s="10" t="s">
        <v>4600</v>
      </c>
      <c r="C75" s="14" t="s">
        <v>54</v>
      </c>
      <c r="D75" s="14"/>
      <c r="E75" s="16" t="s">
        <v>4651</v>
      </c>
      <c r="F75" s="14" t="s">
        <v>129</v>
      </c>
      <c r="G75" s="14" t="s">
        <v>138</v>
      </c>
      <c r="H75" s="19" t="s">
        <v>4749</v>
      </c>
      <c r="I75" s="21">
        <v>0.9</v>
      </c>
      <c r="J75" s="19" t="s">
        <v>4750</v>
      </c>
      <c r="K75" s="22">
        <v>0.99</v>
      </c>
      <c r="L75" s="130" t="s">
        <v>5001</v>
      </c>
      <c r="M75" s="21"/>
    </row>
    <row r="76" spans="1:13" s="10" customFormat="1" ht="120" x14ac:dyDescent="0.25">
      <c r="A76" s="9">
        <v>69</v>
      </c>
      <c r="B76" s="10" t="s">
        <v>4601</v>
      </c>
      <c r="C76" s="14" t="s">
        <v>54</v>
      </c>
      <c r="D76" s="14"/>
      <c r="E76" s="16" t="s">
        <v>4651</v>
      </c>
      <c r="F76" s="14" t="s">
        <v>129</v>
      </c>
      <c r="G76" s="14" t="s">
        <v>134</v>
      </c>
      <c r="H76" s="19" t="s">
        <v>4751</v>
      </c>
      <c r="I76" s="21">
        <v>500</v>
      </c>
      <c r="J76" s="20" t="s">
        <v>4999</v>
      </c>
      <c r="K76" s="30">
        <v>186</v>
      </c>
      <c r="L76" s="130" t="s">
        <v>5002</v>
      </c>
      <c r="M76" s="21"/>
    </row>
    <row r="77" spans="1:13" s="10" customFormat="1" ht="60" x14ac:dyDescent="0.25">
      <c r="A77" s="9">
        <v>70</v>
      </c>
      <c r="B77" s="10" t="s">
        <v>4602</v>
      </c>
      <c r="C77" s="14" t="s">
        <v>54</v>
      </c>
      <c r="D77" s="14"/>
      <c r="E77" s="16" t="s">
        <v>4651</v>
      </c>
      <c r="F77" s="14" t="s">
        <v>137</v>
      </c>
      <c r="G77" s="14" t="s">
        <v>136</v>
      </c>
      <c r="H77" s="19" t="s">
        <v>4752</v>
      </c>
      <c r="I77" s="21">
        <v>0.9</v>
      </c>
      <c r="J77" s="19" t="s">
        <v>4753</v>
      </c>
      <c r="K77" s="22">
        <v>0.98899999999999999</v>
      </c>
      <c r="L77" s="130" t="s">
        <v>5003</v>
      </c>
      <c r="M77" s="21"/>
    </row>
    <row r="78" spans="1:13" s="10" customFormat="1" ht="60" x14ac:dyDescent="0.25">
      <c r="A78" s="9">
        <v>71</v>
      </c>
      <c r="B78" s="10" t="s">
        <v>4603</v>
      </c>
      <c r="C78" s="14" t="s">
        <v>54</v>
      </c>
      <c r="D78" s="14"/>
      <c r="E78" s="16" t="s">
        <v>4651</v>
      </c>
      <c r="F78" s="14" t="s">
        <v>137</v>
      </c>
      <c r="G78" s="14" t="s">
        <v>136</v>
      </c>
      <c r="H78" s="19" t="s">
        <v>4754</v>
      </c>
      <c r="I78" s="21">
        <v>0.9</v>
      </c>
      <c r="J78" s="19" t="s">
        <v>4755</v>
      </c>
      <c r="K78" s="19">
        <v>0.996</v>
      </c>
      <c r="L78" s="130" t="s">
        <v>5004</v>
      </c>
      <c r="M78" s="21"/>
    </row>
    <row r="79" spans="1:13" s="10" customFormat="1" ht="105" x14ac:dyDescent="0.25">
      <c r="A79" s="9">
        <v>72</v>
      </c>
      <c r="B79" s="10" t="s">
        <v>4604</v>
      </c>
      <c r="C79" s="14" t="s">
        <v>54</v>
      </c>
      <c r="D79" s="14"/>
      <c r="E79" s="16" t="s">
        <v>4652</v>
      </c>
      <c r="F79" s="14" t="s">
        <v>129</v>
      </c>
      <c r="G79" s="14" t="s">
        <v>136</v>
      </c>
      <c r="H79" s="20" t="s">
        <v>4756</v>
      </c>
      <c r="I79" s="21">
        <v>0.9</v>
      </c>
      <c r="J79" s="20" t="s">
        <v>4757</v>
      </c>
      <c r="K79" s="19">
        <v>1</v>
      </c>
      <c r="L79" s="130" t="s">
        <v>5005</v>
      </c>
      <c r="M79" s="21"/>
    </row>
    <row r="80" spans="1:13" s="10" customFormat="1" ht="225" x14ac:dyDescent="0.25">
      <c r="A80" s="9">
        <v>73</v>
      </c>
      <c r="B80" s="10" t="s">
        <v>4605</v>
      </c>
      <c r="C80" s="14" t="s">
        <v>54</v>
      </c>
      <c r="D80" s="14"/>
      <c r="E80" s="16" t="s">
        <v>4652</v>
      </c>
      <c r="F80" s="14" t="s">
        <v>131</v>
      </c>
      <c r="G80" s="14" t="s">
        <v>136</v>
      </c>
      <c r="H80" s="19" t="s">
        <v>4758</v>
      </c>
      <c r="I80" s="21">
        <v>0.8</v>
      </c>
      <c r="J80" s="19" t="s">
        <v>4759</v>
      </c>
      <c r="K80" s="22">
        <v>0.87</v>
      </c>
      <c r="L80" s="130" t="s">
        <v>5006</v>
      </c>
      <c r="M80" s="21"/>
    </row>
    <row r="81" spans="1:13" s="10" customFormat="1" ht="63.75" customHeight="1" x14ac:dyDescent="0.25">
      <c r="A81" s="9">
        <v>74</v>
      </c>
      <c r="B81" s="10" t="s">
        <v>4606</v>
      </c>
      <c r="C81" s="14" t="s">
        <v>54</v>
      </c>
      <c r="D81" s="14"/>
      <c r="E81" s="16" t="s">
        <v>4652</v>
      </c>
      <c r="F81" s="14" t="s">
        <v>137</v>
      </c>
      <c r="G81" s="14" t="s">
        <v>140</v>
      </c>
      <c r="H81" s="20" t="s">
        <v>4760</v>
      </c>
      <c r="I81" s="21">
        <v>0.9</v>
      </c>
      <c r="J81" s="19" t="s">
        <v>4761</v>
      </c>
      <c r="K81" s="19">
        <v>0.98</v>
      </c>
      <c r="L81" s="130" t="s">
        <v>5007</v>
      </c>
      <c r="M81" s="21"/>
    </row>
    <row r="82" spans="1:13" s="10" customFormat="1" ht="130.5" customHeight="1" x14ac:dyDescent="0.25">
      <c r="A82" s="9">
        <v>75</v>
      </c>
      <c r="B82" s="10" t="s">
        <v>4607</v>
      </c>
      <c r="C82" s="14" t="s">
        <v>54</v>
      </c>
      <c r="D82" s="14"/>
      <c r="E82" s="16" t="s">
        <v>4652</v>
      </c>
      <c r="F82" s="14" t="s">
        <v>129</v>
      </c>
      <c r="G82" s="14" t="s">
        <v>136</v>
      </c>
      <c r="H82" s="19" t="s">
        <v>4762</v>
      </c>
      <c r="I82" s="21">
        <v>0.8</v>
      </c>
      <c r="J82" s="19" t="s">
        <v>4763</v>
      </c>
      <c r="K82" s="22">
        <v>0.98</v>
      </c>
      <c r="L82" s="130" t="s">
        <v>5008</v>
      </c>
      <c r="M82" s="21"/>
    </row>
    <row r="83" spans="1:13" s="10" customFormat="1" ht="83.25" customHeight="1" x14ac:dyDescent="0.25">
      <c r="A83" s="9">
        <v>76</v>
      </c>
      <c r="B83" s="10" t="s">
        <v>4608</v>
      </c>
      <c r="C83" s="14" t="s">
        <v>54</v>
      </c>
      <c r="D83" s="14"/>
      <c r="E83" s="19" t="s">
        <v>4652</v>
      </c>
      <c r="F83" s="14" t="s">
        <v>129</v>
      </c>
      <c r="G83" s="14" t="s">
        <v>136</v>
      </c>
      <c r="H83" s="19" t="s">
        <v>4764</v>
      </c>
      <c r="I83" s="22">
        <v>0.9</v>
      </c>
      <c r="J83" s="20" t="s">
        <v>4765</v>
      </c>
      <c r="K83" s="19">
        <v>0.97</v>
      </c>
      <c r="L83" s="130" t="s">
        <v>5009</v>
      </c>
      <c r="M83" s="22"/>
    </row>
    <row r="84" spans="1:13" s="10" customFormat="1" ht="90" x14ac:dyDescent="0.25">
      <c r="A84" s="9">
        <v>77</v>
      </c>
      <c r="B84" s="10" t="s">
        <v>4609</v>
      </c>
      <c r="C84" s="14" t="s">
        <v>54</v>
      </c>
      <c r="D84" s="14"/>
      <c r="E84" s="16" t="s">
        <v>4653</v>
      </c>
      <c r="F84" s="14" t="s">
        <v>131</v>
      </c>
      <c r="G84" s="14" t="s">
        <v>136</v>
      </c>
      <c r="H84" s="17" t="s">
        <v>5010</v>
      </c>
      <c r="I84" s="21">
        <v>0.9</v>
      </c>
      <c r="J84" s="20" t="s">
        <v>5011</v>
      </c>
      <c r="K84" s="22">
        <v>0.92</v>
      </c>
      <c r="L84" s="128" t="s">
        <v>5012</v>
      </c>
      <c r="M84" s="21"/>
    </row>
    <row r="85" spans="1:13" s="10" customFormat="1" ht="210" x14ac:dyDescent="0.25">
      <c r="A85" s="9">
        <v>78</v>
      </c>
      <c r="B85" s="10" t="s">
        <v>4610</v>
      </c>
      <c r="C85" s="14" t="s">
        <v>54</v>
      </c>
      <c r="D85" s="14"/>
      <c r="E85" s="16" t="s">
        <v>4653</v>
      </c>
      <c r="F85" s="14" t="s">
        <v>137</v>
      </c>
      <c r="G85" s="14" t="s">
        <v>128</v>
      </c>
      <c r="H85" s="17" t="s">
        <v>5013</v>
      </c>
      <c r="I85" s="21">
        <v>0.9</v>
      </c>
      <c r="J85" s="23" t="s">
        <v>5014</v>
      </c>
      <c r="K85" s="22">
        <v>0.89</v>
      </c>
      <c r="L85" s="128" t="s">
        <v>5015</v>
      </c>
      <c r="M85" s="21"/>
    </row>
    <row r="86" spans="1:13" s="10" customFormat="1" ht="128.25" customHeight="1" x14ac:dyDescent="0.25">
      <c r="A86" s="9">
        <v>80</v>
      </c>
      <c r="B86" s="10" t="s">
        <v>4611</v>
      </c>
      <c r="C86" s="14" t="s">
        <v>54</v>
      </c>
      <c r="D86" s="14"/>
      <c r="E86" s="16" t="s">
        <v>4654</v>
      </c>
      <c r="F86" s="14" t="s">
        <v>137</v>
      </c>
      <c r="G86" s="14" t="s">
        <v>140</v>
      </c>
      <c r="H86" s="16" t="s">
        <v>4766</v>
      </c>
      <c r="I86" s="21">
        <v>0.95</v>
      </c>
      <c r="J86" s="16" t="s">
        <v>4767</v>
      </c>
      <c r="K86" s="22">
        <v>0.99</v>
      </c>
      <c r="L86" s="128" t="s">
        <v>5016</v>
      </c>
      <c r="M86" s="21"/>
    </row>
    <row r="87" spans="1:13" s="10" customFormat="1" ht="90" x14ac:dyDescent="0.25">
      <c r="A87" s="9">
        <v>81</v>
      </c>
      <c r="B87" s="10" t="s">
        <v>4612</v>
      </c>
      <c r="C87" s="14" t="s">
        <v>54</v>
      </c>
      <c r="D87" s="14"/>
      <c r="E87" s="16" t="s">
        <v>4654</v>
      </c>
      <c r="F87" s="14" t="s">
        <v>131</v>
      </c>
      <c r="G87" s="14" t="s">
        <v>136</v>
      </c>
      <c r="H87" s="17" t="s">
        <v>5017</v>
      </c>
      <c r="I87" s="21">
        <v>0.9</v>
      </c>
      <c r="J87" s="17" t="s">
        <v>5018</v>
      </c>
      <c r="K87" s="22">
        <v>1</v>
      </c>
      <c r="L87" s="128" t="s">
        <v>5019</v>
      </c>
      <c r="M87" s="21"/>
    </row>
    <row r="88" spans="1:13" s="10" customFormat="1" ht="60" x14ac:dyDescent="0.25">
      <c r="A88" s="9">
        <v>82</v>
      </c>
      <c r="B88" s="10" t="s">
        <v>4613</v>
      </c>
      <c r="C88" s="14" t="s">
        <v>54</v>
      </c>
      <c r="D88" s="14"/>
      <c r="E88" s="16" t="s">
        <v>4654</v>
      </c>
      <c r="F88" s="14" t="s">
        <v>131</v>
      </c>
      <c r="G88" s="14" t="s">
        <v>136</v>
      </c>
      <c r="H88" s="16" t="s">
        <v>4768</v>
      </c>
      <c r="I88" s="21">
        <v>0.95</v>
      </c>
      <c r="J88" s="16" t="s">
        <v>4769</v>
      </c>
      <c r="K88" s="22">
        <v>1</v>
      </c>
      <c r="L88" s="128" t="s">
        <v>5020</v>
      </c>
      <c r="M88" s="21"/>
    </row>
    <row r="89" spans="1:13" s="10" customFormat="1" ht="161.25" customHeight="1" x14ac:dyDescent="0.25">
      <c r="A89" s="9">
        <v>83</v>
      </c>
      <c r="B89" s="10" t="s">
        <v>4614</v>
      </c>
      <c r="C89" s="14" t="s">
        <v>54</v>
      </c>
      <c r="D89" s="14"/>
      <c r="E89" s="16" t="s">
        <v>4654</v>
      </c>
      <c r="F89" s="14" t="s">
        <v>129</v>
      </c>
      <c r="G89" s="14" t="s">
        <v>138</v>
      </c>
      <c r="H89" s="16" t="s">
        <v>4770</v>
      </c>
      <c r="I89" s="21">
        <v>0.95</v>
      </c>
      <c r="J89" s="16" t="s">
        <v>4771</v>
      </c>
      <c r="K89" s="22">
        <v>0.99099999999999999</v>
      </c>
      <c r="L89" s="128" t="s">
        <v>5021</v>
      </c>
      <c r="M89" s="21"/>
    </row>
    <row r="90" spans="1:13" s="10" customFormat="1" ht="335.25" customHeight="1" x14ac:dyDescent="0.25">
      <c r="A90" s="9">
        <v>84</v>
      </c>
      <c r="B90" s="10" t="s">
        <v>4615</v>
      </c>
      <c r="C90" s="14" t="s">
        <v>54</v>
      </c>
      <c r="D90" s="14"/>
      <c r="E90" s="20" t="s">
        <v>4655</v>
      </c>
      <c r="F90" s="14" t="s">
        <v>129</v>
      </c>
      <c r="G90" s="14" t="s">
        <v>132</v>
      </c>
      <c r="H90" s="19" t="s">
        <v>4772</v>
      </c>
      <c r="I90" s="21">
        <v>0.8</v>
      </c>
      <c r="J90" s="19" t="s">
        <v>4773</v>
      </c>
      <c r="K90" s="19">
        <v>1</v>
      </c>
      <c r="L90" s="130" t="s">
        <v>5022</v>
      </c>
      <c r="M90" s="21"/>
    </row>
    <row r="91" spans="1:13" s="10" customFormat="1" ht="90" x14ac:dyDescent="0.25">
      <c r="A91" s="9">
        <v>85</v>
      </c>
      <c r="B91" s="10" t="s">
        <v>4616</v>
      </c>
      <c r="C91" s="14" t="s">
        <v>54</v>
      </c>
      <c r="D91" s="14"/>
      <c r="E91" s="20" t="s">
        <v>4655</v>
      </c>
      <c r="F91" s="14" t="s">
        <v>129</v>
      </c>
      <c r="G91" s="14" t="s">
        <v>132</v>
      </c>
      <c r="H91" s="19" t="s">
        <v>4774</v>
      </c>
      <c r="I91" s="21">
        <v>0.95</v>
      </c>
      <c r="J91" s="19" t="s">
        <v>4775</v>
      </c>
      <c r="K91" s="19">
        <v>0.99</v>
      </c>
      <c r="L91" s="130" t="s">
        <v>5023</v>
      </c>
      <c r="M91" s="21"/>
    </row>
    <row r="92" spans="1:13" s="10" customFormat="1" ht="75" x14ac:dyDescent="0.25">
      <c r="A92" s="9">
        <v>86</v>
      </c>
      <c r="B92" s="10" t="s">
        <v>4617</v>
      </c>
      <c r="C92" s="14" t="s">
        <v>54</v>
      </c>
      <c r="D92" s="14"/>
      <c r="E92" s="20" t="s">
        <v>4655</v>
      </c>
      <c r="F92" s="14" t="s">
        <v>131</v>
      </c>
      <c r="G92" s="14" t="s">
        <v>136</v>
      </c>
      <c r="H92" s="19" t="s">
        <v>4776</v>
      </c>
      <c r="I92" s="21">
        <v>0.9</v>
      </c>
      <c r="J92" s="19" t="s">
        <v>4777</v>
      </c>
      <c r="K92" s="19">
        <v>0.99</v>
      </c>
      <c r="L92" s="130" t="s">
        <v>5024</v>
      </c>
      <c r="M92" s="21"/>
    </row>
    <row r="93" spans="1:13" s="10" customFormat="1" ht="116.25" customHeight="1" x14ac:dyDescent="0.25">
      <c r="A93" s="9">
        <v>87</v>
      </c>
      <c r="B93" s="10" t="s">
        <v>4618</v>
      </c>
      <c r="C93" s="14" t="s">
        <v>54</v>
      </c>
      <c r="D93" s="14"/>
      <c r="E93" s="20" t="s">
        <v>4655</v>
      </c>
      <c r="F93" s="14" t="s">
        <v>131</v>
      </c>
      <c r="G93" s="14" t="s">
        <v>138</v>
      </c>
      <c r="H93" s="20" t="s">
        <v>4778</v>
      </c>
      <c r="I93" s="21">
        <v>0.9</v>
      </c>
      <c r="J93" s="19" t="s">
        <v>4779</v>
      </c>
      <c r="K93" s="19">
        <v>0.99</v>
      </c>
      <c r="L93" s="130" t="s">
        <v>5025</v>
      </c>
      <c r="M93" s="21"/>
    </row>
    <row r="94" spans="1:13" s="10" customFormat="1" ht="75" x14ac:dyDescent="0.25">
      <c r="A94" s="9">
        <v>88</v>
      </c>
      <c r="B94" s="10" t="s">
        <v>4619</v>
      </c>
      <c r="C94" s="14" t="s">
        <v>54</v>
      </c>
      <c r="D94" s="14"/>
      <c r="E94" s="20" t="s">
        <v>4655</v>
      </c>
      <c r="F94" s="14" t="s">
        <v>131</v>
      </c>
      <c r="G94" s="14" t="s">
        <v>138</v>
      </c>
      <c r="H94" s="19" t="s">
        <v>4780</v>
      </c>
      <c r="I94" s="21">
        <v>0.9</v>
      </c>
      <c r="J94" s="19" t="s">
        <v>4781</v>
      </c>
      <c r="K94" s="19">
        <v>0.995</v>
      </c>
      <c r="L94" s="125" t="s">
        <v>5026</v>
      </c>
      <c r="M94" s="21"/>
    </row>
    <row r="95" spans="1:13" s="10" customFormat="1" ht="345" x14ac:dyDescent="0.25">
      <c r="A95" s="9">
        <v>89</v>
      </c>
      <c r="B95" s="10" t="s">
        <v>4620</v>
      </c>
      <c r="C95" s="14" t="s">
        <v>54</v>
      </c>
      <c r="D95" s="14"/>
      <c r="E95" s="20" t="s">
        <v>4655</v>
      </c>
      <c r="F95" s="14" t="s">
        <v>131</v>
      </c>
      <c r="G95" s="14" t="s">
        <v>136</v>
      </c>
      <c r="H95" s="19" t="s">
        <v>4782</v>
      </c>
      <c r="I95" s="21">
        <v>0.9</v>
      </c>
      <c r="J95" s="20" t="s">
        <v>5027</v>
      </c>
      <c r="K95" s="19">
        <v>0.99570000000000003</v>
      </c>
      <c r="L95" s="130" t="s">
        <v>5028</v>
      </c>
      <c r="M95" s="21"/>
    </row>
    <row r="96" spans="1:13" s="55" customFormat="1" ht="153.75" customHeight="1" x14ac:dyDescent="0.25">
      <c r="A96" s="54"/>
      <c r="C96" s="14"/>
      <c r="D96" s="14"/>
      <c r="E96" s="16" t="s">
        <v>4656</v>
      </c>
      <c r="F96" s="14" t="s">
        <v>131</v>
      </c>
      <c r="G96" s="14" t="s">
        <v>136</v>
      </c>
      <c r="H96" s="20" t="s">
        <v>5029</v>
      </c>
      <c r="I96" s="21">
        <v>0.98</v>
      </c>
      <c r="J96" s="20" t="s">
        <v>5030</v>
      </c>
      <c r="K96" s="19">
        <v>1.07</v>
      </c>
      <c r="L96" s="130" t="s">
        <v>5031</v>
      </c>
      <c r="M96" s="21"/>
    </row>
    <row r="97" spans="1:13" s="10" customFormat="1" ht="135" x14ac:dyDescent="0.25">
      <c r="A97" s="9">
        <v>90</v>
      </c>
      <c r="B97" s="10" t="s">
        <v>4621</v>
      </c>
      <c r="C97" s="14" t="s">
        <v>54</v>
      </c>
      <c r="D97" s="14"/>
      <c r="E97" s="16" t="s">
        <v>4656</v>
      </c>
      <c r="F97" s="14" t="s">
        <v>137</v>
      </c>
      <c r="G97" s="14" t="s">
        <v>136</v>
      </c>
      <c r="H97" s="16" t="s">
        <v>4783</v>
      </c>
      <c r="I97" s="21">
        <v>1.07</v>
      </c>
      <c r="J97" s="17" t="s">
        <v>4784</v>
      </c>
      <c r="K97" s="22">
        <v>1.03</v>
      </c>
      <c r="L97" s="138" t="s">
        <v>5032</v>
      </c>
      <c r="M97" s="21"/>
    </row>
    <row r="98" spans="1:13" s="10" customFormat="1" ht="188.25" customHeight="1" x14ac:dyDescent="0.25">
      <c r="A98" s="9">
        <v>91</v>
      </c>
      <c r="B98" s="10" t="s">
        <v>4622</v>
      </c>
      <c r="C98" s="14" t="s">
        <v>54</v>
      </c>
      <c r="D98" s="14"/>
      <c r="E98" s="16" t="s">
        <v>4656</v>
      </c>
      <c r="F98" s="14" t="s">
        <v>129</v>
      </c>
      <c r="G98" s="14" t="s">
        <v>136</v>
      </c>
      <c r="H98" s="16" t="s">
        <v>4785</v>
      </c>
      <c r="I98" s="21">
        <v>0</v>
      </c>
      <c r="J98" s="17" t="s">
        <v>5033</v>
      </c>
      <c r="K98" s="22">
        <v>0.03</v>
      </c>
      <c r="L98" s="130" t="s">
        <v>5034</v>
      </c>
      <c r="M98" s="21"/>
    </row>
    <row r="99" spans="1:13" s="10" customFormat="1" ht="60" x14ac:dyDescent="0.25">
      <c r="A99" s="9">
        <v>95</v>
      </c>
      <c r="B99" s="10" t="s">
        <v>4623</v>
      </c>
      <c r="C99" s="14" t="s">
        <v>54</v>
      </c>
      <c r="D99" s="14"/>
      <c r="E99" s="16" t="s">
        <v>4657</v>
      </c>
      <c r="F99" s="14" t="s">
        <v>131</v>
      </c>
      <c r="G99" s="14" t="s">
        <v>136</v>
      </c>
      <c r="H99" s="16" t="s">
        <v>4786</v>
      </c>
      <c r="I99" s="21">
        <v>1</v>
      </c>
      <c r="J99" s="16" t="s">
        <v>4787</v>
      </c>
      <c r="K99" s="22">
        <v>1</v>
      </c>
      <c r="L99" s="128" t="s">
        <v>5035</v>
      </c>
      <c r="M99" s="21"/>
    </row>
    <row r="100" spans="1:13" s="10" customFormat="1" ht="105" x14ac:dyDescent="0.25">
      <c r="A100" s="9">
        <v>96</v>
      </c>
      <c r="B100" s="10" t="s">
        <v>4624</v>
      </c>
      <c r="C100" s="14" t="s">
        <v>54</v>
      </c>
      <c r="D100" s="14"/>
      <c r="E100" s="16" t="s">
        <v>4657</v>
      </c>
      <c r="F100" s="14" t="s">
        <v>129</v>
      </c>
      <c r="G100" s="14" t="s">
        <v>136</v>
      </c>
      <c r="H100" s="17" t="s">
        <v>5036</v>
      </c>
      <c r="I100" s="21">
        <v>1</v>
      </c>
      <c r="J100" s="16" t="s">
        <v>4788</v>
      </c>
      <c r="K100" s="22">
        <v>1</v>
      </c>
      <c r="L100" s="128" t="s">
        <v>5037</v>
      </c>
      <c r="M100" s="21"/>
    </row>
    <row r="101" spans="1:13" s="10" customFormat="1" ht="96" customHeight="1" x14ac:dyDescent="0.25">
      <c r="A101" s="9">
        <v>97</v>
      </c>
      <c r="B101" s="10" t="s">
        <v>4625</v>
      </c>
      <c r="C101" s="14" t="s">
        <v>54</v>
      </c>
      <c r="D101" s="14"/>
      <c r="E101" s="16" t="s">
        <v>4658</v>
      </c>
      <c r="F101" s="14" t="s">
        <v>129</v>
      </c>
      <c r="G101" s="14" t="s">
        <v>136</v>
      </c>
      <c r="H101" s="20" t="s">
        <v>4789</v>
      </c>
      <c r="I101" s="21">
        <v>1</v>
      </c>
      <c r="J101" s="19" t="s">
        <v>4790</v>
      </c>
      <c r="K101" s="19">
        <v>1</v>
      </c>
      <c r="L101" s="130" t="s">
        <v>5038</v>
      </c>
      <c r="M101" s="21"/>
    </row>
    <row r="102" spans="1:13" s="10" customFormat="1" ht="60" x14ac:dyDescent="0.25">
      <c r="A102" s="9">
        <v>98</v>
      </c>
      <c r="B102" s="10" t="s">
        <v>4626</v>
      </c>
      <c r="C102" s="14" t="s">
        <v>54</v>
      </c>
      <c r="D102" s="14"/>
      <c r="E102" s="16" t="s">
        <v>4658</v>
      </c>
      <c r="F102" s="14" t="s">
        <v>129</v>
      </c>
      <c r="G102" s="14" t="s">
        <v>136</v>
      </c>
      <c r="H102" s="19" t="s">
        <v>4791</v>
      </c>
      <c r="I102" s="21">
        <v>1</v>
      </c>
      <c r="J102" s="19" t="s">
        <v>4792</v>
      </c>
      <c r="K102" s="19">
        <v>1</v>
      </c>
      <c r="L102" s="130" t="s">
        <v>5039</v>
      </c>
      <c r="M102" s="21"/>
    </row>
    <row r="103" spans="1:13" s="10" customFormat="1" ht="153.75" customHeight="1" x14ac:dyDescent="0.25">
      <c r="A103" s="9">
        <v>99</v>
      </c>
      <c r="B103" s="10" t="s">
        <v>4627</v>
      </c>
      <c r="C103" s="14" t="s">
        <v>54</v>
      </c>
      <c r="D103" s="14"/>
      <c r="E103" s="16" t="s">
        <v>4658</v>
      </c>
      <c r="F103" s="14" t="s">
        <v>137</v>
      </c>
      <c r="G103" s="14" t="s">
        <v>136</v>
      </c>
      <c r="H103" s="19" t="s">
        <v>4793</v>
      </c>
      <c r="I103" s="21">
        <v>1</v>
      </c>
      <c r="J103" s="20" t="s">
        <v>5040</v>
      </c>
      <c r="K103" s="19">
        <v>1</v>
      </c>
      <c r="L103" s="130" t="s">
        <v>5041</v>
      </c>
      <c r="M103" s="21"/>
    </row>
    <row r="104" spans="1:13" s="10" customFormat="1" ht="75" x14ac:dyDescent="0.25">
      <c r="A104" s="87">
        <v>100</v>
      </c>
      <c r="B104" s="88" t="s">
        <v>4628</v>
      </c>
      <c r="C104" s="14" t="s">
        <v>54</v>
      </c>
      <c r="D104" s="14"/>
      <c r="E104" s="16" t="s">
        <v>4659</v>
      </c>
      <c r="F104" s="14" t="s">
        <v>129</v>
      </c>
      <c r="G104" s="14" t="s">
        <v>138</v>
      </c>
      <c r="H104" s="16" t="s">
        <v>4794</v>
      </c>
      <c r="I104" s="21">
        <v>1</v>
      </c>
      <c r="J104" s="16" t="s">
        <v>4795</v>
      </c>
      <c r="K104" s="22">
        <v>0.98</v>
      </c>
      <c r="L104" s="128" t="s">
        <v>5042</v>
      </c>
      <c r="M104" s="15"/>
    </row>
    <row r="105" spans="1:13" s="10" customFormat="1" ht="90" x14ac:dyDescent="0.25">
      <c r="A105" s="87">
        <v>101</v>
      </c>
      <c r="B105" s="88" t="s">
        <v>4629</v>
      </c>
      <c r="C105" s="14" t="s">
        <v>54</v>
      </c>
      <c r="D105" s="14"/>
      <c r="E105" s="16" t="s">
        <v>4659</v>
      </c>
      <c r="F105" s="14" t="s">
        <v>129</v>
      </c>
      <c r="G105" s="14" t="s">
        <v>138</v>
      </c>
      <c r="H105" s="16" t="s">
        <v>4796</v>
      </c>
      <c r="I105" s="21">
        <v>1</v>
      </c>
      <c r="J105" s="16" t="s">
        <v>4797</v>
      </c>
      <c r="K105" s="22">
        <v>1</v>
      </c>
      <c r="L105" s="128" t="s">
        <v>5043</v>
      </c>
      <c r="M105" s="15"/>
    </row>
    <row r="106" spans="1:13" s="10" customFormat="1" ht="120" x14ac:dyDescent="0.25">
      <c r="A106" s="87">
        <v>102</v>
      </c>
      <c r="B106" s="56" t="s">
        <v>4630</v>
      </c>
      <c r="C106" s="14" t="s">
        <v>54</v>
      </c>
      <c r="D106" s="14"/>
      <c r="E106" s="16" t="s">
        <v>4659</v>
      </c>
      <c r="F106" s="14" t="s">
        <v>137</v>
      </c>
      <c r="G106" s="14" t="s">
        <v>140</v>
      </c>
      <c r="H106" s="16" t="s">
        <v>4798</v>
      </c>
      <c r="I106" s="21">
        <v>1</v>
      </c>
      <c r="J106" s="16" t="s">
        <v>4799</v>
      </c>
      <c r="K106" s="22">
        <v>1</v>
      </c>
      <c r="L106" s="128" t="s">
        <v>5044</v>
      </c>
      <c r="M106" s="15"/>
    </row>
    <row r="351096" spans="1:3" x14ac:dyDescent="0.25">
      <c r="B351096" t="s">
        <v>127</v>
      </c>
      <c r="C351096" t="s">
        <v>128</v>
      </c>
    </row>
    <row r="351097" spans="1:3" x14ac:dyDescent="0.25">
      <c r="A351097" t="s">
        <v>54</v>
      </c>
      <c r="B351097" t="s">
        <v>129</v>
      </c>
      <c r="C351097" t="s">
        <v>130</v>
      </c>
    </row>
    <row r="351098" spans="1:3" x14ac:dyDescent="0.25">
      <c r="A351098" t="s">
        <v>55</v>
      </c>
      <c r="B351098" t="s">
        <v>131</v>
      </c>
      <c r="C351098" t="s">
        <v>132</v>
      </c>
    </row>
    <row r="351099" spans="1:3" x14ac:dyDescent="0.25">
      <c r="B351099" t="s">
        <v>133</v>
      </c>
      <c r="C351099" t="s">
        <v>134</v>
      </c>
    </row>
    <row r="351100" spans="1:3" x14ac:dyDescent="0.25">
      <c r="B351100" t="s">
        <v>135</v>
      </c>
      <c r="C351100" t="s">
        <v>136</v>
      </c>
    </row>
    <row r="351101" spans="1:3" x14ac:dyDescent="0.25">
      <c r="B351101" t="s">
        <v>137</v>
      </c>
      <c r="C351101" t="s">
        <v>138</v>
      </c>
    </row>
    <row r="351102" spans="1:3" x14ac:dyDescent="0.25">
      <c r="B351102" t="s">
        <v>139</v>
      </c>
      <c r="C351102" t="s">
        <v>140</v>
      </c>
    </row>
    <row r="351103" spans="1:3" x14ac:dyDescent="0.25">
      <c r="C351103" t="s">
        <v>100</v>
      </c>
    </row>
    <row r="351104" spans="1:3" x14ac:dyDescent="0.25">
      <c r="C351104" t="s">
        <v>101</v>
      </c>
    </row>
  </sheetData>
  <mergeCells count="1">
    <mergeCell ref="B8:M8"/>
  </mergeCells>
  <dataValidations xWindow="600" yWindow="604" count="11">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13" xr:uid="{00000000-0002-0000-0400-000000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13" xr:uid="{00000000-0002-0000-0400-00000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13" xr:uid="{00000000-0002-0000-0400-000002000000}">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13" xr:uid="{00000000-0002-0000-04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13" xr:uid="{00000000-0002-0000-0400-000004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13" xr:uid="{00000000-0002-0000-04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13" xr:uid="{00000000-0002-0000-0400-000006000000}">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06" xr:uid="{00000000-0002-0000-0400-000007000000}">
      <formula1>$A$351096:$A$351098</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06" xr:uid="{00000000-0002-0000-0400-000008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106" xr:uid="{00000000-0002-0000-0400-000009000000}">
      <formula1>$B$351095:$B$351102</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106" xr:uid="{00000000-0002-0000-0400-00000A000000}">
      <formula1>$C$351095:$C$351104</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10"/>
  <sheetViews>
    <sheetView topLeftCell="N1" workbookViewId="0">
      <selection activeCell="Q11" sqref="Q11"/>
    </sheetView>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141</v>
      </c>
    </row>
    <row r="3" spans="1:17" x14ac:dyDescent="0.25">
      <c r="B3" s="1" t="s">
        <v>4</v>
      </c>
      <c r="C3" s="1">
        <v>1</v>
      </c>
    </row>
    <row r="4" spans="1:17" x14ac:dyDescent="0.25">
      <c r="B4" s="1" t="s">
        <v>5</v>
      </c>
      <c r="C4" s="1">
        <v>233</v>
      </c>
    </row>
    <row r="5" spans="1:17" x14ac:dyDescent="0.25">
      <c r="B5" s="1" t="s">
        <v>6</v>
      </c>
      <c r="C5" s="5">
        <v>43830</v>
      </c>
    </row>
    <row r="6" spans="1:17" x14ac:dyDescent="0.25">
      <c r="B6" s="1" t="s">
        <v>7</v>
      </c>
      <c r="C6" s="1">
        <v>12</v>
      </c>
      <c r="D6" s="1" t="s">
        <v>8</v>
      </c>
    </row>
    <row r="8" spans="1:17" x14ac:dyDescent="0.25">
      <c r="A8" s="1" t="s">
        <v>9</v>
      </c>
      <c r="B8" s="190" t="s">
        <v>142</v>
      </c>
      <c r="C8" s="191"/>
      <c r="D8" s="191"/>
      <c r="E8" s="191"/>
      <c r="F8" s="191"/>
      <c r="G8" s="191"/>
      <c r="H8" s="191"/>
      <c r="I8" s="191"/>
      <c r="J8" s="191"/>
      <c r="K8" s="191"/>
      <c r="L8" s="191"/>
      <c r="M8" s="191"/>
      <c r="N8" s="191"/>
      <c r="O8" s="191"/>
      <c r="P8" s="191"/>
      <c r="Q8" s="191"/>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12</v>
      </c>
      <c r="D10" s="1" t="s">
        <v>13</v>
      </c>
      <c r="E10" s="1" t="s">
        <v>143</v>
      </c>
      <c r="F10" s="1" t="s">
        <v>144</v>
      </c>
      <c r="G10" s="1" t="s">
        <v>145</v>
      </c>
      <c r="H10" s="1" t="s">
        <v>146</v>
      </c>
      <c r="I10" s="1" t="s">
        <v>147</v>
      </c>
      <c r="J10" s="1" t="s">
        <v>148</v>
      </c>
      <c r="K10" s="1" t="s">
        <v>149</v>
      </c>
      <c r="L10" s="1" t="s">
        <v>150</v>
      </c>
      <c r="M10" s="1" t="s">
        <v>151</v>
      </c>
      <c r="N10" s="1" t="s">
        <v>152</v>
      </c>
      <c r="O10" s="1" t="s">
        <v>153</v>
      </c>
      <c r="P10" s="1" t="s">
        <v>154</v>
      </c>
      <c r="Q10" s="1" t="s">
        <v>23</v>
      </c>
    </row>
    <row r="11" spans="1:17" x14ac:dyDescent="0.25">
      <c r="A11" s="1">
        <v>1</v>
      </c>
      <c r="B11" t="s">
        <v>65</v>
      </c>
      <c r="C11" s="4" t="s">
        <v>55</v>
      </c>
      <c r="D11" s="4" t="s">
        <v>5272</v>
      </c>
      <c r="E11" s="4" t="s">
        <v>4821</v>
      </c>
      <c r="F11" s="4" t="s">
        <v>4821</v>
      </c>
      <c r="G11" s="3" t="s">
        <v>5273</v>
      </c>
      <c r="H11" s="4" t="s">
        <v>4821</v>
      </c>
      <c r="I11" s="4" t="s">
        <v>161</v>
      </c>
      <c r="J11" s="4">
        <v>0</v>
      </c>
      <c r="K11" s="4">
        <v>0</v>
      </c>
      <c r="L11" s="4" t="s">
        <v>4821</v>
      </c>
      <c r="M11" s="4">
        <v>0</v>
      </c>
      <c r="N11" s="4">
        <v>0</v>
      </c>
      <c r="O11" s="4">
        <v>0</v>
      </c>
      <c r="P11" s="4">
        <v>0</v>
      </c>
      <c r="Q11" s="4" t="s">
        <v>5272</v>
      </c>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66</v>
      </c>
      <c r="C13" s="2" t="s">
        <v>24</v>
      </c>
      <c r="D13" s="2" t="s">
        <v>24</v>
      </c>
      <c r="E13" s="2" t="s">
        <v>24</v>
      </c>
      <c r="F13" s="2" t="s">
        <v>24</v>
      </c>
      <c r="G13" s="2" t="s">
        <v>24</v>
      </c>
      <c r="H13" s="2" t="s">
        <v>24</v>
      </c>
      <c r="I13" s="2" t="s">
        <v>24</v>
      </c>
      <c r="J13" s="2" t="s">
        <v>24</v>
      </c>
      <c r="L13" s="2" t="s">
        <v>24</v>
      </c>
      <c r="P13" s="2" t="s">
        <v>24</v>
      </c>
      <c r="Q13" s="2" t="s">
        <v>24</v>
      </c>
    </row>
    <row r="351003" spans="1:2" x14ac:dyDescent="0.25">
      <c r="A351003" t="s">
        <v>54</v>
      </c>
      <c r="B351003" t="s">
        <v>155</v>
      </c>
    </row>
    <row r="351004" spans="1:2" x14ac:dyDescent="0.25">
      <c r="A351004" t="s">
        <v>55</v>
      </c>
      <c r="B351004" t="s">
        <v>156</v>
      </c>
    </row>
    <row r="351005" spans="1:2" x14ac:dyDescent="0.25">
      <c r="B351005" t="s">
        <v>157</v>
      </c>
    </row>
    <row r="351006" spans="1:2" x14ac:dyDescent="0.25">
      <c r="B351006" t="s">
        <v>158</v>
      </c>
    </row>
    <row r="351007" spans="1:2" x14ac:dyDescent="0.25">
      <c r="B351007" t="s">
        <v>159</v>
      </c>
    </row>
    <row r="351008" spans="1:2" x14ac:dyDescent="0.25">
      <c r="B351008" t="s">
        <v>160</v>
      </c>
    </row>
    <row r="351009" spans="2:2" x14ac:dyDescent="0.25">
      <c r="B351009" t="s">
        <v>161</v>
      </c>
    </row>
    <row r="351010" spans="2:2" x14ac:dyDescent="0.25">
      <c r="B351010" t="s">
        <v>162</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5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500-000001000000}">
      <formula1>0</formula1>
      <formula2>200</formula2>
    </dataValidation>
    <dataValidation type="textLength" allowBlank="1" showInputMessage="1" showErrorMessage="1" errorTitle="Entrada no válida" error="Escriba un texto " promptTitle="Cualquier contenido" prompt=" Relacione el número del empréstito." sqref="E11" xr:uid="{00000000-0002-0000-0500-000002000000}">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xr:uid="{00000000-0002-0000-0500-000003000000}">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xr:uid="{00000000-0002-0000-0500-000004000000}">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xr:uid="{00000000-0002-0000-05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xr:uid="{00000000-0002-0000-0500-000006000000}">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xr:uid="{00000000-0002-0000-05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xr:uid="{00000000-0002-0000-05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xr:uid="{00000000-0002-0000-05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00000000-0002-0000-05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xr:uid="{00000000-0002-0000-05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xr:uid="{00000000-0002-0000-05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00000000-0002-0000-05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xr:uid="{00000000-0002-0000-0500-00000E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1010"/>
  <sheetViews>
    <sheetView topLeftCell="N1" workbookViewId="0">
      <selection activeCell="E27" sqref="E27"/>
    </sheetView>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163</v>
      </c>
    </row>
    <row r="3" spans="1:19" x14ac:dyDescent="0.25">
      <c r="B3" s="1" t="s">
        <v>4</v>
      </c>
      <c r="C3" s="1">
        <v>1</v>
      </c>
    </row>
    <row r="4" spans="1:19" x14ac:dyDescent="0.25">
      <c r="B4" s="1" t="s">
        <v>5</v>
      </c>
      <c r="C4" s="1">
        <v>233</v>
      </c>
    </row>
    <row r="5" spans="1:19" x14ac:dyDescent="0.25">
      <c r="B5" s="1" t="s">
        <v>6</v>
      </c>
      <c r="C5" s="5">
        <v>43830</v>
      </c>
    </row>
    <row r="6" spans="1:19" x14ac:dyDescent="0.25">
      <c r="B6" s="1" t="s">
        <v>7</v>
      </c>
      <c r="C6" s="1">
        <v>12</v>
      </c>
      <c r="D6" s="1" t="s">
        <v>8</v>
      </c>
    </row>
    <row r="8" spans="1:19" x14ac:dyDescent="0.25">
      <c r="A8" s="1" t="s">
        <v>9</v>
      </c>
      <c r="B8" s="190" t="s">
        <v>164</v>
      </c>
      <c r="C8" s="191"/>
      <c r="D8" s="191"/>
      <c r="E8" s="191"/>
      <c r="F8" s="191"/>
      <c r="G8" s="191"/>
      <c r="H8" s="191"/>
      <c r="I8" s="191"/>
      <c r="J8" s="191"/>
      <c r="K8" s="191"/>
      <c r="L8" s="191"/>
      <c r="M8" s="191"/>
      <c r="N8" s="191"/>
      <c r="O8" s="191"/>
      <c r="P8" s="191"/>
      <c r="Q8" s="191"/>
      <c r="R8" s="191"/>
      <c r="S8" s="191"/>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12</v>
      </c>
      <c r="D10" s="1" t="s">
        <v>13</v>
      </c>
      <c r="E10" s="1" t="s">
        <v>165</v>
      </c>
      <c r="F10" s="1" t="s">
        <v>166</v>
      </c>
      <c r="G10" s="1" t="s">
        <v>167</v>
      </c>
      <c r="H10" s="1" t="s">
        <v>168</v>
      </c>
      <c r="I10" s="1" t="s">
        <v>169</v>
      </c>
      <c r="J10" s="1" t="s">
        <v>170</v>
      </c>
      <c r="K10" s="1" t="s">
        <v>171</v>
      </c>
      <c r="L10" s="1" t="s">
        <v>172</v>
      </c>
      <c r="M10" s="1" t="s">
        <v>173</v>
      </c>
      <c r="N10" s="1" t="s">
        <v>174</v>
      </c>
      <c r="O10" s="1" t="s">
        <v>175</v>
      </c>
      <c r="P10" s="1" t="s">
        <v>176</v>
      </c>
      <c r="Q10" s="1" t="s">
        <v>154</v>
      </c>
      <c r="R10" s="1" t="s">
        <v>177</v>
      </c>
      <c r="S10" s="1" t="s">
        <v>23</v>
      </c>
    </row>
    <row r="11" spans="1:19" x14ac:dyDescent="0.25">
      <c r="A11" s="1">
        <v>1</v>
      </c>
      <c r="B11" t="s">
        <v>65</v>
      </c>
      <c r="C11" s="4" t="s">
        <v>55</v>
      </c>
      <c r="D11" s="4" t="s">
        <v>5274</v>
      </c>
      <c r="E11" s="4" t="s">
        <v>24</v>
      </c>
      <c r="F11" s="4" t="s">
        <v>24</v>
      </c>
      <c r="G11" s="3" t="s">
        <v>24</v>
      </c>
      <c r="H11" s="4" t="s">
        <v>24</v>
      </c>
      <c r="I11" s="4" t="s">
        <v>24</v>
      </c>
      <c r="J11" s="4" t="s">
        <v>24</v>
      </c>
      <c r="K11" s="4"/>
      <c r="L11" s="4"/>
      <c r="M11" s="4" t="s">
        <v>24</v>
      </c>
      <c r="N11" s="4"/>
      <c r="O11" s="4"/>
      <c r="P11" s="4"/>
      <c r="Q11" s="4"/>
      <c r="R11" s="4" t="s">
        <v>24</v>
      </c>
      <c r="S11" s="4" t="s">
        <v>24</v>
      </c>
    </row>
    <row r="12" spans="1:19"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x14ac:dyDescent="0.25">
      <c r="A13" s="1">
        <v>999999</v>
      </c>
      <c r="B13" t="s">
        <v>66</v>
      </c>
      <c r="C13" s="2" t="s">
        <v>24</v>
      </c>
      <c r="D13" s="2" t="s">
        <v>24</v>
      </c>
      <c r="E13" s="2" t="s">
        <v>24</v>
      </c>
      <c r="F13" s="2" t="s">
        <v>24</v>
      </c>
      <c r="G13" s="2" t="s">
        <v>24</v>
      </c>
      <c r="H13" s="4"/>
      <c r="I13" s="2" t="s">
        <v>24</v>
      </c>
      <c r="J13" s="2" t="s">
        <v>24</v>
      </c>
      <c r="K13" s="2" t="s">
        <v>24</v>
      </c>
      <c r="M13" s="2" t="s">
        <v>24</v>
      </c>
      <c r="Q13" s="2" t="s">
        <v>24</v>
      </c>
      <c r="R13" s="2" t="s">
        <v>24</v>
      </c>
      <c r="S13" s="2" t="s">
        <v>24</v>
      </c>
    </row>
    <row r="351003" spans="1:2" x14ac:dyDescent="0.25">
      <c r="A351003" t="s">
        <v>54</v>
      </c>
      <c r="B351003" t="s">
        <v>155</v>
      </c>
    </row>
    <row r="351004" spans="1:2" x14ac:dyDescent="0.25">
      <c r="A351004" t="s">
        <v>55</v>
      </c>
      <c r="B351004" t="s">
        <v>156</v>
      </c>
    </row>
    <row r="351005" spans="1:2" x14ac:dyDescent="0.25">
      <c r="B351005" t="s">
        <v>157</v>
      </c>
    </row>
    <row r="351006" spans="1:2" x14ac:dyDescent="0.25">
      <c r="B351006" t="s">
        <v>158</v>
      </c>
    </row>
    <row r="351007" spans="1:2" x14ac:dyDescent="0.25">
      <c r="B351007" t="s">
        <v>159</v>
      </c>
    </row>
    <row r="351008" spans="1:2" x14ac:dyDescent="0.25">
      <c r="B351008" t="s">
        <v>160</v>
      </c>
    </row>
    <row r="351009" spans="2:2" x14ac:dyDescent="0.25">
      <c r="B351009" t="s">
        <v>161</v>
      </c>
    </row>
    <row r="351010" spans="2:2" x14ac:dyDescent="0.25">
      <c r="B351010" t="s">
        <v>162</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6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600-000001000000}">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xr:uid="{00000000-0002-0000-0600-000002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xr:uid="{00000000-0002-0000-0600-000003000000}">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xr:uid="{00000000-0002-0000-0600-000004000000}">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xr:uid="{00000000-0002-0000-0600-000005000000}">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xr:uid="{00000000-0002-0000-0600-000006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xr:uid="{00000000-0002-0000-0600-000007000000}">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xr:uid="{00000000-0002-0000-0600-000008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xr:uid="{00000000-0002-0000-06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xr:uid="{00000000-0002-0000-06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xr:uid="{00000000-0002-0000-06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xr:uid="{00000000-0002-0000-0600-00000C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xr:uid="{00000000-0002-0000-06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xr:uid="{00000000-0002-0000-06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xr:uid="{00000000-0002-0000-06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00000000-0002-0000-0600-000010000000}">
      <formula1>0</formula1>
      <formula2>390</formula2>
    </dataValidation>
    <dataValidation type="decimal" allowBlank="1" showInputMessage="1" showErrorMessage="1" errorTitle="Entrada no válida" error="Por favor escriba un número" promptTitle="Escriba un número en esta casilla" sqref="H13" xr:uid="{00000000-0002-0000-0600-000011000000}">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1004"/>
  <sheetViews>
    <sheetView topLeftCell="C11" workbookViewId="0">
      <selection activeCell="C11" sqref="C11"/>
    </sheetView>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178</v>
      </c>
    </row>
    <row r="3" spans="1:25" x14ac:dyDescent="0.25">
      <c r="B3" s="1" t="s">
        <v>4</v>
      </c>
      <c r="C3" s="1">
        <v>1</v>
      </c>
    </row>
    <row r="4" spans="1:25" x14ac:dyDescent="0.25">
      <c r="B4" s="1" t="s">
        <v>5</v>
      </c>
      <c r="C4" s="1">
        <v>233</v>
      </c>
    </row>
    <row r="5" spans="1:25" x14ac:dyDescent="0.25">
      <c r="B5" s="1" t="s">
        <v>6</v>
      </c>
      <c r="C5" s="5">
        <v>43830</v>
      </c>
    </row>
    <row r="6" spans="1:25" x14ac:dyDescent="0.25">
      <c r="B6" s="1" t="s">
        <v>7</v>
      </c>
      <c r="C6" s="1">
        <v>12</v>
      </c>
      <c r="D6" s="1" t="s">
        <v>8</v>
      </c>
    </row>
    <row r="8" spans="1:25" x14ac:dyDescent="0.25">
      <c r="A8" s="1" t="s">
        <v>9</v>
      </c>
      <c r="B8" s="190" t="s">
        <v>179</v>
      </c>
      <c r="C8" s="191"/>
      <c r="D8" s="191"/>
      <c r="E8" s="191"/>
      <c r="F8" s="191"/>
      <c r="G8" s="191"/>
      <c r="H8" s="191"/>
      <c r="I8" s="191"/>
      <c r="J8" s="191"/>
      <c r="K8" s="191"/>
      <c r="L8" s="191"/>
      <c r="M8" s="191"/>
      <c r="N8" s="191"/>
      <c r="O8" s="191"/>
      <c r="P8" s="191"/>
      <c r="Q8" s="191"/>
      <c r="R8" s="191"/>
      <c r="S8" s="191"/>
      <c r="T8" s="191"/>
      <c r="U8" s="191"/>
      <c r="V8" s="191"/>
      <c r="W8" s="191"/>
      <c r="X8" s="191"/>
      <c r="Y8" s="191"/>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180</v>
      </c>
      <c r="F10" s="1" t="s">
        <v>181</v>
      </c>
      <c r="G10" s="1" t="s">
        <v>182</v>
      </c>
      <c r="H10" s="1" t="s">
        <v>183</v>
      </c>
      <c r="I10" s="1" t="s">
        <v>184</v>
      </c>
      <c r="J10" s="1" t="s">
        <v>185</v>
      </c>
      <c r="K10" s="1" t="s">
        <v>186</v>
      </c>
      <c r="L10" s="1" t="s">
        <v>187</v>
      </c>
      <c r="M10" s="1" t="s">
        <v>188</v>
      </c>
      <c r="N10" s="1" t="s">
        <v>189</v>
      </c>
      <c r="O10" s="1" t="s">
        <v>190</v>
      </c>
      <c r="P10" s="1" t="s">
        <v>191</v>
      </c>
      <c r="Q10" s="1" t="s">
        <v>192</v>
      </c>
      <c r="R10" s="1" t="s">
        <v>193</v>
      </c>
      <c r="S10" s="1" t="s">
        <v>194</v>
      </c>
      <c r="T10" s="1" t="s">
        <v>195</v>
      </c>
      <c r="U10" s="1" t="s">
        <v>196</v>
      </c>
      <c r="V10" s="1" t="s">
        <v>197</v>
      </c>
      <c r="W10" s="1" t="s">
        <v>198</v>
      </c>
      <c r="X10" s="1" t="s">
        <v>199</v>
      </c>
      <c r="Y10" s="1" t="s">
        <v>23</v>
      </c>
    </row>
    <row r="11" spans="1:25" ht="205.5" customHeight="1" x14ac:dyDescent="0.25">
      <c r="A11" s="1">
        <v>1</v>
      </c>
      <c r="B11" t="s">
        <v>65</v>
      </c>
      <c r="C11" s="4" t="s">
        <v>54</v>
      </c>
      <c r="D11" s="4" t="s">
        <v>24</v>
      </c>
      <c r="E11" s="68" t="s">
        <v>5271</v>
      </c>
      <c r="F11" s="4">
        <v>0</v>
      </c>
      <c r="G11" s="4">
        <v>0</v>
      </c>
      <c r="H11" s="4">
        <v>3000000</v>
      </c>
      <c r="I11" s="4">
        <v>0</v>
      </c>
      <c r="J11" s="4">
        <v>0</v>
      </c>
      <c r="K11" s="4">
        <v>0</v>
      </c>
      <c r="L11" s="4">
        <v>0</v>
      </c>
      <c r="M11" s="4">
        <v>0</v>
      </c>
      <c r="N11" s="4">
        <v>0</v>
      </c>
      <c r="O11" s="4">
        <v>0</v>
      </c>
      <c r="P11" s="4">
        <v>0</v>
      </c>
      <c r="Q11" s="4">
        <v>0</v>
      </c>
      <c r="R11" s="4">
        <v>0</v>
      </c>
      <c r="S11" s="4">
        <v>0</v>
      </c>
      <c r="T11" s="4">
        <v>0</v>
      </c>
      <c r="U11" s="4">
        <v>0</v>
      </c>
      <c r="V11" s="4">
        <v>0</v>
      </c>
      <c r="W11" s="4">
        <v>0</v>
      </c>
      <c r="X11" s="4">
        <v>100</v>
      </c>
      <c r="Y11" s="4" t="s">
        <v>24</v>
      </c>
    </row>
    <row r="351003" spans="1:1" x14ac:dyDescent="0.25">
      <c r="A351003" t="s">
        <v>54</v>
      </c>
    </row>
    <row r="351004" spans="1:1" x14ac:dyDescent="0.25">
      <c r="A351004" t="s">
        <v>55</v>
      </c>
    </row>
  </sheetData>
  <mergeCells count="1">
    <mergeCell ref="B8:Y8"/>
  </mergeCells>
  <dataValidations xWindow="622" yWindow="239"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7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7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00000000-0002-0000-0700-00000200000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00000000-0002-0000-07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00000000-0002-0000-07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00000000-0002-0000-07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00000000-0002-0000-07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00000000-0002-0000-07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00000000-0002-0000-07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00000000-0002-0000-07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00000000-0002-0000-07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00000000-0002-0000-07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00000000-0002-0000-07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00000000-0002-0000-07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00000000-0002-0000-07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00000000-0002-0000-07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00000000-0002-0000-07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00000000-0002-0000-07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00000000-0002-0000-07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00000000-0002-0000-07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00000000-0002-0000-07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00000000-0002-0000-07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00000000-0002-0000-0700-000016000000}">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2839"/>
  <sheetViews>
    <sheetView topLeftCell="A13" workbookViewId="0">
      <selection activeCell="D14" sqref="D14"/>
    </sheetView>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200</v>
      </c>
    </row>
    <row r="3" spans="1:25" x14ac:dyDescent="0.25">
      <c r="B3" s="1" t="s">
        <v>4</v>
      </c>
      <c r="C3" s="1">
        <v>1</v>
      </c>
    </row>
    <row r="4" spans="1:25" x14ac:dyDescent="0.25">
      <c r="B4" s="1" t="s">
        <v>5</v>
      </c>
      <c r="C4" s="1">
        <v>233</v>
      </c>
    </row>
    <row r="5" spans="1:25" x14ac:dyDescent="0.25">
      <c r="B5" s="1" t="s">
        <v>6</v>
      </c>
      <c r="C5" s="5">
        <v>43830</v>
      </c>
    </row>
    <row r="6" spans="1:25" x14ac:dyDescent="0.25">
      <c r="B6" s="1" t="s">
        <v>7</v>
      </c>
      <c r="C6" s="1">
        <v>12</v>
      </c>
      <c r="D6" s="1" t="s">
        <v>8</v>
      </c>
    </row>
    <row r="8" spans="1:25" x14ac:dyDescent="0.25">
      <c r="A8" s="1" t="s">
        <v>9</v>
      </c>
      <c r="B8" s="190" t="s">
        <v>201</v>
      </c>
      <c r="C8" s="191"/>
      <c r="D8" s="191"/>
      <c r="E8" s="191"/>
      <c r="F8" s="191"/>
      <c r="G8" s="191"/>
      <c r="H8" s="191"/>
      <c r="I8" s="191"/>
      <c r="J8" s="191"/>
      <c r="K8" s="191"/>
      <c r="L8" s="191"/>
      <c r="M8" s="191"/>
      <c r="N8" s="191"/>
      <c r="O8" s="191"/>
      <c r="P8" s="191"/>
      <c r="Q8" s="191"/>
      <c r="R8" s="191"/>
      <c r="S8" s="191"/>
      <c r="T8" s="191"/>
      <c r="U8" s="191"/>
      <c r="V8" s="191"/>
      <c r="W8" s="191"/>
      <c r="X8" s="191"/>
      <c r="Y8" s="191"/>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ht="15.75" thickBot="1" x14ac:dyDescent="0.3">
      <c r="C10" s="1" t="s">
        <v>12</v>
      </c>
      <c r="D10" s="1" t="s">
        <v>13</v>
      </c>
      <c r="E10" s="1" t="s">
        <v>202</v>
      </c>
      <c r="F10" s="1" t="s">
        <v>203</v>
      </c>
      <c r="G10" s="1" t="s">
        <v>204</v>
      </c>
      <c r="H10" s="1" t="s">
        <v>205</v>
      </c>
      <c r="I10" s="1" t="s">
        <v>206</v>
      </c>
      <c r="J10" s="1" t="s">
        <v>207</v>
      </c>
      <c r="K10" s="1" t="s">
        <v>208</v>
      </c>
      <c r="L10" s="1" t="s">
        <v>209</v>
      </c>
      <c r="M10" s="1" t="s">
        <v>210</v>
      </c>
      <c r="N10" s="1" t="s">
        <v>211</v>
      </c>
      <c r="O10" s="1" t="s">
        <v>212</v>
      </c>
      <c r="P10" s="1" t="s">
        <v>213</v>
      </c>
      <c r="Q10" s="1" t="s">
        <v>214</v>
      </c>
      <c r="R10" s="1" t="s">
        <v>215</v>
      </c>
      <c r="S10" s="1" t="s">
        <v>216</v>
      </c>
      <c r="T10" s="1" t="s">
        <v>217</v>
      </c>
      <c r="U10" s="1" t="s">
        <v>218</v>
      </c>
      <c r="V10" s="1" t="s">
        <v>219</v>
      </c>
      <c r="W10" s="1" t="s">
        <v>220</v>
      </c>
      <c r="X10" s="1" t="s">
        <v>221</v>
      </c>
      <c r="Y10" s="1" t="s">
        <v>23</v>
      </c>
    </row>
    <row r="11" spans="1:25" x14ac:dyDescent="0.25">
      <c r="A11" s="1">
        <v>1</v>
      </c>
      <c r="B11" t="s">
        <v>65</v>
      </c>
      <c r="C11" s="139" t="s">
        <v>54</v>
      </c>
      <c r="D11" s="139" t="s">
        <v>24</v>
      </c>
      <c r="E11" s="140" t="s">
        <v>5906</v>
      </c>
      <c r="F11" s="141" t="s">
        <v>5907</v>
      </c>
      <c r="G11" s="142" t="s">
        <v>231</v>
      </c>
      <c r="H11" s="142" t="s">
        <v>365</v>
      </c>
      <c r="I11" s="142" t="s">
        <v>233</v>
      </c>
      <c r="J11" s="142" t="s">
        <v>225</v>
      </c>
      <c r="K11" s="140" t="s">
        <v>5908</v>
      </c>
      <c r="L11" s="140" t="s">
        <v>5909</v>
      </c>
      <c r="M11" s="142" t="s">
        <v>264</v>
      </c>
      <c r="N11" s="142" t="s">
        <v>725</v>
      </c>
      <c r="O11" s="142" t="s">
        <v>227</v>
      </c>
      <c r="P11" s="143">
        <v>4000000000</v>
      </c>
      <c r="Q11" s="143">
        <v>4000000000</v>
      </c>
      <c r="R11" s="140">
        <v>0</v>
      </c>
      <c r="S11" s="142" t="s">
        <v>237</v>
      </c>
      <c r="T11" s="144" t="s">
        <v>24</v>
      </c>
      <c r="U11" s="142" t="s">
        <v>24</v>
      </c>
      <c r="V11" s="142"/>
      <c r="W11" s="142" t="s">
        <v>24</v>
      </c>
      <c r="X11" s="142"/>
      <c r="Y11" s="145" t="s">
        <v>24</v>
      </c>
    </row>
    <row r="12" spans="1:25" s="108" customFormat="1" x14ac:dyDescent="0.25">
      <c r="A12" s="107">
        <v>2</v>
      </c>
      <c r="B12" s="108" t="s">
        <v>4536</v>
      </c>
      <c r="C12" s="14" t="s">
        <v>54</v>
      </c>
      <c r="D12" s="14"/>
      <c r="E12" s="140" t="s">
        <v>5910</v>
      </c>
      <c r="F12" s="141" t="s">
        <v>5911</v>
      </c>
      <c r="G12" s="142" t="s">
        <v>231</v>
      </c>
      <c r="H12" s="142" t="s">
        <v>365</v>
      </c>
      <c r="I12" s="142" t="s">
        <v>233</v>
      </c>
      <c r="J12" s="142" t="s">
        <v>225</v>
      </c>
      <c r="K12" s="140" t="s">
        <v>5908</v>
      </c>
      <c r="L12" s="140" t="s">
        <v>5912</v>
      </c>
      <c r="M12" s="142" t="s">
        <v>226</v>
      </c>
      <c r="N12" s="142" t="s">
        <v>342</v>
      </c>
      <c r="O12" s="142" t="s">
        <v>256</v>
      </c>
      <c r="P12" s="143">
        <v>130000000</v>
      </c>
      <c r="Q12" s="143">
        <v>130000000</v>
      </c>
      <c r="R12" s="140">
        <v>0</v>
      </c>
      <c r="S12" s="142" t="s">
        <v>237</v>
      </c>
      <c r="T12" s="144" t="s">
        <v>24</v>
      </c>
      <c r="U12" s="142" t="s">
        <v>24</v>
      </c>
      <c r="V12" s="142"/>
      <c r="W12" s="142" t="s">
        <v>24</v>
      </c>
      <c r="X12" s="142"/>
      <c r="Y12" s="145" t="s">
        <v>24</v>
      </c>
    </row>
    <row r="13" spans="1:25" s="108" customFormat="1" x14ac:dyDescent="0.25">
      <c r="A13" s="107">
        <v>3</v>
      </c>
      <c r="B13" s="108" t="s">
        <v>4537</v>
      </c>
      <c r="C13" s="14" t="s">
        <v>54</v>
      </c>
      <c r="D13" s="14"/>
      <c r="E13" s="140" t="s">
        <v>5913</v>
      </c>
      <c r="F13" s="141" t="s">
        <v>5911</v>
      </c>
      <c r="G13" s="142" t="s">
        <v>231</v>
      </c>
      <c r="H13" s="142" t="s">
        <v>347</v>
      </c>
      <c r="I13" s="142" t="s">
        <v>233</v>
      </c>
      <c r="J13" s="142" t="s">
        <v>225</v>
      </c>
      <c r="K13" s="140" t="s">
        <v>5914</v>
      </c>
      <c r="L13" s="140" t="s">
        <v>5915</v>
      </c>
      <c r="M13" s="142" t="s">
        <v>243</v>
      </c>
      <c r="N13" s="142" t="s">
        <v>507</v>
      </c>
      <c r="O13" s="142" t="s">
        <v>256</v>
      </c>
      <c r="P13" s="143">
        <v>500000000</v>
      </c>
      <c r="Q13" s="143">
        <v>500000000</v>
      </c>
      <c r="R13" s="140">
        <v>0</v>
      </c>
      <c r="S13" s="142" t="s">
        <v>237</v>
      </c>
      <c r="T13" s="144" t="s">
        <v>24</v>
      </c>
      <c r="U13" s="142" t="s">
        <v>24</v>
      </c>
      <c r="V13" s="142"/>
      <c r="W13" s="142" t="s">
        <v>24</v>
      </c>
      <c r="X13" s="142"/>
      <c r="Y13" s="145" t="s">
        <v>24</v>
      </c>
    </row>
    <row r="14" spans="1:25" s="108" customFormat="1" x14ac:dyDescent="0.25">
      <c r="A14" s="107">
        <v>4</v>
      </c>
      <c r="B14" s="108" t="s">
        <v>4538</v>
      </c>
      <c r="C14" s="14" t="s">
        <v>54</v>
      </c>
      <c r="D14" s="14"/>
      <c r="E14" s="140" t="s">
        <v>5916</v>
      </c>
      <c r="F14" s="141" t="s">
        <v>5917</v>
      </c>
      <c r="G14" s="142" t="s">
        <v>231</v>
      </c>
      <c r="H14" s="142" t="s">
        <v>365</v>
      </c>
      <c r="I14" s="142" t="s">
        <v>233</v>
      </c>
      <c r="J14" s="142" t="s">
        <v>225</v>
      </c>
      <c r="K14" s="140" t="s">
        <v>5908</v>
      </c>
      <c r="L14" s="140" t="s">
        <v>5918</v>
      </c>
      <c r="M14" s="142" t="s">
        <v>299</v>
      </c>
      <c r="N14" s="142" t="s">
        <v>1088</v>
      </c>
      <c r="O14" s="142" t="s">
        <v>256</v>
      </c>
      <c r="P14" s="143">
        <v>656000000</v>
      </c>
      <c r="Q14" s="143">
        <v>656000000</v>
      </c>
      <c r="R14" s="140">
        <v>0</v>
      </c>
      <c r="S14" s="142" t="s">
        <v>237</v>
      </c>
      <c r="T14" s="144" t="s">
        <v>24</v>
      </c>
      <c r="U14" s="142" t="s">
        <v>24</v>
      </c>
      <c r="V14" s="142"/>
      <c r="W14" s="142" t="s">
        <v>24</v>
      </c>
      <c r="X14" s="142"/>
      <c r="Y14" s="145" t="s">
        <v>24</v>
      </c>
    </row>
    <row r="15" spans="1:25" s="108" customFormat="1" x14ac:dyDescent="0.25">
      <c r="A15" s="107">
        <v>5</v>
      </c>
      <c r="B15" s="108" t="s">
        <v>4539</v>
      </c>
      <c r="C15" s="14" t="s">
        <v>54</v>
      </c>
      <c r="D15" s="14"/>
      <c r="E15" s="146" t="s">
        <v>5919</v>
      </c>
      <c r="F15" s="147" t="s">
        <v>5911</v>
      </c>
      <c r="G15" s="148" t="s">
        <v>231</v>
      </c>
      <c r="H15" s="148" t="s">
        <v>347</v>
      </c>
      <c r="I15" s="148" t="s">
        <v>233</v>
      </c>
      <c r="J15" s="148" t="s">
        <v>225</v>
      </c>
      <c r="K15" s="146" t="s">
        <v>5920</v>
      </c>
      <c r="L15" s="146" t="s">
        <v>5921</v>
      </c>
      <c r="M15" s="148" t="s">
        <v>243</v>
      </c>
      <c r="N15" s="148" t="s">
        <v>507</v>
      </c>
      <c r="O15" s="148" t="s">
        <v>245</v>
      </c>
      <c r="P15" s="149">
        <v>21800000</v>
      </c>
      <c r="Q15" s="149">
        <v>21800000</v>
      </c>
      <c r="R15" s="146">
        <v>0</v>
      </c>
      <c r="S15" s="148" t="s">
        <v>237</v>
      </c>
      <c r="T15" s="150" t="s">
        <v>24</v>
      </c>
      <c r="U15" s="148" t="s">
        <v>24</v>
      </c>
      <c r="V15" s="148"/>
      <c r="W15" s="148" t="s">
        <v>24</v>
      </c>
      <c r="X15" s="148"/>
      <c r="Y15" s="151" t="s">
        <v>24</v>
      </c>
    </row>
    <row r="16" spans="1:25" s="108" customFormat="1" x14ac:dyDescent="0.25">
      <c r="A16" s="107">
        <v>6</v>
      </c>
      <c r="B16" s="108" t="s">
        <v>4540</v>
      </c>
      <c r="C16" s="14" t="s">
        <v>54</v>
      </c>
      <c r="D16" s="14"/>
      <c r="E16" s="146" t="s">
        <v>5922</v>
      </c>
      <c r="F16" s="147" t="s">
        <v>5923</v>
      </c>
      <c r="G16" s="148" t="s">
        <v>222</v>
      </c>
      <c r="H16" s="148" t="s">
        <v>313</v>
      </c>
      <c r="I16" s="148" t="s">
        <v>233</v>
      </c>
      <c r="J16" s="148" t="s">
        <v>225</v>
      </c>
      <c r="K16" s="146" t="s">
        <v>5924</v>
      </c>
      <c r="L16" s="146" t="s">
        <v>5925</v>
      </c>
      <c r="M16" s="148" t="s">
        <v>243</v>
      </c>
      <c r="N16" s="148" t="s">
        <v>507</v>
      </c>
      <c r="O16" s="148" t="s">
        <v>251</v>
      </c>
      <c r="P16" s="149">
        <v>49000000</v>
      </c>
      <c r="Q16" s="149">
        <v>49000000</v>
      </c>
      <c r="R16" s="146">
        <v>0</v>
      </c>
      <c r="S16" s="148" t="s">
        <v>237</v>
      </c>
      <c r="T16" s="150" t="s">
        <v>24</v>
      </c>
      <c r="U16" s="148" t="s">
        <v>24</v>
      </c>
      <c r="V16" s="148"/>
      <c r="W16" s="148" t="s">
        <v>24</v>
      </c>
      <c r="X16" s="148"/>
      <c r="Y16" s="151" t="s">
        <v>24</v>
      </c>
    </row>
    <row r="17" spans="1:25" s="108" customFormat="1" x14ac:dyDescent="0.25">
      <c r="A17" s="107">
        <v>7</v>
      </c>
      <c r="B17" s="108" t="s">
        <v>4541</v>
      </c>
      <c r="C17" s="14" t="s">
        <v>54</v>
      </c>
      <c r="D17" s="14"/>
      <c r="E17" s="146" t="s">
        <v>5926</v>
      </c>
      <c r="F17" s="147" t="s">
        <v>5927</v>
      </c>
      <c r="G17" s="148" t="s">
        <v>231</v>
      </c>
      <c r="H17" s="148" t="s">
        <v>365</v>
      </c>
      <c r="I17" s="148" t="s">
        <v>233</v>
      </c>
      <c r="J17" s="148" t="s">
        <v>225</v>
      </c>
      <c r="K17" s="146" t="s">
        <v>5908</v>
      </c>
      <c r="L17" s="146" t="s">
        <v>5928</v>
      </c>
      <c r="M17" s="148" t="s">
        <v>243</v>
      </c>
      <c r="N17" s="148" t="s">
        <v>507</v>
      </c>
      <c r="O17" s="148" t="s">
        <v>227</v>
      </c>
      <c r="P17" s="149">
        <v>600000000</v>
      </c>
      <c r="Q17" s="149">
        <v>600000000</v>
      </c>
      <c r="R17" s="146">
        <v>0</v>
      </c>
      <c r="S17" s="148" t="s">
        <v>237</v>
      </c>
      <c r="T17" s="150" t="s">
        <v>24</v>
      </c>
      <c r="U17" s="148" t="s">
        <v>24</v>
      </c>
      <c r="V17" s="148"/>
      <c r="W17" s="148" t="s">
        <v>24</v>
      </c>
      <c r="X17" s="148"/>
      <c r="Y17" s="151" t="s">
        <v>24</v>
      </c>
    </row>
    <row r="18" spans="1:25" s="108" customFormat="1" x14ac:dyDescent="0.25">
      <c r="A18" s="107">
        <v>8</v>
      </c>
      <c r="B18" s="108" t="s">
        <v>4542</v>
      </c>
      <c r="C18" s="14" t="s">
        <v>54</v>
      </c>
      <c r="D18" s="14"/>
      <c r="E18" s="140" t="s">
        <v>5929</v>
      </c>
      <c r="F18" s="141" t="s">
        <v>5911</v>
      </c>
      <c r="G18" s="142" t="s">
        <v>231</v>
      </c>
      <c r="H18" s="142" t="s">
        <v>347</v>
      </c>
      <c r="I18" s="142" t="s">
        <v>233</v>
      </c>
      <c r="J18" s="142" t="s">
        <v>225</v>
      </c>
      <c r="K18" s="140" t="s">
        <v>5908</v>
      </c>
      <c r="L18" s="140" t="s">
        <v>5930</v>
      </c>
      <c r="M18" s="142" t="s">
        <v>226</v>
      </c>
      <c r="N18" s="142" t="s">
        <v>342</v>
      </c>
      <c r="O18" s="142" t="s">
        <v>256</v>
      </c>
      <c r="P18" s="143">
        <v>73000000</v>
      </c>
      <c r="Q18" s="143">
        <v>73000000</v>
      </c>
      <c r="R18" s="140">
        <v>0</v>
      </c>
      <c r="S18" s="142" t="s">
        <v>237</v>
      </c>
      <c r="T18" s="144" t="s">
        <v>24</v>
      </c>
      <c r="U18" s="142" t="s">
        <v>24</v>
      </c>
      <c r="V18" s="142"/>
      <c r="W18" s="142" t="s">
        <v>24</v>
      </c>
      <c r="X18" s="142"/>
      <c r="Y18" s="145" t="s">
        <v>24</v>
      </c>
    </row>
    <row r="19" spans="1:25" s="108" customFormat="1" x14ac:dyDescent="0.25">
      <c r="A19" s="107">
        <v>9</v>
      </c>
      <c r="B19" s="108" t="s">
        <v>4543</v>
      </c>
      <c r="C19" s="14" t="s">
        <v>54</v>
      </c>
      <c r="D19" s="14"/>
      <c r="E19" s="140" t="s">
        <v>5931</v>
      </c>
      <c r="F19" s="141" t="s">
        <v>5911</v>
      </c>
      <c r="G19" s="142" t="s">
        <v>231</v>
      </c>
      <c r="H19" s="142" t="s">
        <v>365</v>
      </c>
      <c r="I19" s="142" t="s">
        <v>233</v>
      </c>
      <c r="J19" s="142" t="s">
        <v>225</v>
      </c>
      <c r="K19" s="140" t="s">
        <v>5932</v>
      </c>
      <c r="L19" s="140" t="s">
        <v>5933</v>
      </c>
      <c r="M19" s="142" t="s">
        <v>226</v>
      </c>
      <c r="N19" s="142" t="s">
        <v>342</v>
      </c>
      <c r="O19" s="142" t="s">
        <v>256</v>
      </c>
      <c r="P19" s="143">
        <v>200000000</v>
      </c>
      <c r="Q19" s="143">
        <v>200000000</v>
      </c>
      <c r="R19" s="140">
        <v>0</v>
      </c>
      <c r="S19" s="142" t="s">
        <v>237</v>
      </c>
      <c r="T19" s="144" t="s">
        <v>24</v>
      </c>
      <c r="U19" s="142" t="s">
        <v>24</v>
      </c>
      <c r="V19" s="142"/>
      <c r="W19" s="142" t="s">
        <v>24</v>
      </c>
      <c r="X19" s="142"/>
      <c r="Y19" s="145" t="s">
        <v>24</v>
      </c>
    </row>
    <row r="20" spans="1:25" s="108" customFormat="1" x14ac:dyDescent="0.25">
      <c r="A20" s="107">
        <v>10</v>
      </c>
      <c r="B20" s="108" t="s">
        <v>92</v>
      </c>
      <c r="C20" s="14" t="s">
        <v>54</v>
      </c>
      <c r="D20" s="14"/>
      <c r="E20" s="140" t="s">
        <v>5934</v>
      </c>
      <c r="F20" s="141" t="s">
        <v>5935</v>
      </c>
      <c r="G20" s="142" t="s">
        <v>231</v>
      </c>
      <c r="H20" s="142" t="s">
        <v>355</v>
      </c>
      <c r="I20" s="142" t="s">
        <v>233</v>
      </c>
      <c r="J20" s="142" t="s">
        <v>225</v>
      </c>
      <c r="K20" s="140" t="s">
        <v>5914</v>
      </c>
      <c r="L20" s="140" t="s">
        <v>5936</v>
      </c>
      <c r="M20" s="142" t="s">
        <v>243</v>
      </c>
      <c r="N20" s="142" t="s">
        <v>507</v>
      </c>
      <c r="O20" s="142" t="s">
        <v>245</v>
      </c>
      <c r="P20" s="143">
        <v>3000000000000</v>
      </c>
      <c r="Q20" s="152">
        <f>+P20</f>
        <v>3000000000000</v>
      </c>
      <c r="R20" s="140">
        <v>0</v>
      </c>
      <c r="S20" s="142" t="s">
        <v>237</v>
      </c>
      <c r="T20" s="144" t="s">
        <v>24</v>
      </c>
      <c r="U20" s="142" t="s">
        <v>24</v>
      </c>
      <c r="V20" s="142"/>
      <c r="W20" s="142" t="s">
        <v>24</v>
      </c>
      <c r="X20" s="142"/>
      <c r="Y20" s="145" t="s">
        <v>24</v>
      </c>
    </row>
    <row r="21" spans="1:25" s="108" customFormat="1" x14ac:dyDescent="0.25">
      <c r="A21" s="107">
        <v>11</v>
      </c>
      <c r="B21" s="108" t="s">
        <v>4544</v>
      </c>
      <c r="C21" s="14" t="s">
        <v>54</v>
      </c>
      <c r="D21" s="14"/>
      <c r="E21" s="140" t="s">
        <v>5937</v>
      </c>
      <c r="F21" s="141" t="s">
        <v>5938</v>
      </c>
      <c r="G21" s="142" t="s">
        <v>231</v>
      </c>
      <c r="H21" s="142" t="s">
        <v>347</v>
      </c>
      <c r="I21" s="142" t="s">
        <v>233</v>
      </c>
      <c r="J21" s="142" t="s">
        <v>225</v>
      </c>
      <c r="K21" s="140" t="s">
        <v>5908</v>
      </c>
      <c r="L21" s="140" t="s">
        <v>5939</v>
      </c>
      <c r="M21" s="142" t="s">
        <v>244</v>
      </c>
      <c r="N21" s="142" t="s">
        <v>509</v>
      </c>
      <c r="O21" s="142" t="s">
        <v>256</v>
      </c>
      <c r="P21" s="143">
        <v>12960000000</v>
      </c>
      <c r="Q21" s="143">
        <v>12960000000</v>
      </c>
      <c r="R21" s="140">
        <v>0</v>
      </c>
      <c r="S21" s="142" t="s">
        <v>237</v>
      </c>
      <c r="T21" s="144" t="s">
        <v>24</v>
      </c>
      <c r="U21" s="142" t="s">
        <v>24</v>
      </c>
      <c r="V21" s="142"/>
      <c r="W21" s="142" t="s">
        <v>24</v>
      </c>
      <c r="X21" s="142"/>
      <c r="Y21" s="145" t="s">
        <v>24</v>
      </c>
    </row>
    <row r="22" spans="1:25" s="108" customFormat="1" x14ac:dyDescent="0.25">
      <c r="A22" s="107">
        <v>12</v>
      </c>
      <c r="B22" s="108" t="s">
        <v>4545</v>
      </c>
      <c r="C22" s="14" t="s">
        <v>54</v>
      </c>
      <c r="D22" s="14"/>
      <c r="E22" s="140" t="s">
        <v>5940</v>
      </c>
      <c r="F22" s="141" t="s">
        <v>5941</v>
      </c>
      <c r="G22" s="142" t="s">
        <v>231</v>
      </c>
      <c r="H22" s="142" t="s">
        <v>347</v>
      </c>
      <c r="I22" s="142" t="s">
        <v>233</v>
      </c>
      <c r="J22" s="142" t="s">
        <v>225</v>
      </c>
      <c r="K22" s="140" t="s">
        <v>5942</v>
      </c>
      <c r="L22" s="140" t="s">
        <v>5943</v>
      </c>
      <c r="M22" s="142" t="s">
        <v>319</v>
      </c>
      <c r="N22" s="142" t="s">
        <v>1385</v>
      </c>
      <c r="O22" s="142" t="s">
        <v>251</v>
      </c>
      <c r="P22" s="143">
        <v>450000000</v>
      </c>
      <c r="Q22" s="143">
        <v>450000000</v>
      </c>
      <c r="R22" s="140">
        <v>0</v>
      </c>
      <c r="S22" s="142" t="s">
        <v>237</v>
      </c>
      <c r="T22" s="144" t="s">
        <v>24</v>
      </c>
      <c r="U22" s="142" t="s">
        <v>24</v>
      </c>
      <c r="V22" s="142"/>
      <c r="W22" s="142" t="s">
        <v>24</v>
      </c>
      <c r="X22" s="142"/>
      <c r="Y22" s="145" t="s">
        <v>24</v>
      </c>
    </row>
    <row r="23" spans="1:25" s="108" customFormat="1" x14ac:dyDescent="0.25">
      <c r="A23" s="107">
        <v>13</v>
      </c>
      <c r="B23" s="108" t="s">
        <v>4546</v>
      </c>
      <c r="C23" s="14" t="s">
        <v>54</v>
      </c>
      <c r="D23" s="14"/>
      <c r="E23" s="140" t="s">
        <v>5944</v>
      </c>
      <c r="F23" s="141" t="s">
        <v>5945</v>
      </c>
      <c r="G23" s="142" t="s">
        <v>231</v>
      </c>
      <c r="H23" s="142" t="s">
        <v>355</v>
      </c>
      <c r="I23" s="142" t="s">
        <v>233</v>
      </c>
      <c r="J23" s="142" t="s">
        <v>225</v>
      </c>
      <c r="K23" s="140" t="s">
        <v>5908</v>
      </c>
      <c r="L23" s="140" t="s">
        <v>5946</v>
      </c>
      <c r="M23" s="142" t="s">
        <v>243</v>
      </c>
      <c r="N23" s="142" t="s">
        <v>507</v>
      </c>
      <c r="O23" s="142" t="s">
        <v>251</v>
      </c>
      <c r="P23" s="143">
        <v>0</v>
      </c>
      <c r="Q23" s="143">
        <v>0</v>
      </c>
      <c r="R23" s="140">
        <v>0</v>
      </c>
      <c r="S23" s="142" t="s">
        <v>237</v>
      </c>
      <c r="T23" s="144" t="s">
        <v>24</v>
      </c>
      <c r="U23" s="142" t="s">
        <v>24</v>
      </c>
      <c r="V23" s="142"/>
      <c r="W23" s="142" t="s">
        <v>24</v>
      </c>
      <c r="X23" s="142"/>
      <c r="Y23" s="145" t="s">
        <v>24</v>
      </c>
    </row>
    <row r="24" spans="1:25" s="108" customFormat="1" x14ac:dyDescent="0.25">
      <c r="A24" s="107">
        <v>14</v>
      </c>
      <c r="B24" s="108" t="s">
        <v>4547</v>
      </c>
      <c r="C24" s="14" t="s">
        <v>54</v>
      </c>
      <c r="D24" s="14"/>
      <c r="E24" s="140" t="s">
        <v>5947</v>
      </c>
      <c r="F24" s="141" t="s">
        <v>5948</v>
      </c>
      <c r="G24" s="142" t="s">
        <v>231</v>
      </c>
      <c r="H24" s="142" t="s">
        <v>347</v>
      </c>
      <c r="I24" s="142" t="s">
        <v>233</v>
      </c>
      <c r="J24" s="142" t="s">
        <v>225</v>
      </c>
      <c r="K24" s="140" t="s">
        <v>5932</v>
      </c>
      <c r="L24" s="140" t="s">
        <v>5949</v>
      </c>
      <c r="M24" s="142" t="s">
        <v>226</v>
      </c>
      <c r="N24" s="142" t="s">
        <v>342</v>
      </c>
      <c r="O24" s="142" t="s">
        <v>256</v>
      </c>
      <c r="P24" s="143">
        <v>128000000</v>
      </c>
      <c r="Q24" s="143">
        <v>128000000</v>
      </c>
      <c r="R24" s="140">
        <v>0</v>
      </c>
      <c r="S24" s="142" t="s">
        <v>237</v>
      </c>
      <c r="T24" s="144" t="s">
        <v>24</v>
      </c>
      <c r="U24" s="142" t="s">
        <v>24</v>
      </c>
      <c r="V24" s="142"/>
      <c r="W24" s="142" t="s">
        <v>24</v>
      </c>
      <c r="X24" s="142"/>
      <c r="Y24" s="145" t="s">
        <v>24</v>
      </c>
    </row>
    <row r="25" spans="1:25" s="108" customFormat="1" x14ac:dyDescent="0.25">
      <c r="A25" s="107">
        <v>15</v>
      </c>
      <c r="B25" s="108" t="s">
        <v>4548</v>
      </c>
      <c r="C25" s="14" t="s">
        <v>54</v>
      </c>
      <c r="D25" s="14"/>
      <c r="E25" s="153" t="s">
        <v>5950</v>
      </c>
      <c r="F25" s="154" t="s">
        <v>5911</v>
      </c>
      <c r="G25" s="155" t="s">
        <v>231</v>
      </c>
      <c r="H25" s="155" t="s">
        <v>365</v>
      </c>
      <c r="I25" s="155" t="s">
        <v>233</v>
      </c>
      <c r="J25" s="155" t="s">
        <v>225</v>
      </c>
      <c r="K25" s="153" t="s">
        <v>5914</v>
      </c>
      <c r="L25" s="153" t="s">
        <v>5951</v>
      </c>
      <c r="M25" s="155" t="s">
        <v>226</v>
      </c>
      <c r="N25" s="155" t="s">
        <v>342</v>
      </c>
      <c r="O25" s="155" t="s">
        <v>227</v>
      </c>
      <c r="P25" s="156">
        <v>850000000</v>
      </c>
      <c r="Q25" s="156">
        <v>850000000</v>
      </c>
      <c r="R25" s="153">
        <v>850000000</v>
      </c>
      <c r="S25" s="155" t="s">
        <v>237</v>
      </c>
      <c r="T25" s="157" t="s">
        <v>24</v>
      </c>
      <c r="U25" s="155" t="s">
        <v>24</v>
      </c>
      <c r="V25" s="155"/>
      <c r="W25" s="155" t="s">
        <v>24</v>
      </c>
      <c r="X25" s="155"/>
      <c r="Y25" s="158" t="s">
        <v>24</v>
      </c>
    </row>
    <row r="26" spans="1:25" s="108" customFormat="1" x14ac:dyDescent="0.25">
      <c r="A26" s="107">
        <v>16</v>
      </c>
      <c r="B26" s="108" t="s">
        <v>4549</v>
      </c>
      <c r="C26" s="14" t="s">
        <v>54</v>
      </c>
      <c r="D26" s="14"/>
      <c r="E26" s="140" t="s">
        <v>5952</v>
      </c>
      <c r="F26" s="141" t="s">
        <v>5911</v>
      </c>
      <c r="G26" s="142" t="s">
        <v>231</v>
      </c>
      <c r="H26" s="142" t="s">
        <v>365</v>
      </c>
      <c r="I26" s="142" t="s">
        <v>233</v>
      </c>
      <c r="J26" s="142" t="s">
        <v>225</v>
      </c>
      <c r="K26" s="140" t="s">
        <v>5932</v>
      </c>
      <c r="L26" s="140" t="s">
        <v>5953</v>
      </c>
      <c r="M26" s="142" t="s">
        <v>226</v>
      </c>
      <c r="N26" s="142" t="s">
        <v>342</v>
      </c>
      <c r="O26" s="142" t="s">
        <v>256</v>
      </c>
      <c r="P26" s="143">
        <v>570000000</v>
      </c>
      <c r="Q26" s="143">
        <v>570000000</v>
      </c>
      <c r="R26" s="140">
        <v>0</v>
      </c>
      <c r="S26" s="142" t="s">
        <v>237</v>
      </c>
      <c r="T26" s="144" t="s">
        <v>24</v>
      </c>
      <c r="U26" s="142" t="s">
        <v>24</v>
      </c>
      <c r="V26" s="142"/>
      <c r="W26" s="142" t="s">
        <v>24</v>
      </c>
      <c r="X26" s="142"/>
      <c r="Y26" s="145" t="s">
        <v>24</v>
      </c>
    </row>
    <row r="27" spans="1:25" s="108" customFormat="1" x14ac:dyDescent="0.25">
      <c r="A27" s="107">
        <v>17</v>
      </c>
      <c r="B27" s="108" t="s">
        <v>4550</v>
      </c>
      <c r="C27" s="14" t="s">
        <v>54</v>
      </c>
      <c r="D27" s="14"/>
      <c r="E27" s="153" t="s">
        <v>5954</v>
      </c>
      <c r="F27" s="154" t="s">
        <v>5955</v>
      </c>
      <c r="G27" s="155" t="s">
        <v>231</v>
      </c>
      <c r="H27" s="155" t="s">
        <v>365</v>
      </c>
      <c r="I27" s="155" t="s">
        <v>233</v>
      </c>
      <c r="J27" s="155" t="s">
        <v>225</v>
      </c>
      <c r="K27" s="153" t="s">
        <v>5942</v>
      </c>
      <c r="L27" s="153" t="s">
        <v>5956</v>
      </c>
      <c r="M27" s="155" t="s">
        <v>243</v>
      </c>
      <c r="N27" s="155" t="s">
        <v>507</v>
      </c>
      <c r="O27" s="155" t="s">
        <v>227</v>
      </c>
      <c r="P27" s="156">
        <v>50000000000</v>
      </c>
      <c r="Q27" s="156">
        <v>50000000000</v>
      </c>
      <c r="R27" s="153">
        <v>50000000000</v>
      </c>
      <c r="S27" s="155" t="s">
        <v>237</v>
      </c>
      <c r="T27" s="157" t="s">
        <v>24</v>
      </c>
      <c r="U27" s="155" t="s">
        <v>24</v>
      </c>
      <c r="V27" s="155"/>
      <c r="W27" s="155" t="s">
        <v>24</v>
      </c>
      <c r="X27" s="155"/>
      <c r="Y27" s="158" t="s">
        <v>24</v>
      </c>
    </row>
    <row r="28" spans="1:25" s="108" customFormat="1" x14ac:dyDescent="0.25">
      <c r="A28" s="107">
        <v>18</v>
      </c>
      <c r="B28" s="108" t="s">
        <v>4551</v>
      </c>
      <c r="C28" s="14" t="s">
        <v>54</v>
      </c>
      <c r="D28" s="14"/>
      <c r="E28" s="140" t="s">
        <v>5957</v>
      </c>
      <c r="F28" s="141" t="s">
        <v>5911</v>
      </c>
      <c r="G28" s="142" t="s">
        <v>231</v>
      </c>
      <c r="H28" s="142" t="s">
        <v>365</v>
      </c>
      <c r="I28" s="142" t="s">
        <v>233</v>
      </c>
      <c r="J28" s="142" t="s">
        <v>225</v>
      </c>
      <c r="K28" s="140" t="s">
        <v>5924</v>
      </c>
      <c r="L28" s="140" t="s">
        <v>5958</v>
      </c>
      <c r="M28" s="142" t="s">
        <v>243</v>
      </c>
      <c r="N28" s="142" t="s">
        <v>507</v>
      </c>
      <c r="O28" s="142" t="s">
        <v>256</v>
      </c>
      <c r="P28" s="143">
        <v>250000000</v>
      </c>
      <c r="Q28" s="143">
        <v>250000000</v>
      </c>
      <c r="R28" s="140">
        <v>0</v>
      </c>
      <c r="S28" s="142" t="s">
        <v>237</v>
      </c>
      <c r="T28" s="144" t="s">
        <v>24</v>
      </c>
      <c r="U28" s="142" t="s">
        <v>24</v>
      </c>
      <c r="V28" s="142"/>
      <c r="W28" s="142" t="s">
        <v>24</v>
      </c>
      <c r="X28" s="142"/>
      <c r="Y28" s="145" t="s">
        <v>24</v>
      </c>
    </row>
    <row r="29" spans="1:25" s="108" customFormat="1" x14ac:dyDescent="0.25">
      <c r="A29" s="107">
        <v>19</v>
      </c>
      <c r="B29" s="108" t="s">
        <v>4552</v>
      </c>
      <c r="C29" s="14" t="s">
        <v>54</v>
      </c>
      <c r="D29" s="14"/>
      <c r="E29" s="140" t="s">
        <v>5959</v>
      </c>
      <c r="F29" s="141" t="s">
        <v>5911</v>
      </c>
      <c r="G29" s="142" t="s">
        <v>231</v>
      </c>
      <c r="H29" s="142" t="s">
        <v>345</v>
      </c>
      <c r="I29" s="142" t="s">
        <v>233</v>
      </c>
      <c r="J29" s="142" t="s">
        <v>225</v>
      </c>
      <c r="K29" s="140" t="s">
        <v>5908</v>
      </c>
      <c r="L29" s="140" t="s">
        <v>5960</v>
      </c>
      <c r="M29" s="142" t="s">
        <v>243</v>
      </c>
      <c r="N29" s="142" t="s">
        <v>507</v>
      </c>
      <c r="O29" s="142" t="s">
        <v>251</v>
      </c>
      <c r="P29" s="143">
        <v>0</v>
      </c>
      <c r="Q29" s="143">
        <v>0</v>
      </c>
      <c r="R29" s="140">
        <v>0</v>
      </c>
      <c r="S29" s="142" t="s">
        <v>237</v>
      </c>
      <c r="T29" s="144" t="s">
        <v>24</v>
      </c>
      <c r="U29" s="142" t="s">
        <v>24</v>
      </c>
      <c r="V29" s="142"/>
      <c r="W29" s="142" t="s">
        <v>24</v>
      </c>
      <c r="X29" s="142"/>
      <c r="Y29" s="145" t="s">
        <v>24</v>
      </c>
    </row>
    <row r="30" spans="1:25" s="108" customFormat="1" x14ac:dyDescent="0.25">
      <c r="A30" s="107">
        <v>20</v>
      </c>
      <c r="B30" s="108" t="s">
        <v>4553</v>
      </c>
      <c r="C30" s="14" t="s">
        <v>54</v>
      </c>
      <c r="D30" s="14"/>
      <c r="E30" s="140" t="s">
        <v>5961</v>
      </c>
      <c r="F30" s="141" t="s">
        <v>5911</v>
      </c>
      <c r="G30" s="142" t="s">
        <v>231</v>
      </c>
      <c r="H30" s="142" t="s">
        <v>355</v>
      </c>
      <c r="I30" s="142" t="s">
        <v>233</v>
      </c>
      <c r="J30" s="142" t="s">
        <v>225</v>
      </c>
      <c r="K30" s="140" t="s">
        <v>5914</v>
      </c>
      <c r="L30" s="140" t="s">
        <v>5962</v>
      </c>
      <c r="M30" s="142" t="s">
        <v>226</v>
      </c>
      <c r="N30" s="142" t="s">
        <v>350</v>
      </c>
      <c r="O30" s="142" t="s">
        <v>256</v>
      </c>
      <c r="P30" s="143">
        <v>0</v>
      </c>
      <c r="Q30" s="143">
        <v>0</v>
      </c>
      <c r="R30" s="140">
        <v>0</v>
      </c>
      <c r="S30" s="142" t="s">
        <v>237</v>
      </c>
      <c r="T30" s="144" t="s">
        <v>24</v>
      </c>
      <c r="U30" s="142" t="s">
        <v>24</v>
      </c>
      <c r="V30" s="142"/>
      <c r="W30" s="142" t="s">
        <v>24</v>
      </c>
      <c r="X30" s="142"/>
      <c r="Y30" s="145" t="s">
        <v>24</v>
      </c>
    </row>
    <row r="31" spans="1:25" s="108" customFormat="1" x14ac:dyDescent="0.25">
      <c r="A31" s="107">
        <v>21</v>
      </c>
      <c r="B31" s="108" t="s">
        <v>4554</v>
      </c>
      <c r="C31" s="14" t="s">
        <v>54</v>
      </c>
      <c r="D31" s="14"/>
      <c r="E31" s="140" t="s">
        <v>5963</v>
      </c>
      <c r="F31" s="141" t="s">
        <v>5964</v>
      </c>
      <c r="G31" s="142" t="s">
        <v>231</v>
      </c>
      <c r="H31" s="142" t="s">
        <v>365</v>
      </c>
      <c r="I31" s="142" t="s">
        <v>233</v>
      </c>
      <c r="J31" s="142" t="s">
        <v>225</v>
      </c>
      <c r="K31" s="140" t="s">
        <v>5920</v>
      </c>
      <c r="L31" s="140" t="s">
        <v>5965</v>
      </c>
      <c r="M31" s="142" t="s">
        <v>243</v>
      </c>
      <c r="N31" s="142" t="s">
        <v>507</v>
      </c>
      <c r="O31" s="142" t="s">
        <v>251</v>
      </c>
      <c r="P31" s="143">
        <v>625000000</v>
      </c>
      <c r="Q31" s="143">
        <v>625000000</v>
      </c>
      <c r="R31" s="140">
        <v>0</v>
      </c>
      <c r="S31" s="142" t="s">
        <v>237</v>
      </c>
      <c r="T31" s="144" t="s">
        <v>24</v>
      </c>
      <c r="U31" s="142" t="s">
        <v>24</v>
      </c>
      <c r="V31" s="142"/>
      <c r="W31" s="142" t="s">
        <v>24</v>
      </c>
      <c r="X31" s="142"/>
      <c r="Y31" s="145" t="s">
        <v>24</v>
      </c>
    </row>
    <row r="32" spans="1:25" s="108" customFormat="1" x14ac:dyDescent="0.25">
      <c r="A32" s="107">
        <v>22</v>
      </c>
      <c r="B32" s="108" t="s">
        <v>4555</v>
      </c>
      <c r="C32" s="14" t="s">
        <v>54</v>
      </c>
      <c r="D32" s="14"/>
      <c r="E32" s="140" t="s">
        <v>5966</v>
      </c>
      <c r="F32" s="141" t="s">
        <v>5911</v>
      </c>
      <c r="G32" s="142" t="s">
        <v>231</v>
      </c>
      <c r="H32" s="142" t="s">
        <v>365</v>
      </c>
      <c r="I32" s="142" t="s">
        <v>233</v>
      </c>
      <c r="J32" s="142" t="s">
        <v>225</v>
      </c>
      <c r="K32" s="140" t="s">
        <v>5942</v>
      </c>
      <c r="L32" s="140" t="s">
        <v>5967</v>
      </c>
      <c r="M32" s="142" t="s">
        <v>226</v>
      </c>
      <c r="N32" s="142" t="s">
        <v>350</v>
      </c>
      <c r="O32" s="142" t="s">
        <v>256</v>
      </c>
      <c r="P32" s="143">
        <v>1489000000</v>
      </c>
      <c r="Q32" s="143">
        <v>1489000000</v>
      </c>
      <c r="R32" s="140">
        <v>0</v>
      </c>
      <c r="S32" s="142" t="s">
        <v>237</v>
      </c>
      <c r="T32" s="144" t="s">
        <v>24</v>
      </c>
      <c r="U32" s="142" t="s">
        <v>24</v>
      </c>
      <c r="V32" s="142"/>
      <c r="W32" s="142" t="s">
        <v>24</v>
      </c>
      <c r="X32" s="142"/>
      <c r="Y32" s="145" t="s">
        <v>24</v>
      </c>
    </row>
    <row r="33" spans="1:25" s="108" customFormat="1" x14ac:dyDescent="0.25">
      <c r="A33" s="107">
        <v>23</v>
      </c>
      <c r="B33" s="108" t="s">
        <v>4556</v>
      </c>
      <c r="C33" s="14" t="s">
        <v>54</v>
      </c>
      <c r="D33" s="14"/>
      <c r="E33" s="140" t="s">
        <v>5968</v>
      </c>
      <c r="F33" s="141" t="s">
        <v>5911</v>
      </c>
      <c r="G33" s="142" t="s">
        <v>222</v>
      </c>
      <c r="H33" s="142" t="s">
        <v>371</v>
      </c>
      <c r="I33" s="142" t="s">
        <v>233</v>
      </c>
      <c r="J33" s="142" t="s">
        <v>225</v>
      </c>
      <c r="K33" s="140" t="s">
        <v>5942</v>
      </c>
      <c r="L33" s="140" t="s">
        <v>5969</v>
      </c>
      <c r="M33" s="142" t="s">
        <v>244</v>
      </c>
      <c r="N33" s="142" t="s">
        <v>509</v>
      </c>
      <c r="O33" s="142" t="s">
        <v>251</v>
      </c>
      <c r="P33" s="143">
        <v>56000000</v>
      </c>
      <c r="Q33" s="143">
        <v>56000000</v>
      </c>
      <c r="R33" s="140">
        <v>0</v>
      </c>
      <c r="S33" s="142" t="s">
        <v>237</v>
      </c>
      <c r="T33" s="144" t="s">
        <v>24</v>
      </c>
      <c r="U33" s="142" t="s">
        <v>24</v>
      </c>
      <c r="V33" s="142"/>
      <c r="W33" s="142" t="s">
        <v>24</v>
      </c>
      <c r="X33" s="142"/>
      <c r="Y33" s="145" t="s">
        <v>24</v>
      </c>
    </row>
    <row r="34" spans="1:25" s="108" customFormat="1" x14ac:dyDescent="0.25">
      <c r="A34" s="107">
        <v>24</v>
      </c>
      <c r="B34" s="108" t="s">
        <v>4557</v>
      </c>
      <c r="C34" s="14" t="s">
        <v>54</v>
      </c>
      <c r="D34" s="14"/>
      <c r="E34" s="146" t="s">
        <v>5970</v>
      </c>
      <c r="F34" s="147" t="s">
        <v>5911</v>
      </c>
      <c r="G34" s="148" t="s">
        <v>231</v>
      </c>
      <c r="H34" s="148" t="s">
        <v>347</v>
      </c>
      <c r="I34" s="148" t="s">
        <v>233</v>
      </c>
      <c r="J34" s="148" t="s">
        <v>225</v>
      </c>
      <c r="K34" s="146" t="s">
        <v>5914</v>
      </c>
      <c r="L34" s="146" t="s">
        <v>5971</v>
      </c>
      <c r="M34" s="148" t="s">
        <v>243</v>
      </c>
      <c r="N34" s="148" t="s">
        <v>507</v>
      </c>
      <c r="O34" s="148" t="s">
        <v>227</v>
      </c>
      <c r="P34" s="149">
        <v>200000000</v>
      </c>
      <c r="Q34" s="149">
        <v>200000000</v>
      </c>
      <c r="R34" s="146">
        <v>0</v>
      </c>
      <c r="S34" s="148" t="s">
        <v>237</v>
      </c>
      <c r="T34" s="150" t="s">
        <v>24</v>
      </c>
      <c r="U34" s="148" t="s">
        <v>24</v>
      </c>
      <c r="V34" s="148"/>
      <c r="W34" s="148" t="s">
        <v>24</v>
      </c>
      <c r="X34" s="148"/>
      <c r="Y34" s="151" t="s">
        <v>24</v>
      </c>
    </row>
    <row r="35" spans="1:25" s="108" customFormat="1" x14ac:dyDescent="0.25">
      <c r="A35" s="107">
        <v>25</v>
      </c>
      <c r="B35" s="108" t="s">
        <v>4558</v>
      </c>
      <c r="C35" s="14" t="s">
        <v>54</v>
      </c>
      <c r="D35" s="14"/>
      <c r="E35" s="159" t="s">
        <v>5972</v>
      </c>
      <c r="F35" s="141" t="s">
        <v>5973</v>
      </c>
      <c r="G35" s="142" t="s">
        <v>231</v>
      </c>
      <c r="H35" s="142" t="s">
        <v>365</v>
      </c>
      <c r="I35" s="142" t="s">
        <v>233</v>
      </c>
      <c r="J35" s="142" t="s">
        <v>225</v>
      </c>
      <c r="K35" s="140" t="s">
        <v>5914</v>
      </c>
      <c r="L35" s="140" t="s">
        <v>5974</v>
      </c>
      <c r="M35" s="142" t="s">
        <v>243</v>
      </c>
      <c r="N35" s="142" t="s">
        <v>507</v>
      </c>
      <c r="O35" s="142" t="s">
        <v>251</v>
      </c>
      <c r="P35" s="143">
        <v>4246000000</v>
      </c>
      <c r="Q35" s="143">
        <v>4246000000</v>
      </c>
      <c r="R35" s="140">
        <v>0</v>
      </c>
      <c r="S35" s="142" t="s">
        <v>237</v>
      </c>
      <c r="T35" s="144" t="s">
        <v>24</v>
      </c>
      <c r="U35" s="142" t="s">
        <v>24</v>
      </c>
      <c r="V35" s="142"/>
      <c r="W35" s="142" t="s">
        <v>24</v>
      </c>
      <c r="X35" s="142"/>
      <c r="Y35" s="145" t="s">
        <v>24</v>
      </c>
    </row>
    <row r="36" spans="1:25" s="108" customFormat="1" x14ac:dyDescent="0.25">
      <c r="A36" s="107">
        <v>26</v>
      </c>
      <c r="B36" s="108" t="s">
        <v>4559</v>
      </c>
      <c r="C36" s="14" t="s">
        <v>54</v>
      </c>
      <c r="D36" s="14"/>
      <c r="E36" s="140" t="s">
        <v>5975</v>
      </c>
      <c r="F36" s="141" t="s">
        <v>5911</v>
      </c>
      <c r="G36" s="142" t="s">
        <v>231</v>
      </c>
      <c r="H36" s="142" t="s">
        <v>355</v>
      </c>
      <c r="I36" s="142" t="s">
        <v>233</v>
      </c>
      <c r="J36" s="142" t="s">
        <v>225</v>
      </c>
      <c r="K36" s="140" t="s">
        <v>5908</v>
      </c>
      <c r="L36" s="140" t="s">
        <v>5976</v>
      </c>
      <c r="M36" s="142" t="s">
        <v>244</v>
      </c>
      <c r="N36" s="142" t="s">
        <v>509</v>
      </c>
      <c r="O36" s="142" t="s">
        <v>251</v>
      </c>
      <c r="P36" s="143">
        <v>0</v>
      </c>
      <c r="Q36" s="143">
        <v>0</v>
      </c>
      <c r="R36" s="140">
        <v>0</v>
      </c>
      <c r="S36" s="142" t="s">
        <v>237</v>
      </c>
      <c r="T36" s="144" t="s">
        <v>24</v>
      </c>
      <c r="U36" s="142" t="s">
        <v>24</v>
      </c>
      <c r="V36" s="142"/>
      <c r="W36" s="142" t="s">
        <v>24</v>
      </c>
      <c r="X36" s="142"/>
      <c r="Y36" s="145" t="s">
        <v>24</v>
      </c>
    </row>
    <row r="37" spans="1:25" s="108" customFormat="1" x14ac:dyDescent="0.25">
      <c r="A37" s="107">
        <v>27</v>
      </c>
      <c r="B37" s="108" t="s">
        <v>4560</v>
      </c>
      <c r="C37" s="14" t="s">
        <v>54</v>
      </c>
      <c r="D37" s="14"/>
      <c r="E37" s="140" t="s">
        <v>5977</v>
      </c>
      <c r="F37" s="141" t="s">
        <v>5978</v>
      </c>
      <c r="G37" s="142" t="s">
        <v>231</v>
      </c>
      <c r="H37" s="142" t="s">
        <v>365</v>
      </c>
      <c r="I37" s="142" t="s">
        <v>233</v>
      </c>
      <c r="J37" s="142" t="s">
        <v>225</v>
      </c>
      <c r="K37" s="140" t="s">
        <v>5920</v>
      </c>
      <c r="L37" s="140" t="s">
        <v>5979</v>
      </c>
      <c r="M37" s="142" t="s">
        <v>319</v>
      </c>
      <c r="N37" s="142" t="s">
        <v>1385</v>
      </c>
      <c r="O37" s="142" t="s">
        <v>256</v>
      </c>
      <c r="P37" s="143">
        <v>92700000</v>
      </c>
      <c r="Q37" s="143">
        <v>92700000</v>
      </c>
      <c r="R37" s="140">
        <v>0</v>
      </c>
      <c r="S37" s="142" t="s">
        <v>237</v>
      </c>
      <c r="T37" s="144" t="s">
        <v>24</v>
      </c>
      <c r="U37" s="142" t="s">
        <v>24</v>
      </c>
      <c r="V37" s="142"/>
      <c r="W37" s="142" t="s">
        <v>24</v>
      </c>
      <c r="X37" s="142"/>
      <c r="Y37" s="145" t="s">
        <v>24</v>
      </c>
    </row>
    <row r="38" spans="1:25" s="108" customFormat="1" x14ac:dyDescent="0.25">
      <c r="A38" s="107">
        <v>28</v>
      </c>
      <c r="B38" s="108" t="s">
        <v>4561</v>
      </c>
      <c r="C38" s="14" t="s">
        <v>54</v>
      </c>
      <c r="D38" s="14"/>
      <c r="E38" s="140" t="s">
        <v>5980</v>
      </c>
      <c r="F38" s="141" t="s">
        <v>5911</v>
      </c>
      <c r="G38" s="142" t="s">
        <v>231</v>
      </c>
      <c r="H38" s="142" t="s">
        <v>365</v>
      </c>
      <c r="I38" s="142" t="s">
        <v>233</v>
      </c>
      <c r="J38" s="142" t="s">
        <v>225</v>
      </c>
      <c r="K38" s="140" t="s">
        <v>5920</v>
      </c>
      <c r="L38" s="140" t="s">
        <v>5981</v>
      </c>
      <c r="M38" s="142" t="s">
        <v>243</v>
      </c>
      <c r="N38" s="142" t="s">
        <v>507</v>
      </c>
      <c r="O38" s="142" t="s">
        <v>251</v>
      </c>
      <c r="P38" s="143">
        <v>79000000</v>
      </c>
      <c r="Q38" s="143">
        <v>79000000</v>
      </c>
      <c r="R38" s="140">
        <v>0</v>
      </c>
      <c r="S38" s="142" t="s">
        <v>237</v>
      </c>
      <c r="T38" s="144" t="s">
        <v>24</v>
      </c>
      <c r="U38" s="142" t="s">
        <v>24</v>
      </c>
      <c r="V38" s="142"/>
      <c r="W38" s="142" t="s">
        <v>24</v>
      </c>
      <c r="X38" s="142"/>
      <c r="Y38" s="145" t="s">
        <v>24</v>
      </c>
    </row>
    <row r="39" spans="1:25" s="108" customFormat="1" x14ac:dyDescent="0.25">
      <c r="A39" s="107">
        <v>29</v>
      </c>
      <c r="B39" s="108" t="s">
        <v>4562</v>
      </c>
      <c r="C39" s="14" t="s">
        <v>54</v>
      </c>
      <c r="D39" s="14"/>
      <c r="E39" s="140" t="s">
        <v>5982</v>
      </c>
      <c r="F39" s="141" t="s">
        <v>5911</v>
      </c>
      <c r="G39" s="142" t="s">
        <v>231</v>
      </c>
      <c r="H39" s="142" t="s">
        <v>365</v>
      </c>
      <c r="I39" s="142" t="s">
        <v>233</v>
      </c>
      <c r="J39" s="142" t="s">
        <v>225</v>
      </c>
      <c r="K39" s="140" t="s">
        <v>5920</v>
      </c>
      <c r="L39" s="140" t="s">
        <v>5983</v>
      </c>
      <c r="M39" s="142" t="s">
        <v>243</v>
      </c>
      <c r="N39" s="142" t="s">
        <v>507</v>
      </c>
      <c r="O39" s="142" t="s">
        <v>256</v>
      </c>
      <c r="P39" s="143">
        <v>1500000000</v>
      </c>
      <c r="Q39" s="143">
        <v>1500000000</v>
      </c>
      <c r="R39" s="140">
        <v>0</v>
      </c>
      <c r="S39" s="142" t="s">
        <v>237</v>
      </c>
      <c r="T39" s="144" t="s">
        <v>24</v>
      </c>
      <c r="U39" s="142" t="s">
        <v>24</v>
      </c>
      <c r="V39" s="142"/>
      <c r="W39" s="142" t="s">
        <v>24</v>
      </c>
      <c r="X39" s="142"/>
      <c r="Y39" s="145" t="s">
        <v>24</v>
      </c>
    </row>
    <row r="40" spans="1:25" s="108" customFormat="1" x14ac:dyDescent="0.25">
      <c r="A40" s="107">
        <v>30</v>
      </c>
      <c r="B40" s="108" t="s">
        <v>4563</v>
      </c>
      <c r="C40" s="14" t="s">
        <v>54</v>
      </c>
      <c r="D40" s="14"/>
      <c r="E40" s="140" t="s">
        <v>5984</v>
      </c>
      <c r="F40" s="141" t="s">
        <v>5911</v>
      </c>
      <c r="G40" s="142" t="s">
        <v>231</v>
      </c>
      <c r="H40" s="142" t="s">
        <v>363</v>
      </c>
      <c r="I40" s="142" t="s">
        <v>233</v>
      </c>
      <c r="J40" s="142" t="s">
        <v>234</v>
      </c>
      <c r="K40" s="140" t="s">
        <v>5985</v>
      </c>
      <c r="L40" s="140" t="s">
        <v>5986</v>
      </c>
      <c r="M40" s="142" t="s">
        <v>243</v>
      </c>
      <c r="N40" s="142" t="s">
        <v>507</v>
      </c>
      <c r="O40" s="142" t="s">
        <v>256</v>
      </c>
      <c r="P40" s="143">
        <v>8300000000</v>
      </c>
      <c r="Q40" s="143">
        <v>8300000000</v>
      </c>
      <c r="R40" s="140">
        <v>0</v>
      </c>
      <c r="S40" s="142" t="s">
        <v>237</v>
      </c>
      <c r="T40" s="144" t="s">
        <v>24</v>
      </c>
      <c r="U40" s="142" t="s">
        <v>24</v>
      </c>
      <c r="V40" s="142"/>
      <c r="W40" s="142" t="s">
        <v>24</v>
      </c>
      <c r="X40" s="142"/>
      <c r="Y40" s="145" t="s">
        <v>24</v>
      </c>
    </row>
    <row r="41" spans="1:25" s="108" customFormat="1" x14ac:dyDescent="0.25">
      <c r="A41" s="107">
        <v>31</v>
      </c>
      <c r="B41" s="108" t="s">
        <v>4564</v>
      </c>
      <c r="C41" s="14" t="s">
        <v>54</v>
      </c>
      <c r="D41" s="14"/>
      <c r="E41" s="140" t="s">
        <v>5987</v>
      </c>
      <c r="F41" s="141" t="s">
        <v>5911</v>
      </c>
      <c r="G41" s="142" t="s">
        <v>231</v>
      </c>
      <c r="H41" s="142" t="s">
        <v>355</v>
      </c>
      <c r="I41" s="142" t="s">
        <v>233</v>
      </c>
      <c r="J41" s="142" t="s">
        <v>225</v>
      </c>
      <c r="K41" s="140" t="s">
        <v>5908</v>
      </c>
      <c r="L41" s="140" t="s">
        <v>5988</v>
      </c>
      <c r="M41" s="142" t="s">
        <v>244</v>
      </c>
      <c r="N41" s="142" t="s">
        <v>509</v>
      </c>
      <c r="O41" s="142" t="s">
        <v>256</v>
      </c>
      <c r="P41" s="143">
        <v>205000000</v>
      </c>
      <c r="Q41" s="152">
        <f>+P41</f>
        <v>205000000</v>
      </c>
      <c r="R41" s="140">
        <v>0</v>
      </c>
      <c r="S41" s="142" t="s">
        <v>237</v>
      </c>
      <c r="T41" s="144" t="s">
        <v>24</v>
      </c>
      <c r="U41" s="142" t="s">
        <v>24</v>
      </c>
      <c r="V41" s="142"/>
      <c r="W41" s="142" t="s">
        <v>24</v>
      </c>
      <c r="X41" s="142"/>
      <c r="Y41" s="145" t="s">
        <v>24</v>
      </c>
    </row>
    <row r="42" spans="1:25" s="108" customFormat="1" x14ac:dyDescent="0.25">
      <c r="A42" s="107">
        <v>32</v>
      </c>
      <c r="B42" s="108" t="s">
        <v>4565</v>
      </c>
      <c r="C42" s="14" t="s">
        <v>54</v>
      </c>
      <c r="D42" s="14"/>
      <c r="E42" s="140" t="s">
        <v>5989</v>
      </c>
      <c r="F42" s="141" t="s">
        <v>5990</v>
      </c>
      <c r="G42" s="142" t="s">
        <v>231</v>
      </c>
      <c r="H42" s="142" t="s">
        <v>363</v>
      </c>
      <c r="I42" s="142" t="s">
        <v>233</v>
      </c>
      <c r="J42" s="142" t="s">
        <v>234</v>
      </c>
      <c r="K42" s="140" t="s">
        <v>5985</v>
      </c>
      <c r="L42" s="140" t="s">
        <v>5991</v>
      </c>
      <c r="M42" s="142" t="s">
        <v>243</v>
      </c>
      <c r="N42" s="142" t="s">
        <v>507</v>
      </c>
      <c r="O42" s="142" t="s">
        <v>251</v>
      </c>
      <c r="P42" s="143">
        <v>1500000000</v>
      </c>
      <c r="Q42" s="143">
        <v>1500000000</v>
      </c>
      <c r="R42" s="140">
        <v>0</v>
      </c>
      <c r="S42" s="142" t="s">
        <v>237</v>
      </c>
      <c r="T42" s="144" t="s">
        <v>24</v>
      </c>
      <c r="U42" s="142" t="s">
        <v>24</v>
      </c>
      <c r="V42" s="142"/>
      <c r="W42" s="142" t="s">
        <v>24</v>
      </c>
      <c r="X42" s="142"/>
      <c r="Y42" s="145" t="s">
        <v>24</v>
      </c>
    </row>
    <row r="43" spans="1:25" s="108" customFormat="1" x14ac:dyDescent="0.25">
      <c r="A43" s="107">
        <v>33</v>
      </c>
      <c r="B43" s="108" t="s">
        <v>4566</v>
      </c>
      <c r="C43" s="14" t="s">
        <v>54</v>
      </c>
      <c r="D43" s="14"/>
      <c r="E43" s="140" t="s">
        <v>5992</v>
      </c>
      <c r="F43" s="141" t="s">
        <v>5911</v>
      </c>
      <c r="G43" s="142" t="s">
        <v>231</v>
      </c>
      <c r="H43" s="142" t="s">
        <v>365</v>
      </c>
      <c r="I43" s="142" t="s">
        <v>233</v>
      </c>
      <c r="J43" s="142" t="s">
        <v>225</v>
      </c>
      <c r="K43" s="140" t="s">
        <v>5914</v>
      </c>
      <c r="L43" s="140" t="s">
        <v>5993</v>
      </c>
      <c r="M43" s="142" t="s">
        <v>243</v>
      </c>
      <c r="N43" s="142" t="s">
        <v>507</v>
      </c>
      <c r="O43" s="142" t="s">
        <v>251</v>
      </c>
      <c r="P43" s="143">
        <v>1782000000</v>
      </c>
      <c r="Q43" s="143">
        <v>1782000000</v>
      </c>
      <c r="R43" s="140">
        <v>0</v>
      </c>
      <c r="S43" s="142" t="s">
        <v>237</v>
      </c>
      <c r="T43" s="144" t="s">
        <v>24</v>
      </c>
      <c r="U43" s="142" t="s">
        <v>24</v>
      </c>
      <c r="V43" s="142"/>
      <c r="W43" s="142" t="s">
        <v>24</v>
      </c>
      <c r="X43" s="142"/>
      <c r="Y43" s="145" t="s">
        <v>24</v>
      </c>
    </row>
    <row r="44" spans="1:25" s="108" customFormat="1" x14ac:dyDescent="0.25">
      <c r="A44" s="107">
        <v>34</v>
      </c>
      <c r="B44" s="108" t="s">
        <v>4567</v>
      </c>
      <c r="C44" s="14" t="s">
        <v>54</v>
      </c>
      <c r="D44" s="14"/>
      <c r="E44" s="140" t="s">
        <v>5994</v>
      </c>
      <c r="F44" s="141" t="s">
        <v>5911</v>
      </c>
      <c r="G44" s="142" t="s">
        <v>231</v>
      </c>
      <c r="H44" s="142" t="s">
        <v>365</v>
      </c>
      <c r="I44" s="142" t="s">
        <v>233</v>
      </c>
      <c r="J44" s="142" t="s">
        <v>234</v>
      </c>
      <c r="K44" s="140" t="s">
        <v>5985</v>
      </c>
      <c r="L44" s="140" t="s">
        <v>5995</v>
      </c>
      <c r="M44" s="142" t="s">
        <v>260</v>
      </c>
      <c r="N44" s="142" t="s">
        <v>708</v>
      </c>
      <c r="O44" s="142" t="s">
        <v>251</v>
      </c>
      <c r="P44" s="143">
        <v>323000000</v>
      </c>
      <c r="Q44" s="143">
        <v>323000000</v>
      </c>
      <c r="R44" s="140">
        <v>0</v>
      </c>
      <c r="S44" s="142" t="s">
        <v>237</v>
      </c>
      <c r="T44" s="144" t="s">
        <v>24</v>
      </c>
      <c r="U44" s="142" t="s">
        <v>24</v>
      </c>
      <c r="V44" s="142"/>
      <c r="W44" s="142" t="s">
        <v>24</v>
      </c>
      <c r="X44" s="142"/>
      <c r="Y44" s="145" t="s">
        <v>24</v>
      </c>
    </row>
    <row r="45" spans="1:25" s="108" customFormat="1" x14ac:dyDescent="0.25">
      <c r="A45" s="107">
        <v>35</v>
      </c>
      <c r="B45" s="108" t="s">
        <v>4568</v>
      </c>
      <c r="C45" s="14" t="s">
        <v>54</v>
      </c>
      <c r="D45" s="14"/>
      <c r="E45" s="140" t="s">
        <v>5996</v>
      </c>
      <c r="F45" s="141" t="s">
        <v>5911</v>
      </c>
      <c r="G45" s="142" t="s">
        <v>231</v>
      </c>
      <c r="H45" s="142" t="s">
        <v>365</v>
      </c>
      <c r="I45" s="142" t="s">
        <v>233</v>
      </c>
      <c r="J45" s="142" t="s">
        <v>234</v>
      </c>
      <c r="K45" s="140" t="s">
        <v>5985</v>
      </c>
      <c r="L45" s="140" t="s">
        <v>5997</v>
      </c>
      <c r="M45" s="142" t="s">
        <v>260</v>
      </c>
      <c r="N45" s="142" t="s">
        <v>708</v>
      </c>
      <c r="O45" s="142" t="s">
        <v>251</v>
      </c>
      <c r="P45" s="143">
        <v>44500000</v>
      </c>
      <c r="Q45" s="143">
        <v>44500000</v>
      </c>
      <c r="R45" s="140">
        <v>0</v>
      </c>
      <c r="S45" s="142" t="s">
        <v>237</v>
      </c>
      <c r="T45" s="144" t="s">
        <v>24</v>
      </c>
      <c r="U45" s="142" t="s">
        <v>24</v>
      </c>
      <c r="V45" s="142"/>
      <c r="W45" s="142" t="s">
        <v>24</v>
      </c>
      <c r="X45" s="142"/>
      <c r="Y45" s="145" t="s">
        <v>24</v>
      </c>
    </row>
    <row r="46" spans="1:25" s="108" customFormat="1" x14ac:dyDescent="0.25">
      <c r="A46" s="107">
        <v>36</v>
      </c>
      <c r="B46" s="108" t="s">
        <v>4569</v>
      </c>
      <c r="C46" s="14" t="s">
        <v>54</v>
      </c>
      <c r="D46" s="14"/>
      <c r="E46" s="140" t="s">
        <v>5998</v>
      </c>
      <c r="F46" s="141" t="s">
        <v>5911</v>
      </c>
      <c r="G46" s="142" t="s">
        <v>231</v>
      </c>
      <c r="H46" s="142" t="s">
        <v>365</v>
      </c>
      <c r="I46" s="142" t="s">
        <v>233</v>
      </c>
      <c r="J46" s="142" t="s">
        <v>234</v>
      </c>
      <c r="K46" s="140" t="s">
        <v>5985</v>
      </c>
      <c r="L46" s="140" t="s">
        <v>5999</v>
      </c>
      <c r="M46" s="142" t="s">
        <v>260</v>
      </c>
      <c r="N46" s="142" t="s">
        <v>708</v>
      </c>
      <c r="O46" s="142" t="s">
        <v>256</v>
      </c>
      <c r="P46" s="143">
        <v>90000000</v>
      </c>
      <c r="Q46" s="143">
        <v>90000000</v>
      </c>
      <c r="R46" s="140">
        <v>0</v>
      </c>
      <c r="S46" s="142" t="s">
        <v>237</v>
      </c>
      <c r="T46" s="144" t="s">
        <v>24</v>
      </c>
      <c r="U46" s="142" t="s">
        <v>24</v>
      </c>
      <c r="V46" s="142"/>
      <c r="W46" s="142" t="s">
        <v>24</v>
      </c>
      <c r="X46" s="142"/>
      <c r="Y46" s="145" t="s">
        <v>24</v>
      </c>
    </row>
    <row r="47" spans="1:25" s="108" customFormat="1" x14ac:dyDescent="0.25">
      <c r="A47" s="107">
        <v>37</v>
      </c>
      <c r="B47" s="108" t="s">
        <v>4570</v>
      </c>
      <c r="C47" s="14" t="s">
        <v>54</v>
      </c>
      <c r="D47" s="14"/>
      <c r="E47" s="140" t="s">
        <v>6000</v>
      </c>
      <c r="F47" s="141" t="s">
        <v>6001</v>
      </c>
      <c r="G47" s="142" t="s">
        <v>231</v>
      </c>
      <c r="H47" s="142" t="s">
        <v>365</v>
      </c>
      <c r="I47" s="142" t="s">
        <v>233</v>
      </c>
      <c r="J47" s="142" t="s">
        <v>234</v>
      </c>
      <c r="K47" s="140" t="s">
        <v>5985</v>
      </c>
      <c r="L47" s="140" t="s">
        <v>6002</v>
      </c>
      <c r="M47" s="142" t="s">
        <v>243</v>
      </c>
      <c r="N47" s="142" t="s">
        <v>507</v>
      </c>
      <c r="O47" s="142" t="s">
        <v>251</v>
      </c>
      <c r="P47" s="143">
        <v>799000000</v>
      </c>
      <c r="Q47" s="143">
        <v>799000000</v>
      </c>
      <c r="R47" s="140">
        <v>0</v>
      </c>
      <c r="S47" s="142" t="s">
        <v>237</v>
      </c>
      <c r="T47" s="144" t="s">
        <v>24</v>
      </c>
      <c r="U47" s="142" t="s">
        <v>24</v>
      </c>
      <c r="V47" s="142"/>
      <c r="W47" s="142" t="s">
        <v>24</v>
      </c>
      <c r="X47" s="142"/>
      <c r="Y47" s="145" t="s">
        <v>24</v>
      </c>
    </row>
    <row r="48" spans="1:25" s="108" customFormat="1" x14ac:dyDescent="0.25">
      <c r="A48" s="107">
        <v>38</v>
      </c>
      <c r="B48" s="108" t="s">
        <v>4571</v>
      </c>
      <c r="C48" s="14" t="s">
        <v>54</v>
      </c>
      <c r="D48" s="14"/>
      <c r="E48" s="140" t="s">
        <v>6003</v>
      </c>
      <c r="F48" s="141" t="s">
        <v>5911</v>
      </c>
      <c r="G48" s="142" t="s">
        <v>231</v>
      </c>
      <c r="H48" s="142" t="s">
        <v>365</v>
      </c>
      <c r="I48" s="142" t="s">
        <v>233</v>
      </c>
      <c r="J48" s="142" t="s">
        <v>234</v>
      </c>
      <c r="K48" s="140" t="s">
        <v>5985</v>
      </c>
      <c r="L48" s="140" t="s">
        <v>6004</v>
      </c>
      <c r="M48" s="142" t="s">
        <v>284</v>
      </c>
      <c r="N48" s="142" t="s">
        <v>973</v>
      </c>
      <c r="O48" s="142" t="s">
        <v>256</v>
      </c>
      <c r="P48" s="143">
        <v>127000000</v>
      </c>
      <c r="Q48" s="143">
        <v>127000000</v>
      </c>
      <c r="R48" s="140">
        <v>0</v>
      </c>
      <c r="S48" s="142" t="s">
        <v>237</v>
      </c>
      <c r="T48" s="144" t="s">
        <v>24</v>
      </c>
      <c r="U48" s="142" t="s">
        <v>24</v>
      </c>
      <c r="V48" s="142"/>
      <c r="W48" s="142" t="s">
        <v>24</v>
      </c>
      <c r="X48" s="142"/>
      <c r="Y48" s="145" t="s">
        <v>24</v>
      </c>
    </row>
    <row r="49" spans="1:25" s="108" customFormat="1" x14ac:dyDescent="0.25">
      <c r="A49" s="107">
        <v>39</v>
      </c>
      <c r="B49" s="108" t="s">
        <v>4572</v>
      </c>
      <c r="C49" s="14" t="s">
        <v>54</v>
      </c>
      <c r="D49" s="14"/>
      <c r="E49" s="140" t="s">
        <v>6005</v>
      </c>
      <c r="F49" s="141" t="s">
        <v>5911</v>
      </c>
      <c r="G49" s="142" t="s">
        <v>231</v>
      </c>
      <c r="H49" s="142" t="s">
        <v>365</v>
      </c>
      <c r="I49" s="142" t="s">
        <v>233</v>
      </c>
      <c r="J49" s="142" t="s">
        <v>234</v>
      </c>
      <c r="K49" s="140" t="s">
        <v>5985</v>
      </c>
      <c r="L49" s="140" t="s">
        <v>6006</v>
      </c>
      <c r="M49" s="142" t="s">
        <v>325</v>
      </c>
      <c r="N49" s="142" t="s">
        <v>1456</v>
      </c>
      <c r="O49" s="142" t="s">
        <v>245</v>
      </c>
      <c r="P49" s="143">
        <v>1345000000</v>
      </c>
      <c r="Q49" s="143">
        <v>1345000000</v>
      </c>
      <c r="R49" s="140">
        <v>0</v>
      </c>
      <c r="S49" s="142" t="s">
        <v>237</v>
      </c>
      <c r="T49" s="144" t="s">
        <v>24</v>
      </c>
      <c r="U49" s="142" t="s">
        <v>24</v>
      </c>
      <c r="V49" s="142"/>
      <c r="W49" s="142" t="s">
        <v>24</v>
      </c>
      <c r="X49" s="142"/>
      <c r="Y49" s="145" t="s">
        <v>24</v>
      </c>
    </row>
    <row r="50" spans="1:25" s="108" customFormat="1" x14ac:dyDescent="0.25">
      <c r="A50" s="107">
        <v>40</v>
      </c>
      <c r="B50" s="108" t="s">
        <v>4573</v>
      </c>
      <c r="C50" s="14" t="s">
        <v>54</v>
      </c>
      <c r="D50" s="14"/>
      <c r="E50" s="140" t="s">
        <v>6007</v>
      </c>
      <c r="F50" s="141" t="s">
        <v>6008</v>
      </c>
      <c r="G50" s="142" t="s">
        <v>231</v>
      </c>
      <c r="H50" s="142" t="s">
        <v>365</v>
      </c>
      <c r="I50" s="142" t="s">
        <v>233</v>
      </c>
      <c r="J50" s="142" t="s">
        <v>234</v>
      </c>
      <c r="K50" s="140" t="s">
        <v>5985</v>
      </c>
      <c r="L50" s="140" t="s">
        <v>6009</v>
      </c>
      <c r="M50" s="142" t="s">
        <v>325</v>
      </c>
      <c r="N50" s="142" t="s">
        <v>1456</v>
      </c>
      <c r="O50" s="142" t="s">
        <v>251</v>
      </c>
      <c r="P50" s="143">
        <v>2348000000</v>
      </c>
      <c r="Q50" s="143">
        <v>2348000000</v>
      </c>
      <c r="R50" s="140">
        <v>0</v>
      </c>
      <c r="S50" s="142" t="s">
        <v>237</v>
      </c>
      <c r="T50" s="144" t="s">
        <v>24</v>
      </c>
      <c r="U50" s="142" t="s">
        <v>24</v>
      </c>
      <c r="V50" s="142"/>
      <c r="W50" s="142" t="s">
        <v>24</v>
      </c>
      <c r="X50" s="142"/>
      <c r="Y50" s="145" t="s">
        <v>24</v>
      </c>
    </row>
    <row r="51" spans="1:25" s="108" customFormat="1" x14ac:dyDescent="0.25">
      <c r="A51" s="107">
        <v>41</v>
      </c>
      <c r="B51" s="108" t="s">
        <v>4574</v>
      </c>
      <c r="C51" s="14" t="s">
        <v>54</v>
      </c>
      <c r="D51" s="14"/>
      <c r="E51" s="140" t="s">
        <v>6010</v>
      </c>
      <c r="F51" s="141" t="s">
        <v>5911</v>
      </c>
      <c r="G51" s="142" t="s">
        <v>231</v>
      </c>
      <c r="H51" s="142" t="s">
        <v>365</v>
      </c>
      <c r="I51" s="142" t="s">
        <v>233</v>
      </c>
      <c r="J51" s="142" t="s">
        <v>234</v>
      </c>
      <c r="K51" s="140" t="s">
        <v>5985</v>
      </c>
      <c r="L51" s="140" t="s">
        <v>6011</v>
      </c>
      <c r="M51" s="142" t="s">
        <v>325</v>
      </c>
      <c r="N51" s="142" t="s">
        <v>1456</v>
      </c>
      <c r="O51" s="142" t="s">
        <v>256</v>
      </c>
      <c r="P51" s="143">
        <v>100000000000</v>
      </c>
      <c r="Q51" s="143">
        <v>100000000000</v>
      </c>
      <c r="R51" s="140">
        <v>0</v>
      </c>
      <c r="S51" s="142" t="s">
        <v>237</v>
      </c>
      <c r="T51" s="144" t="s">
        <v>24</v>
      </c>
      <c r="U51" s="142" t="s">
        <v>24</v>
      </c>
      <c r="V51" s="142"/>
      <c r="W51" s="142" t="s">
        <v>24</v>
      </c>
      <c r="X51" s="142"/>
      <c r="Y51" s="145" t="s">
        <v>24</v>
      </c>
    </row>
    <row r="52" spans="1:25" s="108" customFormat="1" x14ac:dyDescent="0.25">
      <c r="A52" s="107">
        <v>42</v>
      </c>
      <c r="B52" s="108" t="s">
        <v>4575</v>
      </c>
      <c r="C52" s="14" t="s">
        <v>54</v>
      </c>
      <c r="D52" s="14"/>
      <c r="E52" s="140" t="s">
        <v>6012</v>
      </c>
      <c r="F52" s="141" t="s">
        <v>6013</v>
      </c>
      <c r="G52" s="142" t="s">
        <v>231</v>
      </c>
      <c r="H52" s="142" t="s">
        <v>363</v>
      </c>
      <c r="I52" s="142" t="s">
        <v>233</v>
      </c>
      <c r="J52" s="142" t="s">
        <v>225</v>
      </c>
      <c r="K52" s="140" t="s">
        <v>5914</v>
      </c>
      <c r="L52" s="140" t="s">
        <v>6014</v>
      </c>
      <c r="M52" s="142" t="s">
        <v>325</v>
      </c>
      <c r="N52" s="142" t="s">
        <v>1456</v>
      </c>
      <c r="O52" s="142" t="s">
        <v>251</v>
      </c>
      <c r="P52" s="143">
        <v>764292244678</v>
      </c>
      <c r="Q52" s="143">
        <v>764292244678</v>
      </c>
      <c r="R52" s="140">
        <v>0</v>
      </c>
      <c r="S52" s="142" t="s">
        <v>237</v>
      </c>
      <c r="T52" s="144" t="s">
        <v>24</v>
      </c>
      <c r="U52" s="142" t="s">
        <v>24</v>
      </c>
      <c r="V52" s="142"/>
      <c r="W52" s="142" t="s">
        <v>24</v>
      </c>
      <c r="X52" s="142"/>
      <c r="Y52" s="145" t="s">
        <v>24</v>
      </c>
    </row>
    <row r="53" spans="1:25" s="108" customFormat="1" x14ac:dyDescent="0.25">
      <c r="A53" s="107">
        <v>43</v>
      </c>
      <c r="B53" s="108" t="s">
        <v>4576</v>
      </c>
      <c r="C53" s="14" t="s">
        <v>54</v>
      </c>
      <c r="D53" s="14"/>
      <c r="E53" s="146" t="s">
        <v>6015</v>
      </c>
      <c r="F53" s="147" t="s">
        <v>5911</v>
      </c>
      <c r="G53" s="148" t="s">
        <v>231</v>
      </c>
      <c r="H53" s="148" t="s">
        <v>365</v>
      </c>
      <c r="I53" s="148" t="s">
        <v>233</v>
      </c>
      <c r="J53" s="148" t="s">
        <v>225</v>
      </c>
      <c r="K53" s="146" t="s">
        <v>5914</v>
      </c>
      <c r="L53" s="146" t="s">
        <v>6016</v>
      </c>
      <c r="M53" s="148" t="s">
        <v>243</v>
      </c>
      <c r="N53" s="148" t="s">
        <v>507</v>
      </c>
      <c r="O53" s="148" t="s">
        <v>256</v>
      </c>
      <c r="P53" s="149">
        <v>190061932</v>
      </c>
      <c r="Q53" s="149">
        <v>190061932</v>
      </c>
      <c r="R53" s="146">
        <v>0</v>
      </c>
      <c r="S53" s="148" t="s">
        <v>237</v>
      </c>
      <c r="T53" s="150" t="s">
        <v>24</v>
      </c>
      <c r="U53" s="148" t="s">
        <v>24</v>
      </c>
      <c r="V53" s="148"/>
      <c r="W53" s="148" t="s">
        <v>24</v>
      </c>
      <c r="X53" s="148"/>
      <c r="Y53" s="151" t="s">
        <v>24</v>
      </c>
    </row>
    <row r="54" spans="1:25" s="108" customFormat="1" x14ac:dyDescent="0.25">
      <c r="A54" s="107">
        <v>44</v>
      </c>
      <c r="B54" s="108" t="s">
        <v>4577</v>
      </c>
      <c r="C54" s="14" t="s">
        <v>54</v>
      </c>
      <c r="D54" s="14"/>
      <c r="E54" s="140" t="s">
        <v>6017</v>
      </c>
      <c r="F54" s="141" t="s">
        <v>6018</v>
      </c>
      <c r="G54" s="142" t="s">
        <v>231</v>
      </c>
      <c r="H54" s="142" t="s">
        <v>365</v>
      </c>
      <c r="I54" s="142" t="s">
        <v>233</v>
      </c>
      <c r="J54" s="142" t="s">
        <v>225</v>
      </c>
      <c r="K54" s="140" t="s">
        <v>5914</v>
      </c>
      <c r="L54" s="140" t="s">
        <v>6019</v>
      </c>
      <c r="M54" s="142" t="s">
        <v>243</v>
      </c>
      <c r="N54" s="142" t="s">
        <v>507</v>
      </c>
      <c r="O54" s="142" t="s">
        <v>256</v>
      </c>
      <c r="P54" s="143">
        <v>2000000000</v>
      </c>
      <c r="Q54" s="143">
        <v>2000000000</v>
      </c>
      <c r="R54" s="140">
        <v>0</v>
      </c>
      <c r="S54" s="142" t="s">
        <v>237</v>
      </c>
      <c r="T54" s="144" t="s">
        <v>24</v>
      </c>
      <c r="U54" s="142" t="s">
        <v>24</v>
      </c>
      <c r="V54" s="142"/>
      <c r="W54" s="142" t="s">
        <v>24</v>
      </c>
      <c r="X54" s="142"/>
      <c r="Y54" s="145" t="s">
        <v>24</v>
      </c>
    </row>
    <row r="55" spans="1:25" s="108" customFormat="1" x14ac:dyDescent="0.25">
      <c r="A55" s="107">
        <v>45</v>
      </c>
      <c r="B55" s="108" t="s">
        <v>4578</v>
      </c>
      <c r="C55" s="14" t="s">
        <v>54</v>
      </c>
      <c r="D55" s="14"/>
      <c r="E55" s="140" t="s">
        <v>6020</v>
      </c>
      <c r="F55" s="141" t="s">
        <v>6021</v>
      </c>
      <c r="G55" s="142" t="s">
        <v>231</v>
      </c>
      <c r="H55" s="142" t="s">
        <v>365</v>
      </c>
      <c r="I55" s="142" t="s">
        <v>233</v>
      </c>
      <c r="J55" s="142" t="s">
        <v>225</v>
      </c>
      <c r="K55" s="140" t="s">
        <v>5920</v>
      </c>
      <c r="L55" s="140" t="s">
        <v>6022</v>
      </c>
      <c r="M55" s="142" t="s">
        <v>226</v>
      </c>
      <c r="N55" s="142" t="s">
        <v>342</v>
      </c>
      <c r="O55" s="142" t="s">
        <v>256</v>
      </c>
      <c r="P55" s="143">
        <v>66981992</v>
      </c>
      <c r="Q55" s="143">
        <v>66981992</v>
      </c>
      <c r="R55" s="140">
        <v>0</v>
      </c>
      <c r="S55" s="142" t="s">
        <v>237</v>
      </c>
      <c r="T55" s="144" t="s">
        <v>24</v>
      </c>
      <c r="U55" s="142" t="s">
        <v>24</v>
      </c>
      <c r="V55" s="142"/>
      <c r="W55" s="142" t="s">
        <v>24</v>
      </c>
      <c r="X55" s="142"/>
      <c r="Y55" s="145" t="s">
        <v>24</v>
      </c>
    </row>
    <row r="56" spans="1:25" s="108" customFormat="1" x14ac:dyDescent="0.25">
      <c r="A56" s="107">
        <v>46</v>
      </c>
      <c r="B56" s="108" t="s">
        <v>4579</v>
      </c>
      <c r="C56" s="14" t="s">
        <v>54</v>
      </c>
      <c r="D56" s="14"/>
      <c r="E56" s="146" t="s">
        <v>6023</v>
      </c>
      <c r="F56" s="147" t="s">
        <v>5911</v>
      </c>
      <c r="G56" s="148" t="s">
        <v>231</v>
      </c>
      <c r="H56" s="148" t="s">
        <v>365</v>
      </c>
      <c r="I56" s="148" t="s">
        <v>233</v>
      </c>
      <c r="J56" s="148" t="s">
        <v>225</v>
      </c>
      <c r="K56" s="146" t="s">
        <v>5942</v>
      </c>
      <c r="L56" s="146" t="s">
        <v>6024</v>
      </c>
      <c r="M56" s="148" t="s">
        <v>243</v>
      </c>
      <c r="N56" s="148" t="s">
        <v>507</v>
      </c>
      <c r="O56" s="148" t="s">
        <v>256</v>
      </c>
      <c r="P56" s="149">
        <v>270000000</v>
      </c>
      <c r="Q56" s="149">
        <v>270000000</v>
      </c>
      <c r="R56" s="146">
        <v>0</v>
      </c>
      <c r="S56" s="148" t="s">
        <v>237</v>
      </c>
      <c r="T56" s="150" t="s">
        <v>24</v>
      </c>
      <c r="U56" s="148" t="s">
        <v>24</v>
      </c>
      <c r="V56" s="148"/>
      <c r="W56" s="148" t="s">
        <v>24</v>
      </c>
      <c r="X56" s="148"/>
      <c r="Y56" s="151" t="s">
        <v>24</v>
      </c>
    </row>
    <row r="57" spans="1:25" s="108" customFormat="1" x14ac:dyDescent="0.25">
      <c r="A57" s="107">
        <v>47</v>
      </c>
      <c r="B57" s="108" t="s">
        <v>4580</v>
      </c>
      <c r="C57" s="14" t="s">
        <v>54</v>
      </c>
      <c r="D57" s="14"/>
      <c r="E57" s="153" t="s">
        <v>6025</v>
      </c>
      <c r="F57" s="154" t="s">
        <v>5911</v>
      </c>
      <c r="G57" s="155" t="s">
        <v>231</v>
      </c>
      <c r="H57" s="155" t="s">
        <v>347</v>
      </c>
      <c r="I57" s="155" t="s">
        <v>233</v>
      </c>
      <c r="J57" s="155" t="s">
        <v>225</v>
      </c>
      <c r="K57" s="153" t="s">
        <v>5932</v>
      </c>
      <c r="L57" s="153" t="s">
        <v>6026</v>
      </c>
      <c r="M57" s="155" t="s">
        <v>243</v>
      </c>
      <c r="N57" s="155" t="s">
        <v>507</v>
      </c>
      <c r="O57" s="155" t="s">
        <v>256</v>
      </c>
      <c r="P57" s="156">
        <v>400000000</v>
      </c>
      <c r="Q57" s="156">
        <f>+P57</f>
        <v>400000000</v>
      </c>
      <c r="R57" s="153">
        <v>400000000</v>
      </c>
      <c r="S57" s="155" t="s">
        <v>237</v>
      </c>
      <c r="T57" s="157" t="s">
        <v>24</v>
      </c>
      <c r="U57" s="155" t="s">
        <v>24</v>
      </c>
      <c r="V57" s="155"/>
      <c r="W57" s="155" t="s">
        <v>24</v>
      </c>
      <c r="X57" s="155"/>
      <c r="Y57" s="158" t="s">
        <v>24</v>
      </c>
    </row>
    <row r="58" spans="1:25" s="108" customFormat="1" x14ac:dyDescent="0.25">
      <c r="A58" s="107">
        <v>48</v>
      </c>
      <c r="B58" s="108" t="s">
        <v>4581</v>
      </c>
      <c r="C58" s="14" t="s">
        <v>54</v>
      </c>
      <c r="D58" s="14"/>
      <c r="E58" s="140" t="s">
        <v>6027</v>
      </c>
      <c r="F58" s="141" t="s">
        <v>5911</v>
      </c>
      <c r="G58" s="142" t="s">
        <v>231</v>
      </c>
      <c r="H58" s="142" t="s">
        <v>365</v>
      </c>
      <c r="I58" s="142" t="s">
        <v>233</v>
      </c>
      <c r="J58" s="142" t="s">
        <v>234</v>
      </c>
      <c r="K58" s="140" t="s">
        <v>5985</v>
      </c>
      <c r="L58" s="140" t="s">
        <v>6028</v>
      </c>
      <c r="M58" s="142" t="s">
        <v>243</v>
      </c>
      <c r="N58" s="142" t="s">
        <v>507</v>
      </c>
      <c r="O58" s="142" t="s">
        <v>256</v>
      </c>
      <c r="P58" s="143">
        <v>575000000</v>
      </c>
      <c r="Q58" s="143">
        <v>575000000</v>
      </c>
      <c r="R58" s="140">
        <v>0</v>
      </c>
      <c r="S58" s="142" t="s">
        <v>237</v>
      </c>
      <c r="T58" s="144" t="s">
        <v>24</v>
      </c>
      <c r="U58" s="142" t="s">
        <v>24</v>
      </c>
      <c r="V58" s="142"/>
      <c r="W58" s="142" t="s">
        <v>24</v>
      </c>
      <c r="X58" s="142"/>
      <c r="Y58" s="145" t="s">
        <v>24</v>
      </c>
    </row>
    <row r="59" spans="1:25" s="108" customFormat="1" x14ac:dyDescent="0.25">
      <c r="A59" s="107">
        <v>49</v>
      </c>
      <c r="B59" s="108" t="s">
        <v>4582</v>
      </c>
      <c r="C59" s="14" t="s">
        <v>54</v>
      </c>
      <c r="D59" s="14"/>
      <c r="E59" s="140" t="s">
        <v>6029</v>
      </c>
      <c r="F59" s="141" t="s">
        <v>5911</v>
      </c>
      <c r="G59" s="142" t="s">
        <v>231</v>
      </c>
      <c r="H59" s="142" t="s">
        <v>365</v>
      </c>
      <c r="I59" s="142" t="s">
        <v>233</v>
      </c>
      <c r="J59" s="142" t="s">
        <v>234</v>
      </c>
      <c r="K59" s="140" t="s">
        <v>5985</v>
      </c>
      <c r="L59" s="140" t="s">
        <v>6030</v>
      </c>
      <c r="M59" s="142" t="s">
        <v>260</v>
      </c>
      <c r="N59" s="142" t="s">
        <v>708</v>
      </c>
      <c r="O59" s="142" t="s">
        <v>256</v>
      </c>
      <c r="P59" s="143">
        <v>370704450</v>
      </c>
      <c r="Q59" s="143">
        <v>370704450</v>
      </c>
      <c r="R59" s="140">
        <v>0</v>
      </c>
      <c r="S59" s="142" t="s">
        <v>237</v>
      </c>
      <c r="T59" s="144" t="s">
        <v>24</v>
      </c>
      <c r="U59" s="142" t="s">
        <v>24</v>
      </c>
      <c r="V59" s="142"/>
      <c r="W59" s="142" t="s">
        <v>24</v>
      </c>
      <c r="X59" s="142"/>
      <c r="Y59" s="145" t="s">
        <v>24</v>
      </c>
    </row>
    <row r="60" spans="1:25" s="108" customFormat="1" x14ac:dyDescent="0.25">
      <c r="A60" s="107">
        <v>50</v>
      </c>
      <c r="B60" s="108" t="s">
        <v>4583</v>
      </c>
      <c r="C60" s="14" t="s">
        <v>54</v>
      </c>
      <c r="D60" s="14"/>
      <c r="E60" s="140" t="s">
        <v>6031</v>
      </c>
      <c r="F60" s="141" t="s">
        <v>5911</v>
      </c>
      <c r="G60" s="142" t="s">
        <v>231</v>
      </c>
      <c r="H60" s="142" t="s">
        <v>365</v>
      </c>
      <c r="I60" s="142" t="s">
        <v>233</v>
      </c>
      <c r="J60" s="142" t="s">
        <v>225</v>
      </c>
      <c r="K60" s="140" t="s">
        <v>5908</v>
      </c>
      <c r="L60" s="140" t="s">
        <v>6032</v>
      </c>
      <c r="M60" s="142" t="s">
        <v>264</v>
      </c>
      <c r="N60" s="142" t="s">
        <v>725</v>
      </c>
      <c r="O60" s="142" t="s">
        <v>245</v>
      </c>
      <c r="P60" s="143">
        <v>2028203000</v>
      </c>
      <c r="Q60" s="143">
        <v>2028203000</v>
      </c>
      <c r="R60" s="140">
        <v>0</v>
      </c>
      <c r="S60" s="142" t="s">
        <v>237</v>
      </c>
      <c r="T60" s="144" t="s">
        <v>24</v>
      </c>
      <c r="U60" s="142" t="s">
        <v>24</v>
      </c>
      <c r="V60" s="142"/>
      <c r="W60" s="142" t="s">
        <v>24</v>
      </c>
      <c r="X60" s="142"/>
      <c r="Y60" s="145" t="s">
        <v>24</v>
      </c>
    </row>
    <row r="61" spans="1:25" s="108" customFormat="1" x14ac:dyDescent="0.25">
      <c r="A61" s="107">
        <v>51</v>
      </c>
      <c r="B61" s="108" t="s">
        <v>4584</v>
      </c>
      <c r="C61" s="14" t="s">
        <v>54</v>
      </c>
      <c r="D61" s="14"/>
      <c r="E61" s="140" t="s">
        <v>6033</v>
      </c>
      <c r="F61" s="141" t="s">
        <v>5911</v>
      </c>
      <c r="G61" s="142" t="s">
        <v>231</v>
      </c>
      <c r="H61" s="142" t="s">
        <v>365</v>
      </c>
      <c r="I61" s="142" t="s">
        <v>233</v>
      </c>
      <c r="J61" s="142" t="s">
        <v>234</v>
      </c>
      <c r="K61" s="140" t="s">
        <v>5985</v>
      </c>
      <c r="L61" s="140" t="s">
        <v>6034</v>
      </c>
      <c r="M61" s="142" t="s">
        <v>325</v>
      </c>
      <c r="N61" s="142" t="s">
        <v>1456</v>
      </c>
      <c r="O61" s="142" t="s">
        <v>251</v>
      </c>
      <c r="P61" s="143">
        <v>94148721</v>
      </c>
      <c r="Q61" s="143">
        <v>94148721</v>
      </c>
      <c r="R61" s="140">
        <v>0</v>
      </c>
      <c r="S61" s="142" t="s">
        <v>237</v>
      </c>
      <c r="T61" s="144" t="s">
        <v>24</v>
      </c>
      <c r="U61" s="142" t="s">
        <v>24</v>
      </c>
      <c r="V61" s="142"/>
      <c r="W61" s="142" t="s">
        <v>24</v>
      </c>
      <c r="X61" s="142"/>
      <c r="Y61" s="145" t="s">
        <v>24</v>
      </c>
    </row>
    <row r="62" spans="1:25" s="108" customFormat="1" x14ac:dyDescent="0.25">
      <c r="A62" s="107">
        <v>52</v>
      </c>
      <c r="B62" s="108" t="s">
        <v>4585</v>
      </c>
      <c r="C62" s="14" t="s">
        <v>54</v>
      </c>
      <c r="D62" s="14"/>
      <c r="E62" s="140" t="s">
        <v>6035</v>
      </c>
      <c r="F62" s="141" t="s">
        <v>5911</v>
      </c>
      <c r="G62" s="142" t="s">
        <v>231</v>
      </c>
      <c r="H62" s="142" t="s">
        <v>365</v>
      </c>
      <c r="I62" s="142" t="s">
        <v>233</v>
      </c>
      <c r="J62" s="142" t="s">
        <v>234</v>
      </c>
      <c r="K62" s="140" t="s">
        <v>5985</v>
      </c>
      <c r="L62" s="140" t="s">
        <v>6036</v>
      </c>
      <c r="M62" s="142" t="s">
        <v>325</v>
      </c>
      <c r="N62" s="142" t="s">
        <v>1456</v>
      </c>
      <c r="O62" s="142" t="s">
        <v>245</v>
      </c>
      <c r="P62" s="143">
        <v>52500000</v>
      </c>
      <c r="Q62" s="143">
        <v>52500000</v>
      </c>
      <c r="R62" s="140">
        <v>0</v>
      </c>
      <c r="S62" s="142" t="s">
        <v>237</v>
      </c>
      <c r="T62" s="144" t="s">
        <v>24</v>
      </c>
      <c r="U62" s="142" t="s">
        <v>24</v>
      </c>
      <c r="V62" s="142"/>
      <c r="W62" s="142" t="s">
        <v>24</v>
      </c>
      <c r="X62" s="142"/>
      <c r="Y62" s="145" t="s">
        <v>24</v>
      </c>
    </row>
    <row r="63" spans="1:25" s="108" customFormat="1" x14ac:dyDescent="0.25">
      <c r="A63" s="107">
        <v>53</v>
      </c>
      <c r="B63" s="108" t="s">
        <v>4586</v>
      </c>
      <c r="C63" s="14" t="s">
        <v>54</v>
      </c>
      <c r="D63" s="14"/>
      <c r="E63" s="140" t="s">
        <v>6037</v>
      </c>
      <c r="F63" s="141" t="s">
        <v>5911</v>
      </c>
      <c r="G63" s="142" t="s">
        <v>231</v>
      </c>
      <c r="H63" s="142" t="s">
        <v>365</v>
      </c>
      <c r="I63" s="142" t="s">
        <v>233</v>
      </c>
      <c r="J63" s="142" t="s">
        <v>234</v>
      </c>
      <c r="K63" s="140" t="s">
        <v>5985</v>
      </c>
      <c r="L63" s="140" t="s">
        <v>6038</v>
      </c>
      <c r="M63" s="142" t="s">
        <v>325</v>
      </c>
      <c r="N63" s="142" t="s">
        <v>1456</v>
      </c>
      <c r="O63" s="142" t="s">
        <v>251</v>
      </c>
      <c r="P63" s="143">
        <v>123000000</v>
      </c>
      <c r="Q63" s="143">
        <v>123000000</v>
      </c>
      <c r="R63" s="140">
        <v>0</v>
      </c>
      <c r="S63" s="142" t="s">
        <v>237</v>
      </c>
      <c r="T63" s="144" t="s">
        <v>24</v>
      </c>
      <c r="U63" s="142" t="s">
        <v>24</v>
      </c>
      <c r="V63" s="142"/>
      <c r="W63" s="142" t="s">
        <v>24</v>
      </c>
      <c r="X63" s="142"/>
      <c r="Y63" s="145" t="s">
        <v>24</v>
      </c>
    </row>
    <row r="64" spans="1:25" s="108" customFormat="1" x14ac:dyDescent="0.25">
      <c r="A64" s="107">
        <v>54</v>
      </c>
      <c r="B64" s="108" t="s">
        <v>4587</v>
      </c>
      <c r="C64" s="14" t="s">
        <v>54</v>
      </c>
      <c r="D64" s="14"/>
      <c r="E64" s="140" t="s">
        <v>6039</v>
      </c>
      <c r="F64" s="141" t="s">
        <v>6040</v>
      </c>
      <c r="G64" s="142" t="s">
        <v>231</v>
      </c>
      <c r="H64" s="142" t="s">
        <v>365</v>
      </c>
      <c r="I64" s="142" t="s">
        <v>233</v>
      </c>
      <c r="J64" s="142" t="s">
        <v>234</v>
      </c>
      <c r="K64" s="140" t="s">
        <v>5985</v>
      </c>
      <c r="L64" s="140" t="s">
        <v>6041</v>
      </c>
      <c r="M64" s="142" t="s">
        <v>325</v>
      </c>
      <c r="N64" s="142" t="s">
        <v>1456</v>
      </c>
      <c r="O64" s="142" t="s">
        <v>251</v>
      </c>
      <c r="P64" s="143">
        <v>12039221677</v>
      </c>
      <c r="Q64" s="143">
        <v>12039221677</v>
      </c>
      <c r="R64" s="140">
        <v>0</v>
      </c>
      <c r="S64" s="142" t="s">
        <v>237</v>
      </c>
      <c r="T64" s="144" t="s">
        <v>24</v>
      </c>
      <c r="U64" s="142" t="s">
        <v>24</v>
      </c>
      <c r="V64" s="142"/>
      <c r="W64" s="142" t="s">
        <v>24</v>
      </c>
      <c r="X64" s="142"/>
      <c r="Y64" s="145" t="s">
        <v>24</v>
      </c>
    </row>
    <row r="65" spans="1:25" s="108" customFormat="1" x14ac:dyDescent="0.25">
      <c r="A65" s="107">
        <v>55</v>
      </c>
      <c r="B65" s="108" t="s">
        <v>4588</v>
      </c>
      <c r="C65" s="14" t="s">
        <v>54</v>
      </c>
      <c r="D65" s="14"/>
      <c r="E65" s="140" t="s">
        <v>6042</v>
      </c>
      <c r="F65" s="141" t="s">
        <v>5911</v>
      </c>
      <c r="G65" s="142" t="s">
        <v>231</v>
      </c>
      <c r="H65" s="142" t="s">
        <v>365</v>
      </c>
      <c r="I65" s="142" t="s">
        <v>233</v>
      </c>
      <c r="J65" s="142" t="s">
        <v>234</v>
      </c>
      <c r="K65" s="140" t="s">
        <v>5985</v>
      </c>
      <c r="L65" s="140" t="s">
        <v>6043</v>
      </c>
      <c r="M65" s="142" t="s">
        <v>325</v>
      </c>
      <c r="N65" s="142" t="s">
        <v>1456</v>
      </c>
      <c r="O65" s="142" t="s">
        <v>251</v>
      </c>
      <c r="P65" s="143">
        <v>2775000000</v>
      </c>
      <c r="Q65" s="143">
        <v>2775000000</v>
      </c>
      <c r="R65" s="140">
        <v>0</v>
      </c>
      <c r="S65" s="142" t="s">
        <v>237</v>
      </c>
      <c r="T65" s="144" t="s">
        <v>24</v>
      </c>
      <c r="U65" s="142" t="s">
        <v>24</v>
      </c>
      <c r="V65" s="142"/>
      <c r="W65" s="142" t="s">
        <v>24</v>
      </c>
      <c r="X65" s="142"/>
      <c r="Y65" s="145" t="s">
        <v>24</v>
      </c>
    </row>
    <row r="66" spans="1:25" s="108" customFormat="1" x14ac:dyDescent="0.25">
      <c r="A66" s="107">
        <v>56</v>
      </c>
      <c r="B66" s="108" t="s">
        <v>4589</v>
      </c>
      <c r="C66" s="14" t="s">
        <v>54</v>
      </c>
      <c r="D66" s="14"/>
      <c r="E66" s="140" t="s">
        <v>6044</v>
      </c>
      <c r="F66" s="141" t="s">
        <v>6045</v>
      </c>
      <c r="G66" s="142" t="s">
        <v>231</v>
      </c>
      <c r="H66" s="142" t="s">
        <v>365</v>
      </c>
      <c r="I66" s="142" t="s">
        <v>233</v>
      </c>
      <c r="J66" s="142" t="s">
        <v>234</v>
      </c>
      <c r="K66" s="140" t="s">
        <v>5985</v>
      </c>
      <c r="L66" s="140" t="s">
        <v>6046</v>
      </c>
      <c r="M66" s="142" t="s">
        <v>325</v>
      </c>
      <c r="N66" s="142" t="s">
        <v>1456</v>
      </c>
      <c r="O66" s="142" t="s">
        <v>251</v>
      </c>
      <c r="P66" s="143">
        <v>33512000000</v>
      </c>
      <c r="Q66" s="143">
        <v>33512000000</v>
      </c>
      <c r="R66" s="140">
        <v>0</v>
      </c>
      <c r="S66" s="142" t="s">
        <v>237</v>
      </c>
      <c r="T66" s="144" t="s">
        <v>24</v>
      </c>
      <c r="U66" s="142" t="s">
        <v>24</v>
      </c>
      <c r="V66" s="142"/>
      <c r="W66" s="142" t="s">
        <v>24</v>
      </c>
      <c r="X66" s="142"/>
      <c r="Y66" s="145" t="s">
        <v>24</v>
      </c>
    </row>
    <row r="67" spans="1:25" s="108" customFormat="1" x14ac:dyDescent="0.25">
      <c r="A67" s="107">
        <v>57</v>
      </c>
      <c r="B67" s="108" t="s">
        <v>4590</v>
      </c>
      <c r="C67" s="14" t="s">
        <v>54</v>
      </c>
      <c r="D67" s="14"/>
      <c r="E67" s="140" t="s">
        <v>6047</v>
      </c>
      <c r="F67" s="141" t="s">
        <v>6048</v>
      </c>
      <c r="G67" s="142" t="s">
        <v>231</v>
      </c>
      <c r="H67" s="142" t="s">
        <v>363</v>
      </c>
      <c r="I67" s="142" t="s">
        <v>233</v>
      </c>
      <c r="J67" s="142" t="s">
        <v>234</v>
      </c>
      <c r="K67" s="140" t="s">
        <v>5985</v>
      </c>
      <c r="L67" s="140" t="s">
        <v>6049</v>
      </c>
      <c r="M67" s="142" t="s">
        <v>325</v>
      </c>
      <c r="N67" s="142" t="s">
        <v>1456</v>
      </c>
      <c r="O67" s="142" t="s">
        <v>251</v>
      </c>
      <c r="P67" s="143">
        <v>230000000</v>
      </c>
      <c r="Q67" s="143">
        <v>230000000</v>
      </c>
      <c r="R67" s="140">
        <v>0</v>
      </c>
      <c r="S67" s="142" t="s">
        <v>237</v>
      </c>
      <c r="T67" s="144" t="s">
        <v>24</v>
      </c>
      <c r="U67" s="142" t="s">
        <v>24</v>
      </c>
      <c r="V67" s="142"/>
      <c r="W67" s="142" t="s">
        <v>24</v>
      </c>
      <c r="X67" s="142"/>
      <c r="Y67" s="145" t="s">
        <v>24</v>
      </c>
    </row>
    <row r="68" spans="1:25" s="108" customFormat="1" x14ac:dyDescent="0.25">
      <c r="A68" s="107">
        <v>58</v>
      </c>
      <c r="B68" s="108" t="s">
        <v>4591</v>
      </c>
      <c r="C68" s="14" t="s">
        <v>54</v>
      </c>
      <c r="D68" s="14"/>
      <c r="E68" s="140" t="s">
        <v>6050</v>
      </c>
      <c r="F68" s="141" t="s">
        <v>5911</v>
      </c>
      <c r="G68" s="142" t="s">
        <v>231</v>
      </c>
      <c r="H68" s="142" t="s">
        <v>365</v>
      </c>
      <c r="I68" s="142" t="s">
        <v>233</v>
      </c>
      <c r="J68" s="142" t="s">
        <v>234</v>
      </c>
      <c r="K68" s="140" t="s">
        <v>5985</v>
      </c>
      <c r="L68" s="140" t="s">
        <v>6051</v>
      </c>
      <c r="M68" s="142" t="s">
        <v>325</v>
      </c>
      <c r="N68" s="142" t="s">
        <v>1456</v>
      </c>
      <c r="O68" s="142" t="s">
        <v>245</v>
      </c>
      <c r="P68" s="143">
        <v>4000000000</v>
      </c>
      <c r="Q68" s="143">
        <v>4000000000</v>
      </c>
      <c r="R68" s="140">
        <v>0</v>
      </c>
      <c r="S68" s="142" t="s">
        <v>237</v>
      </c>
      <c r="T68" s="144" t="s">
        <v>24</v>
      </c>
      <c r="U68" s="142" t="s">
        <v>24</v>
      </c>
      <c r="V68" s="142"/>
      <c r="W68" s="142" t="s">
        <v>24</v>
      </c>
      <c r="X68" s="142"/>
      <c r="Y68" s="145" t="s">
        <v>24</v>
      </c>
    </row>
    <row r="69" spans="1:25" s="108" customFormat="1" x14ac:dyDescent="0.25">
      <c r="A69" s="107">
        <v>59</v>
      </c>
      <c r="B69" s="108" t="s">
        <v>4592</v>
      </c>
      <c r="C69" s="14" t="s">
        <v>54</v>
      </c>
      <c r="D69" s="14"/>
      <c r="E69" s="140" t="s">
        <v>6052</v>
      </c>
      <c r="F69" s="141" t="s">
        <v>5911</v>
      </c>
      <c r="G69" s="142" t="s">
        <v>231</v>
      </c>
      <c r="H69" s="142" t="s">
        <v>365</v>
      </c>
      <c r="I69" s="142" t="s">
        <v>233</v>
      </c>
      <c r="J69" s="142" t="s">
        <v>234</v>
      </c>
      <c r="K69" s="140" t="s">
        <v>5985</v>
      </c>
      <c r="L69" s="140" t="s">
        <v>6053</v>
      </c>
      <c r="M69" s="142" t="s">
        <v>325</v>
      </c>
      <c r="N69" s="142" t="s">
        <v>1456</v>
      </c>
      <c r="O69" s="142" t="s">
        <v>245</v>
      </c>
      <c r="P69" s="143">
        <v>3210000000</v>
      </c>
      <c r="Q69" s="143">
        <v>3210000000</v>
      </c>
      <c r="R69" s="140">
        <v>0</v>
      </c>
      <c r="S69" s="142" t="s">
        <v>237</v>
      </c>
      <c r="T69" s="144" t="s">
        <v>24</v>
      </c>
      <c r="U69" s="142" t="s">
        <v>24</v>
      </c>
      <c r="V69" s="142"/>
      <c r="W69" s="142" t="s">
        <v>24</v>
      </c>
      <c r="X69" s="142"/>
      <c r="Y69" s="145" t="s">
        <v>24</v>
      </c>
    </row>
    <row r="70" spans="1:25" s="108" customFormat="1" x14ac:dyDescent="0.25">
      <c r="A70" s="107">
        <v>60</v>
      </c>
      <c r="B70" s="108" t="s">
        <v>4593</v>
      </c>
      <c r="C70" s="14" t="s">
        <v>54</v>
      </c>
      <c r="D70" s="14"/>
      <c r="E70" s="140" t="s">
        <v>6054</v>
      </c>
      <c r="F70" s="141" t="s">
        <v>5911</v>
      </c>
      <c r="G70" s="142" t="s">
        <v>231</v>
      </c>
      <c r="H70" s="142" t="s">
        <v>365</v>
      </c>
      <c r="I70" s="142" t="s">
        <v>233</v>
      </c>
      <c r="J70" s="142" t="s">
        <v>234</v>
      </c>
      <c r="K70" s="140" t="s">
        <v>5985</v>
      </c>
      <c r="L70" s="140" t="s">
        <v>6055</v>
      </c>
      <c r="M70" s="142" t="s">
        <v>325</v>
      </c>
      <c r="N70" s="142" t="s">
        <v>1456</v>
      </c>
      <c r="O70" s="142" t="s">
        <v>251</v>
      </c>
      <c r="P70" s="143">
        <v>650000000000</v>
      </c>
      <c r="Q70" s="143">
        <v>650000000000</v>
      </c>
      <c r="R70" s="140">
        <v>0</v>
      </c>
      <c r="S70" s="142" t="s">
        <v>237</v>
      </c>
      <c r="T70" s="144" t="s">
        <v>24</v>
      </c>
      <c r="U70" s="142" t="s">
        <v>24</v>
      </c>
      <c r="V70" s="142"/>
      <c r="W70" s="142" t="s">
        <v>24</v>
      </c>
      <c r="X70" s="142"/>
      <c r="Y70" s="145" t="s">
        <v>24</v>
      </c>
    </row>
    <row r="71" spans="1:25" s="108" customFormat="1" x14ac:dyDescent="0.25">
      <c r="A71" s="107">
        <v>61</v>
      </c>
      <c r="B71" s="108" t="s">
        <v>4594</v>
      </c>
      <c r="C71" s="14" t="s">
        <v>54</v>
      </c>
      <c r="D71" s="14"/>
      <c r="E71" s="140" t="s">
        <v>6056</v>
      </c>
      <c r="F71" s="141" t="s">
        <v>6057</v>
      </c>
      <c r="G71" s="142" t="s">
        <v>231</v>
      </c>
      <c r="H71" s="142" t="s">
        <v>365</v>
      </c>
      <c r="I71" s="142" t="s">
        <v>233</v>
      </c>
      <c r="J71" s="142" t="s">
        <v>234</v>
      </c>
      <c r="K71" s="140" t="s">
        <v>5985</v>
      </c>
      <c r="L71" s="140" t="s">
        <v>6058</v>
      </c>
      <c r="M71" s="142" t="s">
        <v>325</v>
      </c>
      <c r="N71" s="142" t="s">
        <v>1456</v>
      </c>
      <c r="O71" s="142" t="s">
        <v>251</v>
      </c>
      <c r="P71" s="143">
        <v>13450000000</v>
      </c>
      <c r="Q71" s="143">
        <v>13450000000</v>
      </c>
      <c r="R71" s="140">
        <v>0</v>
      </c>
      <c r="S71" s="142" t="s">
        <v>237</v>
      </c>
      <c r="T71" s="144" t="s">
        <v>24</v>
      </c>
      <c r="U71" s="142" t="s">
        <v>24</v>
      </c>
      <c r="V71" s="142"/>
      <c r="W71" s="142" t="s">
        <v>24</v>
      </c>
      <c r="X71" s="142"/>
      <c r="Y71" s="145" t="s">
        <v>24</v>
      </c>
    </row>
    <row r="72" spans="1:25" s="108" customFormat="1" x14ac:dyDescent="0.25">
      <c r="A72" s="107">
        <v>62</v>
      </c>
      <c r="B72" s="108" t="s">
        <v>4595</v>
      </c>
      <c r="C72" s="14" t="s">
        <v>54</v>
      </c>
      <c r="D72" s="14"/>
      <c r="E72" s="140" t="s">
        <v>6059</v>
      </c>
      <c r="F72" s="141" t="s">
        <v>6060</v>
      </c>
      <c r="G72" s="142" t="s">
        <v>231</v>
      </c>
      <c r="H72" s="142" t="s">
        <v>365</v>
      </c>
      <c r="I72" s="142" t="s">
        <v>233</v>
      </c>
      <c r="J72" s="142" t="s">
        <v>234</v>
      </c>
      <c r="K72" s="140" t="s">
        <v>5985</v>
      </c>
      <c r="L72" s="140" t="s">
        <v>6061</v>
      </c>
      <c r="M72" s="142" t="s">
        <v>299</v>
      </c>
      <c r="N72" s="142" t="s">
        <v>1088</v>
      </c>
      <c r="O72" s="142" t="s">
        <v>251</v>
      </c>
      <c r="P72" s="143">
        <v>1506000000</v>
      </c>
      <c r="Q72" s="143">
        <v>1506000000</v>
      </c>
      <c r="R72" s="140">
        <v>0</v>
      </c>
      <c r="S72" s="142" t="s">
        <v>237</v>
      </c>
      <c r="T72" s="144" t="s">
        <v>24</v>
      </c>
      <c r="U72" s="142" t="s">
        <v>24</v>
      </c>
      <c r="V72" s="142"/>
      <c r="W72" s="142" t="s">
        <v>24</v>
      </c>
      <c r="X72" s="142"/>
      <c r="Y72" s="145" t="s">
        <v>24</v>
      </c>
    </row>
    <row r="73" spans="1:25" s="108" customFormat="1" x14ac:dyDescent="0.25">
      <c r="A73" s="107">
        <v>63</v>
      </c>
      <c r="B73" s="108" t="s">
        <v>4596</v>
      </c>
      <c r="C73" s="14" t="s">
        <v>54</v>
      </c>
      <c r="D73" s="14"/>
      <c r="E73" s="140" t="s">
        <v>6062</v>
      </c>
      <c r="F73" s="141" t="s">
        <v>5911</v>
      </c>
      <c r="G73" s="142" t="s">
        <v>231</v>
      </c>
      <c r="H73" s="142" t="s">
        <v>365</v>
      </c>
      <c r="I73" s="142" t="s">
        <v>233</v>
      </c>
      <c r="J73" s="142" t="s">
        <v>234</v>
      </c>
      <c r="K73" s="140" t="s">
        <v>5985</v>
      </c>
      <c r="L73" s="140" t="s">
        <v>6063</v>
      </c>
      <c r="M73" s="142" t="s">
        <v>325</v>
      </c>
      <c r="N73" s="142" t="s">
        <v>1456</v>
      </c>
      <c r="O73" s="142" t="s">
        <v>251</v>
      </c>
      <c r="P73" s="143">
        <v>1500000000</v>
      </c>
      <c r="Q73" s="143">
        <v>1500000000</v>
      </c>
      <c r="R73" s="140">
        <v>0</v>
      </c>
      <c r="S73" s="142" t="s">
        <v>237</v>
      </c>
      <c r="T73" s="144" t="s">
        <v>24</v>
      </c>
      <c r="U73" s="142" t="s">
        <v>24</v>
      </c>
      <c r="V73" s="142"/>
      <c r="W73" s="142" t="s">
        <v>24</v>
      </c>
      <c r="X73" s="142"/>
      <c r="Y73" s="145" t="s">
        <v>24</v>
      </c>
    </row>
    <row r="74" spans="1:25" s="108" customFormat="1" x14ac:dyDescent="0.25">
      <c r="A74" s="107">
        <v>64</v>
      </c>
      <c r="B74" s="108" t="s">
        <v>4597</v>
      </c>
      <c r="C74" s="14" t="s">
        <v>54</v>
      </c>
      <c r="D74" s="14"/>
      <c r="E74" s="140" t="s">
        <v>6064</v>
      </c>
      <c r="F74" s="141" t="s">
        <v>5911</v>
      </c>
      <c r="G74" s="142" t="s">
        <v>231</v>
      </c>
      <c r="H74" s="142" t="s">
        <v>365</v>
      </c>
      <c r="I74" s="142" t="s">
        <v>233</v>
      </c>
      <c r="J74" s="142" t="s">
        <v>234</v>
      </c>
      <c r="K74" s="140" t="s">
        <v>5985</v>
      </c>
      <c r="L74" s="140" t="s">
        <v>6065</v>
      </c>
      <c r="M74" s="142" t="s">
        <v>325</v>
      </c>
      <c r="N74" s="142" t="s">
        <v>1456</v>
      </c>
      <c r="O74" s="142" t="s">
        <v>251</v>
      </c>
      <c r="P74" s="143">
        <v>650000000000</v>
      </c>
      <c r="Q74" s="143">
        <v>650000000000</v>
      </c>
      <c r="R74" s="140">
        <v>0</v>
      </c>
      <c r="S74" s="142" t="s">
        <v>237</v>
      </c>
      <c r="T74" s="144" t="s">
        <v>24</v>
      </c>
      <c r="U74" s="142" t="s">
        <v>24</v>
      </c>
      <c r="V74" s="142"/>
      <c r="W74" s="142" t="s">
        <v>24</v>
      </c>
      <c r="X74" s="142"/>
      <c r="Y74" s="145" t="s">
        <v>24</v>
      </c>
    </row>
    <row r="75" spans="1:25" s="108" customFormat="1" x14ac:dyDescent="0.25">
      <c r="A75" s="107">
        <v>65</v>
      </c>
      <c r="B75" s="108" t="s">
        <v>5050</v>
      </c>
      <c r="C75" s="14" t="s">
        <v>54</v>
      </c>
      <c r="D75" s="14"/>
      <c r="E75" s="140" t="s">
        <v>6066</v>
      </c>
      <c r="F75" s="141" t="s">
        <v>5911</v>
      </c>
      <c r="G75" s="142" t="s">
        <v>231</v>
      </c>
      <c r="H75" s="142" t="s">
        <v>365</v>
      </c>
      <c r="I75" s="142" t="s">
        <v>233</v>
      </c>
      <c r="J75" s="142" t="s">
        <v>234</v>
      </c>
      <c r="K75" s="140" t="s">
        <v>5985</v>
      </c>
      <c r="L75" s="140" t="s">
        <v>6067</v>
      </c>
      <c r="M75" s="142" t="s">
        <v>325</v>
      </c>
      <c r="N75" s="142" t="s">
        <v>1456</v>
      </c>
      <c r="O75" s="142" t="s">
        <v>245</v>
      </c>
      <c r="P75" s="143">
        <v>6700000000</v>
      </c>
      <c r="Q75" s="143">
        <v>6700000000</v>
      </c>
      <c r="R75" s="140">
        <v>0</v>
      </c>
      <c r="S75" s="142" t="s">
        <v>237</v>
      </c>
      <c r="T75" s="144" t="s">
        <v>24</v>
      </c>
      <c r="U75" s="142" t="s">
        <v>24</v>
      </c>
      <c r="V75" s="142"/>
      <c r="W75" s="142" t="s">
        <v>24</v>
      </c>
      <c r="X75" s="142"/>
      <c r="Y75" s="145" t="s">
        <v>24</v>
      </c>
    </row>
    <row r="76" spans="1:25" s="108" customFormat="1" x14ac:dyDescent="0.25">
      <c r="A76" s="107">
        <v>66</v>
      </c>
      <c r="B76" s="108" t="s">
        <v>4598</v>
      </c>
      <c r="C76" s="14" t="s">
        <v>54</v>
      </c>
      <c r="D76" s="14"/>
      <c r="E76" s="140" t="s">
        <v>6068</v>
      </c>
      <c r="F76" s="141" t="s">
        <v>5911</v>
      </c>
      <c r="G76" s="142" t="s">
        <v>231</v>
      </c>
      <c r="H76" s="142" t="s">
        <v>365</v>
      </c>
      <c r="I76" s="142" t="s">
        <v>233</v>
      </c>
      <c r="J76" s="142" t="s">
        <v>234</v>
      </c>
      <c r="K76" s="140" t="s">
        <v>5985</v>
      </c>
      <c r="L76" s="140" t="s">
        <v>6069</v>
      </c>
      <c r="M76" s="142" t="s">
        <v>325</v>
      </c>
      <c r="N76" s="142" t="s">
        <v>1456</v>
      </c>
      <c r="O76" s="142" t="s">
        <v>245</v>
      </c>
      <c r="P76" s="143">
        <v>650000000000</v>
      </c>
      <c r="Q76" s="143">
        <v>650000000000</v>
      </c>
      <c r="R76" s="140">
        <v>0</v>
      </c>
      <c r="S76" s="142" t="s">
        <v>237</v>
      </c>
      <c r="T76" s="144" t="s">
        <v>24</v>
      </c>
      <c r="U76" s="142" t="s">
        <v>24</v>
      </c>
      <c r="V76" s="142"/>
      <c r="W76" s="142" t="s">
        <v>24</v>
      </c>
      <c r="X76" s="142"/>
      <c r="Y76" s="145" t="s">
        <v>24</v>
      </c>
    </row>
    <row r="77" spans="1:25" s="108" customFormat="1" x14ac:dyDescent="0.25">
      <c r="A77" s="107">
        <v>67</v>
      </c>
      <c r="B77" s="108" t="s">
        <v>5051</v>
      </c>
      <c r="C77" s="14" t="s">
        <v>54</v>
      </c>
      <c r="D77" s="14"/>
      <c r="E77" s="140" t="s">
        <v>6070</v>
      </c>
      <c r="F77" s="141" t="s">
        <v>5911</v>
      </c>
      <c r="G77" s="142" t="s">
        <v>231</v>
      </c>
      <c r="H77" s="142" t="s">
        <v>365</v>
      </c>
      <c r="I77" s="142" t="s">
        <v>233</v>
      </c>
      <c r="J77" s="142" t="s">
        <v>234</v>
      </c>
      <c r="K77" s="140" t="s">
        <v>5985</v>
      </c>
      <c r="L77" s="140" t="s">
        <v>6071</v>
      </c>
      <c r="M77" s="142" t="s">
        <v>243</v>
      </c>
      <c r="N77" s="142" t="s">
        <v>507</v>
      </c>
      <c r="O77" s="142" t="s">
        <v>251</v>
      </c>
      <c r="P77" s="143">
        <v>175000000</v>
      </c>
      <c r="Q77" s="143">
        <v>175000000</v>
      </c>
      <c r="R77" s="140">
        <v>0</v>
      </c>
      <c r="S77" s="142" t="s">
        <v>237</v>
      </c>
      <c r="T77" s="144" t="s">
        <v>24</v>
      </c>
      <c r="U77" s="142" t="s">
        <v>24</v>
      </c>
      <c r="V77" s="142"/>
      <c r="W77" s="142" t="s">
        <v>24</v>
      </c>
      <c r="X77" s="142"/>
      <c r="Y77" s="145" t="s">
        <v>24</v>
      </c>
    </row>
    <row r="78" spans="1:25" s="108" customFormat="1" x14ac:dyDescent="0.25">
      <c r="A78" s="107">
        <v>68</v>
      </c>
      <c r="B78" s="108" t="s">
        <v>4599</v>
      </c>
      <c r="C78" s="14" t="s">
        <v>54</v>
      </c>
      <c r="D78" s="14"/>
      <c r="E78" s="140" t="s">
        <v>6072</v>
      </c>
      <c r="F78" s="141" t="s">
        <v>5911</v>
      </c>
      <c r="G78" s="142" t="s">
        <v>231</v>
      </c>
      <c r="H78" s="142" t="s">
        <v>365</v>
      </c>
      <c r="I78" s="142" t="s">
        <v>233</v>
      </c>
      <c r="J78" s="142" t="s">
        <v>234</v>
      </c>
      <c r="K78" s="140" t="s">
        <v>5985</v>
      </c>
      <c r="L78" s="140" t="s">
        <v>6073</v>
      </c>
      <c r="M78" s="142" t="s">
        <v>243</v>
      </c>
      <c r="N78" s="142" t="s">
        <v>507</v>
      </c>
      <c r="O78" s="142" t="s">
        <v>256</v>
      </c>
      <c r="P78" s="143">
        <v>142000000</v>
      </c>
      <c r="Q78" s="143">
        <v>142000000</v>
      </c>
      <c r="R78" s="140">
        <v>0</v>
      </c>
      <c r="S78" s="142" t="s">
        <v>237</v>
      </c>
      <c r="T78" s="144" t="s">
        <v>24</v>
      </c>
      <c r="U78" s="142" t="s">
        <v>24</v>
      </c>
      <c r="V78" s="142"/>
      <c r="W78" s="142" t="s">
        <v>24</v>
      </c>
      <c r="X78" s="142"/>
      <c r="Y78" s="145" t="s">
        <v>24</v>
      </c>
    </row>
    <row r="79" spans="1:25" s="108" customFormat="1" x14ac:dyDescent="0.25">
      <c r="A79" s="107">
        <v>69</v>
      </c>
      <c r="B79" s="108" t="s">
        <v>4600</v>
      </c>
      <c r="C79" s="14" t="s">
        <v>54</v>
      </c>
      <c r="D79" s="14"/>
      <c r="E79" s="140" t="s">
        <v>6074</v>
      </c>
      <c r="F79" s="141" t="s">
        <v>5911</v>
      </c>
      <c r="G79" s="142" t="s">
        <v>231</v>
      </c>
      <c r="H79" s="142" t="s">
        <v>365</v>
      </c>
      <c r="I79" s="142" t="s">
        <v>233</v>
      </c>
      <c r="J79" s="142" t="s">
        <v>225</v>
      </c>
      <c r="K79" s="140" t="s">
        <v>5942</v>
      </c>
      <c r="L79" s="140" t="s">
        <v>6075</v>
      </c>
      <c r="M79" s="142" t="s">
        <v>319</v>
      </c>
      <c r="N79" s="142" t="s">
        <v>1385</v>
      </c>
      <c r="O79" s="142" t="s">
        <v>256</v>
      </c>
      <c r="P79" s="143">
        <v>155000000</v>
      </c>
      <c r="Q79" s="143">
        <v>155000000</v>
      </c>
      <c r="R79" s="140">
        <v>0</v>
      </c>
      <c r="S79" s="142" t="s">
        <v>237</v>
      </c>
      <c r="T79" s="144" t="s">
        <v>24</v>
      </c>
      <c r="U79" s="142" t="s">
        <v>24</v>
      </c>
      <c r="V79" s="142"/>
      <c r="W79" s="142" t="s">
        <v>24</v>
      </c>
      <c r="X79" s="142"/>
      <c r="Y79" s="145" t="s">
        <v>24</v>
      </c>
    </row>
    <row r="80" spans="1:25" s="108" customFormat="1" x14ac:dyDescent="0.25">
      <c r="A80" s="107">
        <v>70</v>
      </c>
      <c r="B80" s="108" t="s">
        <v>4601</v>
      </c>
      <c r="C80" s="14" t="s">
        <v>54</v>
      </c>
      <c r="D80" s="14"/>
      <c r="E80" s="140" t="s">
        <v>6076</v>
      </c>
      <c r="F80" s="141" t="s">
        <v>6077</v>
      </c>
      <c r="G80" s="142" t="s">
        <v>231</v>
      </c>
      <c r="H80" s="142" t="s">
        <v>365</v>
      </c>
      <c r="I80" s="142" t="s">
        <v>233</v>
      </c>
      <c r="J80" s="142" t="s">
        <v>234</v>
      </c>
      <c r="K80" s="140" t="s">
        <v>5985</v>
      </c>
      <c r="L80" s="140" t="s">
        <v>6078</v>
      </c>
      <c r="M80" s="142" t="s">
        <v>325</v>
      </c>
      <c r="N80" s="142" t="s">
        <v>1456</v>
      </c>
      <c r="O80" s="142" t="s">
        <v>251</v>
      </c>
      <c r="P80" s="143">
        <v>2000000000000</v>
      </c>
      <c r="Q80" s="143">
        <v>2000000000000</v>
      </c>
      <c r="R80" s="140">
        <v>0</v>
      </c>
      <c r="S80" s="142" t="s">
        <v>237</v>
      </c>
      <c r="T80" s="144" t="s">
        <v>24</v>
      </c>
      <c r="U80" s="142" t="s">
        <v>24</v>
      </c>
      <c r="V80" s="142"/>
      <c r="W80" s="142" t="s">
        <v>24</v>
      </c>
      <c r="X80" s="142"/>
      <c r="Y80" s="145" t="s">
        <v>24</v>
      </c>
    </row>
    <row r="81" spans="1:25" s="108" customFormat="1" x14ac:dyDescent="0.25">
      <c r="A81" s="107">
        <v>71</v>
      </c>
      <c r="B81" s="108" t="s">
        <v>4602</v>
      </c>
      <c r="C81" s="14" t="s">
        <v>54</v>
      </c>
      <c r="D81" s="14"/>
      <c r="E81" s="140" t="s">
        <v>6079</v>
      </c>
      <c r="F81" s="141" t="s">
        <v>5911</v>
      </c>
      <c r="G81" s="142" t="s">
        <v>231</v>
      </c>
      <c r="H81" s="142" t="s">
        <v>363</v>
      </c>
      <c r="I81" s="142" t="s">
        <v>233</v>
      </c>
      <c r="J81" s="142" t="s">
        <v>234</v>
      </c>
      <c r="K81" s="140" t="s">
        <v>5985</v>
      </c>
      <c r="L81" s="140" t="s">
        <v>6080</v>
      </c>
      <c r="M81" s="142" t="s">
        <v>325</v>
      </c>
      <c r="N81" s="142" t="s">
        <v>1456</v>
      </c>
      <c r="O81" s="142" t="s">
        <v>251</v>
      </c>
      <c r="P81" s="143">
        <v>12827198192</v>
      </c>
      <c r="Q81" s="152">
        <f>+P81</f>
        <v>12827198192</v>
      </c>
      <c r="R81" s="140">
        <v>0</v>
      </c>
      <c r="S81" s="142" t="s">
        <v>237</v>
      </c>
      <c r="T81" s="144" t="s">
        <v>24</v>
      </c>
      <c r="U81" s="142" t="s">
        <v>24</v>
      </c>
      <c r="V81" s="142"/>
      <c r="W81" s="142" t="s">
        <v>24</v>
      </c>
      <c r="X81" s="142"/>
      <c r="Y81" s="145" t="s">
        <v>24</v>
      </c>
    </row>
    <row r="82" spans="1:25" s="108" customFormat="1" x14ac:dyDescent="0.25">
      <c r="A82" s="107">
        <v>72</v>
      </c>
      <c r="B82" s="108" t="s">
        <v>4603</v>
      </c>
      <c r="C82" s="14" t="s">
        <v>54</v>
      </c>
      <c r="D82" s="14"/>
      <c r="E82" s="140" t="s">
        <v>6081</v>
      </c>
      <c r="F82" s="141" t="s">
        <v>5911</v>
      </c>
      <c r="G82" s="142" t="s">
        <v>231</v>
      </c>
      <c r="H82" s="142" t="s">
        <v>355</v>
      </c>
      <c r="I82" s="142" t="s">
        <v>233</v>
      </c>
      <c r="J82" s="142" t="s">
        <v>225</v>
      </c>
      <c r="K82" s="140" t="s">
        <v>5924</v>
      </c>
      <c r="L82" s="140" t="s">
        <v>6082</v>
      </c>
      <c r="M82" s="142" t="s">
        <v>243</v>
      </c>
      <c r="N82" s="142" t="s">
        <v>507</v>
      </c>
      <c r="O82" s="142" t="s">
        <v>251</v>
      </c>
      <c r="P82" s="143">
        <v>4500000000</v>
      </c>
      <c r="Q82" s="143">
        <v>4500000000</v>
      </c>
      <c r="R82" s="140">
        <v>0</v>
      </c>
      <c r="S82" s="142" t="s">
        <v>237</v>
      </c>
      <c r="T82" s="144" t="s">
        <v>24</v>
      </c>
      <c r="U82" s="142" t="s">
        <v>24</v>
      </c>
      <c r="V82" s="142"/>
      <c r="W82" s="142" t="s">
        <v>24</v>
      </c>
      <c r="X82" s="142"/>
      <c r="Y82" s="145" t="s">
        <v>24</v>
      </c>
    </row>
    <row r="83" spans="1:25" s="108" customFormat="1" x14ac:dyDescent="0.25">
      <c r="A83" s="107">
        <v>73</v>
      </c>
      <c r="B83" s="108" t="s">
        <v>4604</v>
      </c>
      <c r="C83" s="14" t="s">
        <v>54</v>
      </c>
      <c r="D83" s="14"/>
      <c r="E83" s="140" t="s">
        <v>6083</v>
      </c>
      <c r="F83" s="141" t="s">
        <v>5911</v>
      </c>
      <c r="G83" s="142" t="s">
        <v>231</v>
      </c>
      <c r="H83" s="142" t="s">
        <v>365</v>
      </c>
      <c r="I83" s="142" t="s">
        <v>233</v>
      </c>
      <c r="J83" s="142" t="s">
        <v>234</v>
      </c>
      <c r="K83" s="140" t="s">
        <v>5985</v>
      </c>
      <c r="L83" s="140" t="s">
        <v>6084</v>
      </c>
      <c r="M83" s="142" t="s">
        <v>325</v>
      </c>
      <c r="N83" s="142" t="s">
        <v>1456</v>
      </c>
      <c r="O83" s="142" t="s">
        <v>245</v>
      </c>
      <c r="P83" s="143">
        <v>650000000000</v>
      </c>
      <c r="Q83" s="143">
        <v>650000000000</v>
      </c>
      <c r="R83" s="140">
        <v>0</v>
      </c>
      <c r="S83" s="142" t="s">
        <v>237</v>
      </c>
      <c r="T83" s="144" t="s">
        <v>24</v>
      </c>
      <c r="U83" s="142" t="s">
        <v>24</v>
      </c>
      <c r="V83" s="142"/>
      <c r="W83" s="142" t="s">
        <v>24</v>
      </c>
      <c r="X83" s="142"/>
      <c r="Y83" s="145" t="s">
        <v>24</v>
      </c>
    </row>
    <row r="84" spans="1:25" s="108" customFormat="1" x14ac:dyDescent="0.25">
      <c r="A84" s="107">
        <v>74</v>
      </c>
      <c r="B84" s="108" t="s">
        <v>4605</v>
      </c>
      <c r="C84" s="14" t="s">
        <v>54</v>
      </c>
      <c r="D84" s="14"/>
      <c r="E84" s="140" t="s">
        <v>6085</v>
      </c>
      <c r="F84" s="141" t="s">
        <v>5911</v>
      </c>
      <c r="G84" s="142" t="s">
        <v>231</v>
      </c>
      <c r="H84" s="142" t="s">
        <v>363</v>
      </c>
      <c r="I84" s="142" t="s">
        <v>233</v>
      </c>
      <c r="J84" s="142" t="s">
        <v>234</v>
      </c>
      <c r="K84" s="140" t="s">
        <v>5985</v>
      </c>
      <c r="L84" s="140" t="s">
        <v>6086</v>
      </c>
      <c r="M84" s="142" t="s">
        <v>325</v>
      </c>
      <c r="N84" s="142" t="s">
        <v>1456</v>
      </c>
      <c r="O84" s="142" t="s">
        <v>251</v>
      </c>
      <c r="P84" s="143">
        <v>650000000000</v>
      </c>
      <c r="Q84" s="143">
        <v>650000000000</v>
      </c>
      <c r="R84" s="140">
        <v>0</v>
      </c>
      <c r="S84" s="142" t="s">
        <v>237</v>
      </c>
      <c r="T84" s="144" t="s">
        <v>24</v>
      </c>
      <c r="U84" s="142" t="s">
        <v>24</v>
      </c>
      <c r="V84" s="142"/>
      <c r="W84" s="142" t="s">
        <v>24</v>
      </c>
      <c r="X84" s="142"/>
      <c r="Y84" s="145" t="s">
        <v>24</v>
      </c>
    </row>
    <row r="85" spans="1:25" s="108" customFormat="1" x14ac:dyDescent="0.25">
      <c r="A85" s="107">
        <v>75</v>
      </c>
      <c r="B85" s="108" t="s">
        <v>4606</v>
      </c>
      <c r="C85" s="14" t="s">
        <v>54</v>
      </c>
      <c r="D85" s="14"/>
      <c r="E85" s="140" t="s">
        <v>6087</v>
      </c>
      <c r="F85" s="141" t="s">
        <v>5911</v>
      </c>
      <c r="G85" s="142" t="s">
        <v>222</v>
      </c>
      <c r="H85" s="142" t="s">
        <v>232</v>
      </c>
      <c r="I85" s="142" t="s">
        <v>233</v>
      </c>
      <c r="J85" s="142" t="s">
        <v>225</v>
      </c>
      <c r="K85" s="140" t="s">
        <v>5924</v>
      </c>
      <c r="L85" s="140" t="s">
        <v>6088</v>
      </c>
      <c r="M85" s="142" t="s">
        <v>319</v>
      </c>
      <c r="N85" s="142" t="s">
        <v>1393</v>
      </c>
      <c r="O85" s="142" t="s">
        <v>251</v>
      </c>
      <c r="P85" s="143">
        <v>717000000</v>
      </c>
      <c r="Q85" s="143">
        <v>717000000</v>
      </c>
      <c r="R85" s="140">
        <v>0</v>
      </c>
      <c r="S85" s="142" t="s">
        <v>237</v>
      </c>
      <c r="T85" s="144" t="s">
        <v>24</v>
      </c>
      <c r="U85" s="142" t="s">
        <v>24</v>
      </c>
      <c r="V85" s="142"/>
      <c r="W85" s="142" t="s">
        <v>24</v>
      </c>
      <c r="X85" s="142"/>
      <c r="Y85" s="145" t="s">
        <v>24</v>
      </c>
    </row>
    <row r="86" spans="1:25" s="108" customFormat="1" x14ac:dyDescent="0.25">
      <c r="A86" s="107">
        <v>76</v>
      </c>
      <c r="B86" s="108" t="s">
        <v>4607</v>
      </c>
      <c r="C86" s="14" t="s">
        <v>54</v>
      </c>
      <c r="D86" s="14"/>
      <c r="E86" s="146" t="s">
        <v>6089</v>
      </c>
      <c r="F86" s="147" t="s">
        <v>5911</v>
      </c>
      <c r="G86" s="148" t="s">
        <v>222</v>
      </c>
      <c r="H86" s="148" t="s">
        <v>313</v>
      </c>
      <c r="I86" s="148" t="s">
        <v>233</v>
      </c>
      <c r="J86" s="148" t="s">
        <v>225</v>
      </c>
      <c r="K86" s="146" t="s">
        <v>5924</v>
      </c>
      <c r="L86" s="146" t="s">
        <v>6090</v>
      </c>
      <c r="M86" s="148" t="s">
        <v>243</v>
      </c>
      <c r="N86" s="148" t="s">
        <v>507</v>
      </c>
      <c r="O86" s="148" t="s">
        <v>251</v>
      </c>
      <c r="P86" s="149">
        <v>92000000</v>
      </c>
      <c r="Q86" s="149">
        <f>+P86</f>
        <v>92000000</v>
      </c>
      <c r="R86" s="146">
        <v>0</v>
      </c>
      <c r="S86" s="148" t="s">
        <v>237</v>
      </c>
      <c r="T86" s="150" t="s">
        <v>24</v>
      </c>
      <c r="U86" s="148" t="s">
        <v>24</v>
      </c>
      <c r="V86" s="148"/>
      <c r="W86" s="148" t="s">
        <v>24</v>
      </c>
      <c r="X86" s="148"/>
      <c r="Y86" s="151" t="s">
        <v>24</v>
      </c>
    </row>
    <row r="87" spans="1:25" s="108" customFormat="1" x14ac:dyDescent="0.25">
      <c r="A87" s="107">
        <v>77</v>
      </c>
      <c r="B87" s="108" t="s">
        <v>4608</v>
      </c>
      <c r="C87" s="14" t="s">
        <v>54</v>
      </c>
      <c r="D87" s="14"/>
      <c r="E87" s="140" t="s">
        <v>6091</v>
      </c>
      <c r="F87" s="141" t="s">
        <v>5911</v>
      </c>
      <c r="G87" s="142" t="s">
        <v>231</v>
      </c>
      <c r="H87" s="142" t="s">
        <v>365</v>
      </c>
      <c r="I87" s="142" t="s">
        <v>233</v>
      </c>
      <c r="J87" s="142" t="s">
        <v>225</v>
      </c>
      <c r="K87" s="140" t="s">
        <v>5942</v>
      </c>
      <c r="L87" s="140" t="s">
        <v>6092</v>
      </c>
      <c r="M87" s="142" t="s">
        <v>264</v>
      </c>
      <c r="N87" s="142" t="s">
        <v>725</v>
      </c>
      <c r="O87" s="142" t="s">
        <v>251</v>
      </c>
      <c r="P87" s="143">
        <v>9600000000</v>
      </c>
      <c r="Q87" s="143">
        <v>9600000000</v>
      </c>
      <c r="R87" s="140">
        <v>0</v>
      </c>
      <c r="S87" s="142" t="s">
        <v>237</v>
      </c>
      <c r="T87" s="144" t="s">
        <v>24</v>
      </c>
      <c r="U87" s="142" t="s">
        <v>24</v>
      </c>
      <c r="V87" s="142"/>
      <c r="W87" s="142" t="s">
        <v>24</v>
      </c>
      <c r="X87" s="142"/>
      <c r="Y87" s="145" t="s">
        <v>24</v>
      </c>
    </row>
    <row r="88" spans="1:25" s="108" customFormat="1" x14ac:dyDescent="0.25">
      <c r="A88" s="107">
        <v>78</v>
      </c>
      <c r="B88" s="108" t="s">
        <v>4609</v>
      </c>
      <c r="C88" s="14" t="s">
        <v>54</v>
      </c>
      <c r="D88" s="14"/>
      <c r="E88" s="140" t="s">
        <v>6093</v>
      </c>
      <c r="F88" s="141" t="s">
        <v>6094</v>
      </c>
      <c r="G88" s="142" t="s">
        <v>231</v>
      </c>
      <c r="H88" s="142" t="s">
        <v>365</v>
      </c>
      <c r="I88" s="142" t="s">
        <v>233</v>
      </c>
      <c r="J88" s="142" t="s">
        <v>234</v>
      </c>
      <c r="K88" s="140" t="s">
        <v>5985</v>
      </c>
      <c r="L88" s="140" t="s">
        <v>6095</v>
      </c>
      <c r="M88" s="142" t="s">
        <v>264</v>
      </c>
      <c r="N88" s="142" t="s">
        <v>725</v>
      </c>
      <c r="O88" s="142" t="s">
        <v>256</v>
      </c>
      <c r="P88" s="143">
        <v>8947000000</v>
      </c>
      <c r="Q88" s="143">
        <v>8947000000</v>
      </c>
      <c r="R88" s="140">
        <v>0</v>
      </c>
      <c r="S88" s="142" t="s">
        <v>237</v>
      </c>
      <c r="T88" s="144" t="s">
        <v>24</v>
      </c>
      <c r="U88" s="142" t="s">
        <v>24</v>
      </c>
      <c r="V88" s="142"/>
      <c r="W88" s="142" t="s">
        <v>24</v>
      </c>
      <c r="X88" s="142"/>
      <c r="Y88" s="145" t="s">
        <v>24</v>
      </c>
    </row>
    <row r="89" spans="1:25" s="108" customFormat="1" x14ac:dyDescent="0.25">
      <c r="A89" s="107">
        <v>79</v>
      </c>
      <c r="B89" s="108" t="s">
        <v>4610</v>
      </c>
      <c r="C89" s="14" t="s">
        <v>54</v>
      </c>
      <c r="D89" s="14"/>
      <c r="E89" s="140" t="s">
        <v>6096</v>
      </c>
      <c r="F89" s="141" t="s">
        <v>5911</v>
      </c>
      <c r="G89" s="142" t="s">
        <v>231</v>
      </c>
      <c r="H89" s="142" t="s">
        <v>365</v>
      </c>
      <c r="I89" s="142" t="s">
        <v>233</v>
      </c>
      <c r="J89" s="142" t="s">
        <v>234</v>
      </c>
      <c r="K89" s="140" t="s">
        <v>5985</v>
      </c>
      <c r="L89" s="140" t="s">
        <v>6097</v>
      </c>
      <c r="M89" s="142" t="s">
        <v>325</v>
      </c>
      <c r="N89" s="142" t="s">
        <v>1456</v>
      </c>
      <c r="O89" s="142" t="s">
        <v>245</v>
      </c>
      <c r="P89" s="143">
        <v>302000000</v>
      </c>
      <c r="Q89" s="143">
        <v>302000000</v>
      </c>
      <c r="R89" s="140">
        <v>0</v>
      </c>
      <c r="S89" s="142" t="s">
        <v>237</v>
      </c>
      <c r="T89" s="144" t="s">
        <v>24</v>
      </c>
      <c r="U89" s="142" t="s">
        <v>24</v>
      </c>
      <c r="V89" s="142"/>
      <c r="W89" s="142" t="s">
        <v>24</v>
      </c>
      <c r="X89" s="142"/>
      <c r="Y89" s="145" t="s">
        <v>24</v>
      </c>
    </row>
    <row r="90" spans="1:25" s="108" customFormat="1" x14ac:dyDescent="0.25">
      <c r="A90" s="107">
        <v>80</v>
      </c>
      <c r="B90" s="108" t="s">
        <v>5052</v>
      </c>
      <c r="C90" s="14" t="s">
        <v>54</v>
      </c>
      <c r="D90" s="14"/>
      <c r="E90" s="140" t="s">
        <v>6098</v>
      </c>
      <c r="F90" s="141" t="s">
        <v>5911</v>
      </c>
      <c r="G90" s="142" t="s">
        <v>231</v>
      </c>
      <c r="H90" s="142" t="s">
        <v>363</v>
      </c>
      <c r="I90" s="142" t="s">
        <v>233</v>
      </c>
      <c r="J90" s="142" t="s">
        <v>234</v>
      </c>
      <c r="K90" s="140" t="s">
        <v>5985</v>
      </c>
      <c r="L90" s="140" t="s">
        <v>6099</v>
      </c>
      <c r="M90" s="142" t="s">
        <v>243</v>
      </c>
      <c r="N90" s="142" t="s">
        <v>507</v>
      </c>
      <c r="O90" s="142" t="s">
        <v>251</v>
      </c>
      <c r="P90" s="143">
        <v>131000000000</v>
      </c>
      <c r="Q90" s="143">
        <v>131000000000</v>
      </c>
      <c r="R90" s="140">
        <v>0</v>
      </c>
      <c r="S90" s="142" t="s">
        <v>237</v>
      </c>
      <c r="T90" s="144" t="s">
        <v>24</v>
      </c>
      <c r="U90" s="142" t="s">
        <v>24</v>
      </c>
      <c r="V90" s="142"/>
      <c r="W90" s="142" t="s">
        <v>24</v>
      </c>
      <c r="X90" s="142"/>
      <c r="Y90" s="145" t="s">
        <v>24</v>
      </c>
    </row>
    <row r="91" spans="1:25" s="108" customFormat="1" x14ac:dyDescent="0.25">
      <c r="A91" s="107">
        <v>81</v>
      </c>
      <c r="B91" s="108" t="s">
        <v>4611</v>
      </c>
      <c r="C91" s="14" t="s">
        <v>54</v>
      </c>
      <c r="D91" s="14"/>
      <c r="E91" s="140" t="s">
        <v>6100</v>
      </c>
      <c r="F91" s="141" t="s">
        <v>5911</v>
      </c>
      <c r="G91" s="142" t="s">
        <v>231</v>
      </c>
      <c r="H91" s="142" t="s">
        <v>363</v>
      </c>
      <c r="I91" s="142" t="s">
        <v>233</v>
      </c>
      <c r="J91" s="142" t="s">
        <v>234</v>
      </c>
      <c r="K91" s="140" t="s">
        <v>5985</v>
      </c>
      <c r="L91" s="140" t="s">
        <v>6101</v>
      </c>
      <c r="M91" s="142" t="s">
        <v>325</v>
      </c>
      <c r="N91" s="142" t="s">
        <v>1456</v>
      </c>
      <c r="O91" s="142" t="s">
        <v>251</v>
      </c>
      <c r="P91" s="143">
        <v>4006964298</v>
      </c>
      <c r="Q91" s="143">
        <v>4006964298</v>
      </c>
      <c r="R91" s="140">
        <v>0</v>
      </c>
      <c r="S91" s="142" t="s">
        <v>237</v>
      </c>
      <c r="T91" s="144" t="s">
        <v>24</v>
      </c>
      <c r="U91" s="142" t="s">
        <v>24</v>
      </c>
      <c r="V91" s="142"/>
      <c r="W91" s="142" t="s">
        <v>24</v>
      </c>
      <c r="X91" s="142"/>
      <c r="Y91" s="145" t="s">
        <v>24</v>
      </c>
    </row>
    <row r="92" spans="1:25" s="108" customFormat="1" x14ac:dyDescent="0.25">
      <c r="A92" s="107">
        <v>82</v>
      </c>
      <c r="B92" s="108" t="s">
        <v>4612</v>
      </c>
      <c r="C92" s="14" t="s">
        <v>54</v>
      </c>
      <c r="D92" s="14"/>
      <c r="E92" s="140" t="s">
        <v>6102</v>
      </c>
      <c r="F92" s="141" t="s">
        <v>5911</v>
      </c>
      <c r="G92" s="142" t="s">
        <v>231</v>
      </c>
      <c r="H92" s="142" t="s">
        <v>365</v>
      </c>
      <c r="I92" s="142" t="s">
        <v>233</v>
      </c>
      <c r="J92" s="142" t="s">
        <v>225</v>
      </c>
      <c r="K92" s="140" t="s">
        <v>5942</v>
      </c>
      <c r="L92" s="140" t="s">
        <v>6103</v>
      </c>
      <c r="M92" s="142" t="s">
        <v>302</v>
      </c>
      <c r="N92" s="142" t="s">
        <v>1153</v>
      </c>
      <c r="O92" s="142" t="s">
        <v>245</v>
      </c>
      <c r="P92" s="143">
        <v>54350000</v>
      </c>
      <c r="Q92" s="143">
        <v>54350000</v>
      </c>
      <c r="R92" s="140">
        <v>0</v>
      </c>
      <c r="S92" s="142" t="s">
        <v>237</v>
      </c>
      <c r="T92" s="144" t="s">
        <v>24</v>
      </c>
      <c r="U92" s="142" t="s">
        <v>24</v>
      </c>
      <c r="V92" s="142"/>
      <c r="W92" s="142" t="s">
        <v>24</v>
      </c>
      <c r="X92" s="142"/>
      <c r="Y92" s="145" t="s">
        <v>24</v>
      </c>
    </row>
    <row r="93" spans="1:25" s="108" customFormat="1" x14ac:dyDescent="0.25">
      <c r="A93" s="107">
        <v>83</v>
      </c>
      <c r="B93" s="108" t="s">
        <v>4613</v>
      </c>
      <c r="C93" s="14" t="s">
        <v>54</v>
      </c>
      <c r="D93" s="14"/>
      <c r="E93" s="140" t="s">
        <v>6104</v>
      </c>
      <c r="F93" s="141" t="s">
        <v>5911</v>
      </c>
      <c r="G93" s="142" t="s">
        <v>231</v>
      </c>
      <c r="H93" s="142" t="s">
        <v>365</v>
      </c>
      <c r="I93" s="142" t="s">
        <v>233</v>
      </c>
      <c r="J93" s="142" t="s">
        <v>225</v>
      </c>
      <c r="K93" s="140" t="s">
        <v>5924</v>
      </c>
      <c r="L93" s="140" t="s">
        <v>6105</v>
      </c>
      <c r="M93" s="142" t="s">
        <v>243</v>
      </c>
      <c r="N93" s="142" t="s">
        <v>507</v>
      </c>
      <c r="O93" s="142" t="s">
        <v>256</v>
      </c>
      <c r="P93" s="143">
        <v>838000000</v>
      </c>
      <c r="Q93" s="143">
        <v>838000000</v>
      </c>
      <c r="R93" s="140">
        <v>0</v>
      </c>
      <c r="S93" s="142" t="s">
        <v>237</v>
      </c>
      <c r="T93" s="144" t="s">
        <v>24</v>
      </c>
      <c r="U93" s="142" t="s">
        <v>24</v>
      </c>
      <c r="V93" s="142"/>
      <c r="W93" s="142" t="s">
        <v>24</v>
      </c>
      <c r="X93" s="142"/>
      <c r="Y93" s="145" t="s">
        <v>24</v>
      </c>
    </row>
    <row r="94" spans="1:25" s="108" customFormat="1" x14ac:dyDescent="0.25">
      <c r="A94" s="107">
        <v>84</v>
      </c>
      <c r="B94" s="108" t="s">
        <v>4614</v>
      </c>
      <c r="C94" s="14" t="s">
        <v>54</v>
      </c>
      <c r="D94" s="14"/>
      <c r="E94" s="140" t="s">
        <v>6106</v>
      </c>
      <c r="F94" s="141" t="s">
        <v>5911</v>
      </c>
      <c r="G94" s="142" t="s">
        <v>231</v>
      </c>
      <c r="H94" s="142" t="s">
        <v>365</v>
      </c>
      <c r="I94" s="142" t="s">
        <v>233</v>
      </c>
      <c r="J94" s="142" t="s">
        <v>234</v>
      </c>
      <c r="K94" s="140" t="s">
        <v>5985</v>
      </c>
      <c r="L94" s="140" t="s">
        <v>6107</v>
      </c>
      <c r="M94" s="142" t="s">
        <v>243</v>
      </c>
      <c r="N94" s="142" t="s">
        <v>507</v>
      </c>
      <c r="O94" s="142" t="s">
        <v>256</v>
      </c>
      <c r="P94" s="143">
        <v>150000000</v>
      </c>
      <c r="Q94" s="143">
        <v>150000000</v>
      </c>
      <c r="R94" s="140">
        <v>0</v>
      </c>
      <c r="S94" s="142" t="s">
        <v>237</v>
      </c>
      <c r="T94" s="144" t="s">
        <v>24</v>
      </c>
      <c r="U94" s="142" t="s">
        <v>24</v>
      </c>
      <c r="V94" s="142"/>
      <c r="W94" s="142" t="s">
        <v>24</v>
      </c>
      <c r="X94" s="142"/>
      <c r="Y94" s="145" t="s">
        <v>24</v>
      </c>
    </row>
    <row r="95" spans="1:25" s="108" customFormat="1" x14ac:dyDescent="0.25">
      <c r="A95" s="107">
        <v>85</v>
      </c>
      <c r="B95" s="108" t="s">
        <v>4615</v>
      </c>
      <c r="C95" s="14" t="s">
        <v>54</v>
      </c>
      <c r="D95" s="14"/>
      <c r="E95" s="140" t="s">
        <v>6108</v>
      </c>
      <c r="F95" s="141" t="s">
        <v>5911</v>
      </c>
      <c r="G95" s="142" t="s">
        <v>231</v>
      </c>
      <c r="H95" s="142" t="s">
        <v>365</v>
      </c>
      <c r="I95" s="142" t="s">
        <v>233</v>
      </c>
      <c r="J95" s="142" t="s">
        <v>234</v>
      </c>
      <c r="K95" s="140" t="s">
        <v>5985</v>
      </c>
      <c r="L95" s="140" t="s">
        <v>6109</v>
      </c>
      <c r="M95" s="142" t="s">
        <v>243</v>
      </c>
      <c r="N95" s="142" t="s">
        <v>507</v>
      </c>
      <c r="O95" s="142" t="s">
        <v>251</v>
      </c>
      <c r="P95" s="143">
        <v>81000000</v>
      </c>
      <c r="Q95" s="143">
        <v>81000000</v>
      </c>
      <c r="R95" s="140">
        <v>0</v>
      </c>
      <c r="S95" s="142" t="s">
        <v>237</v>
      </c>
      <c r="T95" s="144" t="s">
        <v>24</v>
      </c>
      <c r="U95" s="142" t="s">
        <v>24</v>
      </c>
      <c r="V95" s="142"/>
      <c r="W95" s="142" t="s">
        <v>24</v>
      </c>
      <c r="X95" s="142"/>
      <c r="Y95" s="145" t="s">
        <v>24</v>
      </c>
    </row>
    <row r="96" spans="1:25" s="108" customFormat="1" x14ac:dyDescent="0.25">
      <c r="A96" s="107">
        <v>86</v>
      </c>
      <c r="B96" s="108" t="s">
        <v>4616</v>
      </c>
      <c r="C96" s="14" t="s">
        <v>54</v>
      </c>
      <c r="D96" s="14"/>
      <c r="E96" s="140" t="s">
        <v>6110</v>
      </c>
      <c r="F96" s="141" t="s">
        <v>5911</v>
      </c>
      <c r="G96" s="142" t="s">
        <v>231</v>
      </c>
      <c r="H96" s="142" t="s">
        <v>365</v>
      </c>
      <c r="I96" s="142" t="s">
        <v>233</v>
      </c>
      <c r="J96" s="142" t="s">
        <v>234</v>
      </c>
      <c r="K96" s="140" t="s">
        <v>5985</v>
      </c>
      <c r="L96" s="140" t="s">
        <v>6111</v>
      </c>
      <c r="M96" s="142" t="s">
        <v>260</v>
      </c>
      <c r="N96" s="142" t="s">
        <v>708</v>
      </c>
      <c r="O96" s="142" t="s">
        <v>256</v>
      </c>
      <c r="P96" s="143">
        <v>234237455</v>
      </c>
      <c r="Q96" s="143">
        <v>234237455</v>
      </c>
      <c r="R96" s="140">
        <v>0</v>
      </c>
      <c r="S96" s="142" t="s">
        <v>237</v>
      </c>
      <c r="T96" s="144" t="s">
        <v>24</v>
      </c>
      <c r="U96" s="142" t="s">
        <v>24</v>
      </c>
      <c r="V96" s="142"/>
      <c r="W96" s="142" t="s">
        <v>24</v>
      </c>
      <c r="X96" s="142"/>
      <c r="Y96" s="145" t="s">
        <v>24</v>
      </c>
    </row>
    <row r="97" spans="1:25" s="108" customFormat="1" x14ac:dyDescent="0.25">
      <c r="A97" s="107">
        <v>87</v>
      </c>
      <c r="B97" s="108" t="s">
        <v>4617</v>
      </c>
      <c r="C97" s="14" t="s">
        <v>54</v>
      </c>
      <c r="D97" s="14"/>
      <c r="E97" s="140" t="s">
        <v>6112</v>
      </c>
      <c r="F97" s="141" t="s">
        <v>5911</v>
      </c>
      <c r="G97" s="142" t="s">
        <v>231</v>
      </c>
      <c r="H97" s="142" t="s">
        <v>365</v>
      </c>
      <c r="I97" s="142" t="s">
        <v>233</v>
      </c>
      <c r="J97" s="142" t="s">
        <v>234</v>
      </c>
      <c r="K97" s="140" t="s">
        <v>5985</v>
      </c>
      <c r="L97" s="140" t="s">
        <v>6113</v>
      </c>
      <c r="M97" s="142" t="s">
        <v>260</v>
      </c>
      <c r="N97" s="142" t="s">
        <v>708</v>
      </c>
      <c r="O97" s="142" t="s">
        <v>251</v>
      </c>
      <c r="P97" s="143">
        <v>964000000</v>
      </c>
      <c r="Q97" s="143">
        <f>+P97</f>
        <v>964000000</v>
      </c>
      <c r="R97" s="140">
        <v>0</v>
      </c>
      <c r="S97" s="142" t="s">
        <v>237</v>
      </c>
      <c r="T97" s="144" t="s">
        <v>24</v>
      </c>
      <c r="U97" s="142" t="s">
        <v>24</v>
      </c>
      <c r="V97" s="142"/>
      <c r="W97" s="142" t="s">
        <v>24</v>
      </c>
      <c r="X97" s="142"/>
      <c r="Y97" s="145" t="s">
        <v>24</v>
      </c>
    </row>
    <row r="98" spans="1:25" s="108" customFormat="1" x14ac:dyDescent="0.25">
      <c r="A98" s="107">
        <v>88</v>
      </c>
      <c r="B98" s="108" t="s">
        <v>4618</v>
      </c>
      <c r="C98" s="14" t="s">
        <v>54</v>
      </c>
      <c r="D98" s="14"/>
      <c r="E98" s="140" t="s">
        <v>6114</v>
      </c>
      <c r="F98" s="141" t="s">
        <v>6115</v>
      </c>
      <c r="G98" s="142" t="s">
        <v>231</v>
      </c>
      <c r="H98" s="142" t="s">
        <v>365</v>
      </c>
      <c r="I98" s="142" t="s">
        <v>233</v>
      </c>
      <c r="J98" s="142" t="s">
        <v>234</v>
      </c>
      <c r="K98" s="140" t="s">
        <v>5985</v>
      </c>
      <c r="L98" s="140" t="s">
        <v>6116</v>
      </c>
      <c r="M98" s="142" t="s">
        <v>260</v>
      </c>
      <c r="N98" s="142" t="s">
        <v>708</v>
      </c>
      <c r="O98" s="142" t="s">
        <v>256</v>
      </c>
      <c r="P98" s="143">
        <v>240000000</v>
      </c>
      <c r="Q98" s="143">
        <v>240000000</v>
      </c>
      <c r="R98" s="140">
        <v>0</v>
      </c>
      <c r="S98" s="142" t="s">
        <v>237</v>
      </c>
      <c r="T98" s="144" t="s">
        <v>24</v>
      </c>
      <c r="U98" s="142" t="s">
        <v>24</v>
      </c>
      <c r="V98" s="142"/>
      <c r="W98" s="142" t="s">
        <v>24</v>
      </c>
      <c r="X98" s="142"/>
      <c r="Y98" s="145" t="s">
        <v>24</v>
      </c>
    </row>
    <row r="99" spans="1:25" s="108" customFormat="1" x14ac:dyDescent="0.25">
      <c r="A99" s="107">
        <v>89</v>
      </c>
      <c r="B99" s="108" t="s">
        <v>4619</v>
      </c>
      <c r="C99" s="14" t="s">
        <v>54</v>
      </c>
      <c r="D99" s="14"/>
      <c r="E99" s="140" t="s">
        <v>6117</v>
      </c>
      <c r="F99" s="141" t="s">
        <v>5911</v>
      </c>
      <c r="G99" s="142" t="s">
        <v>231</v>
      </c>
      <c r="H99" s="142" t="s">
        <v>365</v>
      </c>
      <c r="I99" s="142" t="s">
        <v>233</v>
      </c>
      <c r="J99" s="142" t="s">
        <v>234</v>
      </c>
      <c r="K99" s="140" t="s">
        <v>5985</v>
      </c>
      <c r="L99" s="140" t="s">
        <v>6118</v>
      </c>
      <c r="M99" s="142" t="s">
        <v>260</v>
      </c>
      <c r="N99" s="142" t="s">
        <v>708</v>
      </c>
      <c r="O99" s="142" t="s">
        <v>256</v>
      </c>
      <c r="P99" s="143">
        <v>239000000</v>
      </c>
      <c r="Q99" s="143">
        <v>239000000</v>
      </c>
      <c r="R99" s="140">
        <v>0</v>
      </c>
      <c r="S99" s="142" t="s">
        <v>237</v>
      </c>
      <c r="T99" s="144" t="s">
        <v>24</v>
      </c>
      <c r="U99" s="142" t="s">
        <v>24</v>
      </c>
      <c r="V99" s="142"/>
      <c r="W99" s="142" t="s">
        <v>24</v>
      </c>
      <c r="X99" s="142"/>
      <c r="Y99" s="145" t="s">
        <v>24</v>
      </c>
    </row>
    <row r="100" spans="1:25" s="108" customFormat="1" x14ac:dyDescent="0.25">
      <c r="A100" s="107">
        <v>90</v>
      </c>
      <c r="B100" s="108" t="s">
        <v>4620</v>
      </c>
      <c r="C100" s="14" t="s">
        <v>54</v>
      </c>
      <c r="D100" s="14"/>
      <c r="E100" s="140" t="s">
        <v>6119</v>
      </c>
      <c r="F100" s="141" t="s">
        <v>6120</v>
      </c>
      <c r="G100" s="142" t="s">
        <v>231</v>
      </c>
      <c r="H100" s="142" t="s">
        <v>365</v>
      </c>
      <c r="I100" s="142" t="s">
        <v>233</v>
      </c>
      <c r="J100" s="142" t="s">
        <v>234</v>
      </c>
      <c r="K100" s="140" t="s">
        <v>5985</v>
      </c>
      <c r="L100" s="140" t="s">
        <v>6121</v>
      </c>
      <c r="M100" s="142" t="s">
        <v>325</v>
      </c>
      <c r="N100" s="142" t="s">
        <v>1456</v>
      </c>
      <c r="O100" s="142" t="s">
        <v>251</v>
      </c>
      <c r="P100" s="143">
        <v>251000000</v>
      </c>
      <c r="Q100" s="143">
        <v>251000000</v>
      </c>
      <c r="R100" s="140">
        <v>0</v>
      </c>
      <c r="S100" s="142" t="s">
        <v>237</v>
      </c>
      <c r="T100" s="144" t="s">
        <v>24</v>
      </c>
      <c r="U100" s="142" t="s">
        <v>24</v>
      </c>
      <c r="V100" s="142"/>
      <c r="W100" s="142" t="s">
        <v>24</v>
      </c>
      <c r="X100" s="142"/>
      <c r="Y100" s="145" t="s">
        <v>24</v>
      </c>
    </row>
    <row r="101" spans="1:25" s="108" customFormat="1" x14ac:dyDescent="0.25">
      <c r="A101" s="107">
        <v>91</v>
      </c>
      <c r="B101" s="108" t="s">
        <v>4621</v>
      </c>
      <c r="C101" s="14" t="s">
        <v>54</v>
      </c>
      <c r="D101" s="14"/>
      <c r="E101" s="140" t="s">
        <v>6122</v>
      </c>
      <c r="F101" s="141" t="s">
        <v>5911</v>
      </c>
      <c r="G101" s="142" t="s">
        <v>231</v>
      </c>
      <c r="H101" s="142" t="s">
        <v>365</v>
      </c>
      <c r="I101" s="142" t="s">
        <v>233</v>
      </c>
      <c r="J101" s="142" t="s">
        <v>225</v>
      </c>
      <c r="K101" s="140" t="s">
        <v>5914</v>
      </c>
      <c r="L101" s="140" t="s">
        <v>6123</v>
      </c>
      <c r="M101" s="142" t="s">
        <v>319</v>
      </c>
      <c r="N101" s="142" t="s">
        <v>1385</v>
      </c>
      <c r="O101" s="142" t="s">
        <v>251</v>
      </c>
      <c r="P101" s="143">
        <v>239000000</v>
      </c>
      <c r="Q101" s="143">
        <v>239000000</v>
      </c>
      <c r="R101" s="140">
        <v>0</v>
      </c>
      <c r="S101" s="142" t="s">
        <v>237</v>
      </c>
      <c r="T101" s="144" t="s">
        <v>24</v>
      </c>
      <c r="U101" s="142" t="s">
        <v>24</v>
      </c>
      <c r="V101" s="142"/>
      <c r="W101" s="142" t="s">
        <v>24</v>
      </c>
      <c r="X101" s="142"/>
      <c r="Y101" s="145" t="s">
        <v>24</v>
      </c>
    </row>
    <row r="102" spans="1:25" s="108" customFormat="1" x14ac:dyDescent="0.25">
      <c r="A102" s="107">
        <v>92</v>
      </c>
      <c r="B102" s="108" t="s">
        <v>4622</v>
      </c>
      <c r="C102" s="14" t="s">
        <v>54</v>
      </c>
      <c r="D102" s="14"/>
      <c r="E102" s="140" t="s">
        <v>6124</v>
      </c>
      <c r="F102" s="141" t="s">
        <v>6125</v>
      </c>
      <c r="G102" s="142" t="s">
        <v>231</v>
      </c>
      <c r="H102" s="142" t="s">
        <v>365</v>
      </c>
      <c r="I102" s="142" t="s">
        <v>233</v>
      </c>
      <c r="J102" s="142" t="s">
        <v>234</v>
      </c>
      <c r="K102" s="140" t="s">
        <v>5985</v>
      </c>
      <c r="L102" s="140" t="s">
        <v>6126</v>
      </c>
      <c r="M102" s="142" t="s">
        <v>243</v>
      </c>
      <c r="N102" s="142" t="s">
        <v>507</v>
      </c>
      <c r="O102" s="142" t="s">
        <v>251</v>
      </c>
      <c r="P102" s="143">
        <v>19000000000</v>
      </c>
      <c r="Q102" s="143">
        <v>19000000000</v>
      </c>
      <c r="R102" s="140">
        <v>0</v>
      </c>
      <c r="S102" s="142" t="s">
        <v>237</v>
      </c>
      <c r="T102" s="144" t="s">
        <v>24</v>
      </c>
      <c r="U102" s="142" t="s">
        <v>24</v>
      </c>
      <c r="V102" s="142"/>
      <c r="W102" s="142" t="s">
        <v>24</v>
      </c>
      <c r="X102" s="142"/>
      <c r="Y102" s="145" t="s">
        <v>24</v>
      </c>
    </row>
    <row r="103" spans="1:25" s="108" customFormat="1" x14ac:dyDescent="0.25">
      <c r="A103" s="107">
        <v>93</v>
      </c>
      <c r="B103" s="108" t="s">
        <v>5053</v>
      </c>
      <c r="C103" s="14" t="s">
        <v>54</v>
      </c>
      <c r="D103" s="14"/>
      <c r="E103" s="140" t="s">
        <v>6127</v>
      </c>
      <c r="F103" s="141" t="s">
        <v>5911</v>
      </c>
      <c r="G103" s="142" t="s">
        <v>231</v>
      </c>
      <c r="H103" s="142" t="s">
        <v>365</v>
      </c>
      <c r="I103" s="142" t="s">
        <v>233</v>
      </c>
      <c r="J103" s="142" t="s">
        <v>234</v>
      </c>
      <c r="K103" s="140" t="s">
        <v>5985</v>
      </c>
      <c r="L103" s="140" t="s">
        <v>6128</v>
      </c>
      <c r="M103" s="142" t="s">
        <v>243</v>
      </c>
      <c r="N103" s="142" t="s">
        <v>507</v>
      </c>
      <c r="O103" s="142" t="s">
        <v>251</v>
      </c>
      <c r="P103" s="143">
        <v>110000000</v>
      </c>
      <c r="Q103" s="143">
        <v>110000000</v>
      </c>
      <c r="R103" s="140">
        <v>0</v>
      </c>
      <c r="S103" s="142" t="s">
        <v>237</v>
      </c>
      <c r="T103" s="144" t="s">
        <v>24</v>
      </c>
      <c r="U103" s="142" t="s">
        <v>24</v>
      </c>
      <c r="V103" s="142"/>
      <c r="W103" s="142" t="s">
        <v>24</v>
      </c>
      <c r="X103" s="142"/>
      <c r="Y103" s="145" t="s">
        <v>24</v>
      </c>
    </row>
    <row r="104" spans="1:25" s="108" customFormat="1" x14ac:dyDescent="0.25">
      <c r="A104" s="107">
        <v>94</v>
      </c>
      <c r="B104" s="108" t="s">
        <v>5054</v>
      </c>
      <c r="C104" s="14" t="s">
        <v>54</v>
      </c>
      <c r="D104" s="14"/>
      <c r="E104" s="140" t="s">
        <v>6129</v>
      </c>
      <c r="F104" s="141" t="s">
        <v>5911</v>
      </c>
      <c r="G104" s="142" t="s">
        <v>231</v>
      </c>
      <c r="H104" s="142" t="s">
        <v>365</v>
      </c>
      <c r="I104" s="142" t="s">
        <v>233</v>
      </c>
      <c r="J104" s="142" t="s">
        <v>234</v>
      </c>
      <c r="K104" s="140" t="s">
        <v>5985</v>
      </c>
      <c r="L104" s="140" t="s">
        <v>6130</v>
      </c>
      <c r="M104" s="142" t="s">
        <v>284</v>
      </c>
      <c r="N104" s="142" t="s">
        <v>973</v>
      </c>
      <c r="O104" s="142" t="s">
        <v>251</v>
      </c>
      <c r="P104" s="143">
        <v>30000000</v>
      </c>
      <c r="Q104" s="143">
        <v>30000000</v>
      </c>
      <c r="R104" s="140">
        <v>0</v>
      </c>
      <c r="S104" s="142" t="s">
        <v>237</v>
      </c>
      <c r="T104" s="144" t="s">
        <v>24</v>
      </c>
      <c r="U104" s="142" t="s">
        <v>24</v>
      </c>
      <c r="V104" s="142"/>
      <c r="W104" s="142" t="s">
        <v>24</v>
      </c>
      <c r="X104" s="142"/>
      <c r="Y104" s="145" t="s">
        <v>24</v>
      </c>
    </row>
    <row r="105" spans="1:25" s="108" customFormat="1" x14ac:dyDescent="0.25">
      <c r="A105" s="107">
        <v>95</v>
      </c>
      <c r="B105" s="108" t="s">
        <v>5055</v>
      </c>
      <c r="C105" s="14" t="s">
        <v>54</v>
      </c>
      <c r="D105" s="14"/>
      <c r="E105" s="140" t="s">
        <v>6131</v>
      </c>
      <c r="F105" s="141" t="s">
        <v>5911</v>
      </c>
      <c r="G105" s="142" t="s">
        <v>231</v>
      </c>
      <c r="H105" s="142" t="s">
        <v>365</v>
      </c>
      <c r="I105" s="142" t="s">
        <v>233</v>
      </c>
      <c r="J105" s="142" t="s">
        <v>234</v>
      </c>
      <c r="K105" s="140" t="s">
        <v>5985</v>
      </c>
      <c r="L105" s="140" t="s">
        <v>6132</v>
      </c>
      <c r="M105" s="142" t="s">
        <v>243</v>
      </c>
      <c r="N105" s="142" t="s">
        <v>507</v>
      </c>
      <c r="O105" s="142" t="s">
        <v>251</v>
      </c>
      <c r="P105" s="143">
        <v>234000000</v>
      </c>
      <c r="Q105" s="143">
        <v>234000000</v>
      </c>
      <c r="R105" s="140">
        <v>0</v>
      </c>
      <c r="S105" s="142" t="s">
        <v>237</v>
      </c>
      <c r="T105" s="144" t="s">
        <v>24</v>
      </c>
      <c r="U105" s="142" t="s">
        <v>24</v>
      </c>
      <c r="V105" s="142"/>
      <c r="W105" s="142" t="s">
        <v>24</v>
      </c>
      <c r="X105" s="142"/>
      <c r="Y105" s="145" t="s">
        <v>24</v>
      </c>
    </row>
    <row r="106" spans="1:25" s="108" customFormat="1" x14ac:dyDescent="0.25">
      <c r="A106" s="107">
        <v>96</v>
      </c>
      <c r="B106" s="108" t="s">
        <v>4623</v>
      </c>
      <c r="C106" s="14" t="s">
        <v>54</v>
      </c>
      <c r="D106" s="14"/>
      <c r="E106" s="140" t="s">
        <v>6133</v>
      </c>
      <c r="F106" s="141" t="s">
        <v>5911</v>
      </c>
      <c r="G106" s="142" t="s">
        <v>231</v>
      </c>
      <c r="H106" s="142" t="s">
        <v>365</v>
      </c>
      <c r="I106" s="142" t="s">
        <v>233</v>
      </c>
      <c r="J106" s="142" t="s">
        <v>234</v>
      </c>
      <c r="K106" s="140" t="s">
        <v>5985</v>
      </c>
      <c r="L106" s="140" t="s">
        <v>6134</v>
      </c>
      <c r="M106" s="142" t="s">
        <v>325</v>
      </c>
      <c r="N106" s="142" t="s">
        <v>1456</v>
      </c>
      <c r="O106" s="142" t="s">
        <v>256</v>
      </c>
      <c r="P106" s="143">
        <v>59000000</v>
      </c>
      <c r="Q106" s="143">
        <v>59000000</v>
      </c>
      <c r="R106" s="140">
        <v>0</v>
      </c>
      <c r="S106" s="142" t="s">
        <v>237</v>
      </c>
      <c r="T106" s="144" t="s">
        <v>24</v>
      </c>
      <c r="U106" s="142" t="s">
        <v>24</v>
      </c>
      <c r="V106" s="142"/>
      <c r="W106" s="142" t="s">
        <v>24</v>
      </c>
      <c r="X106" s="142"/>
      <c r="Y106" s="145" t="s">
        <v>24</v>
      </c>
    </row>
    <row r="107" spans="1:25" s="108" customFormat="1" x14ac:dyDescent="0.25">
      <c r="A107" s="107">
        <v>97</v>
      </c>
      <c r="B107" s="108" t="s">
        <v>4624</v>
      </c>
      <c r="C107" s="14" t="s">
        <v>54</v>
      </c>
      <c r="D107" s="14"/>
      <c r="E107" s="140" t="s">
        <v>6135</v>
      </c>
      <c r="F107" s="141" t="s">
        <v>5911</v>
      </c>
      <c r="G107" s="142" t="s">
        <v>231</v>
      </c>
      <c r="H107" s="142" t="s">
        <v>365</v>
      </c>
      <c r="I107" s="142" t="s">
        <v>233</v>
      </c>
      <c r="J107" s="142" t="s">
        <v>234</v>
      </c>
      <c r="K107" s="140" t="s">
        <v>5985</v>
      </c>
      <c r="L107" s="140" t="s">
        <v>6136</v>
      </c>
      <c r="M107" s="142" t="s">
        <v>325</v>
      </c>
      <c r="N107" s="142" t="s">
        <v>1456</v>
      </c>
      <c r="O107" s="142" t="s">
        <v>251</v>
      </c>
      <c r="P107" s="143">
        <v>76000000</v>
      </c>
      <c r="Q107" s="143">
        <v>76000000</v>
      </c>
      <c r="R107" s="140">
        <v>0</v>
      </c>
      <c r="S107" s="142" t="s">
        <v>237</v>
      </c>
      <c r="T107" s="144" t="s">
        <v>24</v>
      </c>
      <c r="U107" s="142" t="s">
        <v>24</v>
      </c>
      <c r="V107" s="142"/>
      <c r="W107" s="142" t="s">
        <v>24</v>
      </c>
      <c r="X107" s="142"/>
      <c r="Y107" s="145" t="s">
        <v>24</v>
      </c>
    </row>
    <row r="108" spans="1:25" s="108" customFormat="1" x14ac:dyDescent="0.25">
      <c r="A108" s="107">
        <v>98</v>
      </c>
      <c r="B108" s="108" t="s">
        <v>4625</v>
      </c>
      <c r="C108" s="14" t="s">
        <v>54</v>
      </c>
      <c r="D108" s="14"/>
      <c r="E108" s="140" t="s">
        <v>6137</v>
      </c>
      <c r="F108" s="141" t="s">
        <v>6138</v>
      </c>
      <c r="G108" s="142" t="s">
        <v>231</v>
      </c>
      <c r="H108" s="142" t="s">
        <v>365</v>
      </c>
      <c r="I108" s="142" t="s">
        <v>233</v>
      </c>
      <c r="J108" s="142" t="s">
        <v>234</v>
      </c>
      <c r="K108" s="140" t="s">
        <v>5985</v>
      </c>
      <c r="L108" s="140" t="s">
        <v>6139</v>
      </c>
      <c r="M108" s="142" t="s">
        <v>325</v>
      </c>
      <c r="N108" s="142" t="s">
        <v>1456</v>
      </c>
      <c r="O108" s="142" t="s">
        <v>251</v>
      </c>
      <c r="P108" s="143">
        <v>102000000</v>
      </c>
      <c r="Q108" s="143">
        <v>102000000</v>
      </c>
      <c r="R108" s="140">
        <v>0</v>
      </c>
      <c r="S108" s="142" t="s">
        <v>237</v>
      </c>
      <c r="T108" s="144" t="s">
        <v>24</v>
      </c>
      <c r="U108" s="142" t="s">
        <v>24</v>
      </c>
      <c r="V108" s="142"/>
      <c r="W108" s="142" t="s">
        <v>24</v>
      </c>
      <c r="X108" s="142"/>
      <c r="Y108" s="145" t="s">
        <v>24</v>
      </c>
    </row>
    <row r="109" spans="1:25" s="108" customFormat="1" x14ac:dyDescent="0.25">
      <c r="A109" s="107">
        <v>99</v>
      </c>
      <c r="B109" s="108" t="s">
        <v>4626</v>
      </c>
      <c r="C109" s="14" t="s">
        <v>54</v>
      </c>
      <c r="D109" s="14"/>
      <c r="E109" s="140" t="s">
        <v>6140</v>
      </c>
      <c r="F109" s="141" t="s">
        <v>5911</v>
      </c>
      <c r="G109" s="142" t="s">
        <v>231</v>
      </c>
      <c r="H109" s="142" t="s">
        <v>355</v>
      </c>
      <c r="I109" s="142" t="s">
        <v>233</v>
      </c>
      <c r="J109" s="142" t="s">
        <v>225</v>
      </c>
      <c r="K109" s="140" t="s">
        <v>5942</v>
      </c>
      <c r="L109" s="140" t="s">
        <v>6141</v>
      </c>
      <c r="M109" s="142" t="s">
        <v>243</v>
      </c>
      <c r="N109" s="142" t="s">
        <v>507</v>
      </c>
      <c r="O109" s="142" t="s">
        <v>256</v>
      </c>
      <c r="P109" s="143">
        <v>0</v>
      </c>
      <c r="Q109" s="143">
        <v>0</v>
      </c>
      <c r="R109" s="140">
        <v>0</v>
      </c>
      <c r="S109" s="142" t="s">
        <v>237</v>
      </c>
      <c r="T109" s="144" t="s">
        <v>24</v>
      </c>
      <c r="U109" s="142" t="s">
        <v>24</v>
      </c>
      <c r="V109" s="142"/>
      <c r="W109" s="142" t="s">
        <v>24</v>
      </c>
      <c r="X109" s="142"/>
      <c r="Y109" s="145" t="s">
        <v>24</v>
      </c>
    </row>
    <row r="110" spans="1:25" s="108" customFormat="1" x14ac:dyDescent="0.25">
      <c r="A110" s="107">
        <v>100</v>
      </c>
      <c r="B110" s="108" t="s">
        <v>4627</v>
      </c>
      <c r="C110" s="14" t="s">
        <v>54</v>
      </c>
      <c r="D110" s="14"/>
      <c r="E110" s="140" t="s">
        <v>6142</v>
      </c>
      <c r="F110" s="141" t="s">
        <v>5911</v>
      </c>
      <c r="G110" s="142" t="s">
        <v>231</v>
      </c>
      <c r="H110" s="142" t="s">
        <v>365</v>
      </c>
      <c r="I110" s="142" t="s">
        <v>233</v>
      </c>
      <c r="J110" s="142" t="s">
        <v>234</v>
      </c>
      <c r="K110" s="140" t="s">
        <v>5985</v>
      </c>
      <c r="L110" s="140" t="s">
        <v>6143</v>
      </c>
      <c r="M110" s="142" t="s">
        <v>243</v>
      </c>
      <c r="N110" s="142" t="s">
        <v>507</v>
      </c>
      <c r="O110" s="142" t="s">
        <v>251</v>
      </c>
      <c r="P110" s="143">
        <v>633000000</v>
      </c>
      <c r="Q110" s="143">
        <v>633000000</v>
      </c>
      <c r="R110" s="140">
        <v>0</v>
      </c>
      <c r="S110" s="142" t="s">
        <v>237</v>
      </c>
      <c r="T110" s="144" t="s">
        <v>24</v>
      </c>
      <c r="U110" s="142" t="s">
        <v>24</v>
      </c>
      <c r="V110" s="142"/>
      <c r="W110" s="142" t="s">
        <v>24</v>
      </c>
      <c r="X110" s="142"/>
      <c r="Y110" s="145" t="s">
        <v>24</v>
      </c>
    </row>
    <row r="111" spans="1:25" s="108" customFormat="1" x14ac:dyDescent="0.25">
      <c r="A111" s="107">
        <v>101</v>
      </c>
      <c r="B111" s="108" t="s">
        <v>4628</v>
      </c>
      <c r="C111" s="14" t="s">
        <v>54</v>
      </c>
      <c r="D111" s="14"/>
      <c r="E111" s="140" t="s">
        <v>6144</v>
      </c>
      <c r="F111" s="141" t="s">
        <v>5911</v>
      </c>
      <c r="G111" s="142" t="s">
        <v>231</v>
      </c>
      <c r="H111" s="142" t="s">
        <v>365</v>
      </c>
      <c r="I111" s="142" t="s">
        <v>233</v>
      </c>
      <c r="J111" s="142" t="s">
        <v>234</v>
      </c>
      <c r="K111" s="140" t="s">
        <v>5985</v>
      </c>
      <c r="L111" s="140" t="s">
        <v>6145</v>
      </c>
      <c r="M111" s="142" t="s">
        <v>325</v>
      </c>
      <c r="N111" s="142" t="s">
        <v>1456</v>
      </c>
      <c r="O111" s="142" t="s">
        <v>256</v>
      </c>
      <c r="P111" s="143">
        <v>71673000</v>
      </c>
      <c r="Q111" s="143">
        <v>71673000</v>
      </c>
      <c r="R111" s="140">
        <v>0</v>
      </c>
      <c r="S111" s="142" t="s">
        <v>237</v>
      </c>
      <c r="T111" s="144" t="s">
        <v>24</v>
      </c>
      <c r="U111" s="142" t="s">
        <v>24</v>
      </c>
      <c r="V111" s="142"/>
      <c r="W111" s="142" t="s">
        <v>24</v>
      </c>
      <c r="X111" s="142"/>
      <c r="Y111" s="145" t="s">
        <v>24</v>
      </c>
    </row>
    <row r="112" spans="1:25" s="108" customFormat="1" x14ac:dyDescent="0.25">
      <c r="A112" s="107">
        <v>102</v>
      </c>
      <c r="B112" s="108" t="s">
        <v>4629</v>
      </c>
      <c r="C112" s="14" t="s">
        <v>54</v>
      </c>
      <c r="D112" s="14"/>
      <c r="E112" s="140" t="s">
        <v>6146</v>
      </c>
      <c r="F112" s="141" t="s">
        <v>5911</v>
      </c>
      <c r="G112" s="142" t="s">
        <v>231</v>
      </c>
      <c r="H112" s="142" t="s">
        <v>347</v>
      </c>
      <c r="I112" s="142" t="s">
        <v>233</v>
      </c>
      <c r="J112" s="142" t="s">
        <v>225</v>
      </c>
      <c r="K112" s="140" t="s">
        <v>5908</v>
      </c>
      <c r="L112" s="140" t="s">
        <v>6147</v>
      </c>
      <c r="M112" s="142" t="s">
        <v>243</v>
      </c>
      <c r="N112" s="142" t="s">
        <v>507</v>
      </c>
      <c r="O112" s="142" t="s">
        <v>251</v>
      </c>
      <c r="P112" s="143">
        <v>179000000</v>
      </c>
      <c r="Q112" s="143">
        <v>179000000</v>
      </c>
      <c r="R112" s="140">
        <v>0</v>
      </c>
      <c r="S112" s="142" t="s">
        <v>237</v>
      </c>
      <c r="T112" s="144" t="s">
        <v>24</v>
      </c>
      <c r="U112" s="142" t="s">
        <v>24</v>
      </c>
      <c r="V112" s="142"/>
      <c r="W112" s="142" t="s">
        <v>24</v>
      </c>
      <c r="X112" s="142"/>
      <c r="Y112" s="145" t="s">
        <v>24</v>
      </c>
    </row>
    <row r="113" spans="1:25" s="108" customFormat="1" x14ac:dyDescent="0.25">
      <c r="A113" s="107">
        <v>103</v>
      </c>
      <c r="B113" s="108" t="s">
        <v>4630</v>
      </c>
      <c r="C113" s="14" t="s">
        <v>54</v>
      </c>
      <c r="D113" s="14"/>
      <c r="E113" s="140" t="s">
        <v>6148</v>
      </c>
      <c r="F113" s="141" t="s">
        <v>5911</v>
      </c>
      <c r="G113" s="142" t="s">
        <v>231</v>
      </c>
      <c r="H113" s="142" t="s">
        <v>365</v>
      </c>
      <c r="I113" s="142" t="s">
        <v>233</v>
      </c>
      <c r="J113" s="142" t="s">
        <v>225</v>
      </c>
      <c r="K113" s="140" t="s">
        <v>5908</v>
      </c>
      <c r="L113" s="140" t="s">
        <v>6149</v>
      </c>
      <c r="M113" s="142" t="s">
        <v>272</v>
      </c>
      <c r="N113" s="142" t="s">
        <v>794</v>
      </c>
      <c r="O113" s="142" t="s">
        <v>251</v>
      </c>
      <c r="P113" s="143">
        <v>170000000</v>
      </c>
      <c r="Q113" s="143">
        <v>170000000</v>
      </c>
      <c r="R113" s="140">
        <v>0</v>
      </c>
      <c r="S113" s="142" t="s">
        <v>237</v>
      </c>
      <c r="T113" s="144" t="s">
        <v>24</v>
      </c>
      <c r="U113" s="142" t="s">
        <v>24</v>
      </c>
      <c r="V113" s="142"/>
      <c r="W113" s="142" t="s">
        <v>24</v>
      </c>
      <c r="X113" s="142"/>
      <c r="Y113" s="145" t="s">
        <v>24</v>
      </c>
    </row>
    <row r="114" spans="1:25" s="108" customFormat="1" x14ac:dyDescent="0.25">
      <c r="A114" s="107">
        <v>104</v>
      </c>
      <c r="B114" s="108" t="s">
        <v>4631</v>
      </c>
      <c r="C114" s="14" t="s">
        <v>54</v>
      </c>
      <c r="D114" s="14"/>
      <c r="E114" s="140" t="s">
        <v>6150</v>
      </c>
      <c r="F114" s="141" t="s">
        <v>5911</v>
      </c>
      <c r="G114" s="142" t="s">
        <v>231</v>
      </c>
      <c r="H114" s="142" t="s">
        <v>365</v>
      </c>
      <c r="I114" s="142" t="s">
        <v>233</v>
      </c>
      <c r="J114" s="142" t="s">
        <v>234</v>
      </c>
      <c r="K114" s="140" t="s">
        <v>5985</v>
      </c>
      <c r="L114" s="140" t="s">
        <v>6151</v>
      </c>
      <c r="M114" s="142" t="s">
        <v>243</v>
      </c>
      <c r="N114" s="142" t="s">
        <v>507</v>
      </c>
      <c r="O114" s="142" t="s">
        <v>251</v>
      </c>
      <c r="P114" s="143">
        <v>60000000</v>
      </c>
      <c r="Q114" s="143">
        <v>60000000</v>
      </c>
      <c r="R114" s="140">
        <v>0</v>
      </c>
      <c r="S114" s="142" t="s">
        <v>237</v>
      </c>
      <c r="T114" s="144" t="s">
        <v>24</v>
      </c>
      <c r="U114" s="142" t="s">
        <v>24</v>
      </c>
      <c r="V114" s="142"/>
      <c r="W114" s="142" t="s">
        <v>24</v>
      </c>
      <c r="X114" s="142"/>
      <c r="Y114" s="145" t="s">
        <v>24</v>
      </c>
    </row>
    <row r="115" spans="1:25" s="108" customFormat="1" x14ac:dyDescent="0.25">
      <c r="A115" s="107">
        <v>105</v>
      </c>
      <c r="B115" s="108" t="s">
        <v>5056</v>
      </c>
      <c r="C115" s="14" t="s">
        <v>54</v>
      </c>
      <c r="D115" s="14"/>
      <c r="E115" s="140" t="s">
        <v>6152</v>
      </c>
      <c r="F115" s="141" t="s">
        <v>5911</v>
      </c>
      <c r="G115" s="142" t="s">
        <v>231</v>
      </c>
      <c r="H115" s="142" t="s">
        <v>365</v>
      </c>
      <c r="I115" s="142" t="s">
        <v>233</v>
      </c>
      <c r="J115" s="142" t="s">
        <v>234</v>
      </c>
      <c r="K115" s="140" t="s">
        <v>5985</v>
      </c>
      <c r="L115" s="140" t="s">
        <v>6153</v>
      </c>
      <c r="M115" s="142" t="s">
        <v>243</v>
      </c>
      <c r="N115" s="142" t="s">
        <v>507</v>
      </c>
      <c r="O115" s="142" t="s">
        <v>256</v>
      </c>
      <c r="P115" s="143">
        <v>360000000</v>
      </c>
      <c r="Q115" s="143">
        <v>360000000</v>
      </c>
      <c r="R115" s="140">
        <v>0</v>
      </c>
      <c r="S115" s="142" t="s">
        <v>237</v>
      </c>
      <c r="T115" s="144" t="s">
        <v>24</v>
      </c>
      <c r="U115" s="142" t="s">
        <v>24</v>
      </c>
      <c r="V115" s="142"/>
      <c r="W115" s="142" t="s">
        <v>24</v>
      </c>
      <c r="X115" s="142"/>
      <c r="Y115" s="145" t="s">
        <v>24</v>
      </c>
    </row>
    <row r="116" spans="1:25" s="108" customFormat="1" x14ac:dyDescent="0.25">
      <c r="A116" s="107">
        <v>106</v>
      </c>
      <c r="B116" s="108" t="s">
        <v>5057</v>
      </c>
      <c r="C116" s="14" t="s">
        <v>54</v>
      </c>
      <c r="D116" s="14"/>
      <c r="E116" s="140" t="s">
        <v>6154</v>
      </c>
      <c r="F116" s="141" t="s">
        <v>5911</v>
      </c>
      <c r="G116" s="142" t="s">
        <v>231</v>
      </c>
      <c r="H116" s="142" t="s">
        <v>365</v>
      </c>
      <c r="I116" s="142" t="s">
        <v>233</v>
      </c>
      <c r="J116" s="142" t="s">
        <v>225</v>
      </c>
      <c r="K116" s="140" t="s">
        <v>5985</v>
      </c>
      <c r="L116" s="140" t="s">
        <v>6155</v>
      </c>
      <c r="M116" s="142" t="s">
        <v>243</v>
      </c>
      <c r="N116" s="142" t="s">
        <v>507</v>
      </c>
      <c r="O116" s="142" t="s">
        <v>251</v>
      </c>
      <c r="P116" s="143">
        <v>76000000</v>
      </c>
      <c r="Q116" s="143">
        <v>76000000</v>
      </c>
      <c r="R116" s="140">
        <v>0</v>
      </c>
      <c r="S116" s="142" t="s">
        <v>237</v>
      </c>
      <c r="T116" s="144" t="s">
        <v>24</v>
      </c>
      <c r="U116" s="142" t="s">
        <v>24</v>
      </c>
      <c r="V116" s="142"/>
      <c r="W116" s="142" t="s">
        <v>24</v>
      </c>
      <c r="X116" s="142"/>
      <c r="Y116" s="145" t="s">
        <v>24</v>
      </c>
    </row>
    <row r="117" spans="1:25" s="108" customFormat="1" x14ac:dyDescent="0.25">
      <c r="A117" s="107">
        <v>107</v>
      </c>
      <c r="B117" s="108" t="s">
        <v>5058</v>
      </c>
      <c r="C117" s="14" t="s">
        <v>54</v>
      </c>
      <c r="D117" s="14"/>
      <c r="E117" s="140" t="s">
        <v>6156</v>
      </c>
      <c r="F117" s="141" t="s">
        <v>6157</v>
      </c>
      <c r="G117" s="142" t="s">
        <v>231</v>
      </c>
      <c r="H117" s="142" t="s">
        <v>365</v>
      </c>
      <c r="I117" s="142" t="s">
        <v>233</v>
      </c>
      <c r="J117" s="142" t="s">
        <v>225</v>
      </c>
      <c r="K117" s="140" t="s">
        <v>5942</v>
      </c>
      <c r="L117" s="140" t="s">
        <v>6158</v>
      </c>
      <c r="M117" s="142" t="s">
        <v>292</v>
      </c>
      <c r="N117" s="142" t="s">
        <v>1027</v>
      </c>
      <c r="O117" s="142" t="s">
        <v>245</v>
      </c>
      <c r="P117" s="143">
        <v>43000000</v>
      </c>
      <c r="Q117" s="143">
        <v>43000000</v>
      </c>
      <c r="R117" s="140">
        <v>0</v>
      </c>
      <c r="S117" s="142" t="s">
        <v>237</v>
      </c>
      <c r="T117" s="144" t="s">
        <v>24</v>
      </c>
      <c r="U117" s="142" t="s">
        <v>24</v>
      </c>
      <c r="V117" s="142"/>
      <c r="W117" s="142" t="s">
        <v>24</v>
      </c>
      <c r="X117" s="142"/>
      <c r="Y117" s="145" t="s">
        <v>24</v>
      </c>
    </row>
    <row r="118" spans="1:25" s="108" customFormat="1" x14ac:dyDescent="0.25">
      <c r="A118" s="107">
        <v>108</v>
      </c>
      <c r="B118" s="108" t="s">
        <v>5059</v>
      </c>
      <c r="C118" s="14" t="s">
        <v>54</v>
      </c>
      <c r="D118" s="14"/>
      <c r="E118" s="140" t="s">
        <v>6159</v>
      </c>
      <c r="F118" s="141" t="s">
        <v>5911</v>
      </c>
      <c r="G118" s="142" t="s">
        <v>231</v>
      </c>
      <c r="H118" s="142" t="s">
        <v>363</v>
      </c>
      <c r="I118" s="142" t="s">
        <v>233</v>
      </c>
      <c r="J118" s="142" t="s">
        <v>225</v>
      </c>
      <c r="K118" s="140" t="s">
        <v>5914</v>
      </c>
      <c r="L118" s="140" t="s">
        <v>6160</v>
      </c>
      <c r="M118" s="142" t="s">
        <v>264</v>
      </c>
      <c r="N118" s="142" t="s">
        <v>725</v>
      </c>
      <c r="O118" s="142" t="s">
        <v>227</v>
      </c>
      <c r="P118" s="143">
        <v>10330660000</v>
      </c>
      <c r="Q118" s="143">
        <v>10330660000</v>
      </c>
      <c r="R118" s="140">
        <v>0</v>
      </c>
      <c r="S118" s="142" t="s">
        <v>237</v>
      </c>
      <c r="T118" s="144" t="s">
        <v>24</v>
      </c>
      <c r="U118" s="142" t="s">
        <v>24</v>
      </c>
      <c r="V118" s="142"/>
      <c r="W118" s="142" t="s">
        <v>24</v>
      </c>
      <c r="X118" s="142"/>
      <c r="Y118" s="145" t="s">
        <v>24</v>
      </c>
    </row>
    <row r="119" spans="1:25" s="108" customFormat="1" x14ac:dyDescent="0.25">
      <c r="A119" s="107">
        <v>109</v>
      </c>
      <c r="B119" s="108" t="s">
        <v>5060</v>
      </c>
      <c r="C119" s="14" t="s">
        <v>54</v>
      </c>
      <c r="D119" s="14"/>
      <c r="E119" s="140" t="s">
        <v>6161</v>
      </c>
      <c r="F119" s="141" t="s">
        <v>5911</v>
      </c>
      <c r="G119" s="142" t="s">
        <v>231</v>
      </c>
      <c r="H119" s="142" t="s">
        <v>365</v>
      </c>
      <c r="I119" s="142" t="s">
        <v>233</v>
      </c>
      <c r="J119" s="142" t="s">
        <v>225</v>
      </c>
      <c r="K119" s="140" t="s">
        <v>5908</v>
      </c>
      <c r="L119" s="140" t="s">
        <v>6162</v>
      </c>
      <c r="M119" s="142" t="s">
        <v>302</v>
      </c>
      <c r="N119" s="142" t="s">
        <v>1153</v>
      </c>
      <c r="O119" s="142" t="s">
        <v>251</v>
      </c>
      <c r="P119" s="143">
        <v>113436000</v>
      </c>
      <c r="Q119" s="143">
        <v>113436000</v>
      </c>
      <c r="R119" s="140">
        <v>0</v>
      </c>
      <c r="S119" s="142" t="s">
        <v>237</v>
      </c>
      <c r="T119" s="144" t="s">
        <v>24</v>
      </c>
      <c r="U119" s="142" t="s">
        <v>24</v>
      </c>
      <c r="V119" s="142"/>
      <c r="W119" s="142" t="s">
        <v>24</v>
      </c>
      <c r="X119" s="142"/>
      <c r="Y119" s="145" t="s">
        <v>24</v>
      </c>
    </row>
    <row r="120" spans="1:25" s="108" customFormat="1" x14ac:dyDescent="0.25">
      <c r="A120" s="107">
        <v>110</v>
      </c>
      <c r="B120" s="108" t="s">
        <v>5061</v>
      </c>
      <c r="C120" s="14" t="s">
        <v>54</v>
      </c>
      <c r="D120" s="14"/>
      <c r="E120" s="140" t="s">
        <v>6163</v>
      </c>
      <c r="F120" s="141" t="s">
        <v>6164</v>
      </c>
      <c r="G120" s="142" t="s">
        <v>231</v>
      </c>
      <c r="H120" s="142" t="s">
        <v>365</v>
      </c>
      <c r="I120" s="142" t="s">
        <v>233</v>
      </c>
      <c r="J120" s="142" t="s">
        <v>225</v>
      </c>
      <c r="K120" s="140" t="s">
        <v>5908</v>
      </c>
      <c r="L120" s="140" t="s">
        <v>6165</v>
      </c>
      <c r="M120" s="142" t="s">
        <v>235</v>
      </c>
      <c r="N120" s="142" t="s">
        <v>484</v>
      </c>
      <c r="O120" s="142" t="s">
        <v>251</v>
      </c>
      <c r="P120" s="143">
        <v>0</v>
      </c>
      <c r="Q120" s="143">
        <v>0</v>
      </c>
      <c r="R120" s="140">
        <v>0</v>
      </c>
      <c r="S120" s="142" t="s">
        <v>237</v>
      </c>
      <c r="T120" s="144" t="s">
        <v>24</v>
      </c>
      <c r="U120" s="142" t="s">
        <v>24</v>
      </c>
      <c r="V120" s="142"/>
      <c r="W120" s="142" t="s">
        <v>24</v>
      </c>
      <c r="X120" s="142"/>
      <c r="Y120" s="145" t="s">
        <v>24</v>
      </c>
    </row>
    <row r="121" spans="1:25" s="108" customFormat="1" x14ac:dyDescent="0.25">
      <c r="A121" s="107">
        <v>111</v>
      </c>
      <c r="B121" s="108" t="s">
        <v>5062</v>
      </c>
      <c r="C121" s="14" t="s">
        <v>54</v>
      </c>
      <c r="D121" s="14"/>
      <c r="E121" s="140" t="s">
        <v>6166</v>
      </c>
      <c r="F121" s="141" t="s">
        <v>5911</v>
      </c>
      <c r="G121" s="142" t="s">
        <v>231</v>
      </c>
      <c r="H121" s="142" t="s">
        <v>365</v>
      </c>
      <c r="I121" s="142" t="s">
        <v>233</v>
      </c>
      <c r="J121" s="142" t="s">
        <v>225</v>
      </c>
      <c r="K121" s="140" t="s">
        <v>5908</v>
      </c>
      <c r="L121" s="140" t="s">
        <v>6167</v>
      </c>
      <c r="M121" s="142" t="s">
        <v>302</v>
      </c>
      <c r="N121" s="142" t="s">
        <v>1153</v>
      </c>
      <c r="O121" s="142" t="s">
        <v>251</v>
      </c>
      <c r="P121" s="143">
        <v>236000000</v>
      </c>
      <c r="Q121" s="143">
        <v>236000000</v>
      </c>
      <c r="R121" s="140">
        <v>0</v>
      </c>
      <c r="S121" s="142" t="s">
        <v>237</v>
      </c>
      <c r="T121" s="144" t="s">
        <v>24</v>
      </c>
      <c r="U121" s="142" t="s">
        <v>24</v>
      </c>
      <c r="V121" s="142"/>
      <c r="W121" s="142" t="s">
        <v>24</v>
      </c>
      <c r="X121" s="142"/>
      <c r="Y121" s="145" t="s">
        <v>24</v>
      </c>
    </row>
    <row r="122" spans="1:25" s="108" customFormat="1" x14ac:dyDescent="0.25">
      <c r="A122" s="107">
        <v>112</v>
      </c>
      <c r="B122" s="108" t="s">
        <v>5063</v>
      </c>
      <c r="C122" s="14" t="s">
        <v>54</v>
      </c>
      <c r="D122" s="14"/>
      <c r="E122" s="140" t="s">
        <v>6168</v>
      </c>
      <c r="F122" s="141" t="s">
        <v>5911</v>
      </c>
      <c r="G122" s="142" t="s">
        <v>231</v>
      </c>
      <c r="H122" s="142" t="s">
        <v>365</v>
      </c>
      <c r="I122" s="142" t="s">
        <v>233</v>
      </c>
      <c r="J122" s="142" t="s">
        <v>234</v>
      </c>
      <c r="K122" s="140" t="s">
        <v>5985</v>
      </c>
      <c r="L122" s="140" t="s">
        <v>6169</v>
      </c>
      <c r="M122" s="142" t="s">
        <v>325</v>
      </c>
      <c r="N122" s="142" t="s">
        <v>1456</v>
      </c>
      <c r="O122" s="142" t="s">
        <v>251</v>
      </c>
      <c r="P122" s="143">
        <v>1000000000000</v>
      </c>
      <c r="Q122" s="143">
        <v>1000000000000</v>
      </c>
      <c r="R122" s="140">
        <v>0</v>
      </c>
      <c r="S122" s="142" t="s">
        <v>237</v>
      </c>
      <c r="T122" s="144" t="s">
        <v>24</v>
      </c>
      <c r="U122" s="142" t="s">
        <v>24</v>
      </c>
      <c r="V122" s="142"/>
      <c r="W122" s="142" t="s">
        <v>24</v>
      </c>
      <c r="X122" s="142"/>
      <c r="Y122" s="145" t="s">
        <v>24</v>
      </c>
    </row>
    <row r="123" spans="1:25" s="108" customFormat="1" x14ac:dyDescent="0.25">
      <c r="A123" s="107">
        <v>113</v>
      </c>
      <c r="B123" s="108" t="s">
        <v>5064</v>
      </c>
      <c r="C123" s="14" t="s">
        <v>54</v>
      </c>
      <c r="D123" s="14"/>
      <c r="E123" s="159" t="s">
        <v>6170</v>
      </c>
      <c r="F123" s="141" t="s">
        <v>5911</v>
      </c>
      <c r="G123" s="142" t="s">
        <v>231</v>
      </c>
      <c r="H123" s="142" t="s">
        <v>363</v>
      </c>
      <c r="I123" s="142" t="s">
        <v>233</v>
      </c>
      <c r="J123" s="142" t="s">
        <v>234</v>
      </c>
      <c r="K123" s="140" t="s">
        <v>5985</v>
      </c>
      <c r="L123" s="140" t="s">
        <v>6171</v>
      </c>
      <c r="M123" s="142" t="s">
        <v>325</v>
      </c>
      <c r="N123" s="142" t="s">
        <v>1456</v>
      </c>
      <c r="O123" s="142" t="s">
        <v>251</v>
      </c>
      <c r="P123" s="143">
        <v>2500000000000</v>
      </c>
      <c r="Q123" s="143">
        <v>2500000000000</v>
      </c>
      <c r="R123" s="140">
        <v>0</v>
      </c>
      <c r="S123" s="142" t="s">
        <v>237</v>
      </c>
      <c r="T123" s="144" t="s">
        <v>24</v>
      </c>
      <c r="U123" s="142" t="s">
        <v>24</v>
      </c>
      <c r="V123" s="142"/>
      <c r="W123" s="142" t="s">
        <v>24</v>
      </c>
      <c r="X123" s="142"/>
      <c r="Y123" s="145" t="s">
        <v>24</v>
      </c>
    </row>
    <row r="124" spans="1:25" s="108" customFormat="1" x14ac:dyDescent="0.25">
      <c r="A124" s="107">
        <v>114</v>
      </c>
      <c r="B124" s="108" t="s">
        <v>5065</v>
      </c>
      <c r="C124" s="14" t="s">
        <v>54</v>
      </c>
      <c r="D124" s="14"/>
      <c r="E124" s="140" t="s">
        <v>6172</v>
      </c>
      <c r="F124" s="141" t="s">
        <v>5911</v>
      </c>
      <c r="G124" s="142" t="s">
        <v>231</v>
      </c>
      <c r="H124" s="142" t="s">
        <v>365</v>
      </c>
      <c r="I124" s="142" t="s">
        <v>233</v>
      </c>
      <c r="J124" s="142" t="s">
        <v>234</v>
      </c>
      <c r="K124" s="140" t="s">
        <v>5985</v>
      </c>
      <c r="L124" s="140" t="s">
        <v>6173</v>
      </c>
      <c r="M124" s="142" t="s">
        <v>325</v>
      </c>
      <c r="N124" s="142" t="s">
        <v>1456</v>
      </c>
      <c r="O124" s="142" t="s">
        <v>251</v>
      </c>
      <c r="P124" s="143">
        <v>231616000</v>
      </c>
      <c r="Q124" s="152">
        <f>+P124</f>
        <v>231616000</v>
      </c>
      <c r="R124" s="140">
        <v>0</v>
      </c>
      <c r="S124" s="142" t="s">
        <v>237</v>
      </c>
      <c r="T124" s="144" t="s">
        <v>24</v>
      </c>
      <c r="U124" s="142" t="s">
        <v>24</v>
      </c>
      <c r="V124" s="142"/>
      <c r="W124" s="142" t="s">
        <v>24</v>
      </c>
      <c r="X124" s="142"/>
      <c r="Y124" s="145" t="s">
        <v>24</v>
      </c>
    </row>
    <row r="125" spans="1:25" s="108" customFormat="1" x14ac:dyDescent="0.25">
      <c r="A125" s="107">
        <v>115</v>
      </c>
      <c r="B125" s="108" t="s">
        <v>5066</v>
      </c>
      <c r="C125" s="14" t="s">
        <v>54</v>
      </c>
      <c r="D125" s="14"/>
      <c r="E125" s="159" t="s">
        <v>6174</v>
      </c>
      <c r="F125" s="141" t="s">
        <v>6175</v>
      </c>
      <c r="G125" s="142" t="s">
        <v>231</v>
      </c>
      <c r="H125" s="142" t="s">
        <v>363</v>
      </c>
      <c r="I125" s="142" t="s">
        <v>233</v>
      </c>
      <c r="J125" s="142" t="s">
        <v>234</v>
      </c>
      <c r="K125" s="140" t="s">
        <v>5985</v>
      </c>
      <c r="L125" s="140" t="s">
        <v>6176</v>
      </c>
      <c r="M125" s="142" t="s">
        <v>325</v>
      </c>
      <c r="N125" s="142" t="s">
        <v>1456</v>
      </c>
      <c r="O125" s="142" t="s">
        <v>251</v>
      </c>
      <c r="P125" s="143">
        <v>1000000000000</v>
      </c>
      <c r="Q125" s="143">
        <v>1000000000000</v>
      </c>
      <c r="R125" s="140">
        <v>0</v>
      </c>
      <c r="S125" s="142" t="s">
        <v>237</v>
      </c>
      <c r="T125" s="144" t="s">
        <v>24</v>
      </c>
      <c r="U125" s="142" t="s">
        <v>24</v>
      </c>
      <c r="V125" s="142"/>
      <c r="W125" s="142" t="s">
        <v>24</v>
      </c>
      <c r="X125" s="142"/>
      <c r="Y125" s="145" t="s">
        <v>24</v>
      </c>
    </row>
    <row r="126" spans="1:25" s="108" customFormat="1" x14ac:dyDescent="0.25">
      <c r="A126" s="107">
        <v>116</v>
      </c>
      <c r="B126" s="108" t="s">
        <v>5067</v>
      </c>
      <c r="C126" s="14" t="s">
        <v>54</v>
      </c>
      <c r="D126" s="14"/>
      <c r="E126" s="140" t="s">
        <v>6177</v>
      </c>
      <c r="F126" s="141" t="s">
        <v>5911</v>
      </c>
      <c r="G126" s="142" t="s">
        <v>231</v>
      </c>
      <c r="H126" s="142" t="s">
        <v>365</v>
      </c>
      <c r="I126" s="142" t="s">
        <v>233</v>
      </c>
      <c r="J126" s="142" t="s">
        <v>234</v>
      </c>
      <c r="K126" s="140" t="s">
        <v>5985</v>
      </c>
      <c r="L126" s="140" t="s">
        <v>6178</v>
      </c>
      <c r="M126" s="142" t="s">
        <v>243</v>
      </c>
      <c r="N126" s="142" t="s">
        <v>507</v>
      </c>
      <c r="O126" s="142" t="s">
        <v>256</v>
      </c>
      <c r="P126" s="143">
        <v>62617000</v>
      </c>
      <c r="Q126" s="143">
        <f>+P126</f>
        <v>62617000</v>
      </c>
      <c r="R126" s="140">
        <v>0</v>
      </c>
      <c r="S126" s="142" t="s">
        <v>237</v>
      </c>
      <c r="T126" s="144" t="s">
        <v>24</v>
      </c>
      <c r="U126" s="142" t="s">
        <v>24</v>
      </c>
      <c r="V126" s="142"/>
      <c r="W126" s="142" t="s">
        <v>24</v>
      </c>
      <c r="X126" s="142"/>
      <c r="Y126" s="145" t="s">
        <v>24</v>
      </c>
    </row>
    <row r="127" spans="1:25" s="108" customFormat="1" x14ac:dyDescent="0.25">
      <c r="A127" s="107">
        <v>117</v>
      </c>
      <c r="B127" s="108" t="s">
        <v>5068</v>
      </c>
      <c r="C127" s="14" t="s">
        <v>54</v>
      </c>
      <c r="D127" s="14"/>
      <c r="E127" s="140" t="s">
        <v>6179</v>
      </c>
      <c r="F127" s="141" t="s">
        <v>5911</v>
      </c>
      <c r="G127" s="142" t="s">
        <v>231</v>
      </c>
      <c r="H127" s="142" t="s">
        <v>365</v>
      </c>
      <c r="I127" s="142" t="s">
        <v>233</v>
      </c>
      <c r="J127" s="142" t="s">
        <v>234</v>
      </c>
      <c r="K127" s="140" t="s">
        <v>5985</v>
      </c>
      <c r="L127" s="140" t="s">
        <v>6180</v>
      </c>
      <c r="M127" s="142" t="s">
        <v>243</v>
      </c>
      <c r="N127" s="142" t="s">
        <v>507</v>
      </c>
      <c r="O127" s="142" t="s">
        <v>256</v>
      </c>
      <c r="P127" s="143">
        <v>176000000</v>
      </c>
      <c r="Q127" s="143">
        <v>176000000</v>
      </c>
      <c r="R127" s="140">
        <v>0</v>
      </c>
      <c r="S127" s="142" t="s">
        <v>237</v>
      </c>
      <c r="T127" s="144" t="s">
        <v>24</v>
      </c>
      <c r="U127" s="142" t="s">
        <v>24</v>
      </c>
      <c r="V127" s="142"/>
      <c r="W127" s="142" t="s">
        <v>24</v>
      </c>
      <c r="X127" s="142"/>
      <c r="Y127" s="145" t="s">
        <v>24</v>
      </c>
    </row>
    <row r="128" spans="1:25" s="108" customFormat="1" x14ac:dyDescent="0.25">
      <c r="A128" s="107">
        <v>118</v>
      </c>
      <c r="B128" s="108" t="s">
        <v>5069</v>
      </c>
      <c r="C128" s="14" t="s">
        <v>54</v>
      </c>
      <c r="D128" s="14"/>
      <c r="E128" s="140" t="s">
        <v>6181</v>
      </c>
      <c r="F128" s="141" t="s">
        <v>5911</v>
      </c>
      <c r="G128" s="142" t="s">
        <v>231</v>
      </c>
      <c r="H128" s="142" t="s">
        <v>365</v>
      </c>
      <c r="I128" s="142" t="s">
        <v>233</v>
      </c>
      <c r="J128" s="142" t="s">
        <v>234</v>
      </c>
      <c r="K128" s="140" t="s">
        <v>5985</v>
      </c>
      <c r="L128" s="140" t="s">
        <v>6182</v>
      </c>
      <c r="M128" s="142" t="s">
        <v>243</v>
      </c>
      <c r="N128" s="142" t="s">
        <v>507</v>
      </c>
      <c r="O128" s="142" t="s">
        <v>245</v>
      </c>
      <c r="P128" s="143">
        <v>44500000</v>
      </c>
      <c r="Q128" s="143">
        <v>44500000</v>
      </c>
      <c r="R128" s="140">
        <v>0</v>
      </c>
      <c r="S128" s="142" t="s">
        <v>237</v>
      </c>
      <c r="T128" s="144" t="s">
        <v>24</v>
      </c>
      <c r="U128" s="142" t="s">
        <v>24</v>
      </c>
      <c r="V128" s="142"/>
      <c r="W128" s="142" t="s">
        <v>24</v>
      </c>
      <c r="X128" s="142"/>
      <c r="Y128" s="145" t="s">
        <v>24</v>
      </c>
    </row>
    <row r="129" spans="1:25" s="108" customFormat="1" x14ac:dyDescent="0.25">
      <c r="A129" s="107">
        <v>119</v>
      </c>
      <c r="B129" s="108" t="s">
        <v>5070</v>
      </c>
      <c r="C129" s="14" t="s">
        <v>54</v>
      </c>
      <c r="D129" s="14"/>
      <c r="E129" s="140" t="s">
        <v>6183</v>
      </c>
      <c r="F129" s="141" t="s">
        <v>5911</v>
      </c>
      <c r="G129" s="142" t="s">
        <v>231</v>
      </c>
      <c r="H129" s="142" t="s">
        <v>365</v>
      </c>
      <c r="I129" s="142" t="s">
        <v>233</v>
      </c>
      <c r="J129" s="142" t="s">
        <v>234</v>
      </c>
      <c r="K129" s="140" t="s">
        <v>5985</v>
      </c>
      <c r="L129" s="140" t="s">
        <v>6184</v>
      </c>
      <c r="M129" s="142" t="s">
        <v>243</v>
      </c>
      <c r="N129" s="142" t="s">
        <v>507</v>
      </c>
      <c r="O129" s="142" t="s">
        <v>245</v>
      </c>
      <c r="P129" s="143">
        <v>245100000</v>
      </c>
      <c r="Q129" s="143">
        <v>245100000</v>
      </c>
      <c r="R129" s="140">
        <v>0</v>
      </c>
      <c r="S129" s="142" t="s">
        <v>237</v>
      </c>
      <c r="T129" s="144" t="s">
        <v>24</v>
      </c>
      <c r="U129" s="142" t="s">
        <v>24</v>
      </c>
      <c r="V129" s="142"/>
      <c r="W129" s="142" t="s">
        <v>24</v>
      </c>
      <c r="X129" s="142"/>
      <c r="Y129" s="145" t="s">
        <v>24</v>
      </c>
    </row>
    <row r="130" spans="1:25" s="108" customFormat="1" x14ac:dyDescent="0.25">
      <c r="A130" s="107">
        <v>120</v>
      </c>
      <c r="B130" s="108" t="s">
        <v>5071</v>
      </c>
      <c r="C130" s="14" t="s">
        <v>54</v>
      </c>
      <c r="D130" s="14"/>
      <c r="E130" s="140" t="s">
        <v>6185</v>
      </c>
      <c r="F130" s="141" t="s">
        <v>5911</v>
      </c>
      <c r="G130" s="142" t="s">
        <v>231</v>
      </c>
      <c r="H130" s="142" t="s">
        <v>365</v>
      </c>
      <c r="I130" s="142" t="s">
        <v>233</v>
      </c>
      <c r="J130" s="142" t="s">
        <v>234</v>
      </c>
      <c r="K130" s="140" t="s">
        <v>5985</v>
      </c>
      <c r="L130" s="140" t="s">
        <v>6186</v>
      </c>
      <c r="M130" s="142" t="s">
        <v>284</v>
      </c>
      <c r="N130" s="142" t="s">
        <v>973</v>
      </c>
      <c r="O130" s="142" t="s">
        <v>251</v>
      </c>
      <c r="P130" s="143">
        <v>50000000</v>
      </c>
      <c r="Q130" s="143">
        <v>50000000</v>
      </c>
      <c r="R130" s="140">
        <v>0</v>
      </c>
      <c r="S130" s="142" t="s">
        <v>237</v>
      </c>
      <c r="T130" s="144" t="s">
        <v>24</v>
      </c>
      <c r="U130" s="142" t="s">
        <v>24</v>
      </c>
      <c r="V130" s="142"/>
      <c r="W130" s="142" t="s">
        <v>24</v>
      </c>
      <c r="X130" s="142"/>
      <c r="Y130" s="145" t="s">
        <v>24</v>
      </c>
    </row>
    <row r="131" spans="1:25" s="108" customFormat="1" x14ac:dyDescent="0.25">
      <c r="A131" s="107">
        <v>121</v>
      </c>
      <c r="B131" s="108" t="s">
        <v>5072</v>
      </c>
      <c r="C131" s="14" t="s">
        <v>54</v>
      </c>
      <c r="D131" s="14"/>
      <c r="E131" s="140" t="s">
        <v>6187</v>
      </c>
      <c r="F131" s="141" t="s">
        <v>6175</v>
      </c>
      <c r="G131" s="142" t="s">
        <v>231</v>
      </c>
      <c r="H131" s="142" t="s">
        <v>365</v>
      </c>
      <c r="I131" s="142" t="s">
        <v>233</v>
      </c>
      <c r="J131" s="142" t="s">
        <v>234</v>
      </c>
      <c r="K131" s="140" t="s">
        <v>5985</v>
      </c>
      <c r="L131" s="140" t="s">
        <v>6188</v>
      </c>
      <c r="M131" s="142" t="s">
        <v>243</v>
      </c>
      <c r="N131" s="142" t="s">
        <v>507</v>
      </c>
      <c r="O131" s="142" t="s">
        <v>245</v>
      </c>
      <c r="P131" s="160">
        <v>121260000</v>
      </c>
      <c r="Q131" s="143">
        <v>121260000</v>
      </c>
      <c r="R131" s="140">
        <v>0</v>
      </c>
      <c r="S131" s="142" t="s">
        <v>237</v>
      </c>
      <c r="T131" s="144" t="s">
        <v>24</v>
      </c>
      <c r="U131" s="142" t="s">
        <v>24</v>
      </c>
      <c r="V131" s="142"/>
      <c r="W131" s="142" t="s">
        <v>24</v>
      </c>
      <c r="X131" s="142"/>
      <c r="Y131" s="145" t="s">
        <v>24</v>
      </c>
    </row>
    <row r="132" spans="1:25" s="108" customFormat="1" x14ac:dyDescent="0.25">
      <c r="A132" s="107">
        <v>122</v>
      </c>
      <c r="B132" s="108" t="s">
        <v>5073</v>
      </c>
      <c r="C132" s="14" t="s">
        <v>54</v>
      </c>
      <c r="D132" s="14"/>
      <c r="E132" s="140" t="s">
        <v>6189</v>
      </c>
      <c r="F132" s="141" t="s">
        <v>5911</v>
      </c>
      <c r="G132" s="142" t="s">
        <v>231</v>
      </c>
      <c r="H132" s="142" t="s">
        <v>365</v>
      </c>
      <c r="I132" s="142" t="s">
        <v>233</v>
      </c>
      <c r="J132" s="142" t="s">
        <v>234</v>
      </c>
      <c r="K132" s="140" t="s">
        <v>5985</v>
      </c>
      <c r="L132" s="140" t="s">
        <v>6190</v>
      </c>
      <c r="M132" s="142" t="s">
        <v>243</v>
      </c>
      <c r="N132" s="142" t="s">
        <v>507</v>
      </c>
      <c r="O132" s="142" t="s">
        <v>245</v>
      </c>
      <c r="P132" s="143">
        <v>59574065</v>
      </c>
      <c r="Q132" s="143">
        <f>+P132</f>
        <v>59574065</v>
      </c>
      <c r="R132" s="140">
        <v>0</v>
      </c>
      <c r="S132" s="142" t="s">
        <v>237</v>
      </c>
      <c r="T132" s="144" t="s">
        <v>24</v>
      </c>
      <c r="U132" s="142" t="s">
        <v>24</v>
      </c>
      <c r="V132" s="142"/>
      <c r="W132" s="142" t="s">
        <v>24</v>
      </c>
      <c r="X132" s="142"/>
      <c r="Y132" s="145" t="s">
        <v>24</v>
      </c>
    </row>
    <row r="133" spans="1:25" s="108" customFormat="1" x14ac:dyDescent="0.25">
      <c r="A133" s="107">
        <v>123</v>
      </c>
      <c r="B133" s="108" t="s">
        <v>5074</v>
      </c>
      <c r="C133" s="14" t="s">
        <v>54</v>
      </c>
      <c r="D133" s="14"/>
      <c r="E133" s="140" t="s">
        <v>6191</v>
      </c>
      <c r="F133" s="141" t="s">
        <v>5911</v>
      </c>
      <c r="G133" s="142" t="s">
        <v>231</v>
      </c>
      <c r="H133" s="142" t="s">
        <v>365</v>
      </c>
      <c r="I133" s="142" t="s">
        <v>233</v>
      </c>
      <c r="J133" s="142" t="s">
        <v>234</v>
      </c>
      <c r="K133" s="140" t="s">
        <v>5985</v>
      </c>
      <c r="L133" s="140" t="s">
        <v>6192</v>
      </c>
      <c r="M133" s="142" t="s">
        <v>284</v>
      </c>
      <c r="N133" s="142" t="s">
        <v>973</v>
      </c>
      <c r="O133" s="142" t="s">
        <v>256</v>
      </c>
      <c r="P133" s="143">
        <v>1536000000</v>
      </c>
      <c r="Q133" s="143">
        <v>1536000000</v>
      </c>
      <c r="R133" s="140">
        <v>0</v>
      </c>
      <c r="S133" s="142" t="s">
        <v>237</v>
      </c>
      <c r="T133" s="144" t="s">
        <v>24</v>
      </c>
      <c r="U133" s="142" t="s">
        <v>24</v>
      </c>
      <c r="V133" s="142"/>
      <c r="W133" s="142" t="s">
        <v>24</v>
      </c>
      <c r="X133" s="142"/>
      <c r="Y133" s="145" t="s">
        <v>24</v>
      </c>
    </row>
    <row r="134" spans="1:25" s="108" customFormat="1" x14ac:dyDescent="0.25">
      <c r="A134" s="107">
        <v>124</v>
      </c>
      <c r="B134" s="108" t="s">
        <v>5075</v>
      </c>
      <c r="C134" s="14" t="s">
        <v>54</v>
      </c>
      <c r="D134" s="14"/>
      <c r="E134" s="140" t="s">
        <v>6193</v>
      </c>
      <c r="F134" s="141" t="s">
        <v>5911</v>
      </c>
      <c r="G134" s="142" t="s">
        <v>231</v>
      </c>
      <c r="H134" s="142" t="s">
        <v>365</v>
      </c>
      <c r="I134" s="142" t="s">
        <v>233</v>
      </c>
      <c r="J134" s="142" t="s">
        <v>234</v>
      </c>
      <c r="K134" s="140" t="s">
        <v>5985</v>
      </c>
      <c r="L134" s="140" t="s">
        <v>6194</v>
      </c>
      <c r="M134" s="142" t="s">
        <v>284</v>
      </c>
      <c r="N134" s="142" t="s">
        <v>973</v>
      </c>
      <c r="O134" s="142" t="s">
        <v>245</v>
      </c>
      <c r="P134" s="143">
        <v>1270000000</v>
      </c>
      <c r="Q134" s="143">
        <v>1270000000</v>
      </c>
      <c r="R134" s="140">
        <v>0</v>
      </c>
      <c r="S134" s="142" t="s">
        <v>237</v>
      </c>
      <c r="T134" s="144" t="s">
        <v>24</v>
      </c>
      <c r="U134" s="142" t="s">
        <v>24</v>
      </c>
      <c r="V134" s="142"/>
      <c r="W134" s="142" t="s">
        <v>24</v>
      </c>
      <c r="X134" s="142"/>
      <c r="Y134" s="145" t="s">
        <v>24</v>
      </c>
    </row>
    <row r="135" spans="1:25" s="108" customFormat="1" x14ac:dyDescent="0.25">
      <c r="A135" s="107">
        <v>125</v>
      </c>
      <c r="B135" s="108" t="s">
        <v>5076</v>
      </c>
      <c r="C135" s="14" t="s">
        <v>54</v>
      </c>
      <c r="D135" s="14"/>
      <c r="E135" s="140" t="s">
        <v>6195</v>
      </c>
      <c r="F135" s="141" t="s">
        <v>5911</v>
      </c>
      <c r="G135" s="142" t="s">
        <v>231</v>
      </c>
      <c r="H135" s="142" t="s">
        <v>365</v>
      </c>
      <c r="I135" s="142" t="s">
        <v>233</v>
      </c>
      <c r="J135" s="142" t="s">
        <v>234</v>
      </c>
      <c r="K135" s="140" t="s">
        <v>5985</v>
      </c>
      <c r="L135" s="140" t="s">
        <v>6196</v>
      </c>
      <c r="M135" s="142" t="s">
        <v>243</v>
      </c>
      <c r="N135" s="142" t="s">
        <v>507</v>
      </c>
      <c r="O135" s="142" t="s">
        <v>251</v>
      </c>
      <c r="P135" s="143">
        <v>168463000</v>
      </c>
      <c r="Q135" s="143">
        <v>168463000</v>
      </c>
      <c r="R135" s="140">
        <v>0</v>
      </c>
      <c r="S135" s="142" t="s">
        <v>237</v>
      </c>
      <c r="T135" s="144" t="s">
        <v>24</v>
      </c>
      <c r="U135" s="142" t="s">
        <v>24</v>
      </c>
      <c r="V135" s="142"/>
      <c r="W135" s="142" t="s">
        <v>24</v>
      </c>
      <c r="X135" s="142"/>
      <c r="Y135" s="145" t="s">
        <v>24</v>
      </c>
    </row>
    <row r="136" spans="1:25" s="108" customFormat="1" x14ac:dyDescent="0.25">
      <c r="A136" s="107">
        <v>126</v>
      </c>
      <c r="B136" s="108" t="s">
        <v>5077</v>
      </c>
      <c r="C136" s="14" t="s">
        <v>54</v>
      </c>
      <c r="D136" s="14"/>
      <c r="E136" s="140" t="s">
        <v>6197</v>
      </c>
      <c r="F136" s="141" t="s">
        <v>5911</v>
      </c>
      <c r="G136" s="142" t="s">
        <v>231</v>
      </c>
      <c r="H136" s="142" t="s">
        <v>363</v>
      </c>
      <c r="I136" s="142" t="s">
        <v>233</v>
      </c>
      <c r="J136" s="142" t="s">
        <v>225</v>
      </c>
      <c r="K136" s="140" t="s">
        <v>5920</v>
      </c>
      <c r="L136" s="140" t="s">
        <v>6198</v>
      </c>
      <c r="M136" s="142" t="s">
        <v>243</v>
      </c>
      <c r="N136" s="142" t="s">
        <v>507</v>
      </c>
      <c r="O136" s="142" t="s">
        <v>251</v>
      </c>
      <c r="P136" s="143">
        <v>101000000</v>
      </c>
      <c r="Q136" s="143">
        <v>101000000</v>
      </c>
      <c r="R136" s="140">
        <v>0</v>
      </c>
      <c r="S136" s="142" t="s">
        <v>237</v>
      </c>
      <c r="T136" s="144" t="s">
        <v>24</v>
      </c>
      <c r="U136" s="142" t="s">
        <v>24</v>
      </c>
      <c r="V136" s="142"/>
      <c r="W136" s="142" t="s">
        <v>24</v>
      </c>
      <c r="X136" s="142"/>
      <c r="Y136" s="145" t="s">
        <v>24</v>
      </c>
    </row>
    <row r="137" spans="1:25" s="108" customFormat="1" x14ac:dyDescent="0.25">
      <c r="A137" s="107">
        <v>127</v>
      </c>
      <c r="B137" s="108" t="s">
        <v>5078</v>
      </c>
      <c r="C137" s="14" t="s">
        <v>54</v>
      </c>
      <c r="D137" s="14"/>
      <c r="E137" s="140" t="s">
        <v>6199</v>
      </c>
      <c r="F137" s="141" t="s">
        <v>5911</v>
      </c>
      <c r="G137" s="142" t="s">
        <v>231</v>
      </c>
      <c r="H137" s="142" t="s">
        <v>365</v>
      </c>
      <c r="I137" s="142" t="s">
        <v>233</v>
      </c>
      <c r="J137" s="142" t="s">
        <v>234</v>
      </c>
      <c r="K137" s="140" t="s">
        <v>5985</v>
      </c>
      <c r="L137" s="140" t="s">
        <v>6113</v>
      </c>
      <c r="M137" s="142" t="s">
        <v>284</v>
      </c>
      <c r="N137" s="142" t="s">
        <v>973</v>
      </c>
      <c r="O137" s="142" t="s">
        <v>251</v>
      </c>
      <c r="P137" s="160">
        <v>88050000</v>
      </c>
      <c r="Q137" s="143">
        <v>88050000</v>
      </c>
      <c r="R137" s="140">
        <v>0</v>
      </c>
      <c r="S137" s="142" t="s">
        <v>237</v>
      </c>
      <c r="T137" s="144" t="s">
        <v>24</v>
      </c>
      <c r="U137" s="142" t="s">
        <v>24</v>
      </c>
      <c r="V137" s="142"/>
      <c r="W137" s="142" t="s">
        <v>24</v>
      </c>
      <c r="X137" s="142"/>
      <c r="Y137" s="145" t="s">
        <v>24</v>
      </c>
    </row>
    <row r="138" spans="1:25" s="108" customFormat="1" x14ac:dyDescent="0.25">
      <c r="A138" s="107">
        <v>128</v>
      </c>
      <c r="B138" s="108" t="s">
        <v>5079</v>
      </c>
      <c r="C138" s="14" t="s">
        <v>54</v>
      </c>
      <c r="D138" s="14"/>
      <c r="E138" s="140" t="s">
        <v>6200</v>
      </c>
      <c r="F138" s="141" t="s">
        <v>5911</v>
      </c>
      <c r="G138" s="142" t="s">
        <v>231</v>
      </c>
      <c r="H138" s="142" t="s">
        <v>365</v>
      </c>
      <c r="I138" s="142" t="s">
        <v>233</v>
      </c>
      <c r="J138" s="142" t="s">
        <v>234</v>
      </c>
      <c r="K138" s="140" t="s">
        <v>5985</v>
      </c>
      <c r="L138" s="140" t="s">
        <v>6201</v>
      </c>
      <c r="M138" s="142" t="s">
        <v>325</v>
      </c>
      <c r="N138" s="142" t="s">
        <v>1456</v>
      </c>
      <c r="O138" s="142" t="s">
        <v>256</v>
      </c>
      <c r="P138" s="143">
        <v>155000000</v>
      </c>
      <c r="Q138" s="143">
        <v>155000000</v>
      </c>
      <c r="R138" s="140">
        <v>0</v>
      </c>
      <c r="S138" s="142" t="s">
        <v>237</v>
      </c>
      <c r="T138" s="144" t="s">
        <v>24</v>
      </c>
      <c r="U138" s="142" t="s">
        <v>24</v>
      </c>
      <c r="V138" s="142"/>
      <c r="W138" s="142" t="s">
        <v>24</v>
      </c>
      <c r="X138" s="142"/>
      <c r="Y138" s="145" t="s">
        <v>24</v>
      </c>
    </row>
    <row r="139" spans="1:25" s="108" customFormat="1" x14ac:dyDescent="0.25">
      <c r="A139" s="107">
        <v>129</v>
      </c>
      <c r="B139" s="108" t="s">
        <v>5080</v>
      </c>
      <c r="C139" s="14" t="s">
        <v>54</v>
      </c>
      <c r="D139" s="14"/>
      <c r="E139" s="140" t="s">
        <v>6202</v>
      </c>
      <c r="F139" s="141" t="s">
        <v>6203</v>
      </c>
      <c r="G139" s="142" t="s">
        <v>231</v>
      </c>
      <c r="H139" s="142" t="s">
        <v>365</v>
      </c>
      <c r="I139" s="142" t="s">
        <v>233</v>
      </c>
      <c r="J139" s="142" t="s">
        <v>234</v>
      </c>
      <c r="K139" s="140" t="s">
        <v>5985</v>
      </c>
      <c r="L139" s="140" t="s">
        <v>6204</v>
      </c>
      <c r="M139" s="142" t="s">
        <v>325</v>
      </c>
      <c r="N139" s="142" t="s">
        <v>1456</v>
      </c>
      <c r="O139" s="142" t="s">
        <v>251</v>
      </c>
      <c r="P139" s="143">
        <v>129900000</v>
      </c>
      <c r="Q139" s="143">
        <v>129900000</v>
      </c>
      <c r="R139" s="140">
        <v>0</v>
      </c>
      <c r="S139" s="142" t="s">
        <v>237</v>
      </c>
      <c r="T139" s="144" t="s">
        <v>24</v>
      </c>
      <c r="U139" s="142" t="s">
        <v>24</v>
      </c>
      <c r="V139" s="142"/>
      <c r="W139" s="142" t="s">
        <v>24</v>
      </c>
      <c r="X139" s="142"/>
      <c r="Y139" s="145" t="s">
        <v>24</v>
      </c>
    </row>
    <row r="140" spans="1:25" s="108" customFormat="1" x14ac:dyDescent="0.25">
      <c r="A140" s="107">
        <v>130</v>
      </c>
      <c r="B140" s="108" t="s">
        <v>5081</v>
      </c>
      <c r="C140" s="14" t="s">
        <v>54</v>
      </c>
      <c r="D140" s="14"/>
      <c r="E140" s="140" t="s">
        <v>6205</v>
      </c>
      <c r="F140" s="141" t="s">
        <v>6206</v>
      </c>
      <c r="G140" s="142" t="s">
        <v>231</v>
      </c>
      <c r="H140" s="142" t="s">
        <v>365</v>
      </c>
      <c r="I140" s="142" t="s">
        <v>233</v>
      </c>
      <c r="J140" s="142" t="s">
        <v>234</v>
      </c>
      <c r="K140" s="140" t="s">
        <v>5985</v>
      </c>
      <c r="L140" s="140" t="s">
        <v>6207</v>
      </c>
      <c r="M140" s="142" t="s">
        <v>299</v>
      </c>
      <c r="N140" s="142" t="s">
        <v>1088</v>
      </c>
      <c r="O140" s="142" t="s">
        <v>251</v>
      </c>
      <c r="P140" s="143">
        <v>252000000</v>
      </c>
      <c r="Q140" s="143">
        <v>252000000</v>
      </c>
      <c r="R140" s="140">
        <v>0</v>
      </c>
      <c r="S140" s="142" t="s">
        <v>237</v>
      </c>
      <c r="T140" s="144" t="s">
        <v>24</v>
      </c>
      <c r="U140" s="142" t="s">
        <v>24</v>
      </c>
      <c r="V140" s="142"/>
      <c r="W140" s="142" t="s">
        <v>24</v>
      </c>
      <c r="X140" s="142"/>
      <c r="Y140" s="145" t="s">
        <v>24</v>
      </c>
    </row>
    <row r="141" spans="1:25" s="108" customFormat="1" x14ac:dyDescent="0.25">
      <c r="A141" s="107">
        <v>131</v>
      </c>
      <c r="B141" s="108" t="s">
        <v>5082</v>
      </c>
      <c r="C141" s="14" t="s">
        <v>54</v>
      </c>
      <c r="D141" s="14"/>
      <c r="E141" s="140" t="s">
        <v>6208</v>
      </c>
      <c r="F141" s="141" t="s">
        <v>5911</v>
      </c>
      <c r="G141" s="142" t="s">
        <v>231</v>
      </c>
      <c r="H141" s="142" t="s">
        <v>365</v>
      </c>
      <c r="I141" s="142" t="s">
        <v>233</v>
      </c>
      <c r="J141" s="142" t="s">
        <v>234</v>
      </c>
      <c r="K141" s="140" t="s">
        <v>5985</v>
      </c>
      <c r="L141" s="140" t="s">
        <v>6209</v>
      </c>
      <c r="M141" s="142" t="s">
        <v>325</v>
      </c>
      <c r="N141" s="142" t="s">
        <v>1456</v>
      </c>
      <c r="O141" s="142" t="s">
        <v>256</v>
      </c>
      <c r="P141" s="143">
        <v>30000000</v>
      </c>
      <c r="Q141" s="143">
        <v>30000000</v>
      </c>
      <c r="R141" s="140">
        <v>0</v>
      </c>
      <c r="S141" s="142" t="s">
        <v>237</v>
      </c>
      <c r="T141" s="144" t="s">
        <v>24</v>
      </c>
      <c r="U141" s="142" t="s">
        <v>24</v>
      </c>
      <c r="V141" s="142"/>
      <c r="W141" s="142" t="s">
        <v>24</v>
      </c>
      <c r="X141" s="142"/>
      <c r="Y141" s="145" t="s">
        <v>24</v>
      </c>
    </row>
    <row r="142" spans="1:25" s="108" customFormat="1" x14ac:dyDescent="0.25">
      <c r="A142" s="107">
        <v>132</v>
      </c>
      <c r="B142" s="108" t="s">
        <v>5083</v>
      </c>
      <c r="C142" s="14" t="s">
        <v>54</v>
      </c>
      <c r="D142" s="14"/>
      <c r="E142" s="140" t="s">
        <v>6210</v>
      </c>
      <c r="F142" s="141" t="s">
        <v>6211</v>
      </c>
      <c r="G142" s="142" t="s">
        <v>231</v>
      </c>
      <c r="H142" s="142" t="s">
        <v>365</v>
      </c>
      <c r="I142" s="142" t="s">
        <v>233</v>
      </c>
      <c r="J142" s="142" t="s">
        <v>225</v>
      </c>
      <c r="K142" s="140" t="s">
        <v>5914</v>
      </c>
      <c r="L142" s="140" t="s">
        <v>6212</v>
      </c>
      <c r="M142" s="142" t="s">
        <v>299</v>
      </c>
      <c r="N142" s="142" t="s">
        <v>1088</v>
      </c>
      <c r="O142" s="142" t="s">
        <v>251</v>
      </c>
      <c r="P142" s="143">
        <v>264003250</v>
      </c>
      <c r="Q142" s="143">
        <v>264003250</v>
      </c>
      <c r="R142" s="140">
        <v>0</v>
      </c>
      <c r="S142" s="142" t="s">
        <v>237</v>
      </c>
      <c r="T142" s="144" t="s">
        <v>24</v>
      </c>
      <c r="U142" s="142" t="s">
        <v>24</v>
      </c>
      <c r="V142" s="142"/>
      <c r="W142" s="142" t="s">
        <v>24</v>
      </c>
      <c r="X142" s="142"/>
      <c r="Y142" s="145" t="s">
        <v>24</v>
      </c>
    </row>
    <row r="143" spans="1:25" s="108" customFormat="1" x14ac:dyDescent="0.25">
      <c r="A143" s="107">
        <v>133</v>
      </c>
      <c r="B143" s="108" t="s">
        <v>5084</v>
      </c>
      <c r="C143" s="14" t="s">
        <v>54</v>
      </c>
      <c r="D143" s="14"/>
      <c r="E143" s="140" t="s">
        <v>6213</v>
      </c>
      <c r="F143" s="141" t="s">
        <v>6214</v>
      </c>
      <c r="G143" s="142" t="s">
        <v>231</v>
      </c>
      <c r="H143" s="142" t="s">
        <v>365</v>
      </c>
      <c r="I143" s="142" t="s">
        <v>233</v>
      </c>
      <c r="J143" s="142" t="s">
        <v>234</v>
      </c>
      <c r="K143" s="140" t="s">
        <v>5985</v>
      </c>
      <c r="L143" s="140" t="s">
        <v>6180</v>
      </c>
      <c r="M143" s="142" t="s">
        <v>243</v>
      </c>
      <c r="N143" s="142" t="s">
        <v>507</v>
      </c>
      <c r="O143" s="142" t="s">
        <v>251</v>
      </c>
      <c r="P143" s="160">
        <v>11500000</v>
      </c>
      <c r="Q143" s="143">
        <v>11500000</v>
      </c>
      <c r="R143" s="140">
        <v>0</v>
      </c>
      <c r="S143" s="142" t="s">
        <v>237</v>
      </c>
      <c r="T143" s="144" t="s">
        <v>24</v>
      </c>
      <c r="U143" s="142" t="s">
        <v>24</v>
      </c>
      <c r="V143" s="142"/>
      <c r="W143" s="142" t="s">
        <v>24</v>
      </c>
      <c r="X143" s="142"/>
      <c r="Y143" s="145" t="s">
        <v>24</v>
      </c>
    </row>
    <row r="144" spans="1:25" s="108" customFormat="1" x14ac:dyDescent="0.25">
      <c r="A144" s="107">
        <v>134</v>
      </c>
      <c r="B144" s="108" t="s">
        <v>5085</v>
      </c>
      <c r="C144" s="14" t="s">
        <v>54</v>
      </c>
      <c r="D144" s="14"/>
      <c r="E144" s="140" t="s">
        <v>6215</v>
      </c>
      <c r="F144" s="141" t="s">
        <v>5911</v>
      </c>
      <c r="G144" s="142" t="s">
        <v>231</v>
      </c>
      <c r="H144" s="142" t="s">
        <v>365</v>
      </c>
      <c r="I144" s="142" t="s">
        <v>233</v>
      </c>
      <c r="J144" s="142" t="s">
        <v>234</v>
      </c>
      <c r="K144" s="140" t="s">
        <v>5985</v>
      </c>
      <c r="L144" s="140" t="s">
        <v>6216</v>
      </c>
      <c r="M144" s="142" t="s">
        <v>243</v>
      </c>
      <c r="N144" s="142" t="s">
        <v>507</v>
      </c>
      <c r="O144" s="142" t="s">
        <v>251</v>
      </c>
      <c r="P144" s="143">
        <v>70000000</v>
      </c>
      <c r="Q144" s="143">
        <v>70000000</v>
      </c>
      <c r="R144" s="140">
        <v>0</v>
      </c>
      <c r="S144" s="142" t="s">
        <v>237</v>
      </c>
      <c r="T144" s="144" t="s">
        <v>24</v>
      </c>
      <c r="U144" s="142" t="s">
        <v>24</v>
      </c>
      <c r="V144" s="142"/>
      <c r="W144" s="142" t="s">
        <v>24</v>
      </c>
      <c r="X144" s="142"/>
      <c r="Y144" s="145" t="s">
        <v>24</v>
      </c>
    </row>
    <row r="145" spans="1:25" s="108" customFormat="1" x14ac:dyDescent="0.25">
      <c r="A145" s="107">
        <v>135</v>
      </c>
      <c r="B145" s="108" t="s">
        <v>5086</v>
      </c>
      <c r="C145" s="14" t="s">
        <v>54</v>
      </c>
      <c r="D145" s="14"/>
      <c r="E145" s="140" t="s">
        <v>6217</v>
      </c>
      <c r="F145" s="141" t="s">
        <v>5911</v>
      </c>
      <c r="G145" s="142" t="s">
        <v>231</v>
      </c>
      <c r="H145" s="142" t="s">
        <v>365</v>
      </c>
      <c r="I145" s="142" t="s">
        <v>233</v>
      </c>
      <c r="J145" s="142" t="s">
        <v>234</v>
      </c>
      <c r="K145" s="140" t="s">
        <v>5985</v>
      </c>
      <c r="L145" s="140" t="s">
        <v>6218</v>
      </c>
      <c r="M145" s="142" t="s">
        <v>243</v>
      </c>
      <c r="N145" s="142" t="s">
        <v>507</v>
      </c>
      <c r="O145" s="142" t="s">
        <v>251</v>
      </c>
      <c r="P145" s="143">
        <v>120000000</v>
      </c>
      <c r="Q145" s="143">
        <v>120000000</v>
      </c>
      <c r="R145" s="140">
        <v>0</v>
      </c>
      <c r="S145" s="142" t="s">
        <v>237</v>
      </c>
      <c r="T145" s="144" t="s">
        <v>24</v>
      </c>
      <c r="U145" s="142" t="s">
        <v>24</v>
      </c>
      <c r="V145" s="142"/>
      <c r="W145" s="142" t="s">
        <v>24</v>
      </c>
      <c r="X145" s="142"/>
      <c r="Y145" s="145" t="s">
        <v>24</v>
      </c>
    </row>
    <row r="146" spans="1:25" s="108" customFormat="1" x14ac:dyDescent="0.25">
      <c r="A146" s="107">
        <v>136</v>
      </c>
      <c r="B146" s="108" t="s">
        <v>5087</v>
      </c>
      <c r="C146" s="14" t="s">
        <v>54</v>
      </c>
      <c r="D146" s="14"/>
      <c r="E146" s="140" t="s">
        <v>6219</v>
      </c>
      <c r="F146" s="141" t="s">
        <v>5911</v>
      </c>
      <c r="G146" s="142" t="s">
        <v>231</v>
      </c>
      <c r="H146" s="142" t="s">
        <v>365</v>
      </c>
      <c r="I146" s="142" t="s">
        <v>233</v>
      </c>
      <c r="J146" s="142" t="s">
        <v>234</v>
      </c>
      <c r="K146" s="140" t="s">
        <v>5985</v>
      </c>
      <c r="L146" s="140" t="s">
        <v>6220</v>
      </c>
      <c r="M146" s="142" t="s">
        <v>284</v>
      </c>
      <c r="N146" s="142" t="s">
        <v>973</v>
      </c>
      <c r="O146" s="142" t="s">
        <v>251</v>
      </c>
      <c r="P146" s="143">
        <v>2091270684</v>
      </c>
      <c r="Q146" s="143">
        <v>2091270684</v>
      </c>
      <c r="R146" s="140">
        <v>0</v>
      </c>
      <c r="S146" s="142" t="s">
        <v>237</v>
      </c>
      <c r="T146" s="144" t="s">
        <v>24</v>
      </c>
      <c r="U146" s="142" t="s">
        <v>24</v>
      </c>
      <c r="V146" s="142"/>
      <c r="W146" s="142" t="s">
        <v>24</v>
      </c>
      <c r="X146" s="142"/>
      <c r="Y146" s="145" t="s">
        <v>24</v>
      </c>
    </row>
    <row r="147" spans="1:25" s="108" customFormat="1" x14ac:dyDescent="0.25">
      <c r="A147" s="107">
        <v>137</v>
      </c>
      <c r="B147" s="108" t="s">
        <v>5088</v>
      </c>
      <c r="C147" s="14" t="s">
        <v>54</v>
      </c>
      <c r="D147" s="14"/>
      <c r="E147" s="140" t="s">
        <v>6221</v>
      </c>
      <c r="F147" s="141" t="s">
        <v>5911</v>
      </c>
      <c r="G147" s="142" t="s">
        <v>231</v>
      </c>
      <c r="H147" s="142" t="s">
        <v>365</v>
      </c>
      <c r="I147" s="142" t="s">
        <v>233</v>
      </c>
      <c r="J147" s="142" t="s">
        <v>225</v>
      </c>
      <c r="K147" s="140" t="s">
        <v>5924</v>
      </c>
      <c r="L147" s="140" t="s">
        <v>6222</v>
      </c>
      <c r="M147" s="142" t="s">
        <v>264</v>
      </c>
      <c r="N147" s="142" t="s">
        <v>725</v>
      </c>
      <c r="O147" s="142" t="s">
        <v>245</v>
      </c>
      <c r="P147" s="143">
        <v>1157000000</v>
      </c>
      <c r="Q147" s="143">
        <v>1157000000</v>
      </c>
      <c r="R147" s="140">
        <v>0</v>
      </c>
      <c r="S147" s="142" t="s">
        <v>237</v>
      </c>
      <c r="T147" s="144" t="s">
        <v>24</v>
      </c>
      <c r="U147" s="142" t="s">
        <v>24</v>
      </c>
      <c r="V147" s="142"/>
      <c r="W147" s="142" t="s">
        <v>24</v>
      </c>
      <c r="X147" s="142"/>
      <c r="Y147" s="145" t="s">
        <v>24</v>
      </c>
    </row>
    <row r="148" spans="1:25" s="108" customFormat="1" x14ac:dyDescent="0.25">
      <c r="A148" s="107">
        <v>138</v>
      </c>
      <c r="B148" s="108" t="s">
        <v>5089</v>
      </c>
      <c r="C148" s="14" t="s">
        <v>54</v>
      </c>
      <c r="D148" s="14"/>
      <c r="E148" s="140" t="s">
        <v>6223</v>
      </c>
      <c r="F148" s="141" t="s">
        <v>5911</v>
      </c>
      <c r="G148" s="142" t="s">
        <v>231</v>
      </c>
      <c r="H148" s="142" t="s">
        <v>365</v>
      </c>
      <c r="I148" s="142" t="s">
        <v>233</v>
      </c>
      <c r="J148" s="142" t="s">
        <v>225</v>
      </c>
      <c r="K148" s="140" t="s">
        <v>5908</v>
      </c>
      <c r="L148" s="140" t="s">
        <v>6224</v>
      </c>
      <c r="M148" s="142" t="s">
        <v>264</v>
      </c>
      <c r="N148" s="142" t="s">
        <v>725</v>
      </c>
      <c r="O148" s="142" t="s">
        <v>251</v>
      </c>
      <c r="P148" s="143">
        <v>4431078407</v>
      </c>
      <c r="Q148" s="143">
        <v>4431078407</v>
      </c>
      <c r="R148" s="140">
        <v>0</v>
      </c>
      <c r="S148" s="142" t="s">
        <v>237</v>
      </c>
      <c r="T148" s="144" t="s">
        <v>24</v>
      </c>
      <c r="U148" s="142" t="s">
        <v>24</v>
      </c>
      <c r="V148" s="142"/>
      <c r="W148" s="142" t="s">
        <v>24</v>
      </c>
      <c r="X148" s="142"/>
      <c r="Y148" s="145" t="s">
        <v>24</v>
      </c>
    </row>
    <row r="149" spans="1:25" s="108" customFormat="1" x14ac:dyDescent="0.25">
      <c r="A149" s="107">
        <v>139</v>
      </c>
      <c r="B149" s="108" t="s">
        <v>5090</v>
      </c>
      <c r="C149" s="14" t="s">
        <v>54</v>
      </c>
      <c r="D149" s="14"/>
      <c r="E149" s="140" t="s">
        <v>6225</v>
      </c>
      <c r="F149" s="141" t="s">
        <v>5911</v>
      </c>
      <c r="G149" s="142" t="s">
        <v>231</v>
      </c>
      <c r="H149" s="142" t="s">
        <v>365</v>
      </c>
      <c r="I149" s="142" t="s">
        <v>233</v>
      </c>
      <c r="J149" s="142" t="s">
        <v>225</v>
      </c>
      <c r="K149" s="140" t="s">
        <v>5942</v>
      </c>
      <c r="L149" s="140" t="s">
        <v>6226</v>
      </c>
      <c r="M149" s="142" t="s">
        <v>264</v>
      </c>
      <c r="N149" s="142" t="s">
        <v>725</v>
      </c>
      <c r="O149" s="142" t="s">
        <v>245</v>
      </c>
      <c r="P149" s="143">
        <v>1700000000</v>
      </c>
      <c r="Q149" s="143">
        <v>1700000000</v>
      </c>
      <c r="R149" s="140">
        <v>0</v>
      </c>
      <c r="S149" s="142" t="s">
        <v>237</v>
      </c>
      <c r="T149" s="144" t="s">
        <v>24</v>
      </c>
      <c r="U149" s="142" t="s">
        <v>24</v>
      </c>
      <c r="V149" s="142"/>
      <c r="W149" s="142" t="s">
        <v>24</v>
      </c>
      <c r="X149" s="142"/>
      <c r="Y149" s="145" t="s">
        <v>24</v>
      </c>
    </row>
    <row r="150" spans="1:25" s="108" customFormat="1" x14ac:dyDescent="0.25">
      <c r="A150" s="107">
        <v>140</v>
      </c>
      <c r="B150" s="108" t="s">
        <v>5091</v>
      </c>
      <c r="C150" s="14" t="s">
        <v>54</v>
      </c>
      <c r="D150" s="14"/>
      <c r="E150" s="140" t="s">
        <v>6227</v>
      </c>
      <c r="F150" s="141" t="s">
        <v>5911</v>
      </c>
      <c r="G150" s="142" t="s">
        <v>231</v>
      </c>
      <c r="H150" s="142" t="s">
        <v>365</v>
      </c>
      <c r="I150" s="142" t="s">
        <v>233</v>
      </c>
      <c r="J150" s="142" t="s">
        <v>225</v>
      </c>
      <c r="K150" s="140" t="s">
        <v>5942</v>
      </c>
      <c r="L150" s="140" t="s">
        <v>6228</v>
      </c>
      <c r="M150" s="142" t="s">
        <v>292</v>
      </c>
      <c r="N150" s="142" t="s">
        <v>1027</v>
      </c>
      <c r="O150" s="142" t="s">
        <v>251</v>
      </c>
      <c r="P150" s="143">
        <v>83670719</v>
      </c>
      <c r="Q150" s="143">
        <v>83670719</v>
      </c>
      <c r="R150" s="140">
        <v>0</v>
      </c>
      <c r="S150" s="142" t="s">
        <v>237</v>
      </c>
      <c r="T150" s="144" t="s">
        <v>24</v>
      </c>
      <c r="U150" s="142" t="s">
        <v>24</v>
      </c>
      <c r="V150" s="142"/>
      <c r="W150" s="142" t="s">
        <v>24</v>
      </c>
      <c r="X150" s="142"/>
      <c r="Y150" s="145" t="s">
        <v>24</v>
      </c>
    </row>
    <row r="151" spans="1:25" s="108" customFormat="1" x14ac:dyDescent="0.25">
      <c r="A151" s="107">
        <v>141</v>
      </c>
      <c r="B151" s="108" t="s">
        <v>5092</v>
      </c>
      <c r="C151" s="14" t="s">
        <v>54</v>
      </c>
      <c r="D151" s="14"/>
      <c r="E151" s="140" t="s">
        <v>6229</v>
      </c>
      <c r="F151" s="141" t="s">
        <v>5911</v>
      </c>
      <c r="G151" s="142" t="s">
        <v>231</v>
      </c>
      <c r="H151" s="142" t="s">
        <v>365</v>
      </c>
      <c r="I151" s="142" t="s">
        <v>233</v>
      </c>
      <c r="J151" s="142" t="s">
        <v>234</v>
      </c>
      <c r="K151" s="140" t="s">
        <v>5985</v>
      </c>
      <c r="L151" s="140" t="s">
        <v>6230</v>
      </c>
      <c r="M151" s="142" t="s">
        <v>243</v>
      </c>
      <c r="N151" s="142" t="s">
        <v>507</v>
      </c>
      <c r="O151" s="142" t="s">
        <v>251</v>
      </c>
      <c r="P151" s="143">
        <v>23100000</v>
      </c>
      <c r="Q151" s="143">
        <v>23100000</v>
      </c>
      <c r="R151" s="140">
        <v>0</v>
      </c>
      <c r="S151" s="142" t="s">
        <v>237</v>
      </c>
      <c r="T151" s="144" t="s">
        <v>24</v>
      </c>
      <c r="U151" s="142" t="s">
        <v>24</v>
      </c>
      <c r="V151" s="142"/>
      <c r="W151" s="142" t="s">
        <v>24</v>
      </c>
      <c r="X151" s="142"/>
      <c r="Y151" s="145" t="s">
        <v>24</v>
      </c>
    </row>
    <row r="152" spans="1:25" s="108" customFormat="1" x14ac:dyDescent="0.25">
      <c r="A152" s="107">
        <v>142</v>
      </c>
      <c r="B152" s="108" t="s">
        <v>5093</v>
      </c>
      <c r="C152" s="14" t="s">
        <v>54</v>
      </c>
      <c r="D152" s="14"/>
      <c r="E152" s="140" t="s">
        <v>6231</v>
      </c>
      <c r="F152" s="141" t="s">
        <v>5911</v>
      </c>
      <c r="G152" s="142" t="s">
        <v>231</v>
      </c>
      <c r="H152" s="142" t="s">
        <v>365</v>
      </c>
      <c r="I152" s="142" t="s">
        <v>233</v>
      </c>
      <c r="J152" s="142" t="s">
        <v>234</v>
      </c>
      <c r="K152" s="140" t="s">
        <v>5985</v>
      </c>
      <c r="L152" s="140" t="s">
        <v>6232</v>
      </c>
      <c r="M152" s="142" t="s">
        <v>243</v>
      </c>
      <c r="N152" s="142" t="s">
        <v>507</v>
      </c>
      <c r="O152" s="142" t="s">
        <v>256</v>
      </c>
      <c r="P152" s="143">
        <v>100000000</v>
      </c>
      <c r="Q152" s="143">
        <v>100000000</v>
      </c>
      <c r="R152" s="140">
        <v>0</v>
      </c>
      <c r="S152" s="142" t="s">
        <v>237</v>
      </c>
      <c r="T152" s="144" t="s">
        <v>24</v>
      </c>
      <c r="U152" s="142" t="s">
        <v>24</v>
      </c>
      <c r="V152" s="142"/>
      <c r="W152" s="142" t="s">
        <v>24</v>
      </c>
      <c r="X152" s="142"/>
      <c r="Y152" s="145" t="s">
        <v>24</v>
      </c>
    </row>
    <row r="153" spans="1:25" s="108" customFormat="1" x14ac:dyDescent="0.25">
      <c r="A153" s="107">
        <v>143</v>
      </c>
      <c r="B153" s="108" t="s">
        <v>5094</v>
      </c>
      <c r="C153" s="14" t="s">
        <v>54</v>
      </c>
      <c r="D153" s="14"/>
      <c r="E153" s="140" t="s">
        <v>6233</v>
      </c>
      <c r="F153" s="141" t="s">
        <v>5911</v>
      </c>
      <c r="G153" s="142" t="s">
        <v>231</v>
      </c>
      <c r="H153" s="142" t="s">
        <v>365</v>
      </c>
      <c r="I153" s="142" t="s">
        <v>233</v>
      </c>
      <c r="J153" s="142" t="s">
        <v>234</v>
      </c>
      <c r="K153" s="140" t="s">
        <v>5985</v>
      </c>
      <c r="L153" s="140" t="s">
        <v>6234</v>
      </c>
      <c r="M153" s="142" t="s">
        <v>243</v>
      </c>
      <c r="N153" s="142" t="s">
        <v>507</v>
      </c>
      <c r="O153" s="142" t="s">
        <v>251</v>
      </c>
      <c r="P153" s="143">
        <v>63560000</v>
      </c>
      <c r="Q153" s="143">
        <v>63560000</v>
      </c>
      <c r="R153" s="140">
        <v>0</v>
      </c>
      <c r="S153" s="142" t="s">
        <v>237</v>
      </c>
      <c r="T153" s="144" t="s">
        <v>24</v>
      </c>
      <c r="U153" s="142" t="s">
        <v>24</v>
      </c>
      <c r="V153" s="142"/>
      <c r="W153" s="142" t="s">
        <v>24</v>
      </c>
      <c r="X153" s="142"/>
      <c r="Y153" s="145" t="s">
        <v>24</v>
      </c>
    </row>
    <row r="154" spans="1:25" s="108" customFormat="1" x14ac:dyDescent="0.25">
      <c r="A154" s="107">
        <v>144</v>
      </c>
      <c r="B154" s="108" t="s">
        <v>5095</v>
      </c>
      <c r="C154" s="14" t="s">
        <v>54</v>
      </c>
      <c r="D154" s="14"/>
      <c r="E154" s="140" t="s">
        <v>6235</v>
      </c>
      <c r="F154" s="141" t="s">
        <v>6236</v>
      </c>
      <c r="G154" s="142" t="s">
        <v>231</v>
      </c>
      <c r="H154" s="142" t="s">
        <v>365</v>
      </c>
      <c r="I154" s="142" t="s">
        <v>233</v>
      </c>
      <c r="J154" s="142" t="s">
        <v>234</v>
      </c>
      <c r="K154" s="140" t="s">
        <v>5985</v>
      </c>
      <c r="L154" s="140" t="s">
        <v>6237</v>
      </c>
      <c r="M154" s="142" t="s">
        <v>243</v>
      </c>
      <c r="N154" s="142" t="s">
        <v>507</v>
      </c>
      <c r="O154" s="142" t="s">
        <v>251</v>
      </c>
      <c r="P154" s="143">
        <v>53100000</v>
      </c>
      <c r="Q154" s="143">
        <v>53100000</v>
      </c>
      <c r="R154" s="140">
        <v>0</v>
      </c>
      <c r="S154" s="142" t="s">
        <v>237</v>
      </c>
      <c r="T154" s="144" t="s">
        <v>24</v>
      </c>
      <c r="U154" s="142" t="s">
        <v>24</v>
      </c>
      <c r="V154" s="142"/>
      <c r="W154" s="142" t="s">
        <v>24</v>
      </c>
      <c r="X154" s="142"/>
      <c r="Y154" s="145" t="s">
        <v>24</v>
      </c>
    </row>
    <row r="155" spans="1:25" s="108" customFormat="1" x14ac:dyDescent="0.25">
      <c r="A155" s="107">
        <v>145</v>
      </c>
      <c r="B155" s="108" t="s">
        <v>5096</v>
      </c>
      <c r="C155" s="14" t="s">
        <v>54</v>
      </c>
      <c r="D155" s="14"/>
      <c r="E155" s="140" t="s">
        <v>6238</v>
      </c>
      <c r="F155" s="141" t="s">
        <v>5911</v>
      </c>
      <c r="G155" s="142" t="s">
        <v>231</v>
      </c>
      <c r="H155" s="142" t="s">
        <v>365</v>
      </c>
      <c r="I155" s="142" t="s">
        <v>233</v>
      </c>
      <c r="J155" s="142" t="s">
        <v>225</v>
      </c>
      <c r="K155" s="140" t="s">
        <v>5908</v>
      </c>
      <c r="L155" s="140" t="s">
        <v>6239</v>
      </c>
      <c r="M155" s="142" t="s">
        <v>272</v>
      </c>
      <c r="N155" s="142" t="s">
        <v>794</v>
      </c>
      <c r="O155" s="142" t="s">
        <v>251</v>
      </c>
      <c r="P155" s="143">
        <v>3605000000</v>
      </c>
      <c r="Q155" s="143">
        <v>3605000000</v>
      </c>
      <c r="R155" s="140">
        <v>0</v>
      </c>
      <c r="S155" s="142" t="s">
        <v>237</v>
      </c>
      <c r="T155" s="144" t="s">
        <v>24</v>
      </c>
      <c r="U155" s="142" t="s">
        <v>24</v>
      </c>
      <c r="V155" s="142"/>
      <c r="W155" s="142" t="s">
        <v>24</v>
      </c>
      <c r="X155" s="142"/>
      <c r="Y155" s="145" t="s">
        <v>24</v>
      </c>
    </row>
    <row r="156" spans="1:25" s="108" customFormat="1" x14ac:dyDescent="0.25">
      <c r="A156" s="107">
        <v>146</v>
      </c>
      <c r="B156" s="108" t="s">
        <v>5097</v>
      </c>
      <c r="C156" s="14" t="s">
        <v>54</v>
      </c>
      <c r="D156" s="14"/>
      <c r="E156" s="140" t="s">
        <v>6240</v>
      </c>
      <c r="F156" s="141" t="s">
        <v>5911</v>
      </c>
      <c r="G156" s="142" t="s">
        <v>231</v>
      </c>
      <c r="H156" s="142" t="s">
        <v>365</v>
      </c>
      <c r="I156" s="142" t="s">
        <v>233</v>
      </c>
      <c r="J156" s="142" t="s">
        <v>225</v>
      </c>
      <c r="K156" s="140" t="s">
        <v>5908</v>
      </c>
      <c r="L156" s="140" t="s">
        <v>6241</v>
      </c>
      <c r="M156" s="142" t="s">
        <v>272</v>
      </c>
      <c r="N156" s="142" t="s">
        <v>794</v>
      </c>
      <c r="O156" s="142" t="s">
        <v>256</v>
      </c>
      <c r="P156" s="143">
        <v>44000000000</v>
      </c>
      <c r="Q156" s="143">
        <v>44000000000</v>
      </c>
      <c r="R156" s="140">
        <v>0</v>
      </c>
      <c r="S156" s="142" t="s">
        <v>237</v>
      </c>
      <c r="T156" s="144" t="s">
        <v>24</v>
      </c>
      <c r="U156" s="142" t="s">
        <v>24</v>
      </c>
      <c r="V156" s="142"/>
      <c r="W156" s="142" t="s">
        <v>24</v>
      </c>
      <c r="X156" s="142"/>
      <c r="Y156" s="145" t="s">
        <v>24</v>
      </c>
    </row>
    <row r="157" spans="1:25" s="108" customFormat="1" x14ac:dyDescent="0.25">
      <c r="A157" s="107">
        <v>147</v>
      </c>
      <c r="B157" s="108" t="s">
        <v>5098</v>
      </c>
      <c r="C157" s="14" t="s">
        <v>54</v>
      </c>
      <c r="D157" s="14"/>
      <c r="E157" s="140" t="s">
        <v>6242</v>
      </c>
      <c r="F157" s="141" t="s">
        <v>5911</v>
      </c>
      <c r="G157" s="142" t="s">
        <v>231</v>
      </c>
      <c r="H157" s="142" t="s">
        <v>365</v>
      </c>
      <c r="I157" s="142" t="s">
        <v>233</v>
      </c>
      <c r="J157" s="142" t="s">
        <v>234</v>
      </c>
      <c r="K157" s="140" t="s">
        <v>5985</v>
      </c>
      <c r="L157" s="140" t="s">
        <v>6243</v>
      </c>
      <c r="M157" s="142" t="s">
        <v>260</v>
      </c>
      <c r="N157" s="142" t="s">
        <v>708</v>
      </c>
      <c r="O157" s="142" t="s">
        <v>256</v>
      </c>
      <c r="P157" s="143">
        <v>180500000</v>
      </c>
      <c r="Q157" s="143">
        <v>180500000</v>
      </c>
      <c r="R157" s="140">
        <v>0</v>
      </c>
      <c r="S157" s="142" t="s">
        <v>237</v>
      </c>
      <c r="T157" s="144" t="s">
        <v>24</v>
      </c>
      <c r="U157" s="142" t="s">
        <v>24</v>
      </c>
      <c r="V157" s="142"/>
      <c r="W157" s="142" t="s">
        <v>24</v>
      </c>
      <c r="X157" s="142"/>
      <c r="Y157" s="145" t="s">
        <v>24</v>
      </c>
    </row>
    <row r="158" spans="1:25" s="108" customFormat="1" x14ac:dyDescent="0.25">
      <c r="A158" s="107">
        <v>148</v>
      </c>
      <c r="B158" s="108" t="s">
        <v>5099</v>
      </c>
      <c r="C158" s="14" t="s">
        <v>54</v>
      </c>
      <c r="D158" s="14"/>
      <c r="E158" s="140" t="s">
        <v>6244</v>
      </c>
      <c r="F158" s="141" t="s">
        <v>5911</v>
      </c>
      <c r="G158" s="142" t="s">
        <v>231</v>
      </c>
      <c r="H158" s="142" t="s">
        <v>365</v>
      </c>
      <c r="I158" s="142" t="s">
        <v>233</v>
      </c>
      <c r="J158" s="142" t="s">
        <v>225</v>
      </c>
      <c r="K158" s="140" t="s">
        <v>5908</v>
      </c>
      <c r="L158" s="140" t="s">
        <v>6245</v>
      </c>
      <c r="M158" s="142" t="s">
        <v>235</v>
      </c>
      <c r="N158" s="142" t="s">
        <v>484</v>
      </c>
      <c r="O158" s="142" t="s">
        <v>256</v>
      </c>
      <c r="P158" s="143">
        <v>0</v>
      </c>
      <c r="Q158" s="143">
        <v>0</v>
      </c>
      <c r="R158" s="140">
        <v>0</v>
      </c>
      <c r="S158" s="142" t="s">
        <v>237</v>
      </c>
      <c r="T158" s="144" t="s">
        <v>24</v>
      </c>
      <c r="U158" s="142" t="s">
        <v>24</v>
      </c>
      <c r="V158" s="142"/>
      <c r="W158" s="142" t="s">
        <v>24</v>
      </c>
      <c r="X158" s="142"/>
      <c r="Y158" s="145" t="s">
        <v>24</v>
      </c>
    </row>
    <row r="159" spans="1:25" s="108" customFormat="1" x14ac:dyDescent="0.25">
      <c r="A159" s="107">
        <v>149</v>
      </c>
      <c r="B159" s="108" t="s">
        <v>5100</v>
      </c>
      <c r="C159" s="14" t="s">
        <v>54</v>
      </c>
      <c r="D159" s="14"/>
      <c r="E159" s="140" t="s">
        <v>6246</v>
      </c>
      <c r="F159" s="141" t="s">
        <v>5911</v>
      </c>
      <c r="G159" s="142" t="s">
        <v>231</v>
      </c>
      <c r="H159" s="142" t="s">
        <v>365</v>
      </c>
      <c r="I159" s="142" t="s">
        <v>233</v>
      </c>
      <c r="J159" s="142" t="s">
        <v>225</v>
      </c>
      <c r="K159" s="140" t="s">
        <v>5914</v>
      </c>
      <c r="L159" s="140" t="s">
        <v>6247</v>
      </c>
      <c r="M159" s="142" t="s">
        <v>272</v>
      </c>
      <c r="N159" s="142" t="s">
        <v>794</v>
      </c>
      <c r="O159" s="142" t="s">
        <v>256</v>
      </c>
      <c r="P159" s="143">
        <v>100000000</v>
      </c>
      <c r="Q159" s="143">
        <v>100000000</v>
      </c>
      <c r="R159" s="140">
        <v>0</v>
      </c>
      <c r="S159" s="142" t="s">
        <v>237</v>
      </c>
      <c r="T159" s="144" t="s">
        <v>24</v>
      </c>
      <c r="U159" s="142" t="s">
        <v>24</v>
      </c>
      <c r="V159" s="142"/>
      <c r="W159" s="142" t="s">
        <v>24</v>
      </c>
      <c r="X159" s="142"/>
      <c r="Y159" s="145" t="s">
        <v>24</v>
      </c>
    </row>
    <row r="160" spans="1:25" s="108" customFormat="1" x14ac:dyDescent="0.25">
      <c r="A160" s="107">
        <v>150</v>
      </c>
      <c r="B160" s="108" t="s">
        <v>5101</v>
      </c>
      <c r="C160" s="14" t="s">
        <v>54</v>
      </c>
      <c r="D160" s="14"/>
      <c r="E160" s="140" t="s">
        <v>6248</v>
      </c>
      <c r="F160" s="141" t="s">
        <v>5911</v>
      </c>
      <c r="G160" s="142" t="s">
        <v>231</v>
      </c>
      <c r="H160" s="142" t="s">
        <v>365</v>
      </c>
      <c r="I160" s="142" t="s">
        <v>233</v>
      </c>
      <c r="J160" s="142" t="s">
        <v>234</v>
      </c>
      <c r="K160" s="140" t="s">
        <v>5985</v>
      </c>
      <c r="L160" s="140" t="s">
        <v>6249</v>
      </c>
      <c r="M160" s="142" t="s">
        <v>284</v>
      </c>
      <c r="N160" s="142" t="s">
        <v>973</v>
      </c>
      <c r="O160" s="142" t="s">
        <v>256</v>
      </c>
      <c r="P160" s="143">
        <v>467000000</v>
      </c>
      <c r="Q160" s="143">
        <v>467000000</v>
      </c>
      <c r="R160" s="140">
        <v>0</v>
      </c>
      <c r="S160" s="142" t="s">
        <v>237</v>
      </c>
      <c r="T160" s="144" t="s">
        <v>24</v>
      </c>
      <c r="U160" s="142" t="s">
        <v>24</v>
      </c>
      <c r="V160" s="142"/>
      <c r="W160" s="142" t="s">
        <v>24</v>
      </c>
      <c r="X160" s="142"/>
      <c r="Y160" s="145" t="s">
        <v>24</v>
      </c>
    </row>
    <row r="161" spans="1:25" s="108" customFormat="1" x14ac:dyDescent="0.25">
      <c r="A161" s="107">
        <v>151</v>
      </c>
      <c r="B161" s="108" t="s">
        <v>5102</v>
      </c>
      <c r="C161" s="14" t="s">
        <v>54</v>
      </c>
      <c r="D161" s="14"/>
      <c r="E161" s="140" t="s">
        <v>6250</v>
      </c>
      <c r="F161" s="141" t="s">
        <v>5911</v>
      </c>
      <c r="G161" s="142" t="s">
        <v>231</v>
      </c>
      <c r="H161" s="142" t="s">
        <v>365</v>
      </c>
      <c r="I161" s="142" t="s">
        <v>233</v>
      </c>
      <c r="J161" s="142" t="s">
        <v>225</v>
      </c>
      <c r="K161" s="140" t="s">
        <v>5908</v>
      </c>
      <c r="L161" s="140" t="s">
        <v>6251</v>
      </c>
      <c r="M161" s="142" t="s">
        <v>272</v>
      </c>
      <c r="N161" s="142" t="s">
        <v>794</v>
      </c>
      <c r="O161" s="142" t="s">
        <v>251</v>
      </c>
      <c r="P161" s="143">
        <v>100000000</v>
      </c>
      <c r="Q161" s="143">
        <v>100000000</v>
      </c>
      <c r="R161" s="140">
        <v>0</v>
      </c>
      <c r="S161" s="142" t="s">
        <v>237</v>
      </c>
      <c r="T161" s="144" t="s">
        <v>24</v>
      </c>
      <c r="U161" s="142" t="s">
        <v>24</v>
      </c>
      <c r="V161" s="142"/>
      <c r="W161" s="142" t="s">
        <v>24</v>
      </c>
      <c r="X161" s="142"/>
      <c r="Y161" s="145" t="s">
        <v>24</v>
      </c>
    </row>
    <row r="162" spans="1:25" s="108" customFormat="1" x14ac:dyDescent="0.25">
      <c r="A162" s="107">
        <v>152</v>
      </c>
      <c r="B162" s="108" t="s">
        <v>5103</v>
      </c>
      <c r="C162" s="14" t="s">
        <v>54</v>
      </c>
      <c r="D162" s="14"/>
      <c r="E162" s="140" t="s">
        <v>6252</v>
      </c>
      <c r="F162" s="141" t="s">
        <v>6253</v>
      </c>
      <c r="G162" s="142" t="s">
        <v>231</v>
      </c>
      <c r="H162" s="142" t="s">
        <v>365</v>
      </c>
      <c r="I162" s="142" t="s">
        <v>233</v>
      </c>
      <c r="J162" s="142" t="s">
        <v>225</v>
      </c>
      <c r="K162" s="140" t="s">
        <v>5908</v>
      </c>
      <c r="L162" s="140" t="s">
        <v>6254</v>
      </c>
      <c r="M162" s="142" t="s">
        <v>272</v>
      </c>
      <c r="N162" s="142" t="s">
        <v>794</v>
      </c>
      <c r="O162" s="142" t="s">
        <v>251</v>
      </c>
      <c r="P162" s="143">
        <v>10000000</v>
      </c>
      <c r="Q162" s="143">
        <f>+P162</f>
        <v>10000000</v>
      </c>
      <c r="R162" s="140">
        <v>0</v>
      </c>
      <c r="S162" s="142" t="s">
        <v>237</v>
      </c>
      <c r="T162" s="144" t="s">
        <v>24</v>
      </c>
      <c r="U162" s="142" t="s">
        <v>24</v>
      </c>
      <c r="V162" s="142"/>
      <c r="W162" s="142" t="s">
        <v>24</v>
      </c>
      <c r="X162" s="142"/>
      <c r="Y162" s="145" t="s">
        <v>24</v>
      </c>
    </row>
    <row r="163" spans="1:25" s="108" customFormat="1" x14ac:dyDescent="0.25">
      <c r="A163" s="107">
        <v>153</v>
      </c>
      <c r="B163" s="108" t="s">
        <v>5104</v>
      </c>
      <c r="C163" s="14" t="s">
        <v>54</v>
      </c>
      <c r="D163" s="14"/>
      <c r="E163" s="140" t="s">
        <v>6255</v>
      </c>
      <c r="F163" s="141" t="s">
        <v>5911</v>
      </c>
      <c r="G163" s="142" t="s">
        <v>231</v>
      </c>
      <c r="H163" s="142" t="s">
        <v>365</v>
      </c>
      <c r="I163" s="142" t="s">
        <v>233</v>
      </c>
      <c r="J163" s="142" t="s">
        <v>225</v>
      </c>
      <c r="K163" s="140" t="s">
        <v>5908</v>
      </c>
      <c r="L163" s="140" t="s">
        <v>6256</v>
      </c>
      <c r="M163" s="142" t="s">
        <v>272</v>
      </c>
      <c r="N163" s="142" t="s">
        <v>794</v>
      </c>
      <c r="O163" s="142" t="s">
        <v>251</v>
      </c>
      <c r="P163" s="143">
        <v>100000000</v>
      </c>
      <c r="Q163" s="143">
        <v>100000000</v>
      </c>
      <c r="R163" s="140">
        <v>0</v>
      </c>
      <c r="S163" s="142" t="s">
        <v>237</v>
      </c>
      <c r="T163" s="144" t="s">
        <v>24</v>
      </c>
      <c r="U163" s="142" t="s">
        <v>24</v>
      </c>
      <c r="V163" s="142"/>
      <c r="W163" s="142" t="s">
        <v>24</v>
      </c>
      <c r="X163" s="142"/>
      <c r="Y163" s="145" t="s">
        <v>24</v>
      </c>
    </row>
    <row r="164" spans="1:25" s="108" customFormat="1" x14ac:dyDescent="0.25">
      <c r="A164" s="107">
        <v>154</v>
      </c>
      <c r="B164" s="108" t="s">
        <v>5105</v>
      </c>
      <c r="C164" s="14" t="s">
        <v>54</v>
      </c>
      <c r="D164" s="14"/>
      <c r="E164" s="140" t="s">
        <v>6257</v>
      </c>
      <c r="F164" s="141" t="s">
        <v>5911</v>
      </c>
      <c r="G164" s="142" t="s">
        <v>231</v>
      </c>
      <c r="H164" s="142" t="s">
        <v>365</v>
      </c>
      <c r="I164" s="142" t="s">
        <v>233</v>
      </c>
      <c r="J164" s="142" t="s">
        <v>234</v>
      </c>
      <c r="K164" s="140" t="s">
        <v>5985</v>
      </c>
      <c r="L164" s="140" t="s">
        <v>6258</v>
      </c>
      <c r="M164" s="142" t="s">
        <v>243</v>
      </c>
      <c r="N164" s="142" t="s">
        <v>507</v>
      </c>
      <c r="O164" s="142" t="s">
        <v>251</v>
      </c>
      <c r="P164" s="143">
        <v>107500000</v>
      </c>
      <c r="Q164" s="143">
        <f>+P164</f>
        <v>107500000</v>
      </c>
      <c r="R164" s="140">
        <v>0</v>
      </c>
      <c r="S164" s="142" t="s">
        <v>237</v>
      </c>
      <c r="T164" s="144" t="s">
        <v>24</v>
      </c>
      <c r="U164" s="142" t="s">
        <v>24</v>
      </c>
      <c r="V164" s="142"/>
      <c r="W164" s="142" t="s">
        <v>24</v>
      </c>
      <c r="X164" s="142"/>
      <c r="Y164" s="145" t="s">
        <v>24</v>
      </c>
    </row>
    <row r="165" spans="1:25" s="108" customFormat="1" x14ac:dyDescent="0.25">
      <c r="A165" s="107">
        <v>155</v>
      </c>
      <c r="B165" s="108" t="s">
        <v>5389</v>
      </c>
      <c r="C165" s="14" t="s">
        <v>54</v>
      </c>
      <c r="D165" s="14"/>
      <c r="E165" s="140" t="s">
        <v>6259</v>
      </c>
      <c r="F165" s="141" t="s">
        <v>6260</v>
      </c>
      <c r="G165" s="142" t="s">
        <v>231</v>
      </c>
      <c r="H165" s="142" t="s">
        <v>365</v>
      </c>
      <c r="I165" s="142" t="s">
        <v>233</v>
      </c>
      <c r="J165" s="142" t="s">
        <v>234</v>
      </c>
      <c r="K165" s="140" t="s">
        <v>5985</v>
      </c>
      <c r="L165" s="140" t="s">
        <v>6261</v>
      </c>
      <c r="M165" s="142" t="s">
        <v>325</v>
      </c>
      <c r="N165" s="142" t="s">
        <v>1456</v>
      </c>
      <c r="O165" s="142" t="s">
        <v>251</v>
      </c>
      <c r="P165" s="143">
        <v>85000000</v>
      </c>
      <c r="Q165" s="143">
        <v>85000000</v>
      </c>
      <c r="R165" s="140">
        <v>0</v>
      </c>
      <c r="S165" s="142" t="s">
        <v>237</v>
      </c>
      <c r="T165" s="144" t="s">
        <v>24</v>
      </c>
      <c r="U165" s="142" t="s">
        <v>24</v>
      </c>
      <c r="V165" s="142"/>
      <c r="W165" s="142" t="s">
        <v>24</v>
      </c>
      <c r="X165" s="142"/>
      <c r="Y165" s="145" t="s">
        <v>24</v>
      </c>
    </row>
    <row r="166" spans="1:25" s="108" customFormat="1" x14ac:dyDescent="0.25">
      <c r="A166" s="107">
        <v>156</v>
      </c>
      <c r="B166" s="108" t="s">
        <v>5390</v>
      </c>
      <c r="C166" s="14" t="s">
        <v>54</v>
      </c>
      <c r="D166" s="14"/>
      <c r="E166" s="153" t="s">
        <v>6262</v>
      </c>
      <c r="F166" s="154" t="s">
        <v>6263</v>
      </c>
      <c r="G166" s="155" t="s">
        <v>231</v>
      </c>
      <c r="H166" s="155" t="s">
        <v>365</v>
      </c>
      <c r="I166" s="155" t="s">
        <v>233</v>
      </c>
      <c r="J166" s="155" t="s">
        <v>225</v>
      </c>
      <c r="K166" s="153" t="s">
        <v>5924</v>
      </c>
      <c r="L166" s="153" t="s">
        <v>6264</v>
      </c>
      <c r="M166" s="155" t="s">
        <v>255</v>
      </c>
      <c r="N166" s="155" t="s">
        <v>680</v>
      </c>
      <c r="O166" s="155" t="s">
        <v>227</v>
      </c>
      <c r="P166" s="156">
        <v>18996000000</v>
      </c>
      <c r="Q166" s="156">
        <v>18996000000</v>
      </c>
      <c r="R166" s="153">
        <v>18996000000</v>
      </c>
      <c r="S166" s="155" t="s">
        <v>237</v>
      </c>
      <c r="T166" s="157" t="s">
        <v>24</v>
      </c>
      <c r="U166" s="155" t="s">
        <v>24</v>
      </c>
      <c r="V166" s="155"/>
      <c r="W166" s="155" t="s">
        <v>24</v>
      </c>
      <c r="X166" s="155"/>
      <c r="Y166" s="158" t="s">
        <v>24</v>
      </c>
    </row>
    <row r="167" spans="1:25" s="108" customFormat="1" x14ac:dyDescent="0.25">
      <c r="A167" s="107">
        <v>157</v>
      </c>
      <c r="B167" s="108" t="s">
        <v>5391</v>
      </c>
      <c r="C167" s="14" t="s">
        <v>54</v>
      </c>
      <c r="D167" s="14"/>
      <c r="E167" s="140" t="s">
        <v>6265</v>
      </c>
      <c r="F167" s="141" t="s">
        <v>5911</v>
      </c>
      <c r="G167" s="142" t="s">
        <v>231</v>
      </c>
      <c r="H167" s="142" t="s">
        <v>365</v>
      </c>
      <c r="I167" s="142" t="s">
        <v>233</v>
      </c>
      <c r="J167" s="142" t="s">
        <v>234</v>
      </c>
      <c r="K167" s="140" t="s">
        <v>5985</v>
      </c>
      <c r="L167" s="140" t="s">
        <v>6266</v>
      </c>
      <c r="M167" s="142" t="s">
        <v>243</v>
      </c>
      <c r="N167" s="142" t="s">
        <v>507</v>
      </c>
      <c r="O167" s="142" t="s">
        <v>251</v>
      </c>
      <c r="P167" s="143">
        <v>429000000</v>
      </c>
      <c r="Q167" s="143">
        <v>429000000</v>
      </c>
      <c r="R167" s="140">
        <v>0</v>
      </c>
      <c r="S167" s="142" t="s">
        <v>237</v>
      </c>
      <c r="T167" s="144" t="s">
        <v>24</v>
      </c>
      <c r="U167" s="142" t="s">
        <v>24</v>
      </c>
      <c r="V167" s="142"/>
      <c r="W167" s="142" t="s">
        <v>24</v>
      </c>
      <c r="X167" s="142"/>
      <c r="Y167" s="145" t="s">
        <v>24</v>
      </c>
    </row>
    <row r="168" spans="1:25" s="108" customFormat="1" x14ac:dyDescent="0.25">
      <c r="A168" s="107">
        <v>158</v>
      </c>
      <c r="B168" s="108" t="s">
        <v>5392</v>
      </c>
      <c r="C168" s="14" t="s">
        <v>54</v>
      </c>
      <c r="D168" s="14"/>
      <c r="E168" s="140" t="s">
        <v>6267</v>
      </c>
      <c r="F168" s="141" t="s">
        <v>6268</v>
      </c>
      <c r="G168" s="142" t="s">
        <v>231</v>
      </c>
      <c r="H168" s="142" t="s">
        <v>365</v>
      </c>
      <c r="I168" s="142" t="s">
        <v>233</v>
      </c>
      <c r="J168" s="142" t="s">
        <v>234</v>
      </c>
      <c r="K168" s="140" t="s">
        <v>5985</v>
      </c>
      <c r="L168" s="140" t="s">
        <v>6269</v>
      </c>
      <c r="M168" s="142" t="s">
        <v>243</v>
      </c>
      <c r="N168" s="142" t="s">
        <v>507</v>
      </c>
      <c r="O168" s="142" t="s">
        <v>251</v>
      </c>
      <c r="P168" s="143">
        <v>310000000</v>
      </c>
      <c r="Q168" s="143">
        <v>310000000</v>
      </c>
      <c r="R168" s="140">
        <v>0</v>
      </c>
      <c r="S168" s="142" t="s">
        <v>237</v>
      </c>
      <c r="T168" s="144" t="s">
        <v>24</v>
      </c>
      <c r="U168" s="142" t="s">
        <v>24</v>
      </c>
      <c r="V168" s="142"/>
      <c r="W168" s="142" t="s">
        <v>24</v>
      </c>
      <c r="X168" s="142"/>
      <c r="Y168" s="145" t="s">
        <v>24</v>
      </c>
    </row>
    <row r="169" spans="1:25" s="108" customFormat="1" x14ac:dyDescent="0.25">
      <c r="A169" s="107">
        <v>159</v>
      </c>
      <c r="B169" s="108" t="s">
        <v>5393</v>
      </c>
      <c r="C169" s="14" t="s">
        <v>54</v>
      </c>
      <c r="D169" s="14"/>
      <c r="E169" s="140" t="s">
        <v>6270</v>
      </c>
      <c r="F169" s="141" t="s">
        <v>6271</v>
      </c>
      <c r="G169" s="142" t="s">
        <v>231</v>
      </c>
      <c r="H169" s="142" t="s">
        <v>365</v>
      </c>
      <c r="I169" s="142" t="s">
        <v>233</v>
      </c>
      <c r="J169" s="142" t="s">
        <v>234</v>
      </c>
      <c r="K169" s="140" t="s">
        <v>5985</v>
      </c>
      <c r="L169" s="140" t="s">
        <v>6272</v>
      </c>
      <c r="M169" s="142" t="s">
        <v>243</v>
      </c>
      <c r="N169" s="142" t="s">
        <v>507</v>
      </c>
      <c r="O169" s="142" t="s">
        <v>256</v>
      </c>
      <c r="P169" s="143">
        <v>145000000</v>
      </c>
      <c r="Q169" s="143">
        <v>145000000</v>
      </c>
      <c r="R169" s="140">
        <v>0</v>
      </c>
      <c r="S169" s="142" t="s">
        <v>237</v>
      </c>
      <c r="T169" s="144" t="s">
        <v>24</v>
      </c>
      <c r="U169" s="142" t="s">
        <v>24</v>
      </c>
      <c r="V169" s="142"/>
      <c r="W169" s="142" t="s">
        <v>24</v>
      </c>
      <c r="X169" s="142"/>
      <c r="Y169" s="145" t="s">
        <v>24</v>
      </c>
    </row>
    <row r="170" spans="1:25" s="108" customFormat="1" x14ac:dyDescent="0.25">
      <c r="A170" s="107">
        <v>160</v>
      </c>
      <c r="B170" s="108" t="s">
        <v>5394</v>
      </c>
      <c r="C170" s="14" t="s">
        <v>54</v>
      </c>
      <c r="D170" s="14"/>
      <c r="E170" s="140" t="s">
        <v>6273</v>
      </c>
      <c r="F170" s="141" t="s">
        <v>5911</v>
      </c>
      <c r="G170" s="142" t="s">
        <v>231</v>
      </c>
      <c r="H170" s="142" t="s">
        <v>365</v>
      </c>
      <c r="I170" s="142" t="s">
        <v>233</v>
      </c>
      <c r="J170" s="142" t="s">
        <v>234</v>
      </c>
      <c r="K170" s="140" t="s">
        <v>5985</v>
      </c>
      <c r="L170" s="140" t="s">
        <v>6274</v>
      </c>
      <c r="M170" s="142" t="s">
        <v>243</v>
      </c>
      <c r="N170" s="142" t="s">
        <v>507</v>
      </c>
      <c r="O170" s="142" t="s">
        <v>251</v>
      </c>
      <c r="P170" s="143">
        <v>858000000</v>
      </c>
      <c r="Q170" s="143">
        <v>858000000</v>
      </c>
      <c r="R170" s="140">
        <v>0</v>
      </c>
      <c r="S170" s="142" t="s">
        <v>237</v>
      </c>
      <c r="T170" s="144" t="s">
        <v>24</v>
      </c>
      <c r="U170" s="142" t="s">
        <v>24</v>
      </c>
      <c r="V170" s="142"/>
      <c r="W170" s="142" t="s">
        <v>24</v>
      </c>
      <c r="X170" s="142"/>
      <c r="Y170" s="145" t="s">
        <v>24</v>
      </c>
    </row>
    <row r="171" spans="1:25" s="108" customFormat="1" x14ac:dyDescent="0.25">
      <c r="A171" s="107">
        <v>161</v>
      </c>
      <c r="B171" s="108" t="s">
        <v>5395</v>
      </c>
      <c r="C171" s="14" t="s">
        <v>54</v>
      </c>
      <c r="D171" s="14"/>
      <c r="E171" s="140" t="s">
        <v>6275</v>
      </c>
      <c r="F171" s="141" t="s">
        <v>5911</v>
      </c>
      <c r="G171" s="142" t="s">
        <v>231</v>
      </c>
      <c r="H171" s="142" t="s">
        <v>365</v>
      </c>
      <c r="I171" s="142" t="s">
        <v>233</v>
      </c>
      <c r="J171" s="142" t="s">
        <v>225</v>
      </c>
      <c r="K171" s="140" t="s">
        <v>5908</v>
      </c>
      <c r="L171" s="140" t="s">
        <v>6276</v>
      </c>
      <c r="M171" s="142" t="s">
        <v>272</v>
      </c>
      <c r="N171" s="142" t="s">
        <v>794</v>
      </c>
      <c r="O171" s="142" t="s">
        <v>245</v>
      </c>
      <c r="P171" s="143">
        <v>100000000</v>
      </c>
      <c r="Q171" s="143">
        <v>100000000</v>
      </c>
      <c r="R171" s="140">
        <v>0</v>
      </c>
      <c r="S171" s="142" t="s">
        <v>237</v>
      </c>
      <c r="T171" s="144" t="s">
        <v>24</v>
      </c>
      <c r="U171" s="142" t="s">
        <v>24</v>
      </c>
      <c r="V171" s="142"/>
      <c r="W171" s="142" t="s">
        <v>24</v>
      </c>
      <c r="X171" s="142"/>
      <c r="Y171" s="145" t="s">
        <v>24</v>
      </c>
    </row>
    <row r="172" spans="1:25" s="108" customFormat="1" x14ac:dyDescent="0.25">
      <c r="A172" s="107">
        <v>162</v>
      </c>
      <c r="B172" s="108" t="s">
        <v>5396</v>
      </c>
      <c r="C172" s="14" t="s">
        <v>54</v>
      </c>
      <c r="D172" s="14"/>
      <c r="E172" s="140" t="s">
        <v>6277</v>
      </c>
      <c r="F172" s="141" t="s">
        <v>5911</v>
      </c>
      <c r="G172" s="142" t="s">
        <v>231</v>
      </c>
      <c r="H172" s="142" t="s">
        <v>365</v>
      </c>
      <c r="I172" s="142" t="s">
        <v>233</v>
      </c>
      <c r="J172" s="142" t="s">
        <v>225</v>
      </c>
      <c r="K172" s="140" t="s">
        <v>5908</v>
      </c>
      <c r="L172" s="140" t="s">
        <v>6278</v>
      </c>
      <c r="M172" s="142" t="s">
        <v>272</v>
      </c>
      <c r="N172" s="142" t="s">
        <v>794</v>
      </c>
      <c r="O172" s="142" t="s">
        <v>245</v>
      </c>
      <c r="P172" s="143">
        <v>100000000</v>
      </c>
      <c r="Q172" s="143">
        <v>100000000</v>
      </c>
      <c r="R172" s="140">
        <v>0</v>
      </c>
      <c r="S172" s="142" t="s">
        <v>237</v>
      </c>
      <c r="T172" s="144" t="s">
        <v>24</v>
      </c>
      <c r="U172" s="142" t="s">
        <v>24</v>
      </c>
      <c r="V172" s="142"/>
      <c r="W172" s="142" t="s">
        <v>24</v>
      </c>
      <c r="X172" s="142"/>
      <c r="Y172" s="145" t="s">
        <v>24</v>
      </c>
    </row>
    <row r="173" spans="1:25" s="108" customFormat="1" x14ac:dyDescent="0.25">
      <c r="A173" s="107">
        <v>163</v>
      </c>
      <c r="B173" s="108" t="s">
        <v>5397</v>
      </c>
      <c r="C173" s="14" t="s">
        <v>54</v>
      </c>
      <c r="D173" s="14"/>
      <c r="E173" s="140" t="s">
        <v>6279</v>
      </c>
      <c r="F173" s="141" t="s">
        <v>5911</v>
      </c>
      <c r="G173" s="142" t="s">
        <v>231</v>
      </c>
      <c r="H173" s="142" t="s">
        <v>365</v>
      </c>
      <c r="I173" s="142" t="s">
        <v>233</v>
      </c>
      <c r="J173" s="142" t="s">
        <v>234</v>
      </c>
      <c r="K173" s="140" t="s">
        <v>5985</v>
      </c>
      <c r="L173" s="140" t="s">
        <v>6280</v>
      </c>
      <c r="M173" s="142" t="s">
        <v>243</v>
      </c>
      <c r="N173" s="142" t="s">
        <v>507</v>
      </c>
      <c r="O173" s="142" t="s">
        <v>245</v>
      </c>
      <c r="P173" s="143">
        <v>726245000</v>
      </c>
      <c r="Q173" s="143">
        <v>726245000</v>
      </c>
      <c r="R173" s="140">
        <v>0</v>
      </c>
      <c r="S173" s="142" t="s">
        <v>237</v>
      </c>
      <c r="T173" s="144" t="s">
        <v>24</v>
      </c>
      <c r="U173" s="142" t="s">
        <v>24</v>
      </c>
      <c r="V173" s="142"/>
      <c r="W173" s="142" t="s">
        <v>24</v>
      </c>
      <c r="X173" s="142"/>
      <c r="Y173" s="145" t="s">
        <v>24</v>
      </c>
    </row>
    <row r="174" spans="1:25" s="108" customFormat="1" x14ac:dyDescent="0.25">
      <c r="A174" s="107">
        <v>164</v>
      </c>
      <c r="B174" s="108" t="s">
        <v>5398</v>
      </c>
      <c r="C174" s="14" t="s">
        <v>54</v>
      </c>
      <c r="D174" s="14"/>
      <c r="E174" s="140" t="s">
        <v>6281</v>
      </c>
      <c r="F174" s="141" t="s">
        <v>5911</v>
      </c>
      <c r="G174" s="142" t="s">
        <v>231</v>
      </c>
      <c r="H174" s="142" t="s">
        <v>365</v>
      </c>
      <c r="I174" s="142" t="s">
        <v>233</v>
      </c>
      <c r="J174" s="142" t="s">
        <v>225</v>
      </c>
      <c r="K174" s="140" t="s">
        <v>5942</v>
      </c>
      <c r="L174" s="140" t="s">
        <v>6282</v>
      </c>
      <c r="M174" s="142" t="s">
        <v>272</v>
      </c>
      <c r="N174" s="142" t="s">
        <v>794</v>
      </c>
      <c r="O174" s="142" t="s">
        <v>256</v>
      </c>
      <c r="P174" s="143">
        <v>741845000</v>
      </c>
      <c r="Q174" s="143">
        <v>741845000</v>
      </c>
      <c r="R174" s="140">
        <v>0</v>
      </c>
      <c r="S174" s="142" t="s">
        <v>237</v>
      </c>
      <c r="T174" s="144" t="s">
        <v>24</v>
      </c>
      <c r="U174" s="142" t="s">
        <v>24</v>
      </c>
      <c r="V174" s="142"/>
      <c r="W174" s="142" t="s">
        <v>24</v>
      </c>
      <c r="X174" s="142"/>
      <c r="Y174" s="145" t="s">
        <v>24</v>
      </c>
    </row>
    <row r="175" spans="1:25" s="108" customFormat="1" x14ac:dyDescent="0.25">
      <c r="A175" s="107">
        <v>165</v>
      </c>
      <c r="B175" s="108" t="s">
        <v>5399</v>
      </c>
      <c r="C175" s="14" t="s">
        <v>54</v>
      </c>
      <c r="D175" s="14"/>
      <c r="E175" s="140" t="s">
        <v>6283</v>
      </c>
      <c r="F175" s="141" t="s">
        <v>5911</v>
      </c>
      <c r="G175" s="142" t="s">
        <v>231</v>
      </c>
      <c r="H175" s="142" t="s">
        <v>365</v>
      </c>
      <c r="I175" s="142" t="s">
        <v>233</v>
      </c>
      <c r="J175" s="142" t="s">
        <v>225</v>
      </c>
      <c r="K175" s="140" t="s">
        <v>5908</v>
      </c>
      <c r="L175" s="140" t="s">
        <v>6284</v>
      </c>
      <c r="M175" s="142" t="s">
        <v>243</v>
      </c>
      <c r="N175" s="142" t="s">
        <v>507</v>
      </c>
      <c r="O175" s="142" t="s">
        <v>251</v>
      </c>
      <c r="P175" s="143">
        <v>752245000</v>
      </c>
      <c r="Q175" s="143">
        <v>752245000</v>
      </c>
      <c r="R175" s="140">
        <v>0</v>
      </c>
      <c r="S175" s="142" t="s">
        <v>237</v>
      </c>
      <c r="T175" s="144" t="s">
        <v>24</v>
      </c>
      <c r="U175" s="142" t="s">
        <v>24</v>
      </c>
      <c r="V175" s="142"/>
      <c r="W175" s="142" t="s">
        <v>24</v>
      </c>
      <c r="X175" s="142"/>
      <c r="Y175" s="145" t="s">
        <v>24</v>
      </c>
    </row>
    <row r="176" spans="1:25" s="108" customFormat="1" x14ac:dyDescent="0.25">
      <c r="A176" s="107">
        <v>166</v>
      </c>
      <c r="B176" s="108" t="s">
        <v>5400</v>
      </c>
      <c r="C176" s="14" t="s">
        <v>54</v>
      </c>
      <c r="D176" s="14"/>
      <c r="E176" s="140" t="s">
        <v>6285</v>
      </c>
      <c r="F176" s="141" t="s">
        <v>5911</v>
      </c>
      <c r="G176" s="142" t="s">
        <v>231</v>
      </c>
      <c r="H176" s="142" t="s">
        <v>365</v>
      </c>
      <c r="I176" s="142" t="s">
        <v>233</v>
      </c>
      <c r="J176" s="142" t="s">
        <v>234</v>
      </c>
      <c r="K176" s="140" t="s">
        <v>5985</v>
      </c>
      <c r="L176" s="140" t="s">
        <v>6286</v>
      </c>
      <c r="M176" s="142" t="s">
        <v>243</v>
      </c>
      <c r="N176" s="142" t="s">
        <v>507</v>
      </c>
      <c r="O176" s="142" t="s">
        <v>251</v>
      </c>
      <c r="P176" s="143">
        <v>822445000</v>
      </c>
      <c r="Q176" s="143">
        <v>822445000</v>
      </c>
      <c r="R176" s="140">
        <v>0</v>
      </c>
      <c r="S176" s="142" t="s">
        <v>237</v>
      </c>
      <c r="T176" s="144" t="s">
        <v>24</v>
      </c>
      <c r="U176" s="142" t="s">
        <v>24</v>
      </c>
      <c r="V176" s="142"/>
      <c r="W176" s="142" t="s">
        <v>24</v>
      </c>
      <c r="X176" s="142"/>
      <c r="Y176" s="145" t="s">
        <v>24</v>
      </c>
    </row>
    <row r="177" spans="1:25" s="108" customFormat="1" x14ac:dyDescent="0.25">
      <c r="A177" s="107">
        <v>167</v>
      </c>
      <c r="B177" s="108" t="s">
        <v>5401</v>
      </c>
      <c r="C177" s="14" t="s">
        <v>54</v>
      </c>
      <c r="D177" s="14"/>
      <c r="E177" s="140" t="s">
        <v>6287</v>
      </c>
      <c r="F177" s="141" t="s">
        <v>5911</v>
      </c>
      <c r="G177" s="142" t="s">
        <v>231</v>
      </c>
      <c r="H177" s="142" t="s">
        <v>365</v>
      </c>
      <c r="I177" s="142" t="s">
        <v>233</v>
      </c>
      <c r="J177" s="142" t="s">
        <v>225</v>
      </c>
      <c r="K177" s="140" t="s">
        <v>5942</v>
      </c>
      <c r="L177" s="140" t="s">
        <v>6288</v>
      </c>
      <c r="M177" s="142" t="s">
        <v>272</v>
      </c>
      <c r="N177" s="142" t="s">
        <v>794</v>
      </c>
      <c r="O177" s="142" t="s">
        <v>256</v>
      </c>
      <c r="P177" s="143">
        <v>822445000</v>
      </c>
      <c r="Q177" s="143">
        <v>822445000</v>
      </c>
      <c r="R177" s="140">
        <v>0</v>
      </c>
      <c r="S177" s="142" t="s">
        <v>237</v>
      </c>
      <c r="T177" s="144" t="s">
        <v>24</v>
      </c>
      <c r="U177" s="142" t="s">
        <v>24</v>
      </c>
      <c r="V177" s="142"/>
      <c r="W177" s="142" t="s">
        <v>24</v>
      </c>
      <c r="X177" s="142"/>
      <c r="Y177" s="145" t="s">
        <v>24</v>
      </c>
    </row>
    <row r="178" spans="1:25" s="108" customFormat="1" x14ac:dyDescent="0.25">
      <c r="A178" s="107">
        <v>168</v>
      </c>
      <c r="B178" s="108" t="s">
        <v>5402</v>
      </c>
      <c r="C178" s="14" t="s">
        <v>54</v>
      </c>
      <c r="D178" s="14"/>
      <c r="E178" s="140" t="s">
        <v>6289</v>
      </c>
      <c r="F178" s="141" t="s">
        <v>6290</v>
      </c>
      <c r="G178" s="142" t="s">
        <v>231</v>
      </c>
      <c r="H178" s="142" t="s">
        <v>365</v>
      </c>
      <c r="I178" s="142" t="s">
        <v>233</v>
      </c>
      <c r="J178" s="142" t="s">
        <v>225</v>
      </c>
      <c r="K178" s="140" t="s">
        <v>5942</v>
      </c>
      <c r="L178" s="140" t="s">
        <v>6291</v>
      </c>
      <c r="M178" s="142" t="s">
        <v>272</v>
      </c>
      <c r="N178" s="142" t="s">
        <v>794</v>
      </c>
      <c r="O178" s="142" t="s">
        <v>251</v>
      </c>
      <c r="P178" s="143">
        <v>775645000</v>
      </c>
      <c r="Q178" s="143">
        <v>775645000</v>
      </c>
      <c r="R178" s="140">
        <v>0</v>
      </c>
      <c r="S178" s="142" t="s">
        <v>237</v>
      </c>
      <c r="T178" s="144" t="s">
        <v>24</v>
      </c>
      <c r="U178" s="142" t="s">
        <v>24</v>
      </c>
      <c r="V178" s="142"/>
      <c r="W178" s="142" t="s">
        <v>24</v>
      </c>
      <c r="X178" s="142"/>
      <c r="Y178" s="145" t="s">
        <v>24</v>
      </c>
    </row>
    <row r="179" spans="1:25" s="108" customFormat="1" x14ac:dyDescent="0.25">
      <c r="A179" s="107">
        <v>169</v>
      </c>
      <c r="B179" s="108" t="s">
        <v>5403</v>
      </c>
      <c r="C179" s="14" t="s">
        <v>54</v>
      </c>
      <c r="D179" s="14"/>
      <c r="E179" s="140" t="s">
        <v>6292</v>
      </c>
      <c r="F179" s="141" t="s">
        <v>5911</v>
      </c>
      <c r="G179" s="142" t="s">
        <v>231</v>
      </c>
      <c r="H179" s="142" t="s">
        <v>365</v>
      </c>
      <c r="I179" s="142" t="s">
        <v>233</v>
      </c>
      <c r="J179" s="142" t="s">
        <v>225</v>
      </c>
      <c r="K179" s="140" t="s">
        <v>5908</v>
      </c>
      <c r="L179" s="140" t="s">
        <v>6293</v>
      </c>
      <c r="M179" s="142" t="s">
        <v>243</v>
      </c>
      <c r="N179" s="142" t="s">
        <v>507</v>
      </c>
      <c r="O179" s="142" t="s">
        <v>251</v>
      </c>
      <c r="P179" s="143">
        <v>757445000</v>
      </c>
      <c r="Q179" s="143">
        <f>+P179</f>
        <v>757445000</v>
      </c>
      <c r="R179" s="140">
        <v>0</v>
      </c>
      <c r="S179" s="142" t="s">
        <v>237</v>
      </c>
      <c r="T179" s="144" t="s">
        <v>24</v>
      </c>
      <c r="U179" s="142" t="s">
        <v>24</v>
      </c>
      <c r="V179" s="142"/>
      <c r="W179" s="142" t="s">
        <v>24</v>
      </c>
      <c r="X179" s="142"/>
      <c r="Y179" s="145" t="s">
        <v>24</v>
      </c>
    </row>
    <row r="180" spans="1:25" s="108" customFormat="1" x14ac:dyDescent="0.25">
      <c r="A180" s="107">
        <v>170</v>
      </c>
      <c r="B180" s="108" t="s">
        <v>5404</v>
      </c>
      <c r="C180" s="14" t="s">
        <v>54</v>
      </c>
      <c r="D180" s="14"/>
      <c r="E180" s="140" t="s">
        <v>6294</v>
      </c>
      <c r="F180" s="141" t="s">
        <v>6295</v>
      </c>
      <c r="G180" s="142" t="s">
        <v>231</v>
      </c>
      <c r="H180" s="142" t="s">
        <v>365</v>
      </c>
      <c r="I180" s="142" t="s">
        <v>233</v>
      </c>
      <c r="J180" s="142" t="s">
        <v>225</v>
      </c>
      <c r="K180" s="140" t="s">
        <v>5914</v>
      </c>
      <c r="L180" s="140" t="s">
        <v>6296</v>
      </c>
      <c r="M180" s="142" t="s">
        <v>272</v>
      </c>
      <c r="N180" s="142" t="s">
        <v>794</v>
      </c>
      <c r="O180" s="142" t="s">
        <v>251</v>
      </c>
      <c r="P180" s="143">
        <v>822445000</v>
      </c>
      <c r="Q180" s="143">
        <v>822445000</v>
      </c>
      <c r="R180" s="140">
        <v>0</v>
      </c>
      <c r="S180" s="142" t="s">
        <v>237</v>
      </c>
      <c r="T180" s="144" t="s">
        <v>24</v>
      </c>
      <c r="U180" s="142" t="s">
        <v>24</v>
      </c>
      <c r="V180" s="142"/>
      <c r="W180" s="142" t="s">
        <v>24</v>
      </c>
      <c r="X180" s="142"/>
      <c r="Y180" s="145" t="s">
        <v>24</v>
      </c>
    </row>
    <row r="181" spans="1:25" s="108" customFormat="1" x14ac:dyDescent="0.25">
      <c r="A181" s="107">
        <v>171</v>
      </c>
      <c r="B181" s="108" t="s">
        <v>5405</v>
      </c>
      <c r="C181" s="14" t="s">
        <v>54</v>
      </c>
      <c r="D181" s="14"/>
      <c r="E181" s="140" t="s">
        <v>6297</v>
      </c>
      <c r="F181" s="141" t="s">
        <v>6268</v>
      </c>
      <c r="G181" s="142" t="s">
        <v>231</v>
      </c>
      <c r="H181" s="142" t="s">
        <v>365</v>
      </c>
      <c r="I181" s="142" t="s">
        <v>233</v>
      </c>
      <c r="J181" s="142" t="s">
        <v>234</v>
      </c>
      <c r="K181" s="140" t="s">
        <v>5985</v>
      </c>
      <c r="L181" s="140" t="s">
        <v>6298</v>
      </c>
      <c r="M181" s="142" t="s">
        <v>243</v>
      </c>
      <c r="N181" s="142" t="s">
        <v>507</v>
      </c>
      <c r="O181" s="142" t="s">
        <v>251</v>
      </c>
      <c r="P181" s="143">
        <v>12500000</v>
      </c>
      <c r="Q181" s="143">
        <v>12500000</v>
      </c>
      <c r="R181" s="140">
        <v>0</v>
      </c>
      <c r="S181" s="142" t="s">
        <v>237</v>
      </c>
      <c r="T181" s="144" t="s">
        <v>24</v>
      </c>
      <c r="U181" s="142" t="s">
        <v>24</v>
      </c>
      <c r="V181" s="142"/>
      <c r="W181" s="142" t="s">
        <v>24</v>
      </c>
      <c r="X181" s="142"/>
      <c r="Y181" s="145" t="s">
        <v>24</v>
      </c>
    </row>
    <row r="182" spans="1:25" s="108" customFormat="1" x14ac:dyDescent="0.25">
      <c r="A182" s="107">
        <v>172</v>
      </c>
      <c r="B182" s="108" t="s">
        <v>5406</v>
      </c>
      <c r="C182" s="14" t="s">
        <v>54</v>
      </c>
      <c r="D182" s="14"/>
      <c r="E182" s="140" t="s">
        <v>6299</v>
      </c>
      <c r="F182" s="141" t="s">
        <v>6175</v>
      </c>
      <c r="G182" s="142" t="s">
        <v>231</v>
      </c>
      <c r="H182" s="142" t="s">
        <v>365</v>
      </c>
      <c r="I182" s="142" t="s">
        <v>233</v>
      </c>
      <c r="J182" s="142" t="s">
        <v>234</v>
      </c>
      <c r="K182" s="140" t="s">
        <v>5985</v>
      </c>
      <c r="L182" s="140" t="s">
        <v>6300</v>
      </c>
      <c r="M182" s="142" t="s">
        <v>243</v>
      </c>
      <c r="N182" s="142" t="s">
        <v>507</v>
      </c>
      <c r="O182" s="142" t="s">
        <v>251</v>
      </c>
      <c r="P182" s="143">
        <v>27514000</v>
      </c>
      <c r="Q182" s="143">
        <v>27514000</v>
      </c>
      <c r="R182" s="140">
        <v>0</v>
      </c>
      <c r="S182" s="142" t="s">
        <v>237</v>
      </c>
      <c r="T182" s="144" t="s">
        <v>24</v>
      </c>
      <c r="U182" s="142" t="s">
        <v>24</v>
      </c>
      <c r="V182" s="142"/>
      <c r="W182" s="142" t="s">
        <v>24</v>
      </c>
      <c r="X182" s="142"/>
      <c r="Y182" s="145" t="s">
        <v>24</v>
      </c>
    </row>
    <row r="183" spans="1:25" s="108" customFormat="1" x14ac:dyDescent="0.25">
      <c r="A183" s="107">
        <v>173</v>
      </c>
      <c r="B183" s="108" t="s">
        <v>5407</v>
      </c>
      <c r="C183" s="14" t="s">
        <v>54</v>
      </c>
      <c r="D183" s="14"/>
      <c r="E183" s="140" t="s">
        <v>6301</v>
      </c>
      <c r="F183" s="141" t="s">
        <v>6302</v>
      </c>
      <c r="G183" s="142" t="s">
        <v>231</v>
      </c>
      <c r="H183" s="142" t="s">
        <v>365</v>
      </c>
      <c r="I183" s="142" t="s">
        <v>233</v>
      </c>
      <c r="J183" s="142" t="s">
        <v>234</v>
      </c>
      <c r="K183" s="140" t="s">
        <v>5985</v>
      </c>
      <c r="L183" s="140" t="s">
        <v>6303</v>
      </c>
      <c r="M183" s="142" t="s">
        <v>243</v>
      </c>
      <c r="N183" s="142" t="s">
        <v>507</v>
      </c>
      <c r="O183" s="142" t="s">
        <v>251</v>
      </c>
      <c r="P183" s="143">
        <v>56000000</v>
      </c>
      <c r="Q183" s="143">
        <v>56000000</v>
      </c>
      <c r="R183" s="140">
        <v>0</v>
      </c>
      <c r="S183" s="142" t="s">
        <v>237</v>
      </c>
      <c r="T183" s="144" t="s">
        <v>24</v>
      </c>
      <c r="U183" s="142" t="s">
        <v>24</v>
      </c>
      <c r="V183" s="142"/>
      <c r="W183" s="142" t="s">
        <v>24</v>
      </c>
      <c r="X183" s="142"/>
      <c r="Y183" s="145" t="s">
        <v>24</v>
      </c>
    </row>
    <row r="184" spans="1:25" s="108" customFormat="1" x14ac:dyDescent="0.25">
      <c r="A184" s="107">
        <v>174</v>
      </c>
      <c r="B184" s="108" t="s">
        <v>5408</v>
      </c>
      <c r="C184" s="14" t="s">
        <v>54</v>
      </c>
      <c r="D184" s="14"/>
      <c r="E184" s="140" t="s">
        <v>6304</v>
      </c>
      <c r="F184" s="141" t="s">
        <v>6305</v>
      </c>
      <c r="G184" s="142" t="s">
        <v>231</v>
      </c>
      <c r="H184" s="142" t="s">
        <v>365</v>
      </c>
      <c r="I184" s="142" t="s">
        <v>233</v>
      </c>
      <c r="J184" s="142" t="s">
        <v>234</v>
      </c>
      <c r="K184" s="140" t="s">
        <v>5985</v>
      </c>
      <c r="L184" s="140" t="s">
        <v>6306</v>
      </c>
      <c r="M184" s="142" t="s">
        <v>243</v>
      </c>
      <c r="N184" s="142" t="s">
        <v>507</v>
      </c>
      <c r="O184" s="142" t="s">
        <v>251</v>
      </c>
      <c r="P184" s="143">
        <v>140000000</v>
      </c>
      <c r="Q184" s="143">
        <v>140000000</v>
      </c>
      <c r="R184" s="140">
        <v>0</v>
      </c>
      <c r="S184" s="142" t="s">
        <v>237</v>
      </c>
      <c r="T184" s="144" t="s">
        <v>24</v>
      </c>
      <c r="U184" s="142" t="s">
        <v>24</v>
      </c>
      <c r="V184" s="142"/>
      <c r="W184" s="142" t="s">
        <v>24</v>
      </c>
      <c r="X184" s="142"/>
      <c r="Y184" s="145" t="s">
        <v>24</v>
      </c>
    </row>
    <row r="185" spans="1:25" s="108" customFormat="1" x14ac:dyDescent="0.25">
      <c r="A185" s="107">
        <v>175</v>
      </c>
      <c r="B185" s="108" t="s">
        <v>5409</v>
      </c>
      <c r="C185" s="14" t="s">
        <v>54</v>
      </c>
      <c r="D185" s="14"/>
      <c r="E185" s="140" t="s">
        <v>6307</v>
      </c>
      <c r="F185" s="141" t="s">
        <v>5911</v>
      </c>
      <c r="G185" s="142" t="s">
        <v>231</v>
      </c>
      <c r="H185" s="142" t="s">
        <v>365</v>
      </c>
      <c r="I185" s="142" t="s">
        <v>233</v>
      </c>
      <c r="J185" s="142" t="s">
        <v>225</v>
      </c>
      <c r="K185" s="140" t="s">
        <v>5920</v>
      </c>
      <c r="L185" s="140" t="s">
        <v>6308</v>
      </c>
      <c r="M185" s="142" t="s">
        <v>264</v>
      </c>
      <c r="N185" s="142" t="s">
        <v>725</v>
      </c>
      <c r="O185" s="142" t="s">
        <v>256</v>
      </c>
      <c r="P185" s="143">
        <v>468466576</v>
      </c>
      <c r="Q185" s="143">
        <v>468466576</v>
      </c>
      <c r="R185" s="140">
        <v>0</v>
      </c>
      <c r="S185" s="142" t="s">
        <v>237</v>
      </c>
      <c r="T185" s="144" t="s">
        <v>24</v>
      </c>
      <c r="U185" s="142" t="s">
        <v>24</v>
      </c>
      <c r="V185" s="142"/>
      <c r="W185" s="142" t="s">
        <v>24</v>
      </c>
      <c r="X185" s="142"/>
      <c r="Y185" s="145" t="s">
        <v>24</v>
      </c>
    </row>
    <row r="186" spans="1:25" s="108" customFormat="1" x14ac:dyDescent="0.25">
      <c r="A186" s="107">
        <v>176</v>
      </c>
      <c r="B186" s="108" t="s">
        <v>5410</v>
      </c>
      <c r="C186" s="14" t="s">
        <v>54</v>
      </c>
      <c r="D186" s="14"/>
      <c r="E186" s="140" t="s">
        <v>6309</v>
      </c>
      <c r="F186" s="141" t="s">
        <v>5911</v>
      </c>
      <c r="G186" s="142" t="s">
        <v>231</v>
      </c>
      <c r="H186" s="142" t="s">
        <v>365</v>
      </c>
      <c r="I186" s="142" t="s">
        <v>233</v>
      </c>
      <c r="J186" s="142" t="s">
        <v>234</v>
      </c>
      <c r="K186" s="140" t="s">
        <v>5985</v>
      </c>
      <c r="L186" s="140" t="s">
        <v>6310</v>
      </c>
      <c r="M186" s="142" t="s">
        <v>260</v>
      </c>
      <c r="N186" s="142" t="s">
        <v>708</v>
      </c>
      <c r="O186" s="142" t="s">
        <v>256</v>
      </c>
      <c r="P186" s="143">
        <v>71500000</v>
      </c>
      <c r="Q186" s="143">
        <v>71500000</v>
      </c>
      <c r="R186" s="140">
        <v>0</v>
      </c>
      <c r="S186" s="142" t="s">
        <v>237</v>
      </c>
      <c r="T186" s="144" t="s">
        <v>24</v>
      </c>
      <c r="U186" s="142" t="s">
        <v>24</v>
      </c>
      <c r="V186" s="142"/>
      <c r="W186" s="142" t="s">
        <v>24</v>
      </c>
      <c r="X186" s="142"/>
      <c r="Y186" s="145" t="s">
        <v>24</v>
      </c>
    </row>
    <row r="187" spans="1:25" s="108" customFormat="1" x14ac:dyDescent="0.25">
      <c r="A187" s="107">
        <v>177</v>
      </c>
      <c r="B187" s="108" t="s">
        <v>5411</v>
      </c>
      <c r="C187" s="14" t="s">
        <v>54</v>
      </c>
      <c r="D187" s="14"/>
      <c r="E187" s="140" t="s">
        <v>6311</v>
      </c>
      <c r="F187" s="141" t="s">
        <v>6312</v>
      </c>
      <c r="G187" s="142" t="s">
        <v>231</v>
      </c>
      <c r="H187" s="142" t="s">
        <v>365</v>
      </c>
      <c r="I187" s="142" t="s">
        <v>233</v>
      </c>
      <c r="J187" s="142" t="s">
        <v>225</v>
      </c>
      <c r="K187" s="140" t="s">
        <v>5908</v>
      </c>
      <c r="L187" s="140" t="s">
        <v>6313</v>
      </c>
      <c r="M187" s="142" t="s">
        <v>260</v>
      </c>
      <c r="N187" s="142" t="s">
        <v>708</v>
      </c>
      <c r="O187" s="142" t="s">
        <v>245</v>
      </c>
      <c r="P187" s="143">
        <v>823000000</v>
      </c>
      <c r="Q187" s="143">
        <v>823000000</v>
      </c>
      <c r="R187" s="140">
        <v>0</v>
      </c>
      <c r="S187" s="142" t="s">
        <v>237</v>
      </c>
      <c r="T187" s="144" t="s">
        <v>24</v>
      </c>
      <c r="U187" s="142" t="s">
        <v>24</v>
      </c>
      <c r="V187" s="142"/>
      <c r="W187" s="142" t="s">
        <v>24</v>
      </c>
      <c r="X187" s="142"/>
      <c r="Y187" s="145" t="s">
        <v>24</v>
      </c>
    </row>
    <row r="188" spans="1:25" s="108" customFormat="1" x14ac:dyDescent="0.25">
      <c r="A188" s="107">
        <v>178</v>
      </c>
      <c r="B188" s="108" t="s">
        <v>5412</v>
      </c>
      <c r="C188" s="14" t="s">
        <v>54</v>
      </c>
      <c r="D188" s="14"/>
      <c r="E188" s="140" t="s">
        <v>6314</v>
      </c>
      <c r="F188" s="141" t="s">
        <v>5911</v>
      </c>
      <c r="G188" s="142" t="s">
        <v>231</v>
      </c>
      <c r="H188" s="142" t="s">
        <v>365</v>
      </c>
      <c r="I188" s="142" t="s">
        <v>233</v>
      </c>
      <c r="J188" s="142" t="s">
        <v>225</v>
      </c>
      <c r="K188" s="140" t="s">
        <v>5908</v>
      </c>
      <c r="L188" s="140" t="s">
        <v>6315</v>
      </c>
      <c r="M188" s="142" t="s">
        <v>272</v>
      </c>
      <c r="N188" s="142" t="s">
        <v>794</v>
      </c>
      <c r="O188" s="142" t="s">
        <v>251</v>
      </c>
      <c r="P188" s="143">
        <v>732000000</v>
      </c>
      <c r="Q188" s="143">
        <v>732000000</v>
      </c>
      <c r="R188" s="140">
        <v>0</v>
      </c>
      <c r="S188" s="142" t="s">
        <v>237</v>
      </c>
      <c r="T188" s="144" t="s">
        <v>24</v>
      </c>
      <c r="U188" s="142" t="s">
        <v>24</v>
      </c>
      <c r="V188" s="142"/>
      <c r="W188" s="142" t="s">
        <v>24</v>
      </c>
      <c r="X188" s="142"/>
      <c r="Y188" s="145" t="s">
        <v>24</v>
      </c>
    </row>
    <row r="189" spans="1:25" s="108" customFormat="1" x14ac:dyDescent="0.25">
      <c r="A189" s="107">
        <v>179</v>
      </c>
      <c r="B189" s="108" t="s">
        <v>5413</v>
      </c>
      <c r="C189" s="14" t="s">
        <v>54</v>
      </c>
      <c r="D189" s="14"/>
      <c r="E189" s="140" t="s">
        <v>6316</v>
      </c>
      <c r="F189" s="141" t="s">
        <v>5911</v>
      </c>
      <c r="G189" s="142" t="s">
        <v>231</v>
      </c>
      <c r="H189" s="142" t="s">
        <v>365</v>
      </c>
      <c r="I189" s="142" t="s">
        <v>233</v>
      </c>
      <c r="J189" s="142" t="s">
        <v>225</v>
      </c>
      <c r="K189" s="140" t="s">
        <v>5908</v>
      </c>
      <c r="L189" s="140" t="s">
        <v>6317</v>
      </c>
      <c r="M189" s="142" t="s">
        <v>272</v>
      </c>
      <c r="N189" s="142" t="s">
        <v>794</v>
      </c>
      <c r="O189" s="142" t="s">
        <v>251</v>
      </c>
      <c r="P189" s="143">
        <v>874445000</v>
      </c>
      <c r="Q189" s="143">
        <v>874445000</v>
      </c>
      <c r="R189" s="140">
        <v>0</v>
      </c>
      <c r="S189" s="142" t="s">
        <v>237</v>
      </c>
      <c r="T189" s="144" t="s">
        <v>24</v>
      </c>
      <c r="U189" s="142" t="s">
        <v>24</v>
      </c>
      <c r="V189" s="142"/>
      <c r="W189" s="142" t="s">
        <v>24</v>
      </c>
      <c r="X189" s="142"/>
      <c r="Y189" s="145" t="s">
        <v>24</v>
      </c>
    </row>
    <row r="190" spans="1:25" s="108" customFormat="1" x14ac:dyDescent="0.25">
      <c r="A190" s="107">
        <v>180</v>
      </c>
      <c r="B190" s="108" t="s">
        <v>5414</v>
      </c>
      <c r="C190" s="14" t="s">
        <v>54</v>
      </c>
      <c r="D190" s="14"/>
      <c r="E190" s="140" t="s">
        <v>6318</v>
      </c>
      <c r="F190" s="141" t="s">
        <v>6319</v>
      </c>
      <c r="G190" s="142" t="s">
        <v>231</v>
      </c>
      <c r="H190" s="142" t="s">
        <v>365</v>
      </c>
      <c r="I190" s="142" t="s">
        <v>233</v>
      </c>
      <c r="J190" s="142" t="s">
        <v>234</v>
      </c>
      <c r="K190" s="140" t="s">
        <v>5985</v>
      </c>
      <c r="L190" s="140" t="s">
        <v>6320</v>
      </c>
      <c r="M190" s="142" t="s">
        <v>319</v>
      </c>
      <c r="N190" s="142" t="s">
        <v>1385</v>
      </c>
      <c r="O190" s="142" t="s">
        <v>251</v>
      </c>
      <c r="P190" s="143">
        <v>125000000</v>
      </c>
      <c r="Q190" s="143">
        <v>125000000</v>
      </c>
      <c r="R190" s="140">
        <v>0</v>
      </c>
      <c r="S190" s="142" t="s">
        <v>237</v>
      </c>
      <c r="T190" s="144" t="s">
        <v>24</v>
      </c>
      <c r="U190" s="142" t="s">
        <v>24</v>
      </c>
      <c r="V190" s="142"/>
      <c r="W190" s="142" t="s">
        <v>24</v>
      </c>
      <c r="X190" s="142"/>
      <c r="Y190" s="145" t="s">
        <v>24</v>
      </c>
    </row>
    <row r="191" spans="1:25" s="108" customFormat="1" x14ac:dyDescent="0.25">
      <c r="A191" s="107">
        <v>181</v>
      </c>
      <c r="B191" s="108" t="s">
        <v>5415</v>
      </c>
      <c r="C191" s="14" t="s">
        <v>54</v>
      </c>
      <c r="D191" s="14"/>
      <c r="E191" s="146" t="s">
        <v>6321</v>
      </c>
      <c r="F191" s="147" t="s">
        <v>5911</v>
      </c>
      <c r="G191" s="148" t="s">
        <v>231</v>
      </c>
      <c r="H191" s="148" t="s">
        <v>347</v>
      </c>
      <c r="I191" s="148" t="s">
        <v>233</v>
      </c>
      <c r="J191" s="148" t="s">
        <v>225</v>
      </c>
      <c r="K191" s="146" t="s">
        <v>5908</v>
      </c>
      <c r="L191" s="146" t="s">
        <v>6322</v>
      </c>
      <c r="M191" s="148" t="s">
        <v>243</v>
      </c>
      <c r="N191" s="148" t="s">
        <v>507</v>
      </c>
      <c r="O191" s="148" t="s">
        <v>227</v>
      </c>
      <c r="P191" s="149">
        <v>0</v>
      </c>
      <c r="Q191" s="149">
        <v>0</v>
      </c>
      <c r="R191" s="146">
        <v>0</v>
      </c>
      <c r="S191" s="148" t="s">
        <v>237</v>
      </c>
      <c r="T191" s="150" t="s">
        <v>24</v>
      </c>
      <c r="U191" s="148" t="s">
        <v>24</v>
      </c>
      <c r="V191" s="148"/>
      <c r="W191" s="148" t="s">
        <v>24</v>
      </c>
      <c r="X191" s="148"/>
      <c r="Y191" s="151" t="s">
        <v>24</v>
      </c>
    </row>
    <row r="192" spans="1:25" s="108" customFormat="1" x14ac:dyDescent="0.25">
      <c r="A192" s="107">
        <v>182</v>
      </c>
      <c r="B192" s="108" t="s">
        <v>5416</v>
      </c>
      <c r="C192" s="14" t="s">
        <v>54</v>
      </c>
      <c r="D192" s="14"/>
      <c r="E192" s="140" t="s">
        <v>6323</v>
      </c>
      <c r="F192" s="141" t="s">
        <v>5911</v>
      </c>
      <c r="G192" s="142" t="s">
        <v>231</v>
      </c>
      <c r="H192" s="142" t="s">
        <v>365</v>
      </c>
      <c r="I192" s="142" t="s">
        <v>233</v>
      </c>
      <c r="J192" s="142" t="s">
        <v>234</v>
      </c>
      <c r="K192" s="140" t="s">
        <v>5985</v>
      </c>
      <c r="L192" s="140" t="s">
        <v>6324</v>
      </c>
      <c r="M192" s="142" t="s">
        <v>243</v>
      </c>
      <c r="N192" s="142" t="s">
        <v>507</v>
      </c>
      <c r="O192" s="142" t="s">
        <v>256</v>
      </c>
      <c r="P192" s="143">
        <v>1139000000</v>
      </c>
      <c r="Q192" s="143">
        <v>1139000000</v>
      </c>
      <c r="R192" s="140">
        <v>0</v>
      </c>
      <c r="S192" s="142" t="s">
        <v>237</v>
      </c>
      <c r="T192" s="144" t="s">
        <v>24</v>
      </c>
      <c r="U192" s="142" t="s">
        <v>24</v>
      </c>
      <c r="V192" s="142"/>
      <c r="W192" s="142" t="s">
        <v>24</v>
      </c>
      <c r="X192" s="142"/>
      <c r="Y192" s="145" t="s">
        <v>24</v>
      </c>
    </row>
    <row r="193" spans="1:25" s="108" customFormat="1" x14ac:dyDescent="0.25">
      <c r="A193" s="107">
        <v>183</v>
      </c>
      <c r="B193" s="108" t="s">
        <v>5417</v>
      </c>
      <c r="C193" s="14" t="s">
        <v>54</v>
      </c>
      <c r="D193" s="14"/>
      <c r="E193" s="140" t="s">
        <v>6325</v>
      </c>
      <c r="F193" s="141" t="s">
        <v>5911</v>
      </c>
      <c r="G193" s="142" t="s">
        <v>231</v>
      </c>
      <c r="H193" s="142" t="s">
        <v>365</v>
      </c>
      <c r="I193" s="142" t="s">
        <v>233</v>
      </c>
      <c r="J193" s="142" t="s">
        <v>225</v>
      </c>
      <c r="K193" s="140" t="s">
        <v>5942</v>
      </c>
      <c r="L193" s="140" t="s">
        <v>6326</v>
      </c>
      <c r="M193" s="142" t="s">
        <v>244</v>
      </c>
      <c r="N193" s="142" t="s">
        <v>509</v>
      </c>
      <c r="O193" s="142" t="s">
        <v>227</v>
      </c>
      <c r="P193" s="143">
        <v>880000000</v>
      </c>
      <c r="Q193" s="143">
        <v>880000000</v>
      </c>
      <c r="R193" s="140">
        <v>0</v>
      </c>
      <c r="S193" s="142" t="s">
        <v>237</v>
      </c>
      <c r="T193" s="144" t="s">
        <v>24</v>
      </c>
      <c r="U193" s="142" t="s">
        <v>24</v>
      </c>
      <c r="V193" s="142"/>
      <c r="W193" s="142" t="s">
        <v>24</v>
      </c>
      <c r="X193" s="142"/>
      <c r="Y193" s="145" t="s">
        <v>24</v>
      </c>
    </row>
    <row r="194" spans="1:25" s="108" customFormat="1" x14ac:dyDescent="0.25">
      <c r="A194" s="107">
        <v>184</v>
      </c>
      <c r="B194" s="108" t="s">
        <v>5418</v>
      </c>
      <c r="C194" s="14" t="s">
        <v>54</v>
      </c>
      <c r="D194" s="14"/>
      <c r="E194" s="140" t="s">
        <v>6327</v>
      </c>
      <c r="F194" s="141" t="s">
        <v>6319</v>
      </c>
      <c r="G194" s="142" t="s">
        <v>231</v>
      </c>
      <c r="H194" s="142" t="s">
        <v>365</v>
      </c>
      <c r="I194" s="142" t="s">
        <v>233</v>
      </c>
      <c r="J194" s="142" t="s">
        <v>234</v>
      </c>
      <c r="K194" s="140" t="s">
        <v>5985</v>
      </c>
      <c r="L194" s="140" t="s">
        <v>6328</v>
      </c>
      <c r="M194" s="142" t="s">
        <v>243</v>
      </c>
      <c r="N194" s="142" t="s">
        <v>507</v>
      </c>
      <c r="O194" s="142" t="s">
        <v>256</v>
      </c>
      <c r="P194" s="143">
        <v>242600000</v>
      </c>
      <c r="Q194" s="143">
        <v>242600000</v>
      </c>
      <c r="R194" s="140">
        <v>0</v>
      </c>
      <c r="S194" s="142" t="s">
        <v>237</v>
      </c>
      <c r="T194" s="144" t="s">
        <v>24</v>
      </c>
      <c r="U194" s="142" t="s">
        <v>24</v>
      </c>
      <c r="V194" s="142"/>
      <c r="W194" s="142" t="s">
        <v>24</v>
      </c>
      <c r="X194" s="142"/>
      <c r="Y194" s="145" t="s">
        <v>24</v>
      </c>
    </row>
    <row r="195" spans="1:25" s="108" customFormat="1" x14ac:dyDescent="0.25">
      <c r="A195" s="107">
        <v>185</v>
      </c>
      <c r="B195" s="108" t="s">
        <v>5419</v>
      </c>
      <c r="C195" s="14" t="s">
        <v>54</v>
      </c>
      <c r="D195" s="14"/>
      <c r="E195" s="140" t="s">
        <v>6329</v>
      </c>
      <c r="F195" s="141" t="s">
        <v>5911</v>
      </c>
      <c r="G195" s="142" t="s">
        <v>231</v>
      </c>
      <c r="H195" s="142" t="s">
        <v>347</v>
      </c>
      <c r="I195" s="142" t="s">
        <v>233</v>
      </c>
      <c r="J195" s="142" t="s">
        <v>225</v>
      </c>
      <c r="K195" s="140" t="s">
        <v>5924</v>
      </c>
      <c r="L195" s="140" t="s">
        <v>6330</v>
      </c>
      <c r="M195" s="142" t="s">
        <v>243</v>
      </c>
      <c r="N195" s="142" t="s">
        <v>507</v>
      </c>
      <c r="O195" s="142" t="s">
        <v>256</v>
      </c>
      <c r="P195" s="143">
        <v>205500000</v>
      </c>
      <c r="Q195" s="143">
        <v>205500000</v>
      </c>
      <c r="R195" s="140">
        <v>0</v>
      </c>
      <c r="S195" s="142" t="s">
        <v>237</v>
      </c>
      <c r="T195" s="144" t="s">
        <v>24</v>
      </c>
      <c r="U195" s="142" t="s">
        <v>24</v>
      </c>
      <c r="V195" s="142"/>
      <c r="W195" s="142" t="s">
        <v>24</v>
      </c>
      <c r="X195" s="142"/>
      <c r="Y195" s="145" t="s">
        <v>24</v>
      </c>
    </row>
    <row r="196" spans="1:25" s="108" customFormat="1" x14ac:dyDescent="0.25">
      <c r="A196" s="107">
        <v>186</v>
      </c>
      <c r="B196" s="108" t="s">
        <v>5420</v>
      </c>
      <c r="C196" s="14" t="s">
        <v>54</v>
      </c>
      <c r="D196" s="14"/>
      <c r="E196" s="140" t="s">
        <v>6331</v>
      </c>
      <c r="F196" s="141" t="s">
        <v>6332</v>
      </c>
      <c r="G196" s="142" t="s">
        <v>231</v>
      </c>
      <c r="H196" s="142" t="s">
        <v>365</v>
      </c>
      <c r="I196" s="142" t="s">
        <v>233</v>
      </c>
      <c r="J196" s="142" t="s">
        <v>234</v>
      </c>
      <c r="K196" s="140" t="s">
        <v>5985</v>
      </c>
      <c r="L196" s="140" t="s">
        <v>6333</v>
      </c>
      <c r="M196" s="142" t="s">
        <v>325</v>
      </c>
      <c r="N196" s="142" t="s">
        <v>1456</v>
      </c>
      <c r="O196" s="142" t="s">
        <v>251</v>
      </c>
      <c r="P196" s="143">
        <v>102000000</v>
      </c>
      <c r="Q196" s="143">
        <v>102000000</v>
      </c>
      <c r="R196" s="140">
        <v>0</v>
      </c>
      <c r="S196" s="142" t="s">
        <v>237</v>
      </c>
      <c r="T196" s="144" t="s">
        <v>24</v>
      </c>
      <c r="U196" s="142" t="s">
        <v>24</v>
      </c>
      <c r="V196" s="142"/>
      <c r="W196" s="142" t="s">
        <v>24</v>
      </c>
      <c r="X196" s="142"/>
      <c r="Y196" s="145" t="s">
        <v>24</v>
      </c>
    </row>
    <row r="197" spans="1:25" s="108" customFormat="1" x14ac:dyDescent="0.25">
      <c r="A197" s="107">
        <v>187</v>
      </c>
      <c r="B197" s="108" t="s">
        <v>5421</v>
      </c>
      <c r="C197" s="14" t="s">
        <v>54</v>
      </c>
      <c r="D197" s="14"/>
      <c r="E197" s="140" t="s">
        <v>6334</v>
      </c>
      <c r="F197" s="141" t="s">
        <v>5911</v>
      </c>
      <c r="G197" s="142" t="s">
        <v>231</v>
      </c>
      <c r="H197" s="142" t="s">
        <v>365</v>
      </c>
      <c r="I197" s="142" t="s">
        <v>233</v>
      </c>
      <c r="J197" s="142" t="s">
        <v>234</v>
      </c>
      <c r="K197" s="140" t="s">
        <v>5985</v>
      </c>
      <c r="L197" s="140" t="s">
        <v>6335</v>
      </c>
      <c r="M197" s="142" t="s">
        <v>299</v>
      </c>
      <c r="N197" s="142" t="s">
        <v>1088</v>
      </c>
      <c r="O197" s="142" t="s">
        <v>256</v>
      </c>
      <c r="P197" s="143">
        <v>916000000</v>
      </c>
      <c r="Q197" s="143">
        <v>916000000</v>
      </c>
      <c r="R197" s="140">
        <v>0</v>
      </c>
      <c r="S197" s="142" t="s">
        <v>237</v>
      </c>
      <c r="T197" s="144" t="s">
        <v>24</v>
      </c>
      <c r="U197" s="142" t="s">
        <v>24</v>
      </c>
      <c r="V197" s="142"/>
      <c r="W197" s="142" t="s">
        <v>24</v>
      </c>
      <c r="X197" s="142"/>
      <c r="Y197" s="145" t="s">
        <v>24</v>
      </c>
    </row>
    <row r="198" spans="1:25" s="108" customFormat="1" x14ac:dyDescent="0.25">
      <c r="A198" s="107">
        <v>188</v>
      </c>
      <c r="B198" s="108" t="s">
        <v>5422</v>
      </c>
      <c r="C198" s="14" t="s">
        <v>54</v>
      </c>
      <c r="D198" s="14"/>
      <c r="E198" s="140" t="s">
        <v>6336</v>
      </c>
      <c r="F198" s="141" t="s">
        <v>6337</v>
      </c>
      <c r="G198" s="142" t="s">
        <v>231</v>
      </c>
      <c r="H198" s="142" t="s">
        <v>365</v>
      </c>
      <c r="I198" s="142" t="s">
        <v>233</v>
      </c>
      <c r="J198" s="142" t="s">
        <v>234</v>
      </c>
      <c r="K198" s="140" t="s">
        <v>5985</v>
      </c>
      <c r="L198" s="140" t="s">
        <v>6338</v>
      </c>
      <c r="M198" s="142" t="s">
        <v>284</v>
      </c>
      <c r="N198" s="142" t="s">
        <v>973</v>
      </c>
      <c r="O198" s="142" t="s">
        <v>256</v>
      </c>
      <c r="P198" s="143">
        <v>2911530000</v>
      </c>
      <c r="Q198" s="143">
        <v>2911530000</v>
      </c>
      <c r="R198" s="140">
        <v>0</v>
      </c>
      <c r="S198" s="142" t="s">
        <v>237</v>
      </c>
      <c r="T198" s="144" t="s">
        <v>24</v>
      </c>
      <c r="U198" s="142" t="s">
        <v>24</v>
      </c>
      <c r="V198" s="142"/>
      <c r="W198" s="142" t="s">
        <v>24</v>
      </c>
      <c r="X198" s="142"/>
      <c r="Y198" s="145" t="s">
        <v>24</v>
      </c>
    </row>
    <row r="199" spans="1:25" s="108" customFormat="1" x14ac:dyDescent="0.25">
      <c r="A199" s="107">
        <v>189</v>
      </c>
      <c r="B199" s="108" t="s">
        <v>5423</v>
      </c>
      <c r="C199" s="14" t="s">
        <v>54</v>
      </c>
      <c r="D199" s="14"/>
      <c r="E199" s="140" t="s">
        <v>6339</v>
      </c>
      <c r="F199" s="141" t="s">
        <v>5911</v>
      </c>
      <c r="G199" s="142" t="s">
        <v>231</v>
      </c>
      <c r="H199" s="142" t="s">
        <v>365</v>
      </c>
      <c r="I199" s="142" t="s">
        <v>233</v>
      </c>
      <c r="J199" s="142" t="s">
        <v>234</v>
      </c>
      <c r="K199" s="140" t="s">
        <v>5985</v>
      </c>
      <c r="L199" s="140" t="s">
        <v>6340</v>
      </c>
      <c r="M199" s="142" t="s">
        <v>325</v>
      </c>
      <c r="N199" s="142" t="s">
        <v>1456</v>
      </c>
      <c r="O199" s="142" t="s">
        <v>251</v>
      </c>
      <c r="P199" s="143">
        <v>249420000</v>
      </c>
      <c r="Q199" s="143">
        <v>249420000</v>
      </c>
      <c r="R199" s="140">
        <v>0</v>
      </c>
      <c r="S199" s="142" t="s">
        <v>237</v>
      </c>
      <c r="T199" s="144" t="s">
        <v>24</v>
      </c>
      <c r="U199" s="142" t="s">
        <v>24</v>
      </c>
      <c r="V199" s="142"/>
      <c r="W199" s="142" t="s">
        <v>24</v>
      </c>
      <c r="X199" s="142"/>
      <c r="Y199" s="145" t="s">
        <v>24</v>
      </c>
    </row>
    <row r="200" spans="1:25" s="108" customFormat="1" x14ac:dyDescent="0.25">
      <c r="A200" s="107">
        <v>190</v>
      </c>
      <c r="B200" s="108" t="s">
        <v>5424</v>
      </c>
      <c r="C200" s="14" t="s">
        <v>54</v>
      </c>
      <c r="D200" s="14"/>
      <c r="E200" s="140" t="s">
        <v>6341</v>
      </c>
      <c r="F200" s="141" t="s">
        <v>5911</v>
      </c>
      <c r="G200" s="142" t="s">
        <v>231</v>
      </c>
      <c r="H200" s="142" t="s">
        <v>365</v>
      </c>
      <c r="I200" s="142" t="s">
        <v>233</v>
      </c>
      <c r="J200" s="142" t="s">
        <v>234</v>
      </c>
      <c r="K200" s="140" t="s">
        <v>5985</v>
      </c>
      <c r="L200" s="140" t="s">
        <v>6342</v>
      </c>
      <c r="M200" s="142" t="s">
        <v>325</v>
      </c>
      <c r="N200" s="142" t="s">
        <v>1456</v>
      </c>
      <c r="O200" s="142" t="s">
        <v>251</v>
      </c>
      <c r="P200" s="143">
        <v>240665100</v>
      </c>
      <c r="Q200" s="143">
        <v>240665100</v>
      </c>
      <c r="R200" s="140">
        <v>0</v>
      </c>
      <c r="S200" s="142" t="s">
        <v>237</v>
      </c>
      <c r="T200" s="144" t="s">
        <v>24</v>
      </c>
      <c r="U200" s="142" t="s">
        <v>24</v>
      </c>
      <c r="V200" s="142"/>
      <c r="W200" s="142" t="s">
        <v>24</v>
      </c>
      <c r="X200" s="142"/>
      <c r="Y200" s="145" t="s">
        <v>24</v>
      </c>
    </row>
    <row r="201" spans="1:25" s="108" customFormat="1" x14ac:dyDescent="0.25">
      <c r="A201" s="107">
        <v>191</v>
      </c>
      <c r="B201" s="108" t="s">
        <v>5425</v>
      </c>
      <c r="C201" s="14" t="s">
        <v>54</v>
      </c>
      <c r="D201" s="14"/>
      <c r="E201" s="140" t="s">
        <v>6343</v>
      </c>
      <c r="F201" s="141" t="s">
        <v>5911</v>
      </c>
      <c r="G201" s="142" t="s">
        <v>231</v>
      </c>
      <c r="H201" s="142" t="s">
        <v>365</v>
      </c>
      <c r="I201" s="142" t="s">
        <v>233</v>
      </c>
      <c r="J201" s="142" t="s">
        <v>234</v>
      </c>
      <c r="K201" s="140" t="s">
        <v>5985</v>
      </c>
      <c r="L201" s="140" t="s">
        <v>6344</v>
      </c>
      <c r="M201" s="142" t="s">
        <v>325</v>
      </c>
      <c r="N201" s="142" t="s">
        <v>1456</v>
      </c>
      <c r="O201" s="142" t="s">
        <v>256</v>
      </c>
      <c r="P201" s="143">
        <v>236000000</v>
      </c>
      <c r="Q201" s="143">
        <v>236000000</v>
      </c>
      <c r="R201" s="140">
        <v>0</v>
      </c>
      <c r="S201" s="142" t="s">
        <v>237</v>
      </c>
      <c r="T201" s="144" t="s">
        <v>24</v>
      </c>
      <c r="U201" s="142" t="s">
        <v>24</v>
      </c>
      <c r="V201" s="142"/>
      <c r="W201" s="142" t="s">
        <v>24</v>
      </c>
      <c r="X201" s="142"/>
      <c r="Y201" s="145" t="s">
        <v>24</v>
      </c>
    </row>
    <row r="202" spans="1:25" s="108" customFormat="1" x14ac:dyDescent="0.25">
      <c r="A202" s="107">
        <v>192</v>
      </c>
      <c r="B202" s="108" t="s">
        <v>5426</v>
      </c>
      <c r="C202" s="14" t="s">
        <v>54</v>
      </c>
      <c r="D202" s="14"/>
      <c r="E202" s="140" t="s">
        <v>6345</v>
      </c>
      <c r="F202" s="141" t="s">
        <v>5911</v>
      </c>
      <c r="G202" s="142" t="s">
        <v>231</v>
      </c>
      <c r="H202" s="142" t="s">
        <v>365</v>
      </c>
      <c r="I202" s="142" t="s">
        <v>233</v>
      </c>
      <c r="J202" s="142" t="s">
        <v>234</v>
      </c>
      <c r="K202" s="140" t="s">
        <v>5985</v>
      </c>
      <c r="L202" s="140" t="s">
        <v>6346</v>
      </c>
      <c r="M202" s="142" t="s">
        <v>243</v>
      </c>
      <c r="N202" s="142" t="s">
        <v>507</v>
      </c>
      <c r="O202" s="142" t="s">
        <v>251</v>
      </c>
      <c r="P202" s="143">
        <v>1481447000</v>
      </c>
      <c r="Q202" s="143">
        <v>1481447000</v>
      </c>
      <c r="R202" s="140">
        <v>0</v>
      </c>
      <c r="S202" s="142" t="s">
        <v>237</v>
      </c>
      <c r="T202" s="144" t="s">
        <v>24</v>
      </c>
      <c r="U202" s="142" t="s">
        <v>24</v>
      </c>
      <c r="V202" s="142"/>
      <c r="W202" s="142" t="s">
        <v>24</v>
      </c>
      <c r="X202" s="142"/>
      <c r="Y202" s="145" t="s">
        <v>24</v>
      </c>
    </row>
    <row r="203" spans="1:25" s="108" customFormat="1" x14ac:dyDescent="0.25">
      <c r="A203" s="107">
        <v>193</v>
      </c>
      <c r="B203" s="108" t="s">
        <v>5427</v>
      </c>
      <c r="C203" s="14" t="s">
        <v>54</v>
      </c>
      <c r="D203" s="14"/>
      <c r="E203" s="140" t="s">
        <v>6347</v>
      </c>
      <c r="F203" s="141" t="s">
        <v>5911</v>
      </c>
      <c r="G203" s="142" t="s">
        <v>231</v>
      </c>
      <c r="H203" s="142" t="s">
        <v>365</v>
      </c>
      <c r="I203" s="142" t="s">
        <v>233</v>
      </c>
      <c r="J203" s="142" t="s">
        <v>234</v>
      </c>
      <c r="K203" s="140" t="s">
        <v>5985</v>
      </c>
      <c r="L203" s="140" t="s">
        <v>6348</v>
      </c>
      <c r="M203" s="142" t="s">
        <v>243</v>
      </c>
      <c r="N203" s="142" t="s">
        <v>507</v>
      </c>
      <c r="O203" s="142" t="s">
        <v>251</v>
      </c>
      <c r="P203" s="143">
        <v>54000000</v>
      </c>
      <c r="Q203" s="143">
        <v>54000000</v>
      </c>
      <c r="R203" s="140">
        <v>0</v>
      </c>
      <c r="S203" s="142" t="s">
        <v>237</v>
      </c>
      <c r="T203" s="144" t="s">
        <v>24</v>
      </c>
      <c r="U203" s="142" t="s">
        <v>24</v>
      </c>
      <c r="V203" s="142"/>
      <c r="W203" s="142" t="s">
        <v>24</v>
      </c>
      <c r="X203" s="142"/>
      <c r="Y203" s="145" t="s">
        <v>24</v>
      </c>
    </row>
    <row r="204" spans="1:25" s="108" customFormat="1" x14ac:dyDescent="0.25">
      <c r="A204" s="107">
        <v>194</v>
      </c>
      <c r="B204" s="108" t="s">
        <v>5428</v>
      </c>
      <c r="C204" s="14" t="s">
        <v>54</v>
      </c>
      <c r="D204" s="14"/>
      <c r="E204" s="140" t="s">
        <v>6349</v>
      </c>
      <c r="F204" s="141" t="s">
        <v>5911</v>
      </c>
      <c r="G204" s="142" t="s">
        <v>231</v>
      </c>
      <c r="H204" s="142" t="s">
        <v>365</v>
      </c>
      <c r="I204" s="142" t="s">
        <v>233</v>
      </c>
      <c r="J204" s="142" t="s">
        <v>234</v>
      </c>
      <c r="K204" s="140" t="s">
        <v>5985</v>
      </c>
      <c r="L204" s="140" t="s">
        <v>6350</v>
      </c>
      <c r="M204" s="142" t="s">
        <v>296</v>
      </c>
      <c r="N204" s="142" t="s">
        <v>1058</v>
      </c>
      <c r="O204" s="142" t="s">
        <v>256</v>
      </c>
      <c r="P204" s="143">
        <v>81500000</v>
      </c>
      <c r="Q204" s="143">
        <v>81500000</v>
      </c>
      <c r="R204" s="140">
        <v>0</v>
      </c>
      <c r="S204" s="142" t="s">
        <v>237</v>
      </c>
      <c r="T204" s="144" t="s">
        <v>24</v>
      </c>
      <c r="U204" s="142" t="s">
        <v>24</v>
      </c>
      <c r="V204" s="142"/>
      <c r="W204" s="142" t="s">
        <v>24</v>
      </c>
      <c r="X204" s="142"/>
      <c r="Y204" s="145" t="s">
        <v>24</v>
      </c>
    </row>
    <row r="205" spans="1:25" s="108" customFormat="1" x14ac:dyDescent="0.25">
      <c r="A205" s="107">
        <v>195</v>
      </c>
      <c r="B205" s="108" t="s">
        <v>5429</v>
      </c>
      <c r="C205" s="14" t="s">
        <v>54</v>
      </c>
      <c r="D205" s="14"/>
      <c r="E205" s="140" t="s">
        <v>6351</v>
      </c>
      <c r="F205" s="141" t="s">
        <v>5911</v>
      </c>
      <c r="G205" s="142" t="s">
        <v>231</v>
      </c>
      <c r="H205" s="142" t="s">
        <v>365</v>
      </c>
      <c r="I205" s="142" t="s">
        <v>233</v>
      </c>
      <c r="J205" s="142" t="s">
        <v>234</v>
      </c>
      <c r="K205" s="140" t="s">
        <v>5985</v>
      </c>
      <c r="L205" s="140" t="s">
        <v>6352</v>
      </c>
      <c r="M205" s="142" t="s">
        <v>260</v>
      </c>
      <c r="N205" s="142" t="s">
        <v>708</v>
      </c>
      <c r="O205" s="142" t="s">
        <v>251</v>
      </c>
      <c r="P205" s="143">
        <v>240000000</v>
      </c>
      <c r="Q205" s="143">
        <v>240000000</v>
      </c>
      <c r="R205" s="140">
        <v>0</v>
      </c>
      <c r="S205" s="142" t="s">
        <v>237</v>
      </c>
      <c r="T205" s="144" t="s">
        <v>24</v>
      </c>
      <c r="U205" s="142" t="s">
        <v>24</v>
      </c>
      <c r="V205" s="142"/>
      <c r="W205" s="142" t="s">
        <v>24</v>
      </c>
      <c r="X205" s="142"/>
      <c r="Y205" s="145" t="s">
        <v>24</v>
      </c>
    </row>
    <row r="206" spans="1:25" s="108" customFormat="1" x14ac:dyDescent="0.25">
      <c r="A206" s="107">
        <v>196</v>
      </c>
      <c r="B206" s="108" t="s">
        <v>5430</v>
      </c>
      <c r="C206" s="14" t="s">
        <v>54</v>
      </c>
      <c r="D206" s="14"/>
      <c r="E206" s="140" t="s">
        <v>6353</v>
      </c>
      <c r="F206" s="141" t="s">
        <v>5911</v>
      </c>
      <c r="G206" s="142" t="s">
        <v>231</v>
      </c>
      <c r="H206" s="142" t="s">
        <v>365</v>
      </c>
      <c r="I206" s="142" t="s">
        <v>233</v>
      </c>
      <c r="J206" s="142" t="s">
        <v>234</v>
      </c>
      <c r="K206" s="140" t="s">
        <v>5985</v>
      </c>
      <c r="L206" s="140" t="s">
        <v>6354</v>
      </c>
      <c r="M206" s="142" t="s">
        <v>260</v>
      </c>
      <c r="N206" s="142" t="s">
        <v>708</v>
      </c>
      <c r="O206" s="142" t="s">
        <v>256</v>
      </c>
      <c r="P206" s="143">
        <v>166000000</v>
      </c>
      <c r="Q206" s="143">
        <v>166000000</v>
      </c>
      <c r="R206" s="140">
        <v>0</v>
      </c>
      <c r="S206" s="142" t="s">
        <v>237</v>
      </c>
      <c r="T206" s="144" t="s">
        <v>24</v>
      </c>
      <c r="U206" s="142" t="s">
        <v>24</v>
      </c>
      <c r="V206" s="142"/>
      <c r="W206" s="142" t="s">
        <v>24</v>
      </c>
      <c r="X206" s="142"/>
      <c r="Y206" s="145" t="s">
        <v>24</v>
      </c>
    </row>
    <row r="207" spans="1:25" s="108" customFormat="1" x14ac:dyDescent="0.25">
      <c r="A207" s="107">
        <v>197</v>
      </c>
      <c r="B207" s="108" t="s">
        <v>5431</v>
      </c>
      <c r="C207" s="14" t="s">
        <v>54</v>
      </c>
      <c r="D207" s="14"/>
      <c r="E207" s="140" t="s">
        <v>6355</v>
      </c>
      <c r="F207" s="141" t="s">
        <v>5911</v>
      </c>
      <c r="G207" s="142" t="s">
        <v>231</v>
      </c>
      <c r="H207" s="142" t="s">
        <v>365</v>
      </c>
      <c r="I207" s="142" t="s">
        <v>233</v>
      </c>
      <c r="J207" s="142" t="s">
        <v>234</v>
      </c>
      <c r="K207" s="140" t="s">
        <v>5985</v>
      </c>
      <c r="L207" s="140" t="s">
        <v>6356</v>
      </c>
      <c r="M207" s="142" t="s">
        <v>260</v>
      </c>
      <c r="N207" s="142" t="s">
        <v>708</v>
      </c>
      <c r="O207" s="142" t="s">
        <v>251</v>
      </c>
      <c r="P207" s="143">
        <v>1984000000</v>
      </c>
      <c r="Q207" s="143">
        <v>1984000000</v>
      </c>
      <c r="R207" s="140">
        <v>0</v>
      </c>
      <c r="S207" s="142" t="s">
        <v>237</v>
      </c>
      <c r="T207" s="144" t="s">
        <v>24</v>
      </c>
      <c r="U207" s="142" t="s">
        <v>24</v>
      </c>
      <c r="V207" s="142"/>
      <c r="W207" s="142" t="s">
        <v>24</v>
      </c>
      <c r="X207" s="142"/>
      <c r="Y207" s="145" t="s">
        <v>24</v>
      </c>
    </row>
    <row r="208" spans="1:25" s="108" customFormat="1" x14ac:dyDescent="0.25">
      <c r="A208" s="107">
        <v>198</v>
      </c>
      <c r="B208" s="108" t="s">
        <v>5432</v>
      </c>
      <c r="C208" s="14" t="s">
        <v>54</v>
      </c>
      <c r="D208" s="14"/>
      <c r="E208" s="140" t="s">
        <v>6357</v>
      </c>
      <c r="F208" s="141" t="s">
        <v>6358</v>
      </c>
      <c r="G208" s="142" t="s">
        <v>231</v>
      </c>
      <c r="H208" s="142" t="s">
        <v>365</v>
      </c>
      <c r="I208" s="142" t="s">
        <v>233</v>
      </c>
      <c r="J208" s="142" t="s">
        <v>234</v>
      </c>
      <c r="K208" s="140" t="s">
        <v>5985</v>
      </c>
      <c r="L208" s="140" t="s">
        <v>6359</v>
      </c>
      <c r="M208" s="142" t="s">
        <v>260</v>
      </c>
      <c r="N208" s="142" t="s">
        <v>708</v>
      </c>
      <c r="O208" s="142" t="s">
        <v>251</v>
      </c>
      <c r="P208" s="143">
        <v>85100000</v>
      </c>
      <c r="Q208" s="143">
        <v>85100000</v>
      </c>
      <c r="R208" s="140">
        <v>0</v>
      </c>
      <c r="S208" s="142" t="s">
        <v>237</v>
      </c>
      <c r="T208" s="144" t="s">
        <v>24</v>
      </c>
      <c r="U208" s="142" t="s">
        <v>24</v>
      </c>
      <c r="V208" s="142"/>
      <c r="W208" s="142" t="s">
        <v>24</v>
      </c>
      <c r="X208" s="142"/>
      <c r="Y208" s="145" t="s">
        <v>24</v>
      </c>
    </row>
    <row r="209" spans="1:25" s="108" customFormat="1" x14ac:dyDescent="0.25">
      <c r="A209" s="107">
        <v>199</v>
      </c>
      <c r="B209" s="108" t="s">
        <v>5433</v>
      </c>
      <c r="C209" s="14" t="s">
        <v>54</v>
      </c>
      <c r="D209" s="14"/>
      <c r="E209" s="140" t="s">
        <v>6360</v>
      </c>
      <c r="F209" s="141" t="s">
        <v>5911</v>
      </c>
      <c r="G209" s="142" t="s">
        <v>231</v>
      </c>
      <c r="H209" s="142" t="s">
        <v>365</v>
      </c>
      <c r="I209" s="142" t="s">
        <v>233</v>
      </c>
      <c r="J209" s="142" t="s">
        <v>225</v>
      </c>
      <c r="K209" s="140" t="s">
        <v>5942</v>
      </c>
      <c r="L209" s="140" t="s">
        <v>6361</v>
      </c>
      <c r="M209" s="142" t="s">
        <v>243</v>
      </c>
      <c r="N209" s="142" t="s">
        <v>507</v>
      </c>
      <c r="O209" s="142" t="s">
        <v>256</v>
      </c>
      <c r="P209" s="143">
        <v>900000000</v>
      </c>
      <c r="Q209" s="143">
        <v>900000000</v>
      </c>
      <c r="R209" s="140">
        <v>0</v>
      </c>
      <c r="S209" s="142" t="s">
        <v>237</v>
      </c>
      <c r="T209" s="144" t="s">
        <v>24</v>
      </c>
      <c r="U209" s="142" t="s">
        <v>24</v>
      </c>
      <c r="V209" s="142"/>
      <c r="W209" s="142" t="s">
        <v>24</v>
      </c>
      <c r="X209" s="142"/>
      <c r="Y209" s="145" t="s">
        <v>24</v>
      </c>
    </row>
    <row r="210" spans="1:25" s="108" customFormat="1" x14ac:dyDescent="0.25">
      <c r="A210" s="107">
        <v>200</v>
      </c>
      <c r="B210" s="108" t="s">
        <v>5434</v>
      </c>
      <c r="C210" s="14" t="s">
        <v>54</v>
      </c>
      <c r="D210" s="14"/>
      <c r="E210" s="140" t="s">
        <v>6362</v>
      </c>
      <c r="F210" s="141" t="s">
        <v>6363</v>
      </c>
      <c r="G210" s="142" t="s">
        <v>231</v>
      </c>
      <c r="H210" s="142" t="s">
        <v>365</v>
      </c>
      <c r="I210" s="142" t="s">
        <v>233</v>
      </c>
      <c r="J210" s="142" t="s">
        <v>234</v>
      </c>
      <c r="K210" s="140" t="s">
        <v>5985</v>
      </c>
      <c r="L210" s="140" t="s">
        <v>6364</v>
      </c>
      <c r="M210" s="142" t="s">
        <v>325</v>
      </c>
      <c r="N210" s="142" t="s">
        <v>1456</v>
      </c>
      <c r="O210" s="142" t="s">
        <v>256</v>
      </c>
      <c r="P210" s="143">
        <v>53500000</v>
      </c>
      <c r="Q210" s="143">
        <v>53500000</v>
      </c>
      <c r="R210" s="140">
        <v>0</v>
      </c>
      <c r="S210" s="142" t="s">
        <v>237</v>
      </c>
      <c r="T210" s="144" t="s">
        <v>24</v>
      </c>
      <c r="U210" s="142" t="s">
        <v>24</v>
      </c>
      <c r="V210" s="142"/>
      <c r="W210" s="142" t="s">
        <v>24</v>
      </c>
      <c r="X210" s="142"/>
      <c r="Y210" s="145" t="s">
        <v>24</v>
      </c>
    </row>
    <row r="211" spans="1:25" s="108" customFormat="1" x14ac:dyDescent="0.25">
      <c r="A211" s="107">
        <v>201</v>
      </c>
      <c r="B211" s="108" t="s">
        <v>5435</v>
      </c>
      <c r="C211" s="14" t="s">
        <v>54</v>
      </c>
      <c r="D211" s="14"/>
      <c r="E211" s="140" t="s">
        <v>6365</v>
      </c>
      <c r="F211" s="141" t="s">
        <v>6366</v>
      </c>
      <c r="G211" s="142" t="s">
        <v>231</v>
      </c>
      <c r="H211" s="142" t="s">
        <v>365</v>
      </c>
      <c r="I211" s="142" t="s">
        <v>233</v>
      </c>
      <c r="J211" s="142" t="s">
        <v>234</v>
      </c>
      <c r="K211" s="140" t="s">
        <v>5985</v>
      </c>
      <c r="L211" s="140" t="s">
        <v>6367</v>
      </c>
      <c r="M211" s="142" t="s">
        <v>325</v>
      </c>
      <c r="N211" s="142" t="s">
        <v>1456</v>
      </c>
      <c r="O211" s="142" t="s">
        <v>256</v>
      </c>
      <c r="P211" s="143">
        <v>261000000</v>
      </c>
      <c r="Q211" s="143">
        <v>261000000</v>
      </c>
      <c r="R211" s="140">
        <v>0</v>
      </c>
      <c r="S211" s="142" t="s">
        <v>237</v>
      </c>
      <c r="T211" s="144" t="s">
        <v>24</v>
      </c>
      <c r="U211" s="142" t="s">
        <v>24</v>
      </c>
      <c r="V211" s="142"/>
      <c r="W211" s="142" t="s">
        <v>24</v>
      </c>
      <c r="X211" s="142"/>
      <c r="Y211" s="145" t="s">
        <v>24</v>
      </c>
    </row>
    <row r="212" spans="1:25" s="108" customFormat="1" x14ac:dyDescent="0.25">
      <c r="A212" s="107">
        <v>202</v>
      </c>
      <c r="B212" s="108" t="s">
        <v>5436</v>
      </c>
      <c r="C212" s="14" t="s">
        <v>54</v>
      </c>
      <c r="D212" s="14"/>
      <c r="E212" s="140" t="s">
        <v>6368</v>
      </c>
      <c r="F212" s="141" t="s">
        <v>5911</v>
      </c>
      <c r="G212" s="142" t="s">
        <v>231</v>
      </c>
      <c r="H212" s="142" t="s">
        <v>365</v>
      </c>
      <c r="I212" s="142" t="s">
        <v>233</v>
      </c>
      <c r="J212" s="142" t="s">
        <v>234</v>
      </c>
      <c r="K212" s="140" t="s">
        <v>5985</v>
      </c>
      <c r="L212" s="140" t="s">
        <v>6369</v>
      </c>
      <c r="M212" s="142" t="s">
        <v>325</v>
      </c>
      <c r="N212" s="142" t="s">
        <v>1456</v>
      </c>
      <c r="O212" s="142" t="s">
        <v>251</v>
      </c>
      <c r="P212" s="143">
        <v>233000000</v>
      </c>
      <c r="Q212" s="143">
        <v>233000000</v>
      </c>
      <c r="R212" s="140">
        <v>0</v>
      </c>
      <c r="S212" s="142" t="s">
        <v>237</v>
      </c>
      <c r="T212" s="144" t="s">
        <v>24</v>
      </c>
      <c r="U212" s="142" t="s">
        <v>24</v>
      </c>
      <c r="V212" s="142"/>
      <c r="W212" s="142" t="s">
        <v>24</v>
      </c>
      <c r="X212" s="142"/>
      <c r="Y212" s="145" t="s">
        <v>24</v>
      </c>
    </row>
    <row r="213" spans="1:25" s="108" customFormat="1" x14ac:dyDescent="0.25">
      <c r="A213" s="107">
        <v>203</v>
      </c>
      <c r="B213" s="108" t="s">
        <v>5437</v>
      </c>
      <c r="C213" s="14" t="s">
        <v>54</v>
      </c>
      <c r="D213" s="14"/>
      <c r="E213" s="140" t="s">
        <v>6370</v>
      </c>
      <c r="F213" s="141" t="s">
        <v>5911</v>
      </c>
      <c r="G213" s="142" t="s">
        <v>231</v>
      </c>
      <c r="H213" s="142" t="s">
        <v>365</v>
      </c>
      <c r="I213" s="142" t="s">
        <v>233</v>
      </c>
      <c r="J213" s="142" t="s">
        <v>234</v>
      </c>
      <c r="K213" s="140" t="s">
        <v>5985</v>
      </c>
      <c r="L213" s="140" t="s">
        <v>6371</v>
      </c>
      <c r="M213" s="142" t="s">
        <v>325</v>
      </c>
      <c r="N213" s="142" t="s">
        <v>1456</v>
      </c>
      <c r="O213" s="142" t="s">
        <v>256</v>
      </c>
      <c r="P213" s="143">
        <v>50000000</v>
      </c>
      <c r="Q213" s="143">
        <v>50000000</v>
      </c>
      <c r="R213" s="140">
        <v>0</v>
      </c>
      <c r="S213" s="142" t="s">
        <v>237</v>
      </c>
      <c r="T213" s="144" t="s">
        <v>24</v>
      </c>
      <c r="U213" s="142" t="s">
        <v>24</v>
      </c>
      <c r="V213" s="142"/>
      <c r="W213" s="142" t="s">
        <v>24</v>
      </c>
      <c r="X213" s="142"/>
      <c r="Y213" s="145" t="s">
        <v>24</v>
      </c>
    </row>
    <row r="214" spans="1:25" s="108" customFormat="1" x14ac:dyDescent="0.25">
      <c r="A214" s="107">
        <v>204</v>
      </c>
      <c r="B214" s="108" t="s">
        <v>5438</v>
      </c>
      <c r="C214" s="14" t="s">
        <v>54</v>
      </c>
      <c r="D214" s="14"/>
      <c r="E214" s="140" t="s">
        <v>6372</v>
      </c>
      <c r="F214" s="141" t="s">
        <v>6373</v>
      </c>
      <c r="G214" s="142" t="s">
        <v>231</v>
      </c>
      <c r="H214" s="142" t="s">
        <v>365</v>
      </c>
      <c r="I214" s="142" t="s">
        <v>233</v>
      </c>
      <c r="J214" s="142" t="s">
        <v>234</v>
      </c>
      <c r="K214" s="140" t="s">
        <v>5985</v>
      </c>
      <c r="L214" s="140" t="s">
        <v>6374</v>
      </c>
      <c r="M214" s="142" t="s">
        <v>325</v>
      </c>
      <c r="N214" s="142" t="s">
        <v>1456</v>
      </c>
      <c r="O214" s="142" t="s">
        <v>256</v>
      </c>
      <c r="P214" s="143">
        <v>240000000</v>
      </c>
      <c r="Q214" s="143">
        <v>240000000</v>
      </c>
      <c r="R214" s="140">
        <v>0</v>
      </c>
      <c r="S214" s="142" t="s">
        <v>237</v>
      </c>
      <c r="T214" s="144" t="s">
        <v>24</v>
      </c>
      <c r="U214" s="142" t="s">
        <v>24</v>
      </c>
      <c r="V214" s="142"/>
      <c r="W214" s="142" t="s">
        <v>24</v>
      </c>
      <c r="X214" s="142"/>
      <c r="Y214" s="145" t="s">
        <v>24</v>
      </c>
    </row>
    <row r="215" spans="1:25" s="108" customFormat="1" x14ac:dyDescent="0.25">
      <c r="A215" s="107">
        <v>205</v>
      </c>
      <c r="B215" s="108" t="s">
        <v>5439</v>
      </c>
      <c r="C215" s="14" t="s">
        <v>54</v>
      </c>
      <c r="D215" s="14"/>
      <c r="E215" s="140" t="s">
        <v>6375</v>
      </c>
      <c r="F215" s="141" t="s">
        <v>5911</v>
      </c>
      <c r="G215" s="142" t="s">
        <v>231</v>
      </c>
      <c r="H215" s="142" t="s">
        <v>365</v>
      </c>
      <c r="I215" s="142" t="s">
        <v>233</v>
      </c>
      <c r="J215" s="142" t="s">
        <v>234</v>
      </c>
      <c r="K215" s="140" t="s">
        <v>5985</v>
      </c>
      <c r="L215" s="140" t="s">
        <v>6376</v>
      </c>
      <c r="M215" s="142" t="s">
        <v>325</v>
      </c>
      <c r="N215" s="142" t="s">
        <v>1456</v>
      </c>
      <c r="O215" s="142" t="s">
        <v>251</v>
      </c>
      <c r="P215" s="143">
        <v>262000000</v>
      </c>
      <c r="Q215" s="143">
        <v>262000000</v>
      </c>
      <c r="R215" s="140">
        <v>0</v>
      </c>
      <c r="S215" s="142" t="s">
        <v>237</v>
      </c>
      <c r="T215" s="144" t="s">
        <v>24</v>
      </c>
      <c r="U215" s="142" t="s">
        <v>24</v>
      </c>
      <c r="V215" s="142"/>
      <c r="W215" s="142" t="s">
        <v>24</v>
      </c>
      <c r="X215" s="142"/>
      <c r="Y215" s="145" t="s">
        <v>24</v>
      </c>
    </row>
    <row r="216" spans="1:25" s="108" customFormat="1" x14ac:dyDescent="0.25">
      <c r="A216" s="107">
        <v>206</v>
      </c>
      <c r="B216" s="108" t="s">
        <v>5440</v>
      </c>
      <c r="C216" s="14" t="s">
        <v>54</v>
      </c>
      <c r="D216" s="14"/>
      <c r="E216" s="140" t="s">
        <v>6377</v>
      </c>
      <c r="F216" s="141" t="s">
        <v>5911</v>
      </c>
      <c r="G216" s="142" t="s">
        <v>231</v>
      </c>
      <c r="H216" s="142" t="s">
        <v>365</v>
      </c>
      <c r="I216" s="142" t="s">
        <v>233</v>
      </c>
      <c r="J216" s="142" t="s">
        <v>234</v>
      </c>
      <c r="K216" s="140" t="s">
        <v>5985</v>
      </c>
      <c r="L216" s="140" t="s">
        <v>6378</v>
      </c>
      <c r="M216" s="142" t="s">
        <v>260</v>
      </c>
      <c r="N216" s="142" t="s">
        <v>708</v>
      </c>
      <c r="O216" s="142" t="s">
        <v>256</v>
      </c>
      <c r="P216" s="143">
        <v>86000000</v>
      </c>
      <c r="Q216" s="143">
        <v>86000000</v>
      </c>
      <c r="R216" s="140">
        <v>0</v>
      </c>
      <c r="S216" s="142" t="s">
        <v>237</v>
      </c>
      <c r="T216" s="144" t="s">
        <v>24</v>
      </c>
      <c r="U216" s="142" t="s">
        <v>24</v>
      </c>
      <c r="V216" s="142"/>
      <c r="W216" s="142" t="s">
        <v>24</v>
      </c>
      <c r="X216" s="142"/>
      <c r="Y216" s="145" t="s">
        <v>24</v>
      </c>
    </row>
    <row r="217" spans="1:25" s="108" customFormat="1" x14ac:dyDescent="0.25">
      <c r="A217" s="107">
        <v>207</v>
      </c>
      <c r="B217" s="108" t="s">
        <v>5441</v>
      </c>
      <c r="C217" s="14" t="s">
        <v>54</v>
      </c>
      <c r="D217" s="14"/>
      <c r="E217" s="140" t="s">
        <v>6379</v>
      </c>
      <c r="F217" s="141" t="s">
        <v>5911</v>
      </c>
      <c r="G217" s="142" t="s">
        <v>231</v>
      </c>
      <c r="H217" s="142" t="s">
        <v>365</v>
      </c>
      <c r="I217" s="142" t="s">
        <v>233</v>
      </c>
      <c r="J217" s="142" t="s">
        <v>234</v>
      </c>
      <c r="K217" s="140" t="s">
        <v>5985</v>
      </c>
      <c r="L217" s="140" t="s">
        <v>6380</v>
      </c>
      <c r="M217" s="142" t="s">
        <v>325</v>
      </c>
      <c r="N217" s="142" t="s">
        <v>1456</v>
      </c>
      <c r="O217" s="142" t="s">
        <v>256</v>
      </c>
      <c r="P217" s="143">
        <v>131500000</v>
      </c>
      <c r="Q217" s="143">
        <v>131500000</v>
      </c>
      <c r="R217" s="140">
        <v>0</v>
      </c>
      <c r="S217" s="142" t="s">
        <v>237</v>
      </c>
      <c r="T217" s="144" t="s">
        <v>24</v>
      </c>
      <c r="U217" s="142" t="s">
        <v>24</v>
      </c>
      <c r="V217" s="142"/>
      <c r="W217" s="142" t="s">
        <v>24</v>
      </c>
      <c r="X217" s="142"/>
      <c r="Y217" s="145" t="s">
        <v>24</v>
      </c>
    </row>
    <row r="218" spans="1:25" s="108" customFormat="1" x14ac:dyDescent="0.25">
      <c r="A218" s="107">
        <v>208</v>
      </c>
      <c r="B218" s="108" t="s">
        <v>5442</v>
      </c>
      <c r="C218" s="14" t="s">
        <v>54</v>
      </c>
      <c r="D218" s="14"/>
      <c r="E218" s="140" t="s">
        <v>6381</v>
      </c>
      <c r="F218" s="141" t="s">
        <v>5911</v>
      </c>
      <c r="G218" s="142" t="s">
        <v>231</v>
      </c>
      <c r="H218" s="142" t="s">
        <v>365</v>
      </c>
      <c r="I218" s="142" t="s">
        <v>233</v>
      </c>
      <c r="J218" s="142" t="s">
        <v>234</v>
      </c>
      <c r="K218" s="140" t="s">
        <v>5985</v>
      </c>
      <c r="L218" s="140" t="s">
        <v>6382</v>
      </c>
      <c r="M218" s="142" t="s">
        <v>325</v>
      </c>
      <c r="N218" s="142" t="s">
        <v>1456</v>
      </c>
      <c r="O218" s="142" t="s">
        <v>256</v>
      </c>
      <c r="P218" s="143">
        <v>188000000</v>
      </c>
      <c r="Q218" s="143">
        <v>188000000</v>
      </c>
      <c r="R218" s="140">
        <v>0</v>
      </c>
      <c r="S218" s="142" t="s">
        <v>237</v>
      </c>
      <c r="T218" s="144" t="s">
        <v>24</v>
      </c>
      <c r="U218" s="142" t="s">
        <v>24</v>
      </c>
      <c r="V218" s="142"/>
      <c r="W218" s="142" t="s">
        <v>24</v>
      </c>
      <c r="X218" s="142"/>
      <c r="Y218" s="145" t="s">
        <v>24</v>
      </c>
    </row>
    <row r="219" spans="1:25" s="108" customFormat="1" x14ac:dyDescent="0.25">
      <c r="A219" s="107">
        <v>209</v>
      </c>
      <c r="B219" s="108" t="s">
        <v>5443</v>
      </c>
      <c r="C219" s="14" t="s">
        <v>54</v>
      </c>
      <c r="D219" s="14"/>
      <c r="E219" s="140" t="s">
        <v>6383</v>
      </c>
      <c r="F219" s="141" t="s">
        <v>6175</v>
      </c>
      <c r="G219" s="142" t="s">
        <v>231</v>
      </c>
      <c r="H219" s="142" t="s">
        <v>347</v>
      </c>
      <c r="I219" s="142" t="s">
        <v>233</v>
      </c>
      <c r="J219" s="142" t="s">
        <v>225</v>
      </c>
      <c r="K219" s="140" t="s">
        <v>5914</v>
      </c>
      <c r="L219" s="140" t="s">
        <v>6384</v>
      </c>
      <c r="M219" s="142" t="s">
        <v>226</v>
      </c>
      <c r="N219" s="142" t="s">
        <v>350</v>
      </c>
      <c r="O219" s="142" t="s">
        <v>256</v>
      </c>
      <c r="P219" s="143">
        <v>3000000</v>
      </c>
      <c r="Q219" s="143">
        <v>3000000</v>
      </c>
      <c r="R219" s="140">
        <v>0</v>
      </c>
      <c r="S219" s="142" t="s">
        <v>237</v>
      </c>
      <c r="T219" s="144" t="s">
        <v>24</v>
      </c>
      <c r="U219" s="142" t="s">
        <v>24</v>
      </c>
      <c r="V219" s="142"/>
      <c r="W219" s="142" t="s">
        <v>24</v>
      </c>
      <c r="X219" s="142"/>
      <c r="Y219" s="145" t="s">
        <v>24</v>
      </c>
    </row>
    <row r="220" spans="1:25" s="108" customFormat="1" x14ac:dyDescent="0.25">
      <c r="A220" s="107">
        <v>210</v>
      </c>
      <c r="B220" s="108" t="s">
        <v>5444</v>
      </c>
      <c r="C220" s="14" t="s">
        <v>54</v>
      </c>
      <c r="D220" s="14"/>
      <c r="E220" s="140" t="s">
        <v>6385</v>
      </c>
      <c r="F220" s="141" t="s">
        <v>5911</v>
      </c>
      <c r="G220" s="142" t="s">
        <v>231</v>
      </c>
      <c r="H220" s="142" t="s">
        <v>365</v>
      </c>
      <c r="I220" s="142" t="s">
        <v>233</v>
      </c>
      <c r="J220" s="142" t="s">
        <v>234</v>
      </c>
      <c r="K220" s="140" t="s">
        <v>5985</v>
      </c>
      <c r="L220" s="140" t="s">
        <v>6386</v>
      </c>
      <c r="M220" s="142" t="s">
        <v>325</v>
      </c>
      <c r="N220" s="142" t="s">
        <v>1456</v>
      </c>
      <c r="O220" s="142" t="s">
        <v>256</v>
      </c>
      <c r="P220" s="143">
        <v>197656800</v>
      </c>
      <c r="Q220" s="143">
        <v>197656800</v>
      </c>
      <c r="R220" s="140">
        <v>0</v>
      </c>
      <c r="S220" s="142" t="s">
        <v>237</v>
      </c>
      <c r="T220" s="144" t="s">
        <v>24</v>
      </c>
      <c r="U220" s="142" t="s">
        <v>24</v>
      </c>
      <c r="V220" s="142"/>
      <c r="W220" s="142" t="s">
        <v>24</v>
      </c>
      <c r="X220" s="142"/>
      <c r="Y220" s="145" t="s">
        <v>24</v>
      </c>
    </row>
    <row r="221" spans="1:25" s="108" customFormat="1" x14ac:dyDescent="0.25">
      <c r="A221" s="107">
        <v>211</v>
      </c>
      <c r="B221" s="108" t="s">
        <v>5445</v>
      </c>
      <c r="C221" s="14" t="s">
        <v>54</v>
      </c>
      <c r="D221" s="14"/>
      <c r="E221" s="140" t="s">
        <v>6387</v>
      </c>
      <c r="F221" s="141" t="s">
        <v>5911</v>
      </c>
      <c r="G221" s="142" t="s">
        <v>231</v>
      </c>
      <c r="H221" s="142" t="s">
        <v>365</v>
      </c>
      <c r="I221" s="142" t="s">
        <v>233</v>
      </c>
      <c r="J221" s="142" t="s">
        <v>225</v>
      </c>
      <c r="K221" s="140" t="s">
        <v>5985</v>
      </c>
      <c r="L221" s="140" t="s">
        <v>6388</v>
      </c>
      <c r="M221" s="142" t="s">
        <v>325</v>
      </c>
      <c r="N221" s="142" t="s">
        <v>1456</v>
      </c>
      <c r="O221" s="142" t="s">
        <v>256</v>
      </c>
      <c r="P221" s="143">
        <v>189000000</v>
      </c>
      <c r="Q221" s="143">
        <v>189000000</v>
      </c>
      <c r="R221" s="140">
        <v>0</v>
      </c>
      <c r="S221" s="142" t="s">
        <v>237</v>
      </c>
      <c r="T221" s="144" t="s">
        <v>24</v>
      </c>
      <c r="U221" s="142" t="s">
        <v>24</v>
      </c>
      <c r="V221" s="142"/>
      <c r="W221" s="142" t="s">
        <v>24</v>
      </c>
      <c r="X221" s="142"/>
      <c r="Y221" s="145" t="s">
        <v>24</v>
      </c>
    </row>
    <row r="222" spans="1:25" s="108" customFormat="1" x14ac:dyDescent="0.25">
      <c r="A222" s="107">
        <v>212</v>
      </c>
      <c r="B222" s="108" t="s">
        <v>5446</v>
      </c>
      <c r="C222" s="14" t="s">
        <v>54</v>
      </c>
      <c r="D222" s="14"/>
      <c r="E222" s="140" t="s">
        <v>6389</v>
      </c>
      <c r="F222" s="141" t="s">
        <v>6390</v>
      </c>
      <c r="G222" s="142" t="s">
        <v>231</v>
      </c>
      <c r="H222" s="142" t="s">
        <v>365</v>
      </c>
      <c r="I222" s="142" t="s">
        <v>233</v>
      </c>
      <c r="J222" s="142" t="s">
        <v>234</v>
      </c>
      <c r="K222" s="140" t="s">
        <v>5985</v>
      </c>
      <c r="L222" s="140" t="s">
        <v>6391</v>
      </c>
      <c r="M222" s="142" t="s">
        <v>299</v>
      </c>
      <c r="N222" s="142" t="s">
        <v>1088</v>
      </c>
      <c r="O222" s="142" t="s">
        <v>251</v>
      </c>
      <c r="P222" s="143">
        <v>162000000</v>
      </c>
      <c r="Q222" s="143">
        <v>162000000</v>
      </c>
      <c r="R222" s="140">
        <v>0</v>
      </c>
      <c r="S222" s="142" t="s">
        <v>237</v>
      </c>
      <c r="T222" s="144" t="s">
        <v>24</v>
      </c>
      <c r="U222" s="142" t="s">
        <v>24</v>
      </c>
      <c r="V222" s="142"/>
      <c r="W222" s="142" t="s">
        <v>24</v>
      </c>
      <c r="X222" s="142"/>
      <c r="Y222" s="145" t="s">
        <v>24</v>
      </c>
    </row>
    <row r="223" spans="1:25" s="108" customFormat="1" x14ac:dyDescent="0.25">
      <c r="A223" s="107">
        <v>213</v>
      </c>
      <c r="B223" s="108" t="s">
        <v>5447</v>
      </c>
      <c r="C223" s="14" t="s">
        <v>54</v>
      </c>
      <c r="D223" s="14"/>
      <c r="E223" s="140" t="s">
        <v>6392</v>
      </c>
      <c r="F223" s="141" t="s">
        <v>5911</v>
      </c>
      <c r="G223" s="142" t="s">
        <v>231</v>
      </c>
      <c r="H223" s="142" t="s">
        <v>347</v>
      </c>
      <c r="I223" s="142" t="s">
        <v>233</v>
      </c>
      <c r="J223" s="142" t="s">
        <v>225</v>
      </c>
      <c r="K223" s="140" t="s">
        <v>5924</v>
      </c>
      <c r="L223" s="140" t="s">
        <v>6393</v>
      </c>
      <c r="M223" s="142" t="s">
        <v>243</v>
      </c>
      <c r="N223" s="142" t="s">
        <v>507</v>
      </c>
      <c r="O223" s="142" t="s">
        <v>251</v>
      </c>
      <c r="P223" s="160">
        <v>18000000</v>
      </c>
      <c r="Q223" s="143">
        <v>18000000</v>
      </c>
      <c r="R223" s="140">
        <v>0</v>
      </c>
      <c r="S223" s="142" t="s">
        <v>237</v>
      </c>
      <c r="T223" s="144" t="s">
        <v>24</v>
      </c>
      <c r="U223" s="142" t="s">
        <v>24</v>
      </c>
      <c r="V223" s="142"/>
      <c r="W223" s="142" t="s">
        <v>24</v>
      </c>
      <c r="X223" s="142"/>
      <c r="Y223" s="145" t="s">
        <v>24</v>
      </c>
    </row>
    <row r="224" spans="1:25" s="108" customFormat="1" x14ac:dyDescent="0.25">
      <c r="A224" s="107">
        <v>214</v>
      </c>
      <c r="B224" s="108" t="s">
        <v>5448</v>
      </c>
      <c r="C224" s="14" t="s">
        <v>54</v>
      </c>
      <c r="D224" s="14"/>
      <c r="E224" s="153" t="s">
        <v>6394</v>
      </c>
      <c r="F224" s="154" t="s">
        <v>5911</v>
      </c>
      <c r="G224" s="155" t="s">
        <v>231</v>
      </c>
      <c r="H224" s="155" t="s">
        <v>365</v>
      </c>
      <c r="I224" s="155" t="s">
        <v>233</v>
      </c>
      <c r="J224" s="155" t="s">
        <v>225</v>
      </c>
      <c r="K224" s="153" t="s">
        <v>5942</v>
      </c>
      <c r="L224" s="153" t="s">
        <v>6395</v>
      </c>
      <c r="M224" s="155" t="s">
        <v>243</v>
      </c>
      <c r="N224" s="155" t="s">
        <v>507</v>
      </c>
      <c r="O224" s="155" t="s">
        <v>227</v>
      </c>
      <c r="P224" s="156">
        <v>1082925742</v>
      </c>
      <c r="Q224" s="156">
        <v>1082925742</v>
      </c>
      <c r="R224" s="153">
        <v>1082925742</v>
      </c>
      <c r="S224" s="155" t="s">
        <v>237</v>
      </c>
      <c r="T224" s="157" t="s">
        <v>24</v>
      </c>
      <c r="U224" s="155" t="s">
        <v>24</v>
      </c>
      <c r="V224" s="155"/>
      <c r="W224" s="155" t="s">
        <v>24</v>
      </c>
      <c r="X224" s="155"/>
      <c r="Y224" s="158" t="s">
        <v>24</v>
      </c>
    </row>
    <row r="225" spans="1:25" s="108" customFormat="1" x14ac:dyDescent="0.25">
      <c r="A225" s="107">
        <v>215</v>
      </c>
      <c r="B225" s="108" t="s">
        <v>5449</v>
      </c>
      <c r="C225" s="14" t="s">
        <v>54</v>
      </c>
      <c r="D225" s="14"/>
      <c r="E225" s="140" t="s">
        <v>6396</v>
      </c>
      <c r="F225" s="141" t="s">
        <v>6397</v>
      </c>
      <c r="G225" s="142" t="s">
        <v>231</v>
      </c>
      <c r="H225" s="142" t="s">
        <v>347</v>
      </c>
      <c r="I225" s="142" t="s">
        <v>233</v>
      </c>
      <c r="J225" s="142" t="s">
        <v>225</v>
      </c>
      <c r="K225" s="140" t="s">
        <v>5924</v>
      </c>
      <c r="L225" s="140" t="s">
        <v>6398</v>
      </c>
      <c r="M225" s="142" t="s">
        <v>243</v>
      </c>
      <c r="N225" s="142" t="s">
        <v>507</v>
      </c>
      <c r="O225" s="142" t="s">
        <v>251</v>
      </c>
      <c r="P225" s="143">
        <v>60500000</v>
      </c>
      <c r="Q225" s="143">
        <v>60500000</v>
      </c>
      <c r="R225" s="140">
        <v>0</v>
      </c>
      <c r="S225" s="142" t="s">
        <v>237</v>
      </c>
      <c r="T225" s="144" t="s">
        <v>24</v>
      </c>
      <c r="U225" s="142" t="s">
        <v>24</v>
      </c>
      <c r="V225" s="142"/>
      <c r="W225" s="142" t="s">
        <v>24</v>
      </c>
      <c r="X225" s="142"/>
      <c r="Y225" s="145" t="s">
        <v>24</v>
      </c>
    </row>
    <row r="226" spans="1:25" s="108" customFormat="1" x14ac:dyDescent="0.25">
      <c r="A226" s="107">
        <v>216</v>
      </c>
      <c r="B226" s="108" t="s">
        <v>5450</v>
      </c>
      <c r="C226" s="14" t="s">
        <v>54</v>
      </c>
      <c r="D226" s="14"/>
      <c r="E226" s="140" t="s">
        <v>6399</v>
      </c>
      <c r="F226" s="141" t="s">
        <v>5911</v>
      </c>
      <c r="G226" s="142" t="s">
        <v>231</v>
      </c>
      <c r="H226" s="142" t="s">
        <v>365</v>
      </c>
      <c r="I226" s="142" t="s">
        <v>233</v>
      </c>
      <c r="J226" s="142" t="s">
        <v>234</v>
      </c>
      <c r="K226" s="140" t="s">
        <v>5985</v>
      </c>
      <c r="L226" s="140" t="s">
        <v>6400</v>
      </c>
      <c r="M226" s="142" t="s">
        <v>260</v>
      </c>
      <c r="N226" s="142" t="s">
        <v>708</v>
      </c>
      <c r="O226" s="142" t="s">
        <v>256</v>
      </c>
      <c r="P226" s="143">
        <v>6162000000</v>
      </c>
      <c r="Q226" s="143">
        <v>6162000000</v>
      </c>
      <c r="R226" s="140">
        <v>0</v>
      </c>
      <c r="S226" s="142" t="s">
        <v>237</v>
      </c>
      <c r="T226" s="144" t="s">
        <v>24</v>
      </c>
      <c r="U226" s="142" t="s">
        <v>24</v>
      </c>
      <c r="V226" s="142"/>
      <c r="W226" s="142" t="s">
        <v>24</v>
      </c>
      <c r="X226" s="142"/>
      <c r="Y226" s="145" t="s">
        <v>24</v>
      </c>
    </row>
    <row r="227" spans="1:25" s="108" customFormat="1" x14ac:dyDescent="0.25">
      <c r="A227" s="107">
        <v>217</v>
      </c>
      <c r="B227" s="108" t="s">
        <v>5451</v>
      </c>
      <c r="C227" s="14" t="s">
        <v>54</v>
      </c>
      <c r="D227" s="14"/>
      <c r="E227" s="140" t="s">
        <v>6401</v>
      </c>
      <c r="F227" s="141" t="s">
        <v>5911</v>
      </c>
      <c r="G227" s="142" t="s">
        <v>231</v>
      </c>
      <c r="H227" s="142" t="s">
        <v>365</v>
      </c>
      <c r="I227" s="142" t="s">
        <v>233</v>
      </c>
      <c r="J227" s="142" t="s">
        <v>234</v>
      </c>
      <c r="K227" s="140" t="s">
        <v>5985</v>
      </c>
      <c r="L227" s="140" t="s">
        <v>6402</v>
      </c>
      <c r="M227" s="142" t="s">
        <v>260</v>
      </c>
      <c r="N227" s="142" t="s">
        <v>708</v>
      </c>
      <c r="O227" s="142" t="s">
        <v>251</v>
      </c>
      <c r="P227" s="143">
        <v>254380000</v>
      </c>
      <c r="Q227" s="143">
        <v>254380000</v>
      </c>
      <c r="R227" s="140">
        <v>0</v>
      </c>
      <c r="S227" s="142" t="s">
        <v>237</v>
      </c>
      <c r="T227" s="144" t="s">
        <v>24</v>
      </c>
      <c r="U227" s="142" t="s">
        <v>24</v>
      </c>
      <c r="V227" s="142"/>
      <c r="W227" s="142" t="s">
        <v>24</v>
      </c>
      <c r="X227" s="142"/>
      <c r="Y227" s="145" t="s">
        <v>24</v>
      </c>
    </row>
    <row r="228" spans="1:25" s="108" customFormat="1" x14ac:dyDescent="0.25">
      <c r="A228" s="107">
        <v>218</v>
      </c>
      <c r="B228" s="108" t="s">
        <v>5452</v>
      </c>
      <c r="C228" s="14" t="s">
        <v>54</v>
      </c>
      <c r="D228" s="14"/>
      <c r="E228" s="140" t="s">
        <v>6403</v>
      </c>
      <c r="F228" s="141" t="s">
        <v>5911</v>
      </c>
      <c r="G228" s="142" t="s">
        <v>231</v>
      </c>
      <c r="H228" s="142" t="s">
        <v>365</v>
      </c>
      <c r="I228" s="142" t="s">
        <v>233</v>
      </c>
      <c r="J228" s="142" t="s">
        <v>234</v>
      </c>
      <c r="K228" s="140" t="s">
        <v>5985</v>
      </c>
      <c r="L228" s="140" t="s">
        <v>6404</v>
      </c>
      <c r="M228" s="142" t="s">
        <v>243</v>
      </c>
      <c r="N228" s="142" t="s">
        <v>507</v>
      </c>
      <c r="O228" s="142" t="s">
        <v>245</v>
      </c>
      <c r="P228" s="143">
        <v>21145866485</v>
      </c>
      <c r="Q228" s="143">
        <v>21145866485</v>
      </c>
      <c r="R228" s="140">
        <v>0</v>
      </c>
      <c r="S228" s="142" t="s">
        <v>237</v>
      </c>
      <c r="T228" s="144" t="s">
        <v>24</v>
      </c>
      <c r="U228" s="142" t="s">
        <v>24</v>
      </c>
      <c r="V228" s="142"/>
      <c r="W228" s="142" t="s">
        <v>24</v>
      </c>
      <c r="X228" s="142"/>
      <c r="Y228" s="145" t="s">
        <v>24</v>
      </c>
    </row>
    <row r="229" spans="1:25" s="108" customFormat="1" x14ac:dyDescent="0.25">
      <c r="A229" s="107">
        <v>219</v>
      </c>
      <c r="B229" s="108" t="s">
        <v>5453</v>
      </c>
      <c r="C229" s="14" t="s">
        <v>54</v>
      </c>
      <c r="D229" s="14"/>
      <c r="E229" s="140" t="s">
        <v>6405</v>
      </c>
      <c r="F229" s="141" t="s">
        <v>5911</v>
      </c>
      <c r="G229" s="142" t="s">
        <v>231</v>
      </c>
      <c r="H229" s="142" t="s">
        <v>365</v>
      </c>
      <c r="I229" s="142" t="s">
        <v>233</v>
      </c>
      <c r="J229" s="142" t="s">
        <v>234</v>
      </c>
      <c r="K229" s="140" t="s">
        <v>5985</v>
      </c>
      <c r="L229" s="140" t="s">
        <v>6406</v>
      </c>
      <c r="M229" s="142" t="s">
        <v>325</v>
      </c>
      <c r="N229" s="142" t="s">
        <v>1456</v>
      </c>
      <c r="O229" s="142" t="s">
        <v>251</v>
      </c>
      <c r="P229" s="143">
        <v>246394000</v>
      </c>
      <c r="Q229" s="143">
        <v>246394000</v>
      </c>
      <c r="R229" s="140">
        <v>0</v>
      </c>
      <c r="S229" s="142" t="s">
        <v>237</v>
      </c>
      <c r="T229" s="144" t="s">
        <v>24</v>
      </c>
      <c r="U229" s="142" t="s">
        <v>24</v>
      </c>
      <c r="V229" s="142"/>
      <c r="W229" s="142" t="s">
        <v>24</v>
      </c>
      <c r="X229" s="142"/>
      <c r="Y229" s="145" t="s">
        <v>24</v>
      </c>
    </row>
    <row r="230" spans="1:25" s="108" customFormat="1" x14ac:dyDescent="0.25">
      <c r="A230" s="107">
        <v>220</v>
      </c>
      <c r="B230" s="108" t="s">
        <v>5454</v>
      </c>
      <c r="C230" s="14" t="s">
        <v>54</v>
      </c>
      <c r="D230" s="14"/>
      <c r="E230" s="140" t="s">
        <v>6407</v>
      </c>
      <c r="F230" s="141" t="s">
        <v>5911</v>
      </c>
      <c r="G230" s="142" t="s">
        <v>231</v>
      </c>
      <c r="H230" s="142" t="s">
        <v>365</v>
      </c>
      <c r="I230" s="142" t="s">
        <v>233</v>
      </c>
      <c r="J230" s="142" t="s">
        <v>234</v>
      </c>
      <c r="K230" s="140" t="s">
        <v>5985</v>
      </c>
      <c r="L230" s="140" t="s">
        <v>6408</v>
      </c>
      <c r="M230" s="142" t="s">
        <v>325</v>
      </c>
      <c r="N230" s="142" t="s">
        <v>1456</v>
      </c>
      <c r="O230" s="142" t="s">
        <v>251</v>
      </c>
      <c r="P230" s="143">
        <v>1012000000</v>
      </c>
      <c r="Q230" s="143">
        <v>1012000000</v>
      </c>
      <c r="R230" s="140">
        <v>0</v>
      </c>
      <c r="S230" s="142" t="s">
        <v>237</v>
      </c>
      <c r="T230" s="144" t="s">
        <v>24</v>
      </c>
      <c r="U230" s="142" t="s">
        <v>24</v>
      </c>
      <c r="V230" s="142"/>
      <c r="W230" s="142" t="s">
        <v>24</v>
      </c>
      <c r="X230" s="142"/>
      <c r="Y230" s="145" t="s">
        <v>24</v>
      </c>
    </row>
    <row r="231" spans="1:25" s="108" customFormat="1" x14ac:dyDescent="0.25">
      <c r="A231" s="107">
        <v>221</v>
      </c>
      <c r="B231" s="108" t="s">
        <v>5455</v>
      </c>
      <c r="C231" s="14" t="s">
        <v>54</v>
      </c>
      <c r="D231" s="14"/>
      <c r="E231" s="140" t="s">
        <v>6409</v>
      </c>
      <c r="F231" s="141" t="s">
        <v>6410</v>
      </c>
      <c r="G231" s="142" t="s">
        <v>231</v>
      </c>
      <c r="H231" s="142" t="s">
        <v>365</v>
      </c>
      <c r="I231" s="142" t="s">
        <v>233</v>
      </c>
      <c r="J231" s="142" t="s">
        <v>234</v>
      </c>
      <c r="K231" s="140" t="s">
        <v>5985</v>
      </c>
      <c r="L231" s="140" t="s">
        <v>6411</v>
      </c>
      <c r="M231" s="142" t="s">
        <v>325</v>
      </c>
      <c r="N231" s="142" t="s">
        <v>1456</v>
      </c>
      <c r="O231" s="142" t="s">
        <v>256</v>
      </c>
      <c r="P231" s="143">
        <v>3458500000</v>
      </c>
      <c r="Q231" s="143">
        <v>3458500000</v>
      </c>
      <c r="R231" s="140">
        <v>0</v>
      </c>
      <c r="S231" s="142" t="s">
        <v>237</v>
      </c>
      <c r="T231" s="144" t="s">
        <v>24</v>
      </c>
      <c r="U231" s="142" t="s">
        <v>24</v>
      </c>
      <c r="V231" s="142"/>
      <c r="W231" s="142" t="s">
        <v>24</v>
      </c>
      <c r="X231" s="142"/>
      <c r="Y231" s="145" t="s">
        <v>24</v>
      </c>
    </row>
    <row r="232" spans="1:25" s="108" customFormat="1" x14ac:dyDescent="0.25">
      <c r="A232" s="107">
        <v>222</v>
      </c>
      <c r="B232" s="108" t="s">
        <v>5456</v>
      </c>
      <c r="C232" s="14" t="s">
        <v>54</v>
      </c>
      <c r="D232" s="14"/>
      <c r="E232" s="140" t="s">
        <v>6412</v>
      </c>
      <c r="F232" s="141" t="s">
        <v>6413</v>
      </c>
      <c r="G232" s="142" t="s">
        <v>231</v>
      </c>
      <c r="H232" s="142" t="s">
        <v>365</v>
      </c>
      <c r="I232" s="142" t="s">
        <v>233</v>
      </c>
      <c r="J232" s="142" t="s">
        <v>234</v>
      </c>
      <c r="K232" s="140" t="s">
        <v>5985</v>
      </c>
      <c r="L232" s="140" t="s">
        <v>6414</v>
      </c>
      <c r="M232" s="142" t="s">
        <v>325</v>
      </c>
      <c r="N232" s="142" t="s">
        <v>1456</v>
      </c>
      <c r="O232" s="142" t="s">
        <v>256</v>
      </c>
      <c r="P232" s="143">
        <v>375000000</v>
      </c>
      <c r="Q232" s="143">
        <v>375000000</v>
      </c>
      <c r="R232" s="140">
        <v>0</v>
      </c>
      <c r="S232" s="142" t="s">
        <v>237</v>
      </c>
      <c r="T232" s="144" t="s">
        <v>24</v>
      </c>
      <c r="U232" s="142" t="s">
        <v>24</v>
      </c>
      <c r="V232" s="142"/>
      <c r="W232" s="142" t="s">
        <v>24</v>
      </c>
      <c r="X232" s="142"/>
      <c r="Y232" s="145" t="s">
        <v>24</v>
      </c>
    </row>
    <row r="233" spans="1:25" s="108" customFormat="1" x14ac:dyDescent="0.25">
      <c r="A233" s="107">
        <v>223</v>
      </c>
      <c r="B233" s="108" t="s">
        <v>5457</v>
      </c>
      <c r="C233" s="14" t="s">
        <v>54</v>
      </c>
      <c r="D233" s="14"/>
      <c r="E233" s="140" t="s">
        <v>6415</v>
      </c>
      <c r="F233" s="141" t="s">
        <v>6410</v>
      </c>
      <c r="G233" s="142" t="s">
        <v>231</v>
      </c>
      <c r="H233" s="142" t="s">
        <v>365</v>
      </c>
      <c r="I233" s="142" t="s">
        <v>233</v>
      </c>
      <c r="J233" s="142" t="s">
        <v>234</v>
      </c>
      <c r="K233" s="140" t="s">
        <v>5985</v>
      </c>
      <c r="L233" s="140" t="s">
        <v>6416</v>
      </c>
      <c r="M233" s="142" t="s">
        <v>325</v>
      </c>
      <c r="N233" s="142" t="s">
        <v>1456</v>
      </c>
      <c r="O233" s="142" t="s">
        <v>251</v>
      </c>
      <c r="P233" s="143">
        <v>6529000000</v>
      </c>
      <c r="Q233" s="143">
        <v>6529000000</v>
      </c>
      <c r="R233" s="140">
        <v>0</v>
      </c>
      <c r="S233" s="142" t="s">
        <v>237</v>
      </c>
      <c r="T233" s="144" t="s">
        <v>24</v>
      </c>
      <c r="U233" s="142" t="s">
        <v>24</v>
      </c>
      <c r="V233" s="142"/>
      <c r="W233" s="142" t="s">
        <v>24</v>
      </c>
      <c r="X233" s="142"/>
      <c r="Y233" s="145" t="s">
        <v>24</v>
      </c>
    </row>
    <row r="234" spans="1:25" s="108" customFormat="1" x14ac:dyDescent="0.25">
      <c r="A234" s="107">
        <v>224</v>
      </c>
      <c r="B234" s="108" t="s">
        <v>5458</v>
      </c>
      <c r="C234" s="14" t="s">
        <v>54</v>
      </c>
      <c r="D234" s="14"/>
      <c r="E234" s="140" t="s">
        <v>6417</v>
      </c>
      <c r="F234" s="141" t="s">
        <v>5911</v>
      </c>
      <c r="G234" s="142" t="s">
        <v>231</v>
      </c>
      <c r="H234" s="142" t="s">
        <v>347</v>
      </c>
      <c r="I234" s="142" t="s">
        <v>233</v>
      </c>
      <c r="J234" s="142" t="s">
        <v>225</v>
      </c>
      <c r="K234" s="140" t="s">
        <v>5908</v>
      </c>
      <c r="L234" s="140" t="s">
        <v>6418</v>
      </c>
      <c r="M234" s="142" t="s">
        <v>243</v>
      </c>
      <c r="N234" s="142" t="s">
        <v>507</v>
      </c>
      <c r="O234" s="142" t="s">
        <v>227</v>
      </c>
      <c r="P234" s="143">
        <v>0</v>
      </c>
      <c r="Q234" s="143">
        <v>0</v>
      </c>
      <c r="R234" s="140">
        <v>0</v>
      </c>
      <c r="S234" s="142" t="s">
        <v>237</v>
      </c>
      <c r="T234" s="144" t="s">
        <v>24</v>
      </c>
      <c r="U234" s="142" t="s">
        <v>24</v>
      </c>
      <c r="V234" s="142"/>
      <c r="W234" s="142" t="s">
        <v>24</v>
      </c>
      <c r="X234" s="142"/>
      <c r="Y234" s="145" t="s">
        <v>24</v>
      </c>
    </row>
    <row r="235" spans="1:25" s="108" customFormat="1" x14ac:dyDescent="0.25">
      <c r="A235" s="107">
        <v>225</v>
      </c>
      <c r="B235" s="108" t="s">
        <v>5459</v>
      </c>
      <c r="C235" s="14" t="s">
        <v>54</v>
      </c>
      <c r="D235" s="14"/>
      <c r="E235" s="140" t="s">
        <v>6419</v>
      </c>
      <c r="F235" s="141" t="s">
        <v>6410</v>
      </c>
      <c r="G235" s="142" t="s">
        <v>231</v>
      </c>
      <c r="H235" s="142" t="s">
        <v>365</v>
      </c>
      <c r="I235" s="142" t="s">
        <v>233</v>
      </c>
      <c r="J235" s="142" t="s">
        <v>234</v>
      </c>
      <c r="K235" s="140" t="s">
        <v>5985</v>
      </c>
      <c r="L235" s="140" t="s">
        <v>6420</v>
      </c>
      <c r="M235" s="142" t="s">
        <v>243</v>
      </c>
      <c r="N235" s="142" t="s">
        <v>507</v>
      </c>
      <c r="O235" s="142" t="s">
        <v>251</v>
      </c>
      <c r="P235" s="143">
        <v>43000000</v>
      </c>
      <c r="Q235" s="143">
        <v>43000000</v>
      </c>
      <c r="R235" s="140">
        <v>0</v>
      </c>
      <c r="S235" s="142" t="s">
        <v>237</v>
      </c>
      <c r="T235" s="144" t="s">
        <v>24</v>
      </c>
      <c r="U235" s="142" t="s">
        <v>24</v>
      </c>
      <c r="V235" s="142"/>
      <c r="W235" s="142" t="s">
        <v>24</v>
      </c>
      <c r="X235" s="142"/>
      <c r="Y235" s="145" t="s">
        <v>24</v>
      </c>
    </row>
    <row r="236" spans="1:25" s="108" customFormat="1" x14ac:dyDescent="0.25">
      <c r="A236" s="107">
        <v>226</v>
      </c>
      <c r="B236" s="108" t="s">
        <v>5460</v>
      </c>
      <c r="C236" s="14" t="s">
        <v>54</v>
      </c>
      <c r="D236" s="14"/>
      <c r="E236" s="140" t="s">
        <v>6421</v>
      </c>
      <c r="F236" s="141" t="s">
        <v>6410</v>
      </c>
      <c r="G236" s="142" t="s">
        <v>231</v>
      </c>
      <c r="H236" s="142" t="s">
        <v>365</v>
      </c>
      <c r="I236" s="142" t="s">
        <v>233</v>
      </c>
      <c r="J236" s="142" t="s">
        <v>234</v>
      </c>
      <c r="K236" s="140" t="s">
        <v>5985</v>
      </c>
      <c r="L236" s="140" t="s">
        <v>6422</v>
      </c>
      <c r="M236" s="142" t="s">
        <v>325</v>
      </c>
      <c r="N236" s="142" t="s">
        <v>1456</v>
      </c>
      <c r="O236" s="142" t="s">
        <v>251</v>
      </c>
      <c r="P236" s="143">
        <v>1245537000</v>
      </c>
      <c r="Q236" s="143">
        <v>1245537000</v>
      </c>
      <c r="R236" s="140">
        <v>0</v>
      </c>
      <c r="S236" s="142" t="s">
        <v>237</v>
      </c>
      <c r="T236" s="144" t="s">
        <v>24</v>
      </c>
      <c r="U236" s="142" t="s">
        <v>24</v>
      </c>
      <c r="V236" s="142"/>
      <c r="W236" s="142" t="s">
        <v>24</v>
      </c>
      <c r="X236" s="142"/>
      <c r="Y236" s="145" t="s">
        <v>24</v>
      </c>
    </row>
    <row r="237" spans="1:25" s="108" customFormat="1" x14ac:dyDescent="0.25">
      <c r="A237" s="107">
        <v>227</v>
      </c>
      <c r="B237" s="108" t="s">
        <v>5461</v>
      </c>
      <c r="C237" s="14" t="s">
        <v>54</v>
      </c>
      <c r="D237" s="14"/>
      <c r="E237" s="146" t="s">
        <v>6423</v>
      </c>
      <c r="F237" s="147" t="s">
        <v>6413</v>
      </c>
      <c r="G237" s="148" t="s">
        <v>231</v>
      </c>
      <c r="H237" s="148" t="s">
        <v>365</v>
      </c>
      <c r="I237" s="148" t="s">
        <v>233</v>
      </c>
      <c r="J237" s="148" t="s">
        <v>225</v>
      </c>
      <c r="K237" s="146" t="s">
        <v>5924</v>
      </c>
      <c r="L237" s="146" t="s">
        <v>6424</v>
      </c>
      <c r="M237" s="148" t="s">
        <v>243</v>
      </c>
      <c r="N237" s="148" t="s">
        <v>507</v>
      </c>
      <c r="O237" s="148" t="s">
        <v>251</v>
      </c>
      <c r="P237" s="149">
        <v>5326946000</v>
      </c>
      <c r="Q237" s="149">
        <v>5326946000</v>
      </c>
      <c r="R237" s="146">
        <v>0</v>
      </c>
      <c r="S237" s="148" t="s">
        <v>237</v>
      </c>
      <c r="T237" s="150" t="s">
        <v>24</v>
      </c>
      <c r="U237" s="148" t="s">
        <v>24</v>
      </c>
      <c r="V237" s="148"/>
      <c r="W237" s="148" t="s">
        <v>24</v>
      </c>
      <c r="X237" s="148"/>
      <c r="Y237" s="151" t="s">
        <v>24</v>
      </c>
    </row>
    <row r="238" spans="1:25" s="108" customFormat="1" x14ac:dyDescent="0.25">
      <c r="A238" s="107">
        <v>228</v>
      </c>
      <c r="B238" s="108" t="s">
        <v>5462</v>
      </c>
      <c r="C238" s="14" t="s">
        <v>54</v>
      </c>
      <c r="D238" s="14"/>
      <c r="E238" s="140" t="s">
        <v>6425</v>
      </c>
      <c r="F238" s="141" t="s">
        <v>6410</v>
      </c>
      <c r="G238" s="142" t="s">
        <v>231</v>
      </c>
      <c r="H238" s="142" t="s">
        <v>355</v>
      </c>
      <c r="I238" s="142" t="s">
        <v>233</v>
      </c>
      <c r="J238" s="142" t="s">
        <v>225</v>
      </c>
      <c r="K238" s="140" t="s">
        <v>5942</v>
      </c>
      <c r="L238" s="140" t="s">
        <v>6426</v>
      </c>
      <c r="M238" s="142" t="s">
        <v>264</v>
      </c>
      <c r="N238" s="142" t="s">
        <v>725</v>
      </c>
      <c r="O238" s="142" t="s">
        <v>251</v>
      </c>
      <c r="P238" s="143">
        <v>791171000</v>
      </c>
      <c r="Q238" s="143">
        <f>+P238</f>
        <v>791171000</v>
      </c>
      <c r="R238" s="140">
        <v>0</v>
      </c>
      <c r="S238" s="142" t="s">
        <v>237</v>
      </c>
      <c r="T238" s="144" t="s">
        <v>24</v>
      </c>
      <c r="U238" s="142" t="s">
        <v>24</v>
      </c>
      <c r="V238" s="142"/>
      <c r="W238" s="142" t="s">
        <v>24</v>
      </c>
      <c r="X238" s="142"/>
      <c r="Y238" s="145" t="s">
        <v>24</v>
      </c>
    </row>
    <row r="239" spans="1:25" s="108" customFormat="1" x14ac:dyDescent="0.25">
      <c r="A239" s="107">
        <v>229</v>
      </c>
      <c r="B239" s="108" t="s">
        <v>5463</v>
      </c>
      <c r="C239" s="14" t="s">
        <v>54</v>
      </c>
      <c r="D239" s="14"/>
      <c r="E239" s="140" t="s">
        <v>6427</v>
      </c>
      <c r="F239" s="141" t="s">
        <v>6410</v>
      </c>
      <c r="G239" s="142" t="s">
        <v>231</v>
      </c>
      <c r="H239" s="142" t="s">
        <v>365</v>
      </c>
      <c r="I239" s="142" t="s">
        <v>233</v>
      </c>
      <c r="J239" s="142" t="s">
        <v>225</v>
      </c>
      <c r="K239" s="140" t="s">
        <v>5920</v>
      </c>
      <c r="L239" s="140" t="s">
        <v>6428</v>
      </c>
      <c r="M239" s="142" t="s">
        <v>226</v>
      </c>
      <c r="N239" s="142" t="s">
        <v>342</v>
      </c>
      <c r="O239" s="142" t="s">
        <v>256</v>
      </c>
      <c r="P239" s="143">
        <v>700000000</v>
      </c>
      <c r="Q239" s="143">
        <v>700000000</v>
      </c>
      <c r="R239" s="140">
        <v>0</v>
      </c>
      <c r="S239" s="142" t="s">
        <v>237</v>
      </c>
      <c r="T239" s="144" t="s">
        <v>24</v>
      </c>
      <c r="U239" s="142" t="s">
        <v>24</v>
      </c>
      <c r="V239" s="142"/>
      <c r="W239" s="142" t="s">
        <v>24</v>
      </c>
      <c r="X239" s="142"/>
      <c r="Y239" s="145" t="s">
        <v>24</v>
      </c>
    </row>
    <row r="240" spans="1:25" s="108" customFormat="1" x14ac:dyDescent="0.25">
      <c r="A240" s="107">
        <v>230</v>
      </c>
      <c r="B240" s="108" t="s">
        <v>5464</v>
      </c>
      <c r="C240" s="14" t="s">
        <v>54</v>
      </c>
      <c r="D240" s="14"/>
      <c r="E240" s="140" t="s">
        <v>6429</v>
      </c>
      <c r="F240" s="141" t="s">
        <v>6410</v>
      </c>
      <c r="G240" s="142" t="s">
        <v>231</v>
      </c>
      <c r="H240" s="142" t="s">
        <v>365</v>
      </c>
      <c r="I240" s="142" t="s">
        <v>233</v>
      </c>
      <c r="J240" s="142" t="s">
        <v>225</v>
      </c>
      <c r="K240" s="140" t="s">
        <v>5914</v>
      </c>
      <c r="L240" s="140" t="s">
        <v>6430</v>
      </c>
      <c r="M240" s="142" t="s">
        <v>264</v>
      </c>
      <c r="N240" s="142" t="s">
        <v>725</v>
      </c>
      <c r="O240" s="142" t="s">
        <v>251</v>
      </c>
      <c r="P240" s="143">
        <v>2927000000</v>
      </c>
      <c r="Q240" s="143">
        <v>2927000000</v>
      </c>
      <c r="R240" s="140">
        <v>0</v>
      </c>
      <c r="S240" s="142" t="s">
        <v>237</v>
      </c>
      <c r="T240" s="144" t="s">
        <v>24</v>
      </c>
      <c r="U240" s="142" t="s">
        <v>24</v>
      </c>
      <c r="V240" s="142"/>
      <c r="W240" s="142" t="s">
        <v>24</v>
      </c>
      <c r="X240" s="142"/>
      <c r="Y240" s="145" t="s">
        <v>24</v>
      </c>
    </row>
    <row r="241" spans="1:25" s="108" customFormat="1" x14ac:dyDescent="0.25">
      <c r="A241" s="107">
        <v>231</v>
      </c>
      <c r="B241" s="108" t="s">
        <v>5465</v>
      </c>
      <c r="C241" s="14" t="s">
        <v>54</v>
      </c>
      <c r="D241" s="14"/>
      <c r="E241" s="140" t="s">
        <v>6431</v>
      </c>
      <c r="F241" s="141" t="s">
        <v>6432</v>
      </c>
      <c r="G241" s="142" t="s">
        <v>231</v>
      </c>
      <c r="H241" s="142" t="s">
        <v>365</v>
      </c>
      <c r="I241" s="142" t="s">
        <v>233</v>
      </c>
      <c r="J241" s="142" t="s">
        <v>234</v>
      </c>
      <c r="K241" s="140" t="s">
        <v>5985</v>
      </c>
      <c r="L241" s="140" t="s">
        <v>6433</v>
      </c>
      <c r="M241" s="142" t="s">
        <v>243</v>
      </c>
      <c r="N241" s="142" t="s">
        <v>507</v>
      </c>
      <c r="O241" s="142" t="s">
        <v>251</v>
      </c>
      <c r="P241" s="143">
        <v>234400000</v>
      </c>
      <c r="Q241" s="143">
        <v>234400000</v>
      </c>
      <c r="R241" s="140">
        <v>0</v>
      </c>
      <c r="S241" s="142" t="s">
        <v>237</v>
      </c>
      <c r="T241" s="144" t="s">
        <v>24</v>
      </c>
      <c r="U241" s="142" t="s">
        <v>24</v>
      </c>
      <c r="V241" s="142"/>
      <c r="W241" s="142" t="s">
        <v>24</v>
      </c>
      <c r="X241" s="142"/>
      <c r="Y241" s="145" t="s">
        <v>24</v>
      </c>
    </row>
    <row r="242" spans="1:25" s="108" customFormat="1" x14ac:dyDescent="0.25">
      <c r="A242" s="107">
        <v>232</v>
      </c>
      <c r="B242" s="108" t="s">
        <v>5466</v>
      </c>
      <c r="C242" s="14" t="s">
        <v>54</v>
      </c>
      <c r="D242" s="14"/>
      <c r="E242" s="140" t="s">
        <v>6434</v>
      </c>
      <c r="F242" s="141" t="s">
        <v>6435</v>
      </c>
      <c r="G242" s="142" t="s">
        <v>231</v>
      </c>
      <c r="H242" s="142" t="s">
        <v>365</v>
      </c>
      <c r="I242" s="142" t="s">
        <v>233</v>
      </c>
      <c r="J242" s="142" t="s">
        <v>225</v>
      </c>
      <c r="K242" s="140" t="s">
        <v>5914</v>
      </c>
      <c r="L242" s="140" t="s">
        <v>6436</v>
      </c>
      <c r="M242" s="142" t="s">
        <v>243</v>
      </c>
      <c r="N242" s="142" t="s">
        <v>507</v>
      </c>
      <c r="O242" s="142" t="s">
        <v>227</v>
      </c>
      <c r="P242" s="143">
        <v>1200000000</v>
      </c>
      <c r="Q242" s="143">
        <v>1200000000</v>
      </c>
      <c r="R242" s="140">
        <v>0</v>
      </c>
      <c r="S242" s="142" t="s">
        <v>237</v>
      </c>
      <c r="T242" s="144" t="s">
        <v>24</v>
      </c>
      <c r="U242" s="142" t="s">
        <v>24</v>
      </c>
      <c r="V242" s="142"/>
      <c r="W242" s="142" t="s">
        <v>24</v>
      </c>
      <c r="X242" s="142"/>
      <c r="Y242" s="145" t="s">
        <v>24</v>
      </c>
    </row>
    <row r="243" spans="1:25" s="108" customFormat="1" x14ac:dyDescent="0.25">
      <c r="A243" s="107">
        <v>233</v>
      </c>
      <c r="B243" s="108" t="s">
        <v>5467</v>
      </c>
      <c r="C243" s="14" t="s">
        <v>54</v>
      </c>
      <c r="D243" s="14"/>
      <c r="E243" s="140" t="s">
        <v>6437</v>
      </c>
      <c r="F243" s="141" t="s">
        <v>6438</v>
      </c>
      <c r="G243" s="142" t="s">
        <v>231</v>
      </c>
      <c r="H243" s="142" t="s">
        <v>347</v>
      </c>
      <c r="I243" s="142" t="s">
        <v>233</v>
      </c>
      <c r="J243" s="142" t="s">
        <v>225</v>
      </c>
      <c r="K243" s="140" t="s">
        <v>5924</v>
      </c>
      <c r="L243" s="140" t="s">
        <v>6439</v>
      </c>
      <c r="M243" s="142" t="s">
        <v>319</v>
      </c>
      <c r="N243" s="142" t="s">
        <v>1385</v>
      </c>
      <c r="O243" s="142" t="s">
        <v>251</v>
      </c>
      <c r="P243" s="143">
        <v>160000000</v>
      </c>
      <c r="Q243" s="143">
        <v>160000000</v>
      </c>
      <c r="R243" s="140">
        <v>0</v>
      </c>
      <c r="S243" s="142" t="s">
        <v>237</v>
      </c>
      <c r="T243" s="144" t="s">
        <v>24</v>
      </c>
      <c r="U243" s="142" t="s">
        <v>24</v>
      </c>
      <c r="V243" s="142"/>
      <c r="W243" s="142" t="s">
        <v>24</v>
      </c>
      <c r="X243" s="142"/>
      <c r="Y243" s="145" t="s">
        <v>24</v>
      </c>
    </row>
    <row r="244" spans="1:25" s="108" customFormat="1" x14ac:dyDescent="0.25">
      <c r="A244" s="107">
        <v>234</v>
      </c>
      <c r="B244" s="108" t="s">
        <v>5468</v>
      </c>
      <c r="C244" s="14" t="s">
        <v>54</v>
      </c>
      <c r="D244" s="14"/>
      <c r="E244" s="140" t="s">
        <v>6440</v>
      </c>
      <c r="F244" s="141" t="s">
        <v>6441</v>
      </c>
      <c r="G244" s="142" t="s">
        <v>222</v>
      </c>
      <c r="H244" s="142" t="s">
        <v>232</v>
      </c>
      <c r="I244" s="142" t="s">
        <v>233</v>
      </c>
      <c r="J244" s="142" t="s">
        <v>225</v>
      </c>
      <c r="K244" s="140" t="s">
        <v>5942</v>
      </c>
      <c r="L244" s="140" t="s">
        <v>6442</v>
      </c>
      <c r="M244" s="142" t="s">
        <v>243</v>
      </c>
      <c r="N244" s="142" t="s">
        <v>507</v>
      </c>
      <c r="O244" s="142" t="s">
        <v>251</v>
      </c>
      <c r="P244" s="160">
        <v>0</v>
      </c>
      <c r="Q244" s="143">
        <v>0</v>
      </c>
      <c r="R244" s="140">
        <v>0</v>
      </c>
      <c r="S244" s="142" t="s">
        <v>237</v>
      </c>
      <c r="T244" s="144" t="s">
        <v>24</v>
      </c>
      <c r="U244" s="142" t="s">
        <v>24</v>
      </c>
      <c r="V244" s="142"/>
      <c r="W244" s="142" t="s">
        <v>24</v>
      </c>
      <c r="X244" s="142"/>
      <c r="Y244" s="145" t="s">
        <v>24</v>
      </c>
    </row>
    <row r="245" spans="1:25" s="108" customFormat="1" x14ac:dyDescent="0.25">
      <c r="A245" s="107">
        <v>235</v>
      </c>
      <c r="B245" s="108" t="s">
        <v>5469</v>
      </c>
      <c r="C245" s="14" t="s">
        <v>54</v>
      </c>
      <c r="D245" s="14"/>
      <c r="E245" s="146" t="s">
        <v>6443</v>
      </c>
      <c r="F245" s="147" t="s">
        <v>6441</v>
      </c>
      <c r="G245" s="148" t="s">
        <v>231</v>
      </c>
      <c r="H245" s="148" t="s">
        <v>365</v>
      </c>
      <c r="I245" s="148" t="s">
        <v>233</v>
      </c>
      <c r="J245" s="148" t="s">
        <v>225</v>
      </c>
      <c r="K245" s="146" t="s">
        <v>5908</v>
      </c>
      <c r="L245" s="146" t="s">
        <v>6444</v>
      </c>
      <c r="M245" s="148" t="s">
        <v>235</v>
      </c>
      <c r="N245" s="148" t="s">
        <v>484</v>
      </c>
      <c r="O245" s="148" t="s">
        <v>256</v>
      </c>
      <c r="P245" s="149">
        <v>1158194000</v>
      </c>
      <c r="Q245" s="149">
        <v>1158194000</v>
      </c>
      <c r="R245" s="146">
        <v>0</v>
      </c>
      <c r="S245" s="148" t="s">
        <v>237</v>
      </c>
      <c r="T245" s="150" t="s">
        <v>24</v>
      </c>
      <c r="U245" s="148" t="s">
        <v>24</v>
      </c>
      <c r="V245" s="148"/>
      <c r="W245" s="148" t="s">
        <v>24</v>
      </c>
      <c r="X245" s="148"/>
      <c r="Y245" s="151" t="s">
        <v>24</v>
      </c>
    </row>
    <row r="246" spans="1:25" s="108" customFormat="1" x14ac:dyDescent="0.25">
      <c r="A246" s="107">
        <v>236</v>
      </c>
      <c r="B246" s="108" t="s">
        <v>5470</v>
      </c>
      <c r="C246" s="14" t="s">
        <v>54</v>
      </c>
      <c r="D246" s="14"/>
      <c r="E246" s="140" t="s">
        <v>6445</v>
      </c>
      <c r="F246" s="141" t="s">
        <v>6446</v>
      </c>
      <c r="G246" s="142" t="s">
        <v>231</v>
      </c>
      <c r="H246" s="142" t="s">
        <v>365</v>
      </c>
      <c r="I246" s="142" t="s">
        <v>233</v>
      </c>
      <c r="J246" s="142" t="s">
        <v>234</v>
      </c>
      <c r="K246" s="140" t="s">
        <v>5985</v>
      </c>
      <c r="L246" s="140" t="s">
        <v>6447</v>
      </c>
      <c r="M246" s="142" t="s">
        <v>325</v>
      </c>
      <c r="N246" s="142" t="s">
        <v>1456</v>
      </c>
      <c r="O246" s="142" t="s">
        <v>251</v>
      </c>
      <c r="P246" s="143">
        <v>661000000</v>
      </c>
      <c r="Q246" s="143">
        <v>661000000</v>
      </c>
      <c r="R246" s="140">
        <v>0</v>
      </c>
      <c r="S246" s="142" t="s">
        <v>237</v>
      </c>
      <c r="T246" s="144" t="s">
        <v>24</v>
      </c>
      <c r="U246" s="142" t="s">
        <v>24</v>
      </c>
      <c r="V246" s="142"/>
      <c r="W246" s="142" t="s">
        <v>24</v>
      </c>
      <c r="X246" s="142"/>
      <c r="Y246" s="145" t="s">
        <v>24</v>
      </c>
    </row>
    <row r="247" spans="1:25" s="108" customFormat="1" x14ac:dyDescent="0.25">
      <c r="A247" s="107">
        <v>237</v>
      </c>
      <c r="B247" s="108" t="s">
        <v>5471</v>
      </c>
      <c r="C247" s="14" t="s">
        <v>54</v>
      </c>
      <c r="D247" s="14"/>
      <c r="E247" s="140" t="s">
        <v>6448</v>
      </c>
      <c r="F247" s="141" t="s">
        <v>6175</v>
      </c>
      <c r="G247" s="142" t="s">
        <v>231</v>
      </c>
      <c r="H247" s="142" t="s">
        <v>365</v>
      </c>
      <c r="I247" s="142" t="s">
        <v>233</v>
      </c>
      <c r="J247" s="142" t="s">
        <v>225</v>
      </c>
      <c r="K247" s="140" t="s">
        <v>5920</v>
      </c>
      <c r="L247" s="140" t="s">
        <v>6449</v>
      </c>
      <c r="M247" s="142" t="s">
        <v>272</v>
      </c>
      <c r="N247" s="142" t="s">
        <v>794</v>
      </c>
      <c r="O247" s="142" t="s">
        <v>251</v>
      </c>
      <c r="P247" s="143">
        <v>825045000</v>
      </c>
      <c r="Q247" s="143">
        <v>825045000</v>
      </c>
      <c r="R247" s="140">
        <v>0</v>
      </c>
      <c r="S247" s="142" t="s">
        <v>237</v>
      </c>
      <c r="T247" s="144" t="s">
        <v>24</v>
      </c>
      <c r="U247" s="142" t="s">
        <v>24</v>
      </c>
      <c r="V247" s="142"/>
      <c r="W247" s="142" t="s">
        <v>24</v>
      </c>
      <c r="X247" s="142"/>
      <c r="Y247" s="145" t="s">
        <v>24</v>
      </c>
    </row>
    <row r="248" spans="1:25" s="108" customFormat="1" x14ac:dyDescent="0.25">
      <c r="A248" s="107">
        <v>238</v>
      </c>
      <c r="B248" s="108" t="s">
        <v>5472</v>
      </c>
      <c r="C248" s="14" t="s">
        <v>54</v>
      </c>
      <c r="D248" s="14"/>
      <c r="E248" s="146" t="s">
        <v>6450</v>
      </c>
      <c r="F248" s="147" t="s">
        <v>6432</v>
      </c>
      <c r="G248" s="148" t="s">
        <v>231</v>
      </c>
      <c r="H248" s="148" t="s">
        <v>365</v>
      </c>
      <c r="I248" s="148" t="s">
        <v>233</v>
      </c>
      <c r="J248" s="148" t="s">
        <v>225</v>
      </c>
      <c r="K248" s="146" t="s">
        <v>5942</v>
      </c>
      <c r="L248" s="146" t="s">
        <v>6451</v>
      </c>
      <c r="M248" s="148" t="s">
        <v>226</v>
      </c>
      <c r="N248" s="148" t="s">
        <v>342</v>
      </c>
      <c r="O248" s="148" t="s">
        <v>256</v>
      </c>
      <c r="P248" s="149">
        <v>43506327789676</v>
      </c>
      <c r="Q248" s="149">
        <v>43506327789676</v>
      </c>
      <c r="R248" s="146">
        <v>0</v>
      </c>
      <c r="S248" s="148" t="s">
        <v>237</v>
      </c>
      <c r="T248" s="150" t="s">
        <v>24</v>
      </c>
      <c r="U248" s="148" t="s">
        <v>24</v>
      </c>
      <c r="V248" s="148"/>
      <c r="W248" s="148" t="s">
        <v>24</v>
      </c>
      <c r="X248" s="148"/>
      <c r="Y248" s="151" t="s">
        <v>24</v>
      </c>
    </row>
    <row r="249" spans="1:25" s="108" customFormat="1" x14ac:dyDescent="0.25">
      <c r="A249" s="107">
        <v>239</v>
      </c>
      <c r="B249" s="108" t="s">
        <v>5473</v>
      </c>
      <c r="C249" s="14" t="s">
        <v>54</v>
      </c>
      <c r="D249" s="14"/>
      <c r="E249" s="140" t="s">
        <v>6452</v>
      </c>
      <c r="F249" s="141" t="s">
        <v>5911</v>
      </c>
      <c r="G249" s="142" t="s">
        <v>231</v>
      </c>
      <c r="H249" s="142" t="s">
        <v>365</v>
      </c>
      <c r="I249" s="142" t="s">
        <v>233</v>
      </c>
      <c r="J249" s="142" t="s">
        <v>234</v>
      </c>
      <c r="K249" s="140" t="s">
        <v>5985</v>
      </c>
      <c r="L249" s="140" t="s">
        <v>6453</v>
      </c>
      <c r="M249" s="142" t="s">
        <v>243</v>
      </c>
      <c r="N249" s="142" t="s">
        <v>507</v>
      </c>
      <c r="O249" s="142" t="s">
        <v>251</v>
      </c>
      <c r="P249" s="143">
        <v>367779000</v>
      </c>
      <c r="Q249" s="143">
        <v>367779000</v>
      </c>
      <c r="R249" s="140">
        <v>0</v>
      </c>
      <c r="S249" s="142" t="s">
        <v>237</v>
      </c>
      <c r="T249" s="144" t="s">
        <v>24</v>
      </c>
      <c r="U249" s="142" t="s">
        <v>24</v>
      </c>
      <c r="V249" s="142"/>
      <c r="W249" s="142" t="s">
        <v>24</v>
      </c>
      <c r="X249" s="142"/>
      <c r="Y249" s="145" t="s">
        <v>24</v>
      </c>
    </row>
    <row r="250" spans="1:25" s="108" customFormat="1" x14ac:dyDescent="0.25">
      <c r="A250" s="107">
        <v>240</v>
      </c>
      <c r="B250" s="108" t="s">
        <v>5474</v>
      </c>
      <c r="C250" s="14" t="s">
        <v>54</v>
      </c>
      <c r="D250" s="14"/>
      <c r="E250" s="140" t="s">
        <v>6454</v>
      </c>
      <c r="F250" s="141" t="s">
        <v>6455</v>
      </c>
      <c r="G250" s="142" t="s">
        <v>231</v>
      </c>
      <c r="H250" s="142" t="s">
        <v>365</v>
      </c>
      <c r="I250" s="142" t="s">
        <v>233</v>
      </c>
      <c r="J250" s="142" t="s">
        <v>234</v>
      </c>
      <c r="K250" s="140" t="s">
        <v>5985</v>
      </c>
      <c r="L250" s="140" t="s">
        <v>6456</v>
      </c>
      <c r="M250" s="142" t="s">
        <v>243</v>
      </c>
      <c r="N250" s="142" t="s">
        <v>507</v>
      </c>
      <c r="O250" s="142" t="s">
        <v>256</v>
      </c>
      <c r="P250" s="143">
        <v>750000000</v>
      </c>
      <c r="Q250" s="143">
        <v>750000000</v>
      </c>
      <c r="R250" s="140">
        <v>0</v>
      </c>
      <c r="S250" s="142" t="s">
        <v>237</v>
      </c>
      <c r="T250" s="144" t="s">
        <v>24</v>
      </c>
      <c r="U250" s="142" t="s">
        <v>24</v>
      </c>
      <c r="V250" s="142"/>
      <c r="W250" s="142" t="s">
        <v>24</v>
      </c>
      <c r="X250" s="142"/>
      <c r="Y250" s="145" t="s">
        <v>24</v>
      </c>
    </row>
    <row r="251" spans="1:25" s="108" customFormat="1" x14ac:dyDescent="0.25">
      <c r="A251" s="107">
        <v>241</v>
      </c>
      <c r="B251" s="108" t="s">
        <v>5475</v>
      </c>
      <c r="C251" s="14" t="s">
        <v>54</v>
      </c>
      <c r="D251" s="14"/>
      <c r="E251" s="140" t="s">
        <v>6457</v>
      </c>
      <c r="F251" s="141" t="s">
        <v>6455</v>
      </c>
      <c r="G251" s="142" t="s">
        <v>231</v>
      </c>
      <c r="H251" s="142" t="s">
        <v>365</v>
      </c>
      <c r="I251" s="142" t="s">
        <v>233</v>
      </c>
      <c r="J251" s="142" t="s">
        <v>225</v>
      </c>
      <c r="K251" s="140" t="s">
        <v>5920</v>
      </c>
      <c r="L251" s="140" t="s">
        <v>6458</v>
      </c>
      <c r="M251" s="142" t="s">
        <v>226</v>
      </c>
      <c r="N251" s="142" t="s">
        <v>342</v>
      </c>
      <c r="O251" s="142" t="s">
        <v>251</v>
      </c>
      <c r="P251" s="143">
        <v>10299905000</v>
      </c>
      <c r="Q251" s="143">
        <v>10299905000</v>
      </c>
      <c r="R251" s="140">
        <v>0</v>
      </c>
      <c r="S251" s="142" t="s">
        <v>237</v>
      </c>
      <c r="T251" s="144" t="s">
        <v>24</v>
      </c>
      <c r="U251" s="142" t="s">
        <v>24</v>
      </c>
      <c r="V251" s="142"/>
      <c r="W251" s="142" t="s">
        <v>24</v>
      </c>
      <c r="X251" s="142"/>
      <c r="Y251" s="145" t="s">
        <v>24</v>
      </c>
    </row>
    <row r="252" spans="1:25" s="108" customFormat="1" x14ac:dyDescent="0.25">
      <c r="A252" s="107">
        <v>242</v>
      </c>
      <c r="B252" s="108" t="s">
        <v>5476</v>
      </c>
      <c r="C252" s="14" t="s">
        <v>54</v>
      </c>
      <c r="D252" s="14"/>
      <c r="E252" s="140" t="s">
        <v>6459</v>
      </c>
      <c r="F252" s="141" t="s">
        <v>6460</v>
      </c>
      <c r="G252" s="142" t="s">
        <v>231</v>
      </c>
      <c r="H252" s="142" t="s">
        <v>365</v>
      </c>
      <c r="I252" s="142" t="s">
        <v>233</v>
      </c>
      <c r="J252" s="142" t="s">
        <v>225</v>
      </c>
      <c r="K252" s="140" t="s">
        <v>5920</v>
      </c>
      <c r="L252" s="140" t="s">
        <v>6461</v>
      </c>
      <c r="M252" s="142" t="s">
        <v>319</v>
      </c>
      <c r="N252" s="142" t="s">
        <v>1385</v>
      </c>
      <c r="O252" s="142" t="s">
        <v>256</v>
      </c>
      <c r="P252" s="160">
        <v>1149525000</v>
      </c>
      <c r="Q252" s="143">
        <v>1149525000</v>
      </c>
      <c r="R252" s="140">
        <v>0</v>
      </c>
      <c r="S252" s="142" t="s">
        <v>237</v>
      </c>
      <c r="T252" s="144" t="s">
        <v>24</v>
      </c>
      <c r="U252" s="142" t="s">
        <v>24</v>
      </c>
      <c r="V252" s="142"/>
      <c r="W252" s="142" t="s">
        <v>24</v>
      </c>
      <c r="X252" s="142"/>
      <c r="Y252" s="145" t="s">
        <v>24</v>
      </c>
    </row>
    <row r="253" spans="1:25" s="108" customFormat="1" x14ac:dyDescent="0.25">
      <c r="A253" s="107">
        <v>243</v>
      </c>
      <c r="B253" s="108" t="s">
        <v>5477</v>
      </c>
      <c r="C253" s="14" t="s">
        <v>54</v>
      </c>
      <c r="D253" s="14"/>
      <c r="E253" s="140" t="s">
        <v>6462</v>
      </c>
      <c r="F253" s="141" t="s">
        <v>6463</v>
      </c>
      <c r="G253" s="142" t="s">
        <v>231</v>
      </c>
      <c r="H253" s="142" t="s">
        <v>365</v>
      </c>
      <c r="I253" s="142" t="s">
        <v>233</v>
      </c>
      <c r="J253" s="142" t="s">
        <v>234</v>
      </c>
      <c r="K253" s="140" t="s">
        <v>5985</v>
      </c>
      <c r="L253" s="140" t="s">
        <v>6464</v>
      </c>
      <c r="M253" s="142" t="s">
        <v>243</v>
      </c>
      <c r="N253" s="142" t="s">
        <v>507</v>
      </c>
      <c r="O253" s="142" t="s">
        <v>251</v>
      </c>
      <c r="P253" s="143">
        <v>699465000</v>
      </c>
      <c r="Q253" s="143">
        <v>699465000</v>
      </c>
      <c r="R253" s="140">
        <v>0</v>
      </c>
      <c r="S253" s="142" t="s">
        <v>237</v>
      </c>
      <c r="T253" s="144" t="s">
        <v>24</v>
      </c>
      <c r="U253" s="142" t="s">
        <v>24</v>
      </c>
      <c r="V253" s="142"/>
      <c r="W253" s="142" t="s">
        <v>24</v>
      </c>
      <c r="X253" s="142"/>
      <c r="Y253" s="145" t="s">
        <v>24</v>
      </c>
    </row>
    <row r="254" spans="1:25" s="108" customFormat="1" x14ac:dyDescent="0.25">
      <c r="A254" s="107">
        <v>244</v>
      </c>
      <c r="B254" s="108" t="s">
        <v>5478</v>
      </c>
      <c r="C254" s="14" t="s">
        <v>54</v>
      </c>
      <c r="D254" s="14"/>
      <c r="E254" s="140" t="s">
        <v>6465</v>
      </c>
      <c r="F254" s="141" t="s">
        <v>6466</v>
      </c>
      <c r="G254" s="142" t="s">
        <v>231</v>
      </c>
      <c r="H254" s="142" t="s">
        <v>365</v>
      </c>
      <c r="I254" s="142" t="s">
        <v>233</v>
      </c>
      <c r="J254" s="142" t="s">
        <v>225</v>
      </c>
      <c r="K254" s="140" t="s">
        <v>5942</v>
      </c>
      <c r="L254" s="140" t="s">
        <v>6467</v>
      </c>
      <c r="M254" s="142" t="s">
        <v>243</v>
      </c>
      <c r="N254" s="142" t="s">
        <v>507</v>
      </c>
      <c r="O254" s="142" t="s">
        <v>256</v>
      </c>
      <c r="P254" s="143">
        <v>3156468000</v>
      </c>
      <c r="Q254" s="143">
        <v>3156468000</v>
      </c>
      <c r="R254" s="140">
        <v>0</v>
      </c>
      <c r="S254" s="142" t="s">
        <v>237</v>
      </c>
      <c r="T254" s="144" t="s">
        <v>24</v>
      </c>
      <c r="U254" s="142" t="s">
        <v>24</v>
      </c>
      <c r="V254" s="142"/>
      <c r="W254" s="142" t="s">
        <v>24</v>
      </c>
      <c r="X254" s="142"/>
      <c r="Y254" s="145" t="s">
        <v>24</v>
      </c>
    </row>
    <row r="255" spans="1:25" s="108" customFormat="1" x14ac:dyDescent="0.25">
      <c r="A255" s="107">
        <v>245</v>
      </c>
      <c r="B255" s="108" t="s">
        <v>5479</v>
      </c>
      <c r="C255" s="14" t="s">
        <v>54</v>
      </c>
      <c r="D255" s="14"/>
      <c r="E255" s="140" t="s">
        <v>6468</v>
      </c>
      <c r="F255" s="141" t="s">
        <v>6469</v>
      </c>
      <c r="G255" s="142" t="s">
        <v>231</v>
      </c>
      <c r="H255" s="142" t="s">
        <v>365</v>
      </c>
      <c r="I255" s="142" t="s">
        <v>233</v>
      </c>
      <c r="J255" s="142" t="s">
        <v>225</v>
      </c>
      <c r="K255" s="140" t="s">
        <v>5908</v>
      </c>
      <c r="L255" s="140" t="s">
        <v>6470</v>
      </c>
      <c r="M255" s="142" t="s">
        <v>272</v>
      </c>
      <c r="N255" s="142" t="s">
        <v>794</v>
      </c>
      <c r="O255" s="142" t="s">
        <v>256</v>
      </c>
      <c r="P255" s="143">
        <v>824825000</v>
      </c>
      <c r="Q255" s="143">
        <v>824825000</v>
      </c>
      <c r="R255" s="140">
        <v>0</v>
      </c>
      <c r="S255" s="142" t="s">
        <v>237</v>
      </c>
      <c r="T255" s="144" t="s">
        <v>24</v>
      </c>
      <c r="U255" s="142" t="s">
        <v>24</v>
      </c>
      <c r="V255" s="142"/>
      <c r="W255" s="142" t="s">
        <v>24</v>
      </c>
      <c r="X255" s="142"/>
      <c r="Y255" s="145" t="s">
        <v>24</v>
      </c>
    </row>
    <row r="256" spans="1:25" s="108" customFormat="1" x14ac:dyDescent="0.25">
      <c r="A256" s="107">
        <v>246</v>
      </c>
      <c r="B256" s="108" t="s">
        <v>5480</v>
      </c>
      <c r="C256" s="14" t="s">
        <v>54</v>
      </c>
      <c r="D256" s="14"/>
      <c r="E256" s="140" t="s">
        <v>6471</v>
      </c>
      <c r="F256" s="141" t="s">
        <v>5911</v>
      </c>
      <c r="G256" s="142" t="s">
        <v>231</v>
      </c>
      <c r="H256" s="142" t="s">
        <v>365</v>
      </c>
      <c r="I256" s="142" t="s">
        <v>233</v>
      </c>
      <c r="J256" s="142" t="s">
        <v>234</v>
      </c>
      <c r="K256" s="140" t="s">
        <v>5985</v>
      </c>
      <c r="L256" s="140" t="s">
        <v>6472</v>
      </c>
      <c r="M256" s="142" t="s">
        <v>243</v>
      </c>
      <c r="N256" s="142" t="s">
        <v>507</v>
      </c>
      <c r="O256" s="142" t="s">
        <v>251</v>
      </c>
      <c r="P256" s="143">
        <v>44069000</v>
      </c>
      <c r="Q256" s="143">
        <v>44069000</v>
      </c>
      <c r="R256" s="140">
        <v>0</v>
      </c>
      <c r="S256" s="142" t="s">
        <v>237</v>
      </c>
      <c r="T256" s="144" t="s">
        <v>24</v>
      </c>
      <c r="U256" s="142" t="s">
        <v>24</v>
      </c>
      <c r="V256" s="142"/>
      <c r="W256" s="142" t="s">
        <v>24</v>
      </c>
      <c r="X256" s="142"/>
      <c r="Y256" s="145" t="s">
        <v>24</v>
      </c>
    </row>
    <row r="257" spans="1:25" s="108" customFormat="1" x14ac:dyDescent="0.25">
      <c r="A257" s="107">
        <v>247</v>
      </c>
      <c r="B257" s="108" t="s">
        <v>5481</v>
      </c>
      <c r="C257" s="14" t="s">
        <v>54</v>
      </c>
      <c r="D257" s="14"/>
      <c r="E257" s="140" t="s">
        <v>6473</v>
      </c>
      <c r="F257" s="141" t="s">
        <v>6474</v>
      </c>
      <c r="G257" s="142" t="s">
        <v>231</v>
      </c>
      <c r="H257" s="142" t="s">
        <v>365</v>
      </c>
      <c r="I257" s="142" t="s">
        <v>233</v>
      </c>
      <c r="J257" s="142" t="s">
        <v>225</v>
      </c>
      <c r="K257" s="140" t="s">
        <v>5920</v>
      </c>
      <c r="L257" s="140" t="s">
        <v>6475</v>
      </c>
      <c r="M257" s="142" t="s">
        <v>296</v>
      </c>
      <c r="N257" s="142" t="s">
        <v>1058</v>
      </c>
      <c r="O257" s="142" t="s">
        <v>256</v>
      </c>
      <c r="P257" s="143">
        <v>1076574000</v>
      </c>
      <c r="Q257" s="143">
        <v>1076574000</v>
      </c>
      <c r="R257" s="140">
        <v>0</v>
      </c>
      <c r="S257" s="142" t="s">
        <v>237</v>
      </c>
      <c r="T257" s="144" t="s">
        <v>24</v>
      </c>
      <c r="U257" s="142" t="s">
        <v>24</v>
      </c>
      <c r="V257" s="142"/>
      <c r="W257" s="142" t="s">
        <v>24</v>
      </c>
      <c r="X257" s="142"/>
      <c r="Y257" s="145" t="s">
        <v>24</v>
      </c>
    </row>
    <row r="258" spans="1:25" s="108" customFormat="1" x14ac:dyDescent="0.25">
      <c r="A258" s="107">
        <v>248</v>
      </c>
      <c r="B258" s="108" t="s">
        <v>5482</v>
      </c>
      <c r="C258" s="14" t="s">
        <v>54</v>
      </c>
      <c r="D258" s="14"/>
      <c r="E258" s="140" t="s">
        <v>6476</v>
      </c>
      <c r="F258" s="141" t="s">
        <v>5911</v>
      </c>
      <c r="G258" s="142" t="s">
        <v>231</v>
      </c>
      <c r="H258" s="142" t="s">
        <v>365</v>
      </c>
      <c r="I258" s="142" t="s">
        <v>233</v>
      </c>
      <c r="J258" s="142" t="s">
        <v>225</v>
      </c>
      <c r="K258" s="140" t="s">
        <v>5908</v>
      </c>
      <c r="L258" s="140" t="s">
        <v>6477</v>
      </c>
      <c r="M258" s="142" t="s">
        <v>272</v>
      </c>
      <c r="N258" s="142" t="s">
        <v>794</v>
      </c>
      <c r="O258" s="142" t="s">
        <v>251</v>
      </c>
      <c r="P258" s="143">
        <v>718445000</v>
      </c>
      <c r="Q258" s="143">
        <v>718445000</v>
      </c>
      <c r="R258" s="140">
        <v>0</v>
      </c>
      <c r="S258" s="142" t="s">
        <v>237</v>
      </c>
      <c r="T258" s="144" t="s">
        <v>24</v>
      </c>
      <c r="U258" s="142" t="s">
        <v>24</v>
      </c>
      <c r="V258" s="142"/>
      <c r="W258" s="142" t="s">
        <v>24</v>
      </c>
      <c r="X258" s="142"/>
      <c r="Y258" s="145" t="s">
        <v>24</v>
      </c>
    </row>
    <row r="259" spans="1:25" s="108" customFormat="1" x14ac:dyDescent="0.25">
      <c r="A259" s="107">
        <v>249</v>
      </c>
      <c r="B259" s="108" t="s">
        <v>5483</v>
      </c>
      <c r="C259" s="14" t="s">
        <v>54</v>
      </c>
      <c r="D259" s="14"/>
      <c r="E259" s="140" t="s">
        <v>6478</v>
      </c>
      <c r="F259" s="141" t="s">
        <v>6479</v>
      </c>
      <c r="G259" s="142" t="s">
        <v>231</v>
      </c>
      <c r="H259" s="142" t="s">
        <v>365</v>
      </c>
      <c r="I259" s="142" t="s">
        <v>233</v>
      </c>
      <c r="J259" s="142" t="s">
        <v>225</v>
      </c>
      <c r="K259" s="140" t="s">
        <v>5908</v>
      </c>
      <c r="L259" s="140" t="s">
        <v>6480</v>
      </c>
      <c r="M259" s="142" t="s">
        <v>272</v>
      </c>
      <c r="N259" s="142" t="s">
        <v>794</v>
      </c>
      <c r="O259" s="142" t="s">
        <v>251</v>
      </c>
      <c r="P259" s="143">
        <v>401500000</v>
      </c>
      <c r="Q259" s="143">
        <v>401500000</v>
      </c>
      <c r="R259" s="140">
        <v>0</v>
      </c>
      <c r="S259" s="142" t="s">
        <v>237</v>
      </c>
      <c r="T259" s="144" t="s">
        <v>24</v>
      </c>
      <c r="U259" s="142" t="s">
        <v>24</v>
      </c>
      <c r="V259" s="142"/>
      <c r="W259" s="142" t="s">
        <v>24</v>
      </c>
      <c r="X259" s="142"/>
      <c r="Y259" s="145" t="s">
        <v>24</v>
      </c>
    </row>
    <row r="260" spans="1:25" s="108" customFormat="1" x14ac:dyDescent="0.25">
      <c r="A260" s="107">
        <v>250</v>
      </c>
      <c r="B260" s="108" t="s">
        <v>5484</v>
      </c>
      <c r="C260" s="14" t="s">
        <v>54</v>
      </c>
      <c r="D260" s="14"/>
      <c r="E260" s="153" t="s">
        <v>6481</v>
      </c>
      <c r="F260" s="154" t="s">
        <v>6482</v>
      </c>
      <c r="G260" s="155" t="s">
        <v>231</v>
      </c>
      <c r="H260" s="155" t="s">
        <v>365</v>
      </c>
      <c r="I260" s="155" t="s">
        <v>233</v>
      </c>
      <c r="J260" s="155" t="s">
        <v>225</v>
      </c>
      <c r="K260" s="153" t="s">
        <v>5942</v>
      </c>
      <c r="L260" s="153" t="s">
        <v>6483</v>
      </c>
      <c r="M260" s="155" t="s">
        <v>311</v>
      </c>
      <c r="N260" s="155" t="s">
        <v>1222</v>
      </c>
      <c r="O260" s="155" t="s">
        <v>227</v>
      </c>
      <c r="P260" s="156">
        <v>349350000</v>
      </c>
      <c r="Q260" s="156">
        <v>349350000</v>
      </c>
      <c r="R260" s="153">
        <v>349350000</v>
      </c>
      <c r="S260" s="155" t="s">
        <v>237</v>
      </c>
      <c r="T260" s="157" t="s">
        <v>24</v>
      </c>
      <c r="U260" s="155" t="s">
        <v>24</v>
      </c>
      <c r="V260" s="155"/>
      <c r="W260" s="155" t="s">
        <v>24</v>
      </c>
      <c r="X260" s="155"/>
      <c r="Y260" s="158" t="s">
        <v>24</v>
      </c>
    </row>
    <row r="261" spans="1:25" s="108" customFormat="1" x14ac:dyDescent="0.25">
      <c r="A261" s="107">
        <v>251</v>
      </c>
      <c r="B261" s="108" t="s">
        <v>5485</v>
      </c>
      <c r="C261" s="14" t="s">
        <v>54</v>
      </c>
      <c r="D261" s="14"/>
      <c r="E261" s="140" t="s">
        <v>6484</v>
      </c>
      <c r="F261" s="141" t="s">
        <v>6485</v>
      </c>
      <c r="G261" s="142" t="s">
        <v>231</v>
      </c>
      <c r="H261" s="142" t="s">
        <v>347</v>
      </c>
      <c r="I261" s="142" t="s">
        <v>233</v>
      </c>
      <c r="J261" s="142" t="s">
        <v>225</v>
      </c>
      <c r="K261" s="140" t="s">
        <v>5920</v>
      </c>
      <c r="L261" s="140" t="s">
        <v>6486</v>
      </c>
      <c r="M261" s="142" t="s">
        <v>243</v>
      </c>
      <c r="N261" s="142" t="s">
        <v>507</v>
      </c>
      <c r="O261" s="142" t="s">
        <v>256</v>
      </c>
      <c r="P261" s="143">
        <v>25000000</v>
      </c>
      <c r="Q261" s="143">
        <v>25000000</v>
      </c>
      <c r="R261" s="140">
        <v>0</v>
      </c>
      <c r="S261" s="142" t="s">
        <v>237</v>
      </c>
      <c r="T261" s="144" t="s">
        <v>24</v>
      </c>
      <c r="U261" s="142" t="s">
        <v>24</v>
      </c>
      <c r="V261" s="142"/>
      <c r="W261" s="142" t="s">
        <v>24</v>
      </c>
      <c r="X261" s="142"/>
      <c r="Y261" s="145" t="s">
        <v>24</v>
      </c>
    </row>
    <row r="262" spans="1:25" s="108" customFormat="1" x14ac:dyDescent="0.25">
      <c r="A262" s="107">
        <v>252</v>
      </c>
      <c r="B262" s="108" t="s">
        <v>5486</v>
      </c>
      <c r="C262" s="14" t="s">
        <v>54</v>
      </c>
      <c r="D262" s="14"/>
      <c r="E262" s="153" t="s">
        <v>6487</v>
      </c>
      <c r="F262" s="154" t="s">
        <v>6488</v>
      </c>
      <c r="G262" s="155" t="s">
        <v>231</v>
      </c>
      <c r="H262" s="155" t="s">
        <v>347</v>
      </c>
      <c r="I262" s="155" t="s">
        <v>233</v>
      </c>
      <c r="J262" s="155" t="s">
        <v>225</v>
      </c>
      <c r="K262" s="153" t="s">
        <v>5920</v>
      </c>
      <c r="L262" s="153" t="s">
        <v>6489</v>
      </c>
      <c r="M262" s="155" t="s">
        <v>243</v>
      </c>
      <c r="N262" s="155" t="s">
        <v>507</v>
      </c>
      <c r="O262" s="155" t="s">
        <v>251</v>
      </c>
      <c r="P262" s="156">
        <v>10000000</v>
      </c>
      <c r="Q262" s="156">
        <v>57152935</v>
      </c>
      <c r="R262" s="153">
        <v>57152935</v>
      </c>
      <c r="S262" s="155" t="s">
        <v>237</v>
      </c>
      <c r="T262" s="157" t="s">
        <v>24</v>
      </c>
      <c r="U262" s="155" t="s">
        <v>24</v>
      </c>
      <c r="V262" s="155"/>
      <c r="W262" s="155" t="s">
        <v>24</v>
      </c>
      <c r="X262" s="155"/>
      <c r="Y262" s="158" t="s">
        <v>24</v>
      </c>
    </row>
    <row r="263" spans="1:25" s="108" customFormat="1" x14ac:dyDescent="0.25">
      <c r="A263" s="107">
        <v>253</v>
      </c>
      <c r="B263" s="108" t="s">
        <v>5487</v>
      </c>
      <c r="C263" s="14" t="s">
        <v>54</v>
      </c>
      <c r="D263" s="14"/>
      <c r="E263" s="140" t="s">
        <v>6490</v>
      </c>
      <c r="F263" s="141" t="s">
        <v>6491</v>
      </c>
      <c r="G263" s="142" t="s">
        <v>231</v>
      </c>
      <c r="H263" s="142" t="s">
        <v>365</v>
      </c>
      <c r="I263" s="142" t="s">
        <v>233</v>
      </c>
      <c r="J263" s="142" t="s">
        <v>225</v>
      </c>
      <c r="K263" s="140" t="s">
        <v>5932</v>
      </c>
      <c r="L263" s="140" t="s">
        <v>6492</v>
      </c>
      <c r="M263" s="142" t="s">
        <v>226</v>
      </c>
      <c r="N263" s="142" t="s">
        <v>342</v>
      </c>
      <c r="O263" s="142" t="s">
        <v>251</v>
      </c>
      <c r="P263" s="143">
        <v>201650000</v>
      </c>
      <c r="Q263" s="143">
        <v>201650000</v>
      </c>
      <c r="R263" s="140">
        <v>0</v>
      </c>
      <c r="S263" s="142" t="s">
        <v>237</v>
      </c>
      <c r="T263" s="144" t="s">
        <v>24</v>
      </c>
      <c r="U263" s="142" t="s">
        <v>24</v>
      </c>
      <c r="V263" s="142"/>
      <c r="W263" s="142" t="s">
        <v>24</v>
      </c>
      <c r="X263" s="142"/>
      <c r="Y263" s="145" t="s">
        <v>24</v>
      </c>
    </row>
    <row r="264" spans="1:25" s="108" customFormat="1" x14ac:dyDescent="0.25">
      <c r="A264" s="107">
        <v>254</v>
      </c>
      <c r="B264" s="108" t="s">
        <v>5488</v>
      </c>
      <c r="C264" s="14" t="s">
        <v>54</v>
      </c>
      <c r="D264" s="14"/>
      <c r="E264" s="140" t="s">
        <v>6493</v>
      </c>
      <c r="F264" s="141" t="s">
        <v>5911</v>
      </c>
      <c r="G264" s="142" t="s">
        <v>231</v>
      </c>
      <c r="H264" s="142" t="s">
        <v>347</v>
      </c>
      <c r="I264" s="142" t="s">
        <v>233</v>
      </c>
      <c r="J264" s="142" t="s">
        <v>225</v>
      </c>
      <c r="K264" s="140" t="s">
        <v>5942</v>
      </c>
      <c r="L264" s="140" t="s">
        <v>6494</v>
      </c>
      <c r="M264" s="142" t="s">
        <v>243</v>
      </c>
      <c r="N264" s="142" t="s">
        <v>507</v>
      </c>
      <c r="O264" s="142" t="s">
        <v>256</v>
      </c>
      <c r="P264" s="143">
        <v>1286700000</v>
      </c>
      <c r="Q264" s="143">
        <v>1286700000</v>
      </c>
      <c r="R264" s="140">
        <v>0</v>
      </c>
      <c r="S264" s="142" t="s">
        <v>237</v>
      </c>
      <c r="T264" s="144" t="s">
        <v>24</v>
      </c>
      <c r="U264" s="142" t="s">
        <v>24</v>
      </c>
      <c r="V264" s="142"/>
      <c r="W264" s="142" t="s">
        <v>24</v>
      </c>
      <c r="X264" s="142"/>
      <c r="Y264" s="145" t="s">
        <v>24</v>
      </c>
    </row>
    <row r="265" spans="1:25" s="108" customFormat="1" x14ac:dyDescent="0.25">
      <c r="A265" s="107">
        <v>255</v>
      </c>
      <c r="B265" s="108" t="s">
        <v>5489</v>
      </c>
      <c r="C265" s="14" t="s">
        <v>54</v>
      </c>
      <c r="D265" s="14"/>
      <c r="E265" s="140" t="s">
        <v>6495</v>
      </c>
      <c r="F265" s="141" t="s">
        <v>5911</v>
      </c>
      <c r="G265" s="142" t="s">
        <v>231</v>
      </c>
      <c r="H265" s="142" t="s">
        <v>365</v>
      </c>
      <c r="I265" s="142" t="s">
        <v>233</v>
      </c>
      <c r="J265" s="142" t="s">
        <v>225</v>
      </c>
      <c r="K265" s="140" t="s">
        <v>5932</v>
      </c>
      <c r="L265" s="140" t="s">
        <v>6496</v>
      </c>
      <c r="M265" s="142" t="s">
        <v>243</v>
      </c>
      <c r="N265" s="142" t="s">
        <v>507</v>
      </c>
      <c r="O265" s="142" t="s">
        <v>256</v>
      </c>
      <c r="P265" s="143">
        <v>1423212000</v>
      </c>
      <c r="Q265" s="143">
        <v>1423212000</v>
      </c>
      <c r="R265" s="140">
        <v>0</v>
      </c>
      <c r="S265" s="142" t="s">
        <v>237</v>
      </c>
      <c r="T265" s="144" t="s">
        <v>24</v>
      </c>
      <c r="U265" s="142" t="s">
        <v>24</v>
      </c>
      <c r="V265" s="142"/>
      <c r="W265" s="142" t="s">
        <v>24</v>
      </c>
      <c r="X265" s="142"/>
      <c r="Y265" s="145" t="s">
        <v>24</v>
      </c>
    </row>
    <row r="266" spans="1:25" s="108" customFormat="1" x14ac:dyDescent="0.25">
      <c r="A266" s="107">
        <v>256</v>
      </c>
      <c r="B266" s="108" t="s">
        <v>5490</v>
      </c>
      <c r="C266" s="14" t="s">
        <v>54</v>
      </c>
      <c r="D266" s="14"/>
      <c r="E266" s="140" t="s">
        <v>6497</v>
      </c>
      <c r="F266" s="141" t="s">
        <v>6498</v>
      </c>
      <c r="G266" s="142" t="s">
        <v>231</v>
      </c>
      <c r="H266" s="142" t="s">
        <v>365</v>
      </c>
      <c r="I266" s="142" t="s">
        <v>233</v>
      </c>
      <c r="J266" s="142" t="s">
        <v>225</v>
      </c>
      <c r="K266" s="140" t="s">
        <v>5908</v>
      </c>
      <c r="L266" s="140" t="s">
        <v>6499</v>
      </c>
      <c r="M266" s="142" t="s">
        <v>272</v>
      </c>
      <c r="N266" s="142" t="s">
        <v>794</v>
      </c>
      <c r="O266" s="142" t="s">
        <v>245</v>
      </c>
      <c r="P266" s="143">
        <v>786045000</v>
      </c>
      <c r="Q266" s="143">
        <v>786045000</v>
      </c>
      <c r="R266" s="140">
        <v>0</v>
      </c>
      <c r="S266" s="142" t="s">
        <v>237</v>
      </c>
      <c r="T266" s="144" t="s">
        <v>24</v>
      </c>
      <c r="U266" s="142" t="s">
        <v>24</v>
      </c>
      <c r="V266" s="142"/>
      <c r="W266" s="142" t="s">
        <v>24</v>
      </c>
      <c r="X266" s="142"/>
      <c r="Y266" s="145" t="s">
        <v>24</v>
      </c>
    </row>
    <row r="267" spans="1:25" s="108" customFormat="1" x14ac:dyDescent="0.25">
      <c r="A267" s="107">
        <v>257</v>
      </c>
      <c r="B267" s="108" t="s">
        <v>5491</v>
      </c>
      <c r="C267" s="14" t="s">
        <v>54</v>
      </c>
      <c r="D267" s="14"/>
      <c r="E267" s="140" t="s">
        <v>6500</v>
      </c>
      <c r="F267" s="141" t="s">
        <v>5911</v>
      </c>
      <c r="G267" s="142" t="s">
        <v>231</v>
      </c>
      <c r="H267" s="142" t="s">
        <v>365</v>
      </c>
      <c r="I267" s="142" t="s">
        <v>233</v>
      </c>
      <c r="J267" s="142" t="s">
        <v>234</v>
      </c>
      <c r="K267" s="140" t="s">
        <v>5985</v>
      </c>
      <c r="L267" s="140" t="s">
        <v>6501</v>
      </c>
      <c r="M267" s="142" t="s">
        <v>284</v>
      </c>
      <c r="N267" s="142" t="s">
        <v>973</v>
      </c>
      <c r="O267" s="142" t="s">
        <v>245</v>
      </c>
      <c r="P267" s="143">
        <v>296533000</v>
      </c>
      <c r="Q267" s="143">
        <v>296533000</v>
      </c>
      <c r="R267" s="140">
        <v>0</v>
      </c>
      <c r="S267" s="142" t="s">
        <v>237</v>
      </c>
      <c r="T267" s="144" t="s">
        <v>24</v>
      </c>
      <c r="U267" s="142" t="s">
        <v>24</v>
      </c>
      <c r="V267" s="142"/>
      <c r="W267" s="142" t="s">
        <v>24</v>
      </c>
      <c r="X267" s="142"/>
      <c r="Y267" s="145" t="s">
        <v>24</v>
      </c>
    </row>
    <row r="268" spans="1:25" s="108" customFormat="1" x14ac:dyDescent="0.25">
      <c r="A268" s="107">
        <v>258</v>
      </c>
      <c r="B268" s="108" t="s">
        <v>5492</v>
      </c>
      <c r="C268" s="14" t="s">
        <v>54</v>
      </c>
      <c r="D268" s="14"/>
      <c r="E268" s="140" t="s">
        <v>6502</v>
      </c>
      <c r="F268" s="141" t="s">
        <v>6432</v>
      </c>
      <c r="G268" s="142" t="s">
        <v>231</v>
      </c>
      <c r="H268" s="142" t="s">
        <v>365</v>
      </c>
      <c r="I268" s="142" t="s">
        <v>233</v>
      </c>
      <c r="J268" s="142" t="s">
        <v>225</v>
      </c>
      <c r="K268" s="140" t="s">
        <v>5932</v>
      </c>
      <c r="L268" s="140" t="s">
        <v>6503</v>
      </c>
      <c r="M268" s="142" t="s">
        <v>264</v>
      </c>
      <c r="N268" s="142" t="s">
        <v>725</v>
      </c>
      <c r="O268" s="142" t="s">
        <v>256</v>
      </c>
      <c r="P268" s="143">
        <v>3000000000</v>
      </c>
      <c r="Q268" s="143">
        <v>3000000000</v>
      </c>
      <c r="R268" s="140">
        <v>0</v>
      </c>
      <c r="S268" s="142" t="s">
        <v>237</v>
      </c>
      <c r="T268" s="144" t="s">
        <v>24</v>
      </c>
      <c r="U268" s="142" t="s">
        <v>24</v>
      </c>
      <c r="V268" s="142"/>
      <c r="W268" s="142" t="s">
        <v>24</v>
      </c>
      <c r="X268" s="142"/>
      <c r="Y268" s="145" t="s">
        <v>24</v>
      </c>
    </row>
    <row r="269" spans="1:25" s="108" customFormat="1" x14ac:dyDescent="0.25">
      <c r="A269" s="107">
        <v>259</v>
      </c>
      <c r="B269" s="108" t="s">
        <v>5493</v>
      </c>
      <c r="C269" s="14" t="s">
        <v>54</v>
      </c>
      <c r="D269" s="14"/>
      <c r="E269" s="140" t="s">
        <v>6504</v>
      </c>
      <c r="F269" s="141" t="s">
        <v>6498</v>
      </c>
      <c r="G269" s="142" t="s">
        <v>231</v>
      </c>
      <c r="H269" s="142" t="s">
        <v>365</v>
      </c>
      <c r="I269" s="142" t="s">
        <v>233</v>
      </c>
      <c r="J269" s="142" t="s">
        <v>234</v>
      </c>
      <c r="K269" s="140" t="s">
        <v>5985</v>
      </c>
      <c r="L269" s="140" t="s">
        <v>6505</v>
      </c>
      <c r="M269" s="142" t="s">
        <v>284</v>
      </c>
      <c r="N269" s="142" t="s">
        <v>973</v>
      </c>
      <c r="O269" s="142" t="s">
        <v>256</v>
      </c>
      <c r="P269" s="143">
        <v>4181897000</v>
      </c>
      <c r="Q269" s="143">
        <v>4181897000</v>
      </c>
      <c r="R269" s="140">
        <v>0</v>
      </c>
      <c r="S269" s="142" t="s">
        <v>237</v>
      </c>
      <c r="T269" s="144" t="s">
        <v>24</v>
      </c>
      <c r="U269" s="142" t="s">
        <v>24</v>
      </c>
      <c r="V269" s="142"/>
      <c r="W269" s="142" t="s">
        <v>24</v>
      </c>
      <c r="X269" s="142"/>
      <c r="Y269" s="145" t="s">
        <v>24</v>
      </c>
    </row>
    <row r="270" spans="1:25" s="108" customFormat="1" x14ac:dyDescent="0.25">
      <c r="A270" s="107">
        <v>260</v>
      </c>
      <c r="B270" s="108" t="s">
        <v>5494</v>
      </c>
      <c r="C270" s="14" t="s">
        <v>54</v>
      </c>
      <c r="D270" s="14"/>
      <c r="E270" s="140" t="s">
        <v>6506</v>
      </c>
      <c r="F270" s="141" t="s">
        <v>6507</v>
      </c>
      <c r="G270" s="142" t="s">
        <v>231</v>
      </c>
      <c r="H270" s="142" t="s">
        <v>365</v>
      </c>
      <c r="I270" s="142" t="s">
        <v>233</v>
      </c>
      <c r="J270" s="142" t="s">
        <v>234</v>
      </c>
      <c r="K270" s="140" t="s">
        <v>5985</v>
      </c>
      <c r="L270" s="140" t="s">
        <v>6508</v>
      </c>
      <c r="M270" s="142" t="s">
        <v>284</v>
      </c>
      <c r="N270" s="142" t="s">
        <v>973</v>
      </c>
      <c r="O270" s="142" t="s">
        <v>251</v>
      </c>
      <c r="P270" s="143">
        <v>551905000000</v>
      </c>
      <c r="Q270" s="143">
        <v>551905000000</v>
      </c>
      <c r="R270" s="140">
        <v>0</v>
      </c>
      <c r="S270" s="142" t="s">
        <v>237</v>
      </c>
      <c r="T270" s="144" t="s">
        <v>24</v>
      </c>
      <c r="U270" s="142" t="s">
        <v>24</v>
      </c>
      <c r="V270" s="142"/>
      <c r="W270" s="142" t="s">
        <v>24</v>
      </c>
      <c r="X270" s="142"/>
      <c r="Y270" s="145" t="s">
        <v>24</v>
      </c>
    </row>
    <row r="271" spans="1:25" s="108" customFormat="1" x14ac:dyDescent="0.25">
      <c r="A271" s="107">
        <v>261</v>
      </c>
      <c r="B271" s="108" t="s">
        <v>5495</v>
      </c>
      <c r="C271" s="14" t="s">
        <v>54</v>
      </c>
      <c r="D271" s="14"/>
      <c r="E271" s="140" t="s">
        <v>6509</v>
      </c>
      <c r="F271" s="141" t="s">
        <v>6510</v>
      </c>
      <c r="G271" s="142" t="s">
        <v>231</v>
      </c>
      <c r="H271" s="142" t="s">
        <v>365</v>
      </c>
      <c r="I271" s="142" t="s">
        <v>233</v>
      </c>
      <c r="J271" s="142" t="s">
        <v>225</v>
      </c>
      <c r="K271" s="140" t="s">
        <v>5908</v>
      </c>
      <c r="L271" s="140" t="s">
        <v>6511</v>
      </c>
      <c r="M271" s="142" t="s">
        <v>272</v>
      </c>
      <c r="N271" s="142" t="s">
        <v>794</v>
      </c>
      <c r="O271" s="142" t="s">
        <v>251</v>
      </c>
      <c r="P271" s="143">
        <v>744445000</v>
      </c>
      <c r="Q271" s="143">
        <v>744445000</v>
      </c>
      <c r="R271" s="140">
        <v>0</v>
      </c>
      <c r="S271" s="142" t="s">
        <v>237</v>
      </c>
      <c r="T271" s="144" t="s">
        <v>24</v>
      </c>
      <c r="U271" s="142" t="s">
        <v>24</v>
      </c>
      <c r="V271" s="142"/>
      <c r="W271" s="142" t="s">
        <v>24</v>
      </c>
      <c r="X271" s="142"/>
      <c r="Y271" s="145" t="s">
        <v>24</v>
      </c>
    </row>
    <row r="272" spans="1:25" s="108" customFormat="1" x14ac:dyDescent="0.25">
      <c r="A272" s="107">
        <v>262</v>
      </c>
      <c r="B272" s="108" t="s">
        <v>5496</v>
      </c>
      <c r="C272" s="14" t="s">
        <v>54</v>
      </c>
      <c r="D272" s="14"/>
      <c r="E272" s="140" t="s">
        <v>6512</v>
      </c>
      <c r="F272" s="141" t="s">
        <v>6513</v>
      </c>
      <c r="G272" s="142" t="s">
        <v>231</v>
      </c>
      <c r="H272" s="142" t="s">
        <v>365</v>
      </c>
      <c r="I272" s="142" t="s">
        <v>233</v>
      </c>
      <c r="J272" s="142" t="s">
        <v>225</v>
      </c>
      <c r="K272" s="140" t="s">
        <v>5908</v>
      </c>
      <c r="L272" s="140" t="s">
        <v>6514</v>
      </c>
      <c r="M272" s="142" t="s">
        <v>272</v>
      </c>
      <c r="N272" s="142" t="s">
        <v>794</v>
      </c>
      <c r="O272" s="142" t="s">
        <v>251</v>
      </c>
      <c r="P272" s="143">
        <v>749645000</v>
      </c>
      <c r="Q272" s="143">
        <v>749645000</v>
      </c>
      <c r="R272" s="140">
        <v>0</v>
      </c>
      <c r="S272" s="142" t="s">
        <v>237</v>
      </c>
      <c r="T272" s="144" t="s">
        <v>24</v>
      </c>
      <c r="U272" s="142" t="s">
        <v>24</v>
      </c>
      <c r="V272" s="142"/>
      <c r="W272" s="142" t="s">
        <v>24</v>
      </c>
      <c r="X272" s="142"/>
      <c r="Y272" s="145" t="s">
        <v>24</v>
      </c>
    </row>
    <row r="273" spans="1:25" s="108" customFormat="1" x14ac:dyDescent="0.25">
      <c r="A273" s="107">
        <v>263</v>
      </c>
      <c r="B273" s="108" t="s">
        <v>5497</v>
      </c>
      <c r="C273" s="14" t="s">
        <v>54</v>
      </c>
      <c r="D273" s="14"/>
      <c r="E273" s="140" t="s">
        <v>6515</v>
      </c>
      <c r="F273" s="141" t="s">
        <v>6516</v>
      </c>
      <c r="G273" s="142" t="s">
        <v>231</v>
      </c>
      <c r="H273" s="142" t="s">
        <v>365</v>
      </c>
      <c r="I273" s="142" t="s">
        <v>233</v>
      </c>
      <c r="J273" s="142" t="s">
        <v>225</v>
      </c>
      <c r="K273" s="140" t="s">
        <v>5908</v>
      </c>
      <c r="L273" s="140" t="s">
        <v>6517</v>
      </c>
      <c r="M273" s="142" t="s">
        <v>272</v>
      </c>
      <c r="N273" s="142" t="s">
        <v>794</v>
      </c>
      <c r="O273" s="142" t="s">
        <v>251</v>
      </c>
      <c r="P273" s="143">
        <v>806485000</v>
      </c>
      <c r="Q273" s="143">
        <v>806485000</v>
      </c>
      <c r="R273" s="140">
        <v>0</v>
      </c>
      <c r="S273" s="142" t="s">
        <v>237</v>
      </c>
      <c r="T273" s="144" t="s">
        <v>24</v>
      </c>
      <c r="U273" s="142" t="s">
        <v>24</v>
      </c>
      <c r="V273" s="142"/>
      <c r="W273" s="142" t="s">
        <v>24</v>
      </c>
      <c r="X273" s="142"/>
      <c r="Y273" s="145" t="s">
        <v>24</v>
      </c>
    </row>
    <row r="274" spans="1:25" s="108" customFormat="1" x14ac:dyDescent="0.25">
      <c r="A274" s="107">
        <v>264</v>
      </c>
      <c r="B274" s="108" t="s">
        <v>5498</v>
      </c>
      <c r="C274" s="14" t="s">
        <v>54</v>
      </c>
      <c r="D274" s="14"/>
      <c r="E274" s="140" t="s">
        <v>6518</v>
      </c>
      <c r="F274" s="141" t="s">
        <v>6498</v>
      </c>
      <c r="G274" s="142" t="s">
        <v>231</v>
      </c>
      <c r="H274" s="142" t="s">
        <v>365</v>
      </c>
      <c r="I274" s="142" t="s">
        <v>233</v>
      </c>
      <c r="J274" s="142" t="s">
        <v>225</v>
      </c>
      <c r="K274" s="140" t="s">
        <v>5908</v>
      </c>
      <c r="L274" s="140" t="s">
        <v>6519</v>
      </c>
      <c r="M274" s="142" t="s">
        <v>272</v>
      </c>
      <c r="N274" s="142" t="s">
        <v>794</v>
      </c>
      <c r="O274" s="142" t="s">
        <v>251</v>
      </c>
      <c r="P274" s="143">
        <v>700245000</v>
      </c>
      <c r="Q274" s="143">
        <v>700245000</v>
      </c>
      <c r="R274" s="140">
        <v>0</v>
      </c>
      <c r="S274" s="142" t="s">
        <v>237</v>
      </c>
      <c r="T274" s="144" t="s">
        <v>24</v>
      </c>
      <c r="U274" s="142" t="s">
        <v>24</v>
      </c>
      <c r="V274" s="142"/>
      <c r="W274" s="142" t="s">
        <v>24</v>
      </c>
      <c r="X274" s="142"/>
      <c r="Y274" s="145" t="s">
        <v>24</v>
      </c>
    </row>
    <row r="275" spans="1:25" s="108" customFormat="1" x14ac:dyDescent="0.25">
      <c r="A275" s="107">
        <v>265</v>
      </c>
      <c r="B275" s="108" t="s">
        <v>5499</v>
      </c>
      <c r="C275" s="14" t="s">
        <v>54</v>
      </c>
      <c r="D275" s="14"/>
      <c r="E275" s="140" t="s">
        <v>6520</v>
      </c>
      <c r="F275" s="141" t="s">
        <v>6432</v>
      </c>
      <c r="G275" s="142" t="s">
        <v>231</v>
      </c>
      <c r="H275" s="142" t="s">
        <v>365</v>
      </c>
      <c r="I275" s="142" t="s">
        <v>233</v>
      </c>
      <c r="J275" s="142" t="s">
        <v>225</v>
      </c>
      <c r="K275" s="140" t="s">
        <v>5908</v>
      </c>
      <c r="L275" s="140" t="s">
        <v>6521</v>
      </c>
      <c r="M275" s="142" t="s">
        <v>272</v>
      </c>
      <c r="N275" s="142" t="s">
        <v>794</v>
      </c>
      <c r="O275" s="142" t="s">
        <v>251</v>
      </c>
      <c r="P275" s="143">
        <v>822445000</v>
      </c>
      <c r="Q275" s="143">
        <v>822445000</v>
      </c>
      <c r="R275" s="140">
        <v>0</v>
      </c>
      <c r="S275" s="142" t="s">
        <v>237</v>
      </c>
      <c r="T275" s="144" t="s">
        <v>24</v>
      </c>
      <c r="U275" s="142" t="s">
        <v>24</v>
      </c>
      <c r="V275" s="142"/>
      <c r="W275" s="142" t="s">
        <v>24</v>
      </c>
      <c r="X275" s="142"/>
      <c r="Y275" s="145" t="s">
        <v>24</v>
      </c>
    </row>
    <row r="276" spans="1:25" s="108" customFormat="1" x14ac:dyDescent="0.25">
      <c r="A276" s="107">
        <v>266</v>
      </c>
      <c r="B276" s="108" t="s">
        <v>5500</v>
      </c>
      <c r="C276" s="14" t="s">
        <v>54</v>
      </c>
      <c r="D276" s="14"/>
      <c r="E276" s="140" t="s">
        <v>6522</v>
      </c>
      <c r="F276" s="141" t="s">
        <v>6523</v>
      </c>
      <c r="G276" s="142" t="s">
        <v>231</v>
      </c>
      <c r="H276" s="142" t="s">
        <v>365</v>
      </c>
      <c r="I276" s="142" t="s">
        <v>233</v>
      </c>
      <c r="J276" s="142" t="s">
        <v>225</v>
      </c>
      <c r="K276" s="140" t="s">
        <v>5924</v>
      </c>
      <c r="L276" s="140" t="s">
        <v>6524</v>
      </c>
      <c r="M276" s="142" t="s">
        <v>243</v>
      </c>
      <c r="N276" s="142" t="s">
        <v>507</v>
      </c>
      <c r="O276" s="142" t="s">
        <v>256</v>
      </c>
      <c r="P276" s="143">
        <v>2207843000</v>
      </c>
      <c r="Q276" s="143">
        <v>2207843000</v>
      </c>
      <c r="R276" s="140">
        <v>0</v>
      </c>
      <c r="S276" s="142" t="s">
        <v>237</v>
      </c>
      <c r="T276" s="144" t="s">
        <v>24</v>
      </c>
      <c r="U276" s="142" t="s">
        <v>24</v>
      </c>
      <c r="V276" s="142"/>
      <c r="W276" s="142" t="s">
        <v>24</v>
      </c>
      <c r="X276" s="142"/>
      <c r="Y276" s="145" t="s">
        <v>24</v>
      </c>
    </row>
    <row r="277" spans="1:25" s="108" customFormat="1" x14ac:dyDescent="0.25">
      <c r="A277" s="107">
        <v>267</v>
      </c>
      <c r="B277" s="108" t="s">
        <v>5501</v>
      </c>
      <c r="C277" s="14" t="s">
        <v>54</v>
      </c>
      <c r="D277" s="14"/>
      <c r="E277" s="140" t="s">
        <v>6525</v>
      </c>
      <c r="F277" s="141" t="s">
        <v>6432</v>
      </c>
      <c r="G277" s="142" t="s">
        <v>231</v>
      </c>
      <c r="H277" s="142" t="s">
        <v>347</v>
      </c>
      <c r="I277" s="142" t="s">
        <v>233</v>
      </c>
      <c r="J277" s="142" t="s">
        <v>225</v>
      </c>
      <c r="K277" s="140" t="s">
        <v>5932</v>
      </c>
      <c r="L277" s="140" t="s">
        <v>6526</v>
      </c>
      <c r="M277" s="142" t="s">
        <v>243</v>
      </c>
      <c r="N277" s="142" t="s">
        <v>507</v>
      </c>
      <c r="O277" s="142" t="s">
        <v>227</v>
      </c>
      <c r="P277" s="143">
        <v>81705000</v>
      </c>
      <c r="Q277" s="143">
        <v>81705000</v>
      </c>
      <c r="R277" s="140">
        <v>0</v>
      </c>
      <c r="S277" s="142" t="s">
        <v>237</v>
      </c>
      <c r="T277" s="144" t="s">
        <v>24</v>
      </c>
      <c r="U277" s="142" t="s">
        <v>24</v>
      </c>
      <c r="V277" s="142"/>
      <c r="W277" s="142" t="s">
        <v>24</v>
      </c>
      <c r="X277" s="142"/>
      <c r="Y277" s="145" t="s">
        <v>24</v>
      </c>
    </row>
    <row r="278" spans="1:25" s="108" customFormat="1" x14ac:dyDescent="0.25">
      <c r="A278" s="107">
        <v>268</v>
      </c>
      <c r="B278" s="108" t="s">
        <v>5502</v>
      </c>
      <c r="C278" s="14" t="s">
        <v>54</v>
      </c>
      <c r="D278" s="14"/>
      <c r="E278" s="153" t="s">
        <v>6527</v>
      </c>
      <c r="F278" s="154" t="s">
        <v>6488</v>
      </c>
      <c r="G278" s="155" t="s">
        <v>231</v>
      </c>
      <c r="H278" s="155" t="s">
        <v>347</v>
      </c>
      <c r="I278" s="155" t="s">
        <v>233</v>
      </c>
      <c r="J278" s="155" t="s">
        <v>225</v>
      </c>
      <c r="K278" s="153" t="s">
        <v>5924</v>
      </c>
      <c r="L278" s="153" t="s">
        <v>6528</v>
      </c>
      <c r="M278" s="155" t="s">
        <v>243</v>
      </c>
      <c r="N278" s="155" t="s">
        <v>507</v>
      </c>
      <c r="O278" s="155" t="s">
        <v>227</v>
      </c>
      <c r="P278" s="156">
        <v>561729820</v>
      </c>
      <c r="Q278" s="156">
        <v>561729820</v>
      </c>
      <c r="R278" s="153">
        <v>561729820</v>
      </c>
      <c r="S278" s="155" t="s">
        <v>237</v>
      </c>
      <c r="T278" s="157" t="s">
        <v>24</v>
      </c>
      <c r="U278" s="155" t="s">
        <v>24</v>
      </c>
      <c r="V278" s="155"/>
      <c r="W278" s="155" t="s">
        <v>24</v>
      </c>
      <c r="X278" s="155"/>
      <c r="Y278" s="158" t="s">
        <v>24</v>
      </c>
    </row>
    <row r="279" spans="1:25" s="108" customFormat="1" x14ac:dyDescent="0.25">
      <c r="A279" s="107">
        <v>269</v>
      </c>
      <c r="B279" s="108" t="s">
        <v>5503</v>
      </c>
      <c r="C279" s="14" t="s">
        <v>54</v>
      </c>
      <c r="D279" s="14"/>
      <c r="E279" s="140" t="s">
        <v>6529</v>
      </c>
      <c r="F279" s="141" t="s">
        <v>6485</v>
      </c>
      <c r="G279" s="142" t="s">
        <v>231</v>
      </c>
      <c r="H279" s="142" t="s">
        <v>365</v>
      </c>
      <c r="I279" s="142" t="s">
        <v>233</v>
      </c>
      <c r="J279" s="142" t="s">
        <v>225</v>
      </c>
      <c r="K279" s="140" t="s">
        <v>5924</v>
      </c>
      <c r="L279" s="140" t="s">
        <v>6530</v>
      </c>
      <c r="M279" s="142" t="s">
        <v>244</v>
      </c>
      <c r="N279" s="142" t="s">
        <v>509</v>
      </c>
      <c r="O279" s="142" t="s">
        <v>251</v>
      </c>
      <c r="P279" s="143">
        <v>1000000000</v>
      </c>
      <c r="Q279" s="143">
        <v>1000000000</v>
      </c>
      <c r="R279" s="140">
        <v>0</v>
      </c>
      <c r="S279" s="142" t="s">
        <v>237</v>
      </c>
      <c r="T279" s="144" t="s">
        <v>24</v>
      </c>
      <c r="U279" s="142" t="s">
        <v>24</v>
      </c>
      <c r="V279" s="142"/>
      <c r="W279" s="142" t="s">
        <v>24</v>
      </c>
      <c r="X279" s="142"/>
      <c r="Y279" s="145" t="s">
        <v>24</v>
      </c>
    </row>
    <row r="280" spans="1:25" s="108" customFormat="1" x14ac:dyDescent="0.25">
      <c r="A280" s="107">
        <v>270</v>
      </c>
      <c r="B280" s="108" t="s">
        <v>5504</v>
      </c>
      <c r="C280" s="14" t="s">
        <v>54</v>
      </c>
      <c r="D280" s="14"/>
      <c r="E280" s="140" t="s">
        <v>6531</v>
      </c>
      <c r="F280" s="141" t="s">
        <v>5911</v>
      </c>
      <c r="G280" s="142" t="s">
        <v>231</v>
      </c>
      <c r="H280" s="142" t="s">
        <v>365</v>
      </c>
      <c r="I280" s="142" t="s">
        <v>233</v>
      </c>
      <c r="J280" s="142" t="s">
        <v>234</v>
      </c>
      <c r="K280" s="140" t="s">
        <v>5985</v>
      </c>
      <c r="L280" s="140" t="s">
        <v>6532</v>
      </c>
      <c r="M280" s="142" t="s">
        <v>284</v>
      </c>
      <c r="N280" s="142" t="s">
        <v>973</v>
      </c>
      <c r="O280" s="142" t="s">
        <v>251</v>
      </c>
      <c r="P280" s="143">
        <v>568409000</v>
      </c>
      <c r="Q280" s="143">
        <v>568409000</v>
      </c>
      <c r="R280" s="140">
        <v>0</v>
      </c>
      <c r="S280" s="142" t="s">
        <v>237</v>
      </c>
      <c r="T280" s="144" t="s">
        <v>24</v>
      </c>
      <c r="U280" s="142" t="s">
        <v>24</v>
      </c>
      <c r="V280" s="142"/>
      <c r="W280" s="142" t="s">
        <v>24</v>
      </c>
      <c r="X280" s="142"/>
      <c r="Y280" s="145" t="s">
        <v>24</v>
      </c>
    </row>
    <row r="281" spans="1:25" s="108" customFormat="1" x14ac:dyDescent="0.25">
      <c r="A281" s="107">
        <v>271</v>
      </c>
      <c r="B281" s="108" t="s">
        <v>5505</v>
      </c>
      <c r="C281" s="14" t="s">
        <v>54</v>
      </c>
      <c r="D281" s="14"/>
      <c r="E281" s="146" t="s">
        <v>6533</v>
      </c>
      <c r="F281" s="147" t="s">
        <v>6534</v>
      </c>
      <c r="G281" s="148" t="s">
        <v>231</v>
      </c>
      <c r="H281" s="148" t="s">
        <v>365</v>
      </c>
      <c r="I281" s="148" t="s">
        <v>233</v>
      </c>
      <c r="J281" s="148" t="s">
        <v>225</v>
      </c>
      <c r="K281" s="146" t="s">
        <v>5932</v>
      </c>
      <c r="L281" s="146" t="s">
        <v>6535</v>
      </c>
      <c r="M281" s="148" t="s">
        <v>243</v>
      </c>
      <c r="N281" s="148" t="s">
        <v>507</v>
      </c>
      <c r="O281" s="148" t="s">
        <v>256</v>
      </c>
      <c r="P281" s="149">
        <v>2550000000</v>
      </c>
      <c r="Q281" s="149">
        <v>2550000000</v>
      </c>
      <c r="R281" s="146">
        <v>0</v>
      </c>
      <c r="S281" s="148" t="s">
        <v>237</v>
      </c>
      <c r="T281" s="150" t="s">
        <v>24</v>
      </c>
      <c r="U281" s="148" t="s">
        <v>24</v>
      </c>
      <c r="V281" s="148"/>
      <c r="W281" s="148" t="s">
        <v>24</v>
      </c>
      <c r="X281" s="148"/>
      <c r="Y281" s="151" t="s">
        <v>24</v>
      </c>
    </row>
    <row r="282" spans="1:25" s="108" customFormat="1" x14ac:dyDescent="0.25">
      <c r="A282" s="107">
        <v>272</v>
      </c>
      <c r="B282" s="108" t="s">
        <v>5506</v>
      </c>
      <c r="C282" s="14" t="s">
        <v>54</v>
      </c>
      <c r="D282" s="14"/>
      <c r="E282" s="140" t="s">
        <v>6536</v>
      </c>
      <c r="F282" s="141" t="s">
        <v>6534</v>
      </c>
      <c r="G282" s="142" t="s">
        <v>231</v>
      </c>
      <c r="H282" s="142" t="s">
        <v>347</v>
      </c>
      <c r="I282" s="142" t="s">
        <v>233</v>
      </c>
      <c r="J282" s="142" t="s">
        <v>225</v>
      </c>
      <c r="K282" s="140" t="s">
        <v>5920</v>
      </c>
      <c r="L282" s="140" t="s">
        <v>6537</v>
      </c>
      <c r="M282" s="142" t="s">
        <v>243</v>
      </c>
      <c r="N282" s="142" t="s">
        <v>507</v>
      </c>
      <c r="O282" s="142" t="s">
        <v>256</v>
      </c>
      <c r="P282" s="143">
        <v>288602106</v>
      </c>
      <c r="Q282" s="143">
        <v>288602106</v>
      </c>
      <c r="R282" s="140">
        <v>0</v>
      </c>
      <c r="S282" s="142" t="s">
        <v>237</v>
      </c>
      <c r="T282" s="144" t="s">
        <v>24</v>
      </c>
      <c r="U282" s="142" t="s">
        <v>24</v>
      </c>
      <c r="V282" s="142"/>
      <c r="W282" s="142" t="s">
        <v>24</v>
      </c>
      <c r="X282" s="142"/>
      <c r="Y282" s="145" t="s">
        <v>24</v>
      </c>
    </row>
    <row r="283" spans="1:25" s="108" customFormat="1" x14ac:dyDescent="0.25">
      <c r="A283" s="107">
        <v>273</v>
      </c>
      <c r="B283" s="108" t="s">
        <v>5507</v>
      </c>
      <c r="C283" s="14" t="s">
        <v>54</v>
      </c>
      <c r="D283" s="14"/>
      <c r="E283" s="140" t="s">
        <v>6538</v>
      </c>
      <c r="F283" s="141" t="s">
        <v>6534</v>
      </c>
      <c r="G283" s="142" t="s">
        <v>231</v>
      </c>
      <c r="H283" s="142" t="s">
        <v>347</v>
      </c>
      <c r="I283" s="142" t="s">
        <v>233</v>
      </c>
      <c r="J283" s="142" t="s">
        <v>225</v>
      </c>
      <c r="K283" s="140" t="s">
        <v>5932</v>
      </c>
      <c r="L283" s="140" t="s">
        <v>6539</v>
      </c>
      <c r="M283" s="142" t="s">
        <v>319</v>
      </c>
      <c r="N283" s="142" t="s">
        <v>1385</v>
      </c>
      <c r="O283" s="142" t="s">
        <v>256</v>
      </c>
      <c r="P283" s="143">
        <v>3967000</v>
      </c>
      <c r="Q283" s="143">
        <v>3967000</v>
      </c>
      <c r="R283" s="140">
        <v>0</v>
      </c>
      <c r="S283" s="142" t="s">
        <v>237</v>
      </c>
      <c r="T283" s="144" t="s">
        <v>24</v>
      </c>
      <c r="U283" s="142" t="s">
        <v>24</v>
      </c>
      <c r="V283" s="142"/>
      <c r="W283" s="142" t="s">
        <v>24</v>
      </c>
      <c r="X283" s="142"/>
      <c r="Y283" s="145" t="s">
        <v>24</v>
      </c>
    </row>
    <row r="284" spans="1:25" s="108" customFormat="1" x14ac:dyDescent="0.25">
      <c r="A284" s="107">
        <v>274</v>
      </c>
      <c r="B284" s="108" t="s">
        <v>5508</v>
      </c>
      <c r="C284" s="14" t="s">
        <v>54</v>
      </c>
      <c r="D284" s="14"/>
      <c r="E284" s="140" t="s">
        <v>6540</v>
      </c>
      <c r="F284" s="141" t="s">
        <v>6534</v>
      </c>
      <c r="G284" s="142" t="s">
        <v>231</v>
      </c>
      <c r="H284" s="142" t="s">
        <v>365</v>
      </c>
      <c r="I284" s="142" t="s">
        <v>233</v>
      </c>
      <c r="J284" s="142" t="s">
        <v>225</v>
      </c>
      <c r="K284" s="140" t="s">
        <v>5914</v>
      </c>
      <c r="L284" s="140" t="s">
        <v>6541</v>
      </c>
      <c r="M284" s="142" t="s">
        <v>325</v>
      </c>
      <c r="N284" s="142" t="s">
        <v>1456</v>
      </c>
      <c r="O284" s="142" t="s">
        <v>256</v>
      </c>
      <c r="P284" s="160">
        <v>255744000</v>
      </c>
      <c r="Q284" s="143">
        <f>+P284</f>
        <v>255744000</v>
      </c>
      <c r="R284" s="140">
        <v>0</v>
      </c>
      <c r="S284" s="142" t="s">
        <v>237</v>
      </c>
      <c r="T284" s="144" t="s">
        <v>24</v>
      </c>
      <c r="U284" s="142" t="s">
        <v>24</v>
      </c>
      <c r="V284" s="142"/>
      <c r="W284" s="142" t="s">
        <v>24</v>
      </c>
      <c r="X284" s="142"/>
      <c r="Y284" s="145" t="s">
        <v>24</v>
      </c>
    </row>
    <row r="285" spans="1:25" s="108" customFormat="1" x14ac:dyDescent="0.25">
      <c r="A285" s="107">
        <v>275</v>
      </c>
      <c r="B285" s="108" t="s">
        <v>5509</v>
      </c>
      <c r="C285" s="14" t="s">
        <v>54</v>
      </c>
      <c r="D285" s="14"/>
      <c r="E285" s="153" t="s">
        <v>6542</v>
      </c>
      <c r="F285" s="154" t="s">
        <v>6543</v>
      </c>
      <c r="G285" s="155" t="s">
        <v>231</v>
      </c>
      <c r="H285" s="155" t="s">
        <v>347</v>
      </c>
      <c r="I285" s="155" t="s">
        <v>233</v>
      </c>
      <c r="J285" s="155" t="s">
        <v>225</v>
      </c>
      <c r="K285" s="153" t="s">
        <v>5924</v>
      </c>
      <c r="L285" s="153" t="s">
        <v>6544</v>
      </c>
      <c r="M285" s="155" t="s">
        <v>226</v>
      </c>
      <c r="N285" s="155" t="s">
        <v>342</v>
      </c>
      <c r="O285" s="155" t="s">
        <v>256</v>
      </c>
      <c r="P285" s="156">
        <v>5859000</v>
      </c>
      <c r="Q285" s="156">
        <v>5859000</v>
      </c>
      <c r="R285" s="153">
        <v>5859000</v>
      </c>
      <c r="S285" s="155" t="s">
        <v>237</v>
      </c>
      <c r="T285" s="157" t="s">
        <v>24</v>
      </c>
      <c r="U285" s="155" t="s">
        <v>24</v>
      </c>
      <c r="V285" s="155"/>
      <c r="W285" s="155" t="s">
        <v>24</v>
      </c>
      <c r="X285" s="155"/>
      <c r="Y285" s="158" t="s">
        <v>24</v>
      </c>
    </row>
    <row r="286" spans="1:25" s="108" customFormat="1" x14ac:dyDescent="0.25">
      <c r="A286" s="107">
        <v>276</v>
      </c>
      <c r="B286" s="108" t="s">
        <v>5510</v>
      </c>
      <c r="C286" s="14" t="s">
        <v>54</v>
      </c>
      <c r="D286" s="14"/>
      <c r="E286" s="140" t="s">
        <v>6545</v>
      </c>
      <c r="F286" s="141" t="s">
        <v>6543</v>
      </c>
      <c r="G286" s="142" t="s">
        <v>231</v>
      </c>
      <c r="H286" s="142" t="s">
        <v>345</v>
      </c>
      <c r="I286" s="142" t="s">
        <v>233</v>
      </c>
      <c r="J286" s="142" t="s">
        <v>225</v>
      </c>
      <c r="K286" s="140" t="s">
        <v>5920</v>
      </c>
      <c r="L286" s="140" t="s">
        <v>6546</v>
      </c>
      <c r="M286" s="142" t="s">
        <v>243</v>
      </c>
      <c r="N286" s="142" t="s">
        <v>507</v>
      </c>
      <c r="O286" s="142" t="s">
        <v>251</v>
      </c>
      <c r="P286" s="143">
        <v>0</v>
      </c>
      <c r="Q286" s="143">
        <v>0</v>
      </c>
      <c r="R286" s="140">
        <v>0</v>
      </c>
      <c r="S286" s="142" t="s">
        <v>237</v>
      </c>
      <c r="T286" s="144" t="s">
        <v>24</v>
      </c>
      <c r="U286" s="142" t="s">
        <v>24</v>
      </c>
      <c r="V286" s="142"/>
      <c r="W286" s="142" t="s">
        <v>24</v>
      </c>
      <c r="X286" s="142"/>
      <c r="Y286" s="145" t="s">
        <v>24</v>
      </c>
    </row>
    <row r="287" spans="1:25" s="108" customFormat="1" x14ac:dyDescent="0.25">
      <c r="A287" s="107">
        <v>277</v>
      </c>
      <c r="B287" s="108" t="s">
        <v>5511</v>
      </c>
      <c r="C287" s="14" t="s">
        <v>54</v>
      </c>
      <c r="D287" s="14"/>
      <c r="E287" s="140" t="s">
        <v>6547</v>
      </c>
      <c r="F287" s="141" t="s">
        <v>6482</v>
      </c>
      <c r="G287" s="142" t="s">
        <v>231</v>
      </c>
      <c r="H287" s="142" t="s">
        <v>365</v>
      </c>
      <c r="I287" s="142" t="s">
        <v>233</v>
      </c>
      <c r="J287" s="142" t="s">
        <v>225</v>
      </c>
      <c r="K287" s="140" t="s">
        <v>5942</v>
      </c>
      <c r="L287" s="140" t="s">
        <v>6548</v>
      </c>
      <c r="M287" s="142" t="s">
        <v>226</v>
      </c>
      <c r="N287" s="142" t="s">
        <v>342</v>
      </c>
      <c r="O287" s="142" t="s">
        <v>251</v>
      </c>
      <c r="P287" s="143">
        <v>118953002</v>
      </c>
      <c r="Q287" s="143">
        <v>118953002</v>
      </c>
      <c r="R287" s="140">
        <v>0</v>
      </c>
      <c r="S287" s="142" t="s">
        <v>237</v>
      </c>
      <c r="T287" s="144" t="s">
        <v>24</v>
      </c>
      <c r="U287" s="142" t="s">
        <v>24</v>
      </c>
      <c r="V287" s="142"/>
      <c r="W287" s="142" t="s">
        <v>24</v>
      </c>
      <c r="X287" s="142"/>
      <c r="Y287" s="145" t="s">
        <v>24</v>
      </c>
    </row>
    <row r="288" spans="1:25" s="108" customFormat="1" x14ac:dyDescent="0.25">
      <c r="A288" s="107">
        <v>278</v>
      </c>
      <c r="B288" s="108" t="s">
        <v>5512</v>
      </c>
      <c r="C288" s="14" t="s">
        <v>54</v>
      </c>
      <c r="D288" s="14"/>
      <c r="E288" s="140" t="s">
        <v>6549</v>
      </c>
      <c r="F288" s="141" t="s">
        <v>6550</v>
      </c>
      <c r="G288" s="142" t="s">
        <v>231</v>
      </c>
      <c r="H288" s="142" t="s">
        <v>347</v>
      </c>
      <c r="I288" s="142" t="s">
        <v>233</v>
      </c>
      <c r="J288" s="142" t="s">
        <v>225</v>
      </c>
      <c r="K288" s="140" t="s">
        <v>5942</v>
      </c>
      <c r="L288" s="140" t="s">
        <v>6551</v>
      </c>
      <c r="M288" s="142" t="s">
        <v>243</v>
      </c>
      <c r="N288" s="142" t="s">
        <v>507</v>
      </c>
      <c r="O288" s="142" t="s">
        <v>256</v>
      </c>
      <c r="P288" s="143">
        <v>2500682700</v>
      </c>
      <c r="Q288" s="143">
        <v>2500682700</v>
      </c>
      <c r="R288" s="140">
        <v>0</v>
      </c>
      <c r="S288" s="142" t="s">
        <v>237</v>
      </c>
      <c r="T288" s="144" t="s">
        <v>24</v>
      </c>
      <c r="U288" s="142" t="s">
        <v>24</v>
      </c>
      <c r="V288" s="142"/>
      <c r="W288" s="142" t="s">
        <v>24</v>
      </c>
      <c r="X288" s="142"/>
      <c r="Y288" s="145" t="s">
        <v>24</v>
      </c>
    </row>
    <row r="289" spans="1:25" s="108" customFormat="1" x14ac:dyDescent="0.25">
      <c r="A289" s="107">
        <v>279</v>
      </c>
      <c r="B289" s="108" t="s">
        <v>5513</v>
      </c>
      <c r="C289" s="14" t="s">
        <v>54</v>
      </c>
      <c r="D289" s="14"/>
      <c r="E289" s="140" t="s">
        <v>6552</v>
      </c>
      <c r="F289" s="141" t="s">
        <v>6553</v>
      </c>
      <c r="G289" s="142" t="s">
        <v>231</v>
      </c>
      <c r="H289" s="142" t="s">
        <v>365</v>
      </c>
      <c r="I289" s="142" t="s">
        <v>233</v>
      </c>
      <c r="J289" s="142" t="s">
        <v>234</v>
      </c>
      <c r="K289" s="140" t="s">
        <v>5985</v>
      </c>
      <c r="L289" s="140" t="s">
        <v>6554</v>
      </c>
      <c r="M289" s="142" t="s">
        <v>243</v>
      </c>
      <c r="N289" s="142" t="s">
        <v>507</v>
      </c>
      <c r="O289" s="142" t="s">
        <v>251</v>
      </c>
      <c r="P289" s="143">
        <v>1190637192</v>
      </c>
      <c r="Q289" s="143">
        <v>1190637192</v>
      </c>
      <c r="R289" s="140">
        <v>0</v>
      </c>
      <c r="S289" s="142" t="s">
        <v>237</v>
      </c>
      <c r="T289" s="144" t="s">
        <v>24</v>
      </c>
      <c r="U289" s="142" t="s">
        <v>24</v>
      </c>
      <c r="V289" s="142"/>
      <c r="W289" s="142" t="s">
        <v>24</v>
      </c>
      <c r="X289" s="142"/>
      <c r="Y289" s="145" t="s">
        <v>24</v>
      </c>
    </row>
    <row r="290" spans="1:25" s="108" customFormat="1" x14ac:dyDescent="0.25">
      <c r="A290" s="107">
        <v>280</v>
      </c>
      <c r="B290" s="108" t="s">
        <v>5514</v>
      </c>
      <c r="C290" s="14" t="s">
        <v>54</v>
      </c>
      <c r="D290" s="14"/>
      <c r="E290" s="140" t="s">
        <v>6555</v>
      </c>
      <c r="F290" s="141" t="s">
        <v>6556</v>
      </c>
      <c r="G290" s="142" t="s">
        <v>231</v>
      </c>
      <c r="H290" s="142" t="s">
        <v>365</v>
      </c>
      <c r="I290" s="142" t="s">
        <v>233</v>
      </c>
      <c r="J290" s="142" t="s">
        <v>225</v>
      </c>
      <c r="K290" s="140" t="s">
        <v>5924</v>
      </c>
      <c r="L290" s="140" t="s">
        <v>6557</v>
      </c>
      <c r="M290" s="142" t="s">
        <v>226</v>
      </c>
      <c r="N290" s="142" t="s">
        <v>342</v>
      </c>
      <c r="O290" s="142" t="s">
        <v>251</v>
      </c>
      <c r="P290" s="143">
        <v>63180000</v>
      </c>
      <c r="Q290" s="143">
        <v>63180000</v>
      </c>
      <c r="R290" s="140">
        <v>0</v>
      </c>
      <c r="S290" s="142" t="s">
        <v>237</v>
      </c>
      <c r="T290" s="144" t="s">
        <v>24</v>
      </c>
      <c r="U290" s="142" t="s">
        <v>24</v>
      </c>
      <c r="V290" s="142"/>
      <c r="W290" s="142" t="s">
        <v>24</v>
      </c>
      <c r="X290" s="142"/>
      <c r="Y290" s="145" t="s">
        <v>24</v>
      </c>
    </row>
    <row r="291" spans="1:25" s="108" customFormat="1" x14ac:dyDescent="0.25">
      <c r="A291" s="107">
        <v>281</v>
      </c>
      <c r="B291" s="108" t="s">
        <v>5515</v>
      </c>
      <c r="C291" s="14" t="s">
        <v>54</v>
      </c>
      <c r="D291" s="14"/>
      <c r="E291" s="153" t="s">
        <v>6558</v>
      </c>
      <c r="F291" s="154" t="s">
        <v>6157</v>
      </c>
      <c r="G291" s="155" t="s">
        <v>231</v>
      </c>
      <c r="H291" s="155" t="s">
        <v>347</v>
      </c>
      <c r="I291" s="155" t="s">
        <v>233</v>
      </c>
      <c r="J291" s="155" t="s">
        <v>225</v>
      </c>
      <c r="K291" s="153" t="s">
        <v>5932</v>
      </c>
      <c r="L291" s="153" t="s">
        <v>6559</v>
      </c>
      <c r="M291" s="155" t="s">
        <v>243</v>
      </c>
      <c r="N291" s="155" t="s">
        <v>507</v>
      </c>
      <c r="O291" s="155" t="s">
        <v>227</v>
      </c>
      <c r="P291" s="156">
        <v>3587393155</v>
      </c>
      <c r="Q291" s="156">
        <v>3587393155</v>
      </c>
      <c r="R291" s="153">
        <v>3587393155</v>
      </c>
      <c r="S291" s="155" t="s">
        <v>237</v>
      </c>
      <c r="T291" s="157" t="s">
        <v>24</v>
      </c>
      <c r="U291" s="155" t="s">
        <v>24</v>
      </c>
      <c r="V291" s="155"/>
      <c r="W291" s="155" t="s">
        <v>24</v>
      </c>
      <c r="X291" s="155"/>
      <c r="Y291" s="158" t="s">
        <v>24</v>
      </c>
    </row>
    <row r="292" spans="1:25" s="108" customFormat="1" x14ac:dyDescent="0.25">
      <c r="A292" s="107">
        <v>282</v>
      </c>
      <c r="B292" s="108" t="s">
        <v>5516</v>
      </c>
      <c r="C292" s="14" t="s">
        <v>54</v>
      </c>
      <c r="D292" s="14"/>
      <c r="E292" s="140" t="s">
        <v>6560</v>
      </c>
      <c r="F292" s="141" t="s">
        <v>6561</v>
      </c>
      <c r="G292" s="142" t="s">
        <v>231</v>
      </c>
      <c r="H292" s="142" t="s">
        <v>345</v>
      </c>
      <c r="I292" s="142" t="s">
        <v>233</v>
      </c>
      <c r="J292" s="142" t="s">
        <v>225</v>
      </c>
      <c r="K292" s="140" t="s">
        <v>5932</v>
      </c>
      <c r="L292" s="140" t="s">
        <v>6562</v>
      </c>
      <c r="M292" s="142" t="s">
        <v>243</v>
      </c>
      <c r="N292" s="142" t="s">
        <v>507</v>
      </c>
      <c r="O292" s="142" t="s">
        <v>245</v>
      </c>
      <c r="P292" s="143">
        <v>0</v>
      </c>
      <c r="Q292" s="143">
        <v>0</v>
      </c>
      <c r="R292" s="140">
        <v>0</v>
      </c>
      <c r="S292" s="142" t="s">
        <v>237</v>
      </c>
      <c r="T292" s="144" t="s">
        <v>24</v>
      </c>
      <c r="U292" s="142" t="s">
        <v>24</v>
      </c>
      <c r="V292" s="142"/>
      <c r="W292" s="142" t="s">
        <v>24</v>
      </c>
      <c r="X292" s="142"/>
      <c r="Y292" s="145" t="s">
        <v>24</v>
      </c>
    </row>
    <row r="293" spans="1:25" s="108" customFormat="1" x14ac:dyDescent="0.25">
      <c r="A293" s="107">
        <v>283</v>
      </c>
      <c r="B293" s="108" t="s">
        <v>5517</v>
      </c>
      <c r="C293" s="14" t="s">
        <v>54</v>
      </c>
      <c r="D293" s="14"/>
      <c r="E293" s="140" t="s">
        <v>6563</v>
      </c>
      <c r="F293" s="141" t="s">
        <v>6564</v>
      </c>
      <c r="G293" s="142" t="s">
        <v>231</v>
      </c>
      <c r="H293" s="142" t="s">
        <v>365</v>
      </c>
      <c r="I293" s="142" t="s">
        <v>233</v>
      </c>
      <c r="J293" s="142" t="s">
        <v>225</v>
      </c>
      <c r="K293" s="140" t="s">
        <v>5942</v>
      </c>
      <c r="L293" s="140" t="s">
        <v>6565</v>
      </c>
      <c r="M293" s="142" t="s">
        <v>243</v>
      </c>
      <c r="N293" s="142" t="s">
        <v>507</v>
      </c>
      <c r="O293" s="142" t="s">
        <v>227</v>
      </c>
      <c r="P293" s="143">
        <v>3747306000</v>
      </c>
      <c r="Q293" s="143">
        <v>3747306000</v>
      </c>
      <c r="R293" s="140">
        <v>0</v>
      </c>
      <c r="S293" s="142" t="s">
        <v>237</v>
      </c>
      <c r="T293" s="144" t="s">
        <v>24</v>
      </c>
      <c r="U293" s="142" t="s">
        <v>24</v>
      </c>
      <c r="V293" s="142"/>
      <c r="W293" s="142" t="s">
        <v>24</v>
      </c>
      <c r="X293" s="142"/>
      <c r="Y293" s="145" t="s">
        <v>24</v>
      </c>
    </row>
    <row r="294" spans="1:25" s="108" customFormat="1" x14ac:dyDescent="0.25">
      <c r="A294" s="107">
        <v>284</v>
      </c>
      <c r="B294" s="108" t="s">
        <v>5518</v>
      </c>
      <c r="C294" s="14" t="s">
        <v>54</v>
      </c>
      <c r="D294" s="14"/>
      <c r="E294" s="140" t="s">
        <v>6566</v>
      </c>
      <c r="F294" s="141" t="s">
        <v>6567</v>
      </c>
      <c r="G294" s="142" t="s">
        <v>231</v>
      </c>
      <c r="H294" s="142" t="s">
        <v>365</v>
      </c>
      <c r="I294" s="142" t="s">
        <v>233</v>
      </c>
      <c r="J294" s="142" t="s">
        <v>225</v>
      </c>
      <c r="K294" s="140" t="s">
        <v>5908</v>
      </c>
      <c r="L294" s="140" t="s">
        <v>6568</v>
      </c>
      <c r="M294" s="142" t="s">
        <v>272</v>
      </c>
      <c r="N294" s="142" t="s">
        <v>794</v>
      </c>
      <c r="O294" s="142" t="s">
        <v>251</v>
      </c>
      <c r="P294" s="143">
        <v>744445000</v>
      </c>
      <c r="Q294" s="143">
        <v>744445000</v>
      </c>
      <c r="R294" s="140">
        <v>0</v>
      </c>
      <c r="S294" s="142" t="s">
        <v>237</v>
      </c>
      <c r="T294" s="144" t="s">
        <v>24</v>
      </c>
      <c r="U294" s="142" t="s">
        <v>24</v>
      </c>
      <c r="V294" s="142"/>
      <c r="W294" s="142" t="s">
        <v>24</v>
      </c>
      <c r="X294" s="142"/>
      <c r="Y294" s="145" t="s">
        <v>24</v>
      </c>
    </row>
    <row r="295" spans="1:25" s="108" customFormat="1" x14ac:dyDescent="0.25">
      <c r="A295" s="107">
        <v>285</v>
      </c>
      <c r="B295" s="108" t="s">
        <v>5519</v>
      </c>
      <c r="C295" s="14" t="s">
        <v>54</v>
      </c>
      <c r="D295" s="14"/>
      <c r="E295" s="140" t="s">
        <v>6569</v>
      </c>
      <c r="F295" s="141" t="s">
        <v>6561</v>
      </c>
      <c r="G295" s="142" t="s">
        <v>231</v>
      </c>
      <c r="H295" s="142" t="s">
        <v>355</v>
      </c>
      <c r="I295" s="142" t="s">
        <v>233</v>
      </c>
      <c r="J295" s="142" t="s">
        <v>225</v>
      </c>
      <c r="K295" s="140" t="s">
        <v>5924</v>
      </c>
      <c r="L295" s="140" t="s">
        <v>6570</v>
      </c>
      <c r="M295" s="142" t="s">
        <v>243</v>
      </c>
      <c r="N295" s="142" t="s">
        <v>507</v>
      </c>
      <c r="O295" s="142" t="s">
        <v>256</v>
      </c>
      <c r="P295" s="143">
        <v>0</v>
      </c>
      <c r="Q295" s="143">
        <v>0</v>
      </c>
      <c r="R295" s="140">
        <v>0</v>
      </c>
      <c r="S295" s="142" t="s">
        <v>237</v>
      </c>
      <c r="T295" s="144" t="s">
        <v>24</v>
      </c>
      <c r="U295" s="142" t="s">
        <v>24</v>
      </c>
      <c r="V295" s="142"/>
      <c r="W295" s="142" t="s">
        <v>24</v>
      </c>
      <c r="X295" s="142"/>
      <c r="Y295" s="145" t="s">
        <v>24</v>
      </c>
    </row>
    <row r="296" spans="1:25" s="108" customFormat="1" x14ac:dyDescent="0.25">
      <c r="A296" s="107">
        <v>286</v>
      </c>
      <c r="B296" s="108" t="s">
        <v>5520</v>
      </c>
      <c r="C296" s="14" t="s">
        <v>54</v>
      </c>
      <c r="D296" s="14"/>
      <c r="E296" s="140" t="s">
        <v>6571</v>
      </c>
      <c r="F296" s="141" t="s">
        <v>5911</v>
      </c>
      <c r="G296" s="142" t="s">
        <v>231</v>
      </c>
      <c r="H296" s="142" t="s">
        <v>365</v>
      </c>
      <c r="I296" s="142" t="s">
        <v>233</v>
      </c>
      <c r="J296" s="142" t="s">
        <v>225</v>
      </c>
      <c r="K296" s="140" t="s">
        <v>5920</v>
      </c>
      <c r="L296" s="140" t="s">
        <v>6572</v>
      </c>
      <c r="M296" s="142" t="s">
        <v>226</v>
      </c>
      <c r="N296" s="142" t="s">
        <v>342</v>
      </c>
      <c r="O296" s="142" t="s">
        <v>256</v>
      </c>
      <c r="P296" s="143">
        <v>157363500</v>
      </c>
      <c r="Q296" s="143">
        <v>157363500</v>
      </c>
      <c r="R296" s="140">
        <v>0</v>
      </c>
      <c r="S296" s="142" t="s">
        <v>237</v>
      </c>
      <c r="T296" s="144" t="s">
        <v>24</v>
      </c>
      <c r="U296" s="142" t="s">
        <v>24</v>
      </c>
      <c r="V296" s="142"/>
      <c r="W296" s="142" t="s">
        <v>24</v>
      </c>
      <c r="X296" s="142"/>
      <c r="Y296" s="145" t="s">
        <v>24</v>
      </c>
    </row>
    <row r="297" spans="1:25" s="108" customFormat="1" x14ac:dyDescent="0.25">
      <c r="A297" s="107">
        <v>287</v>
      </c>
      <c r="B297" s="108" t="s">
        <v>5521</v>
      </c>
      <c r="C297" s="14" t="s">
        <v>54</v>
      </c>
      <c r="D297" s="14"/>
      <c r="E297" s="140" t="s">
        <v>6573</v>
      </c>
      <c r="F297" s="141" t="s">
        <v>6574</v>
      </c>
      <c r="G297" s="142" t="s">
        <v>231</v>
      </c>
      <c r="H297" s="142" t="s">
        <v>365</v>
      </c>
      <c r="I297" s="142" t="s">
        <v>233</v>
      </c>
      <c r="J297" s="142" t="s">
        <v>225</v>
      </c>
      <c r="K297" s="140" t="s">
        <v>5924</v>
      </c>
      <c r="L297" s="140" t="s">
        <v>6575</v>
      </c>
      <c r="M297" s="142" t="s">
        <v>243</v>
      </c>
      <c r="N297" s="142" t="s">
        <v>507</v>
      </c>
      <c r="O297" s="142" t="s">
        <v>256</v>
      </c>
      <c r="P297" s="143">
        <v>3013762391</v>
      </c>
      <c r="Q297" s="143">
        <v>3013762391</v>
      </c>
      <c r="R297" s="140">
        <v>0</v>
      </c>
      <c r="S297" s="142" t="s">
        <v>237</v>
      </c>
      <c r="T297" s="144" t="s">
        <v>24</v>
      </c>
      <c r="U297" s="142" t="s">
        <v>24</v>
      </c>
      <c r="V297" s="142"/>
      <c r="W297" s="142" t="s">
        <v>24</v>
      </c>
      <c r="X297" s="142"/>
      <c r="Y297" s="145" t="s">
        <v>24</v>
      </c>
    </row>
    <row r="298" spans="1:25" s="108" customFormat="1" x14ac:dyDescent="0.25">
      <c r="A298" s="107">
        <v>288</v>
      </c>
      <c r="B298" s="108" t="s">
        <v>5522</v>
      </c>
      <c r="C298" s="14" t="s">
        <v>54</v>
      </c>
      <c r="D298" s="14"/>
      <c r="E298" s="153" t="s">
        <v>6576</v>
      </c>
      <c r="F298" s="154" t="s">
        <v>6577</v>
      </c>
      <c r="G298" s="155" t="s">
        <v>231</v>
      </c>
      <c r="H298" s="155" t="s">
        <v>347</v>
      </c>
      <c r="I298" s="155" t="s">
        <v>233</v>
      </c>
      <c r="J298" s="155" t="s">
        <v>225</v>
      </c>
      <c r="K298" s="153" t="s">
        <v>5942</v>
      </c>
      <c r="L298" s="153" t="s">
        <v>6578</v>
      </c>
      <c r="M298" s="155" t="s">
        <v>244</v>
      </c>
      <c r="N298" s="155" t="s">
        <v>509</v>
      </c>
      <c r="O298" s="155" t="s">
        <v>256</v>
      </c>
      <c r="P298" s="156">
        <v>100000000</v>
      </c>
      <c r="Q298" s="156">
        <v>100000000</v>
      </c>
      <c r="R298" s="153">
        <v>100000000</v>
      </c>
      <c r="S298" s="155" t="s">
        <v>237</v>
      </c>
      <c r="T298" s="157" t="s">
        <v>24</v>
      </c>
      <c r="U298" s="155" t="s">
        <v>24</v>
      </c>
      <c r="V298" s="155"/>
      <c r="W298" s="155" t="s">
        <v>24</v>
      </c>
      <c r="X298" s="155"/>
      <c r="Y298" s="158" t="s">
        <v>24</v>
      </c>
    </row>
    <row r="299" spans="1:25" s="108" customFormat="1" x14ac:dyDescent="0.25">
      <c r="A299" s="107">
        <v>289</v>
      </c>
      <c r="B299" s="108" t="s">
        <v>5523</v>
      </c>
      <c r="C299" s="14" t="s">
        <v>54</v>
      </c>
      <c r="D299" s="14"/>
      <c r="E299" s="140" t="s">
        <v>6579</v>
      </c>
      <c r="F299" s="141" t="s">
        <v>6567</v>
      </c>
      <c r="G299" s="142" t="s">
        <v>231</v>
      </c>
      <c r="H299" s="142" t="s">
        <v>347</v>
      </c>
      <c r="I299" s="142" t="s">
        <v>233</v>
      </c>
      <c r="J299" s="142" t="s">
        <v>225</v>
      </c>
      <c r="K299" s="140" t="s">
        <v>5932</v>
      </c>
      <c r="L299" s="140" t="s">
        <v>6580</v>
      </c>
      <c r="M299" s="142" t="s">
        <v>319</v>
      </c>
      <c r="N299" s="142" t="s">
        <v>1385</v>
      </c>
      <c r="O299" s="142" t="s">
        <v>256</v>
      </c>
      <c r="P299" s="160">
        <v>185305500</v>
      </c>
      <c r="Q299" s="143">
        <f>+P299</f>
        <v>185305500</v>
      </c>
      <c r="R299" s="140">
        <v>0</v>
      </c>
      <c r="S299" s="142" t="s">
        <v>237</v>
      </c>
      <c r="T299" s="144" t="s">
        <v>24</v>
      </c>
      <c r="U299" s="142" t="s">
        <v>24</v>
      </c>
      <c r="V299" s="142"/>
      <c r="W299" s="142" t="s">
        <v>24</v>
      </c>
      <c r="X299" s="142"/>
      <c r="Y299" s="145" t="s">
        <v>24</v>
      </c>
    </row>
    <row r="300" spans="1:25" s="108" customFormat="1" x14ac:dyDescent="0.25">
      <c r="A300" s="107">
        <v>290</v>
      </c>
      <c r="B300" s="108" t="s">
        <v>5524</v>
      </c>
      <c r="C300" s="14" t="s">
        <v>54</v>
      </c>
      <c r="D300" s="14"/>
      <c r="E300" s="140" t="s">
        <v>6581</v>
      </c>
      <c r="F300" s="141" t="s">
        <v>6582</v>
      </c>
      <c r="G300" s="142" t="s">
        <v>231</v>
      </c>
      <c r="H300" s="142" t="s">
        <v>365</v>
      </c>
      <c r="I300" s="142" t="s">
        <v>233</v>
      </c>
      <c r="J300" s="142" t="s">
        <v>225</v>
      </c>
      <c r="K300" s="140" t="s">
        <v>5924</v>
      </c>
      <c r="L300" s="140" t="s">
        <v>6583</v>
      </c>
      <c r="M300" s="142" t="s">
        <v>243</v>
      </c>
      <c r="N300" s="142" t="s">
        <v>507</v>
      </c>
      <c r="O300" s="142" t="s">
        <v>227</v>
      </c>
      <c r="P300" s="143">
        <v>45251910024</v>
      </c>
      <c r="Q300" s="143">
        <v>45251910024</v>
      </c>
      <c r="R300" s="140">
        <v>0</v>
      </c>
      <c r="S300" s="142" t="s">
        <v>237</v>
      </c>
      <c r="T300" s="144" t="s">
        <v>24</v>
      </c>
      <c r="U300" s="142" t="s">
        <v>24</v>
      </c>
      <c r="V300" s="142"/>
      <c r="W300" s="142" t="s">
        <v>24</v>
      </c>
      <c r="X300" s="142"/>
      <c r="Y300" s="145" t="s">
        <v>24</v>
      </c>
    </row>
    <row r="301" spans="1:25" s="108" customFormat="1" x14ac:dyDescent="0.25">
      <c r="A301" s="107">
        <v>291</v>
      </c>
      <c r="B301" s="108" t="s">
        <v>5525</v>
      </c>
      <c r="C301" s="14" t="s">
        <v>54</v>
      </c>
      <c r="D301" s="14"/>
      <c r="E301" s="140" t="s">
        <v>6584</v>
      </c>
      <c r="F301" s="141" t="s">
        <v>6585</v>
      </c>
      <c r="G301" s="142" t="s">
        <v>231</v>
      </c>
      <c r="H301" s="142" t="s">
        <v>347</v>
      </c>
      <c r="I301" s="142" t="s">
        <v>233</v>
      </c>
      <c r="J301" s="142" t="s">
        <v>225</v>
      </c>
      <c r="K301" s="140" t="s">
        <v>5942</v>
      </c>
      <c r="L301" s="140" t="s">
        <v>6586</v>
      </c>
      <c r="M301" s="142" t="s">
        <v>243</v>
      </c>
      <c r="N301" s="142" t="s">
        <v>507</v>
      </c>
      <c r="O301" s="142" t="s">
        <v>256</v>
      </c>
      <c r="P301" s="143">
        <v>50000000</v>
      </c>
      <c r="Q301" s="143">
        <v>50000000</v>
      </c>
      <c r="R301" s="140">
        <v>0</v>
      </c>
      <c r="S301" s="142" t="s">
        <v>237</v>
      </c>
      <c r="T301" s="144" t="s">
        <v>24</v>
      </c>
      <c r="U301" s="142" t="s">
        <v>24</v>
      </c>
      <c r="V301" s="142"/>
      <c r="W301" s="142" t="s">
        <v>24</v>
      </c>
      <c r="X301" s="142"/>
      <c r="Y301" s="145" t="s">
        <v>24</v>
      </c>
    </row>
    <row r="302" spans="1:25" s="108" customFormat="1" x14ac:dyDescent="0.25">
      <c r="A302" s="107">
        <v>292</v>
      </c>
      <c r="B302" s="108" t="s">
        <v>5526</v>
      </c>
      <c r="C302" s="14" t="s">
        <v>54</v>
      </c>
      <c r="D302" s="14"/>
      <c r="E302" s="140" t="s">
        <v>6587</v>
      </c>
      <c r="F302" s="141" t="s">
        <v>6588</v>
      </c>
      <c r="G302" s="142" t="s">
        <v>231</v>
      </c>
      <c r="H302" s="142" t="s">
        <v>363</v>
      </c>
      <c r="I302" s="142" t="s">
        <v>233</v>
      </c>
      <c r="J302" s="142" t="s">
        <v>225</v>
      </c>
      <c r="K302" s="140" t="s">
        <v>5924</v>
      </c>
      <c r="L302" s="140" t="s">
        <v>6589</v>
      </c>
      <c r="M302" s="142" t="s">
        <v>226</v>
      </c>
      <c r="N302" s="142" t="s">
        <v>342</v>
      </c>
      <c r="O302" s="142" t="s">
        <v>251</v>
      </c>
      <c r="P302" s="143">
        <v>13859523919</v>
      </c>
      <c r="Q302" s="143">
        <v>13859523919</v>
      </c>
      <c r="R302" s="140">
        <v>0</v>
      </c>
      <c r="S302" s="142" t="s">
        <v>237</v>
      </c>
      <c r="T302" s="144" t="s">
        <v>24</v>
      </c>
      <c r="U302" s="142" t="s">
        <v>24</v>
      </c>
      <c r="V302" s="142"/>
      <c r="W302" s="142" t="s">
        <v>24</v>
      </c>
      <c r="X302" s="142"/>
      <c r="Y302" s="145" t="s">
        <v>24</v>
      </c>
    </row>
    <row r="303" spans="1:25" s="108" customFormat="1" x14ac:dyDescent="0.25">
      <c r="A303" s="107">
        <v>293</v>
      </c>
      <c r="B303" s="108" t="s">
        <v>5527</v>
      </c>
      <c r="C303" s="14" t="s">
        <v>54</v>
      </c>
      <c r="D303" s="14"/>
      <c r="E303" s="140" t="s">
        <v>6590</v>
      </c>
      <c r="F303" s="141" t="s">
        <v>6561</v>
      </c>
      <c r="G303" s="142" t="s">
        <v>231</v>
      </c>
      <c r="H303" s="142" t="s">
        <v>365</v>
      </c>
      <c r="I303" s="142" t="s">
        <v>233</v>
      </c>
      <c r="J303" s="142" t="s">
        <v>225</v>
      </c>
      <c r="K303" s="140" t="s">
        <v>5920</v>
      </c>
      <c r="L303" s="140" t="s">
        <v>6591</v>
      </c>
      <c r="M303" s="142" t="s">
        <v>235</v>
      </c>
      <c r="N303" s="142" t="s">
        <v>484</v>
      </c>
      <c r="O303" s="142" t="s">
        <v>251</v>
      </c>
      <c r="P303" s="143">
        <v>220000000</v>
      </c>
      <c r="Q303" s="143">
        <v>220000000</v>
      </c>
      <c r="R303" s="140">
        <v>0</v>
      </c>
      <c r="S303" s="142" t="s">
        <v>237</v>
      </c>
      <c r="T303" s="144" t="s">
        <v>24</v>
      </c>
      <c r="U303" s="142" t="s">
        <v>24</v>
      </c>
      <c r="V303" s="142"/>
      <c r="W303" s="142" t="s">
        <v>24</v>
      </c>
      <c r="X303" s="142"/>
      <c r="Y303" s="145" t="s">
        <v>24</v>
      </c>
    </row>
    <row r="304" spans="1:25" s="108" customFormat="1" x14ac:dyDescent="0.25">
      <c r="A304" s="107">
        <v>294</v>
      </c>
      <c r="B304" s="108" t="s">
        <v>5528</v>
      </c>
      <c r="C304" s="14" t="s">
        <v>54</v>
      </c>
      <c r="D304" s="14"/>
      <c r="E304" s="140" t="s">
        <v>6592</v>
      </c>
      <c r="F304" s="141" t="s">
        <v>6593</v>
      </c>
      <c r="G304" s="142" t="s">
        <v>231</v>
      </c>
      <c r="H304" s="142" t="s">
        <v>347</v>
      </c>
      <c r="I304" s="142" t="s">
        <v>233</v>
      </c>
      <c r="J304" s="142" t="s">
        <v>225</v>
      </c>
      <c r="K304" s="140" t="s">
        <v>5932</v>
      </c>
      <c r="L304" s="140" t="s">
        <v>6594</v>
      </c>
      <c r="M304" s="142" t="s">
        <v>319</v>
      </c>
      <c r="N304" s="142" t="s">
        <v>1385</v>
      </c>
      <c r="O304" s="142" t="s">
        <v>256</v>
      </c>
      <c r="P304" s="143">
        <v>180000000</v>
      </c>
      <c r="Q304" s="143">
        <v>180000000</v>
      </c>
      <c r="R304" s="140">
        <v>0</v>
      </c>
      <c r="S304" s="142" t="s">
        <v>237</v>
      </c>
      <c r="T304" s="144" t="s">
        <v>24</v>
      </c>
      <c r="U304" s="142" t="s">
        <v>24</v>
      </c>
      <c r="V304" s="142"/>
      <c r="W304" s="142" t="s">
        <v>24</v>
      </c>
      <c r="X304" s="142"/>
      <c r="Y304" s="145" t="s">
        <v>24</v>
      </c>
    </row>
    <row r="305" spans="1:25" s="108" customFormat="1" x14ac:dyDescent="0.25">
      <c r="A305" s="107">
        <v>295</v>
      </c>
      <c r="B305" s="108" t="s">
        <v>5529</v>
      </c>
      <c r="C305" s="14" t="s">
        <v>54</v>
      </c>
      <c r="D305" s="14"/>
      <c r="E305" s="140" t="s">
        <v>6595</v>
      </c>
      <c r="F305" s="141" t="s">
        <v>6567</v>
      </c>
      <c r="G305" s="142" t="s">
        <v>231</v>
      </c>
      <c r="H305" s="142" t="s">
        <v>365</v>
      </c>
      <c r="I305" s="142" t="s">
        <v>233</v>
      </c>
      <c r="J305" s="142" t="s">
        <v>234</v>
      </c>
      <c r="K305" s="140" t="s">
        <v>5985</v>
      </c>
      <c r="L305" s="140" t="s">
        <v>6596</v>
      </c>
      <c r="M305" s="142" t="s">
        <v>243</v>
      </c>
      <c r="N305" s="142" t="s">
        <v>507</v>
      </c>
      <c r="O305" s="142" t="s">
        <v>256</v>
      </c>
      <c r="P305" s="143">
        <v>177000000</v>
      </c>
      <c r="Q305" s="143">
        <v>177000000</v>
      </c>
      <c r="R305" s="140">
        <v>0</v>
      </c>
      <c r="S305" s="142" t="s">
        <v>237</v>
      </c>
      <c r="T305" s="144" t="s">
        <v>24</v>
      </c>
      <c r="U305" s="142" t="s">
        <v>24</v>
      </c>
      <c r="V305" s="142"/>
      <c r="W305" s="142" t="s">
        <v>24</v>
      </c>
      <c r="X305" s="142"/>
      <c r="Y305" s="145" t="s">
        <v>24</v>
      </c>
    </row>
    <row r="306" spans="1:25" s="108" customFormat="1" x14ac:dyDescent="0.25">
      <c r="A306" s="107">
        <v>296</v>
      </c>
      <c r="B306" s="108" t="s">
        <v>5530</v>
      </c>
      <c r="C306" s="14" t="s">
        <v>54</v>
      </c>
      <c r="D306" s="14"/>
      <c r="E306" s="140" t="s">
        <v>6597</v>
      </c>
      <c r="F306" s="141" t="s">
        <v>6598</v>
      </c>
      <c r="G306" s="142" t="s">
        <v>231</v>
      </c>
      <c r="H306" s="142" t="s">
        <v>330</v>
      </c>
      <c r="I306" s="142" t="s">
        <v>233</v>
      </c>
      <c r="J306" s="142" t="s">
        <v>225</v>
      </c>
      <c r="K306" s="140" t="s">
        <v>5942</v>
      </c>
      <c r="L306" s="140" t="s">
        <v>6599</v>
      </c>
      <c r="M306" s="142" t="s">
        <v>319</v>
      </c>
      <c r="N306" s="142" t="s">
        <v>1385</v>
      </c>
      <c r="O306" s="142" t="s">
        <v>251</v>
      </c>
      <c r="P306" s="143">
        <v>0</v>
      </c>
      <c r="Q306" s="143">
        <v>0</v>
      </c>
      <c r="R306" s="140">
        <v>0</v>
      </c>
      <c r="S306" s="142" t="s">
        <v>237</v>
      </c>
      <c r="T306" s="144" t="s">
        <v>24</v>
      </c>
      <c r="U306" s="142" t="s">
        <v>24</v>
      </c>
      <c r="V306" s="142"/>
      <c r="W306" s="142" t="s">
        <v>24</v>
      </c>
      <c r="X306" s="142"/>
      <c r="Y306" s="145" t="s">
        <v>24</v>
      </c>
    </row>
    <row r="307" spans="1:25" s="108" customFormat="1" x14ac:dyDescent="0.25">
      <c r="A307" s="107">
        <v>297</v>
      </c>
      <c r="B307" s="108" t="s">
        <v>5531</v>
      </c>
      <c r="C307" s="14" t="s">
        <v>54</v>
      </c>
      <c r="D307" s="14"/>
      <c r="E307" s="140" t="s">
        <v>6600</v>
      </c>
      <c r="F307" s="141" t="s">
        <v>6601</v>
      </c>
      <c r="G307" s="142" t="s">
        <v>231</v>
      </c>
      <c r="H307" s="142" t="s">
        <v>347</v>
      </c>
      <c r="I307" s="142" t="s">
        <v>233</v>
      </c>
      <c r="J307" s="142" t="s">
        <v>225</v>
      </c>
      <c r="K307" s="140" t="s">
        <v>5932</v>
      </c>
      <c r="L307" s="140" t="s">
        <v>6602</v>
      </c>
      <c r="M307" s="142" t="s">
        <v>319</v>
      </c>
      <c r="N307" s="142" t="s">
        <v>1385</v>
      </c>
      <c r="O307" s="142" t="s">
        <v>256</v>
      </c>
      <c r="P307" s="143">
        <v>5305500</v>
      </c>
      <c r="Q307" s="143">
        <v>5305500</v>
      </c>
      <c r="R307" s="140">
        <v>0</v>
      </c>
      <c r="S307" s="142" t="s">
        <v>237</v>
      </c>
      <c r="T307" s="144" t="s">
        <v>24</v>
      </c>
      <c r="U307" s="142" t="s">
        <v>24</v>
      </c>
      <c r="V307" s="142"/>
      <c r="W307" s="142" t="s">
        <v>24</v>
      </c>
      <c r="X307" s="142"/>
      <c r="Y307" s="145" t="s">
        <v>24</v>
      </c>
    </row>
    <row r="308" spans="1:25" s="108" customFormat="1" x14ac:dyDescent="0.25">
      <c r="A308" s="107">
        <v>298</v>
      </c>
      <c r="B308" s="108" t="s">
        <v>5532</v>
      </c>
      <c r="C308" s="14" t="s">
        <v>54</v>
      </c>
      <c r="D308" s="14"/>
      <c r="E308" s="140" t="s">
        <v>6603</v>
      </c>
      <c r="F308" s="141" t="s">
        <v>6604</v>
      </c>
      <c r="G308" s="142" t="s">
        <v>231</v>
      </c>
      <c r="H308" s="142" t="s">
        <v>365</v>
      </c>
      <c r="I308" s="142" t="s">
        <v>233</v>
      </c>
      <c r="J308" s="142" t="s">
        <v>225</v>
      </c>
      <c r="K308" s="140" t="s">
        <v>5908</v>
      </c>
      <c r="L308" s="140" t="s">
        <v>6605</v>
      </c>
      <c r="M308" s="142" t="s">
        <v>305</v>
      </c>
      <c r="N308" s="142" t="s">
        <v>1194</v>
      </c>
      <c r="O308" s="142" t="s">
        <v>251</v>
      </c>
      <c r="P308" s="160">
        <v>6250686</v>
      </c>
      <c r="Q308" s="143">
        <f>+P308</f>
        <v>6250686</v>
      </c>
      <c r="R308" s="140">
        <v>0</v>
      </c>
      <c r="S308" s="142" t="s">
        <v>237</v>
      </c>
      <c r="T308" s="144" t="s">
        <v>24</v>
      </c>
      <c r="U308" s="142" t="s">
        <v>24</v>
      </c>
      <c r="V308" s="142"/>
      <c r="W308" s="142" t="s">
        <v>24</v>
      </c>
      <c r="X308" s="142"/>
      <c r="Y308" s="145" t="s">
        <v>24</v>
      </c>
    </row>
    <row r="309" spans="1:25" s="108" customFormat="1" x14ac:dyDescent="0.25">
      <c r="A309" s="107">
        <v>299</v>
      </c>
      <c r="B309" s="108" t="s">
        <v>5533</v>
      </c>
      <c r="C309" s="14" t="s">
        <v>54</v>
      </c>
      <c r="D309" s="14"/>
      <c r="E309" s="140" t="s">
        <v>6606</v>
      </c>
      <c r="F309" s="141" t="s">
        <v>6373</v>
      </c>
      <c r="G309" s="142" t="s">
        <v>231</v>
      </c>
      <c r="H309" s="142" t="s">
        <v>347</v>
      </c>
      <c r="I309" s="142" t="s">
        <v>233</v>
      </c>
      <c r="J309" s="142" t="s">
        <v>225</v>
      </c>
      <c r="K309" s="140" t="s">
        <v>5924</v>
      </c>
      <c r="L309" s="140" t="s">
        <v>6607</v>
      </c>
      <c r="M309" s="142" t="s">
        <v>235</v>
      </c>
      <c r="N309" s="142" t="s">
        <v>484</v>
      </c>
      <c r="O309" s="142" t="s">
        <v>251</v>
      </c>
      <c r="P309" s="143">
        <v>0</v>
      </c>
      <c r="Q309" s="143">
        <v>0</v>
      </c>
      <c r="R309" s="140">
        <v>0</v>
      </c>
      <c r="S309" s="142" t="s">
        <v>237</v>
      </c>
      <c r="T309" s="144" t="s">
        <v>24</v>
      </c>
      <c r="U309" s="142" t="s">
        <v>24</v>
      </c>
      <c r="V309" s="142"/>
      <c r="W309" s="142" t="s">
        <v>24</v>
      </c>
      <c r="X309" s="142"/>
      <c r="Y309" s="145" t="s">
        <v>24</v>
      </c>
    </row>
    <row r="310" spans="1:25" s="108" customFormat="1" x14ac:dyDescent="0.25">
      <c r="A310" s="107">
        <v>300</v>
      </c>
      <c r="B310" s="108" t="s">
        <v>5534</v>
      </c>
      <c r="C310" s="14" t="s">
        <v>54</v>
      </c>
      <c r="D310" s="14"/>
      <c r="E310" s="140" t="s">
        <v>6608</v>
      </c>
      <c r="F310" s="141" t="s">
        <v>6609</v>
      </c>
      <c r="G310" s="142" t="s">
        <v>231</v>
      </c>
      <c r="H310" s="142" t="s">
        <v>347</v>
      </c>
      <c r="I310" s="142" t="s">
        <v>233</v>
      </c>
      <c r="J310" s="142" t="s">
        <v>225</v>
      </c>
      <c r="K310" s="140" t="s">
        <v>5942</v>
      </c>
      <c r="L310" s="140" t="s">
        <v>6610</v>
      </c>
      <c r="M310" s="142" t="s">
        <v>243</v>
      </c>
      <c r="N310" s="142" t="s">
        <v>507</v>
      </c>
      <c r="O310" s="142" t="s">
        <v>256</v>
      </c>
      <c r="P310" s="143">
        <v>190000000</v>
      </c>
      <c r="Q310" s="143">
        <v>190000000</v>
      </c>
      <c r="R310" s="140">
        <v>0</v>
      </c>
      <c r="S310" s="142" t="s">
        <v>237</v>
      </c>
      <c r="T310" s="144" t="s">
        <v>24</v>
      </c>
      <c r="U310" s="142" t="s">
        <v>24</v>
      </c>
      <c r="V310" s="142"/>
      <c r="W310" s="142" t="s">
        <v>24</v>
      </c>
      <c r="X310" s="142"/>
      <c r="Y310" s="145" t="s">
        <v>24</v>
      </c>
    </row>
    <row r="311" spans="1:25" s="108" customFormat="1" x14ac:dyDescent="0.25">
      <c r="A311" s="107">
        <v>301</v>
      </c>
      <c r="B311" s="108" t="s">
        <v>5535</v>
      </c>
      <c r="C311" s="14" t="s">
        <v>54</v>
      </c>
      <c r="D311" s="14"/>
      <c r="E311" s="140" t="s">
        <v>6611</v>
      </c>
      <c r="F311" s="141" t="s">
        <v>6612</v>
      </c>
      <c r="G311" s="142" t="s">
        <v>222</v>
      </c>
      <c r="H311" s="142" t="s">
        <v>232</v>
      </c>
      <c r="I311" s="142" t="s">
        <v>233</v>
      </c>
      <c r="J311" s="142" t="s">
        <v>225</v>
      </c>
      <c r="K311" s="140" t="s">
        <v>5932</v>
      </c>
      <c r="L311" s="140" t="s">
        <v>6613</v>
      </c>
      <c r="M311" s="142" t="s">
        <v>308</v>
      </c>
      <c r="N311" s="142" t="s">
        <v>1207</v>
      </c>
      <c r="O311" s="142" t="s">
        <v>256</v>
      </c>
      <c r="P311" s="143">
        <v>4250000</v>
      </c>
      <c r="Q311" s="143">
        <v>4250000</v>
      </c>
      <c r="R311" s="140">
        <v>0</v>
      </c>
      <c r="S311" s="142" t="s">
        <v>237</v>
      </c>
      <c r="T311" s="144" t="s">
        <v>24</v>
      </c>
      <c r="U311" s="142" t="s">
        <v>24</v>
      </c>
      <c r="V311" s="142"/>
      <c r="W311" s="142" t="s">
        <v>24</v>
      </c>
      <c r="X311" s="142"/>
      <c r="Y311" s="145" t="s">
        <v>24</v>
      </c>
    </row>
    <row r="312" spans="1:25" s="108" customFormat="1" x14ac:dyDescent="0.25">
      <c r="A312" s="107">
        <v>302</v>
      </c>
      <c r="B312" s="108" t="s">
        <v>5536</v>
      </c>
      <c r="C312" s="14" t="s">
        <v>54</v>
      </c>
      <c r="D312" s="14"/>
      <c r="E312" s="140" t="s">
        <v>6614</v>
      </c>
      <c r="F312" s="141" t="s">
        <v>6567</v>
      </c>
      <c r="G312" s="142" t="s">
        <v>231</v>
      </c>
      <c r="H312" s="142" t="s">
        <v>365</v>
      </c>
      <c r="I312" s="142" t="s">
        <v>233</v>
      </c>
      <c r="J312" s="142" t="s">
        <v>225</v>
      </c>
      <c r="K312" s="140" t="s">
        <v>5942</v>
      </c>
      <c r="L312" s="140" t="s">
        <v>6615</v>
      </c>
      <c r="M312" s="142" t="s">
        <v>243</v>
      </c>
      <c r="N312" s="142" t="s">
        <v>507</v>
      </c>
      <c r="O312" s="142" t="s">
        <v>256</v>
      </c>
      <c r="P312" s="143">
        <v>27114990343</v>
      </c>
      <c r="Q312" s="143">
        <v>27114990343</v>
      </c>
      <c r="R312" s="140">
        <v>0</v>
      </c>
      <c r="S312" s="142" t="s">
        <v>237</v>
      </c>
      <c r="T312" s="144" t="s">
        <v>24</v>
      </c>
      <c r="U312" s="142" t="s">
        <v>24</v>
      </c>
      <c r="V312" s="142"/>
      <c r="W312" s="142" t="s">
        <v>24</v>
      </c>
      <c r="X312" s="142"/>
      <c r="Y312" s="145" t="s">
        <v>24</v>
      </c>
    </row>
    <row r="313" spans="1:25" s="108" customFormat="1" x14ac:dyDescent="0.25">
      <c r="A313" s="107">
        <v>303</v>
      </c>
      <c r="B313" s="108" t="s">
        <v>5537</v>
      </c>
      <c r="C313" s="14" t="s">
        <v>54</v>
      </c>
      <c r="D313" s="14"/>
      <c r="E313" s="140" t="s">
        <v>6616</v>
      </c>
      <c r="F313" s="141" t="s">
        <v>6593</v>
      </c>
      <c r="G313" s="142" t="s">
        <v>231</v>
      </c>
      <c r="H313" s="142" t="s">
        <v>365</v>
      </c>
      <c r="I313" s="142" t="s">
        <v>233</v>
      </c>
      <c r="J313" s="142" t="s">
        <v>225</v>
      </c>
      <c r="K313" s="140" t="s">
        <v>5942</v>
      </c>
      <c r="L313" s="140" t="s">
        <v>6617</v>
      </c>
      <c r="M313" s="142" t="s">
        <v>243</v>
      </c>
      <c r="N313" s="142" t="s">
        <v>507</v>
      </c>
      <c r="O313" s="142" t="s">
        <v>251</v>
      </c>
      <c r="P313" s="143">
        <v>18682059</v>
      </c>
      <c r="Q313" s="143">
        <v>18682059</v>
      </c>
      <c r="R313" s="140">
        <v>0</v>
      </c>
      <c r="S313" s="142" t="s">
        <v>237</v>
      </c>
      <c r="T313" s="144" t="s">
        <v>24</v>
      </c>
      <c r="U313" s="142" t="s">
        <v>24</v>
      </c>
      <c r="V313" s="142"/>
      <c r="W313" s="142" t="s">
        <v>24</v>
      </c>
      <c r="X313" s="142"/>
      <c r="Y313" s="145" t="s">
        <v>24</v>
      </c>
    </row>
    <row r="314" spans="1:25" s="108" customFormat="1" x14ac:dyDescent="0.25">
      <c r="A314" s="107">
        <v>304</v>
      </c>
      <c r="B314" s="108" t="s">
        <v>5538</v>
      </c>
      <c r="C314" s="14" t="s">
        <v>54</v>
      </c>
      <c r="D314" s="14"/>
      <c r="E314" s="140" t="s">
        <v>6618</v>
      </c>
      <c r="F314" s="141" t="s">
        <v>6619</v>
      </c>
      <c r="G314" s="142" t="s">
        <v>231</v>
      </c>
      <c r="H314" s="142" t="s">
        <v>365</v>
      </c>
      <c r="I314" s="142" t="s">
        <v>233</v>
      </c>
      <c r="J314" s="142" t="s">
        <v>225</v>
      </c>
      <c r="K314" s="140" t="s">
        <v>5932</v>
      </c>
      <c r="L314" s="140" t="s">
        <v>6620</v>
      </c>
      <c r="M314" s="142" t="s">
        <v>243</v>
      </c>
      <c r="N314" s="142" t="s">
        <v>507</v>
      </c>
      <c r="O314" s="142" t="s">
        <v>227</v>
      </c>
      <c r="P314" s="143">
        <v>196581980034</v>
      </c>
      <c r="Q314" s="143">
        <v>196581980034</v>
      </c>
      <c r="R314" s="140">
        <v>0</v>
      </c>
      <c r="S314" s="142" t="s">
        <v>237</v>
      </c>
      <c r="T314" s="144" t="s">
        <v>24</v>
      </c>
      <c r="U314" s="142" t="s">
        <v>24</v>
      </c>
      <c r="V314" s="142"/>
      <c r="W314" s="142" t="s">
        <v>24</v>
      </c>
      <c r="X314" s="142"/>
      <c r="Y314" s="145" t="s">
        <v>24</v>
      </c>
    </row>
    <row r="315" spans="1:25" s="108" customFormat="1" x14ac:dyDescent="0.25">
      <c r="A315" s="107">
        <v>305</v>
      </c>
      <c r="B315" s="108" t="s">
        <v>5539</v>
      </c>
      <c r="C315" s="14" t="s">
        <v>54</v>
      </c>
      <c r="D315" s="14"/>
      <c r="E315" s="140" t="s">
        <v>6621</v>
      </c>
      <c r="F315" s="141" t="s">
        <v>6622</v>
      </c>
      <c r="G315" s="142" t="s">
        <v>231</v>
      </c>
      <c r="H315" s="142" t="s">
        <v>365</v>
      </c>
      <c r="I315" s="142" t="s">
        <v>233</v>
      </c>
      <c r="J315" s="142" t="s">
        <v>225</v>
      </c>
      <c r="K315" s="140" t="s">
        <v>5932</v>
      </c>
      <c r="L315" s="140" t="s">
        <v>6623</v>
      </c>
      <c r="M315" s="142" t="s">
        <v>243</v>
      </c>
      <c r="N315" s="142" t="s">
        <v>507</v>
      </c>
      <c r="O315" s="142" t="s">
        <v>251</v>
      </c>
      <c r="P315" s="160">
        <v>5459286723</v>
      </c>
      <c r="Q315" s="143">
        <v>5459286723</v>
      </c>
      <c r="R315" s="140">
        <v>0</v>
      </c>
      <c r="S315" s="142" t="s">
        <v>237</v>
      </c>
      <c r="T315" s="144" t="s">
        <v>24</v>
      </c>
      <c r="U315" s="142" t="s">
        <v>24</v>
      </c>
      <c r="V315" s="142"/>
      <c r="W315" s="142" t="s">
        <v>24</v>
      </c>
      <c r="X315" s="142"/>
      <c r="Y315" s="145" t="s">
        <v>24</v>
      </c>
    </row>
    <row r="316" spans="1:25" s="108" customFormat="1" x14ac:dyDescent="0.25">
      <c r="A316" s="107">
        <v>306</v>
      </c>
      <c r="B316" s="108" t="s">
        <v>5540</v>
      </c>
      <c r="C316" s="14" t="s">
        <v>54</v>
      </c>
      <c r="D316" s="14"/>
      <c r="E316" s="140" t="s">
        <v>6624</v>
      </c>
      <c r="F316" s="141" t="s">
        <v>6625</v>
      </c>
      <c r="G316" s="142" t="s">
        <v>231</v>
      </c>
      <c r="H316" s="142" t="s">
        <v>363</v>
      </c>
      <c r="I316" s="142" t="s">
        <v>233</v>
      </c>
      <c r="J316" s="142" t="s">
        <v>225</v>
      </c>
      <c r="K316" s="140" t="s">
        <v>5914</v>
      </c>
      <c r="L316" s="140" t="s">
        <v>6626</v>
      </c>
      <c r="M316" s="142" t="s">
        <v>243</v>
      </c>
      <c r="N316" s="142" t="s">
        <v>507</v>
      </c>
      <c r="O316" s="142" t="s">
        <v>256</v>
      </c>
      <c r="P316" s="160">
        <v>153949210277</v>
      </c>
      <c r="Q316" s="143">
        <v>153949210277</v>
      </c>
      <c r="R316" s="140">
        <v>0</v>
      </c>
      <c r="S316" s="142" t="s">
        <v>237</v>
      </c>
      <c r="T316" s="144" t="s">
        <v>24</v>
      </c>
      <c r="U316" s="142" t="s">
        <v>24</v>
      </c>
      <c r="V316" s="142"/>
      <c r="W316" s="142" t="s">
        <v>24</v>
      </c>
      <c r="X316" s="142"/>
      <c r="Y316" s="145" t="s">
        <v>24</v>
      </c>
    </row>
    <row r="317" spans="1:25" s="108" customFormat="1" x14ac:dyDescent="0.25">
      <c r="A317" s="107">
        <v>307</v>
      </c>
      <c r="B317" s="108" t="s">
        <v>5541</v>
      </c>
      <c r="C317" s="14" t="s">
        <v>54</v>
      </c>
      <c r="D317" s="14"/>
      <c r="E317" s="140" t="s">
        <v>6627</v>
      </c>
      <c r="F317" s="141" t="s">
        <v>6488</v>
      </c>
      <c r="G317" s="142" t="s">
        <v>231</v>
      </c>
      <c r="H317" s="142" t="s">
        <v>365</v>
      </c>
      <c r="I317" s="142" t="s">
        <v>233</v>
      </c>
      <c r="J317" s="142" t="s">
        <v>234</v>
      </c>
      <c r="K317" s="140" t="s">
        <v>5985</v>
      </c>
      <c r="L317" s="140" t="s">
        <v>6628</v>
      </c>
      <c r="M317" s="142" t="s">
        <v>284</v>
      </c>
      <c r="N317" s="142" t="s">
        <v>973</v>
      </c>
      <c r="O317" s="142" t="s">
        <v>251</v>
      </c>
      <c r="P317" s="143">
        <v>892972748</v>
      </c>
      <c r="Q317" s="143">
        <v>892972748</v>
      </c>
      <c r="R317" s="140">
        <v>0</v>
      </c>
      <c r="S317" s="142" t="s">
        <v>237</v>
      </c>
      <c r="T317" s="144" t="s">
        <v>24</v>
      </c>
      <c r="U317" s="142" t="s">
        <v>24</v>
      </c>
      <c r="V317" s="142"/>
      <c r="W317" s="142" t="s">
        <v>24</v>
      </c>
      <c r="X317" s="142"/>
      <c r="Y317" s="145" t="s">
        <v>24</v>
      </c>
    </row>
    <row r="318" spans="1:25" s="108" customFormat="1" x14ac:dyDescent="0.25">
      <c r="A318" s="107">
        <v>308</v>
      </c>
      <c r="B318" s="108" t="s">
        <v>5542</v>
      </c>
      <c r="C318" s="14" t="s">
        <v>54</v>
      </c>
      <c r="D318" s="14"/>
      <c r="E318" s="140" t="s">
        <v>6629</v>
      </c>
      <c r="F318" s="141" t="s">
        <v>6435</v>
      </c>
      <c r="G318" s="142" t="s">
        <v>231</v>
      </c>
      <c r="H318" s="142" t="s">
        <v>365</v>
      </c>
      <c r="I318" s="142" t="s">
        <v>233</v>
      </c>
      <c r="J318" s="142" t="s">
        <v>225</v>
      </c>
      <c r="K318" s="140" t="s">
        <v>5932</v>
      </c>
      <c r="L318" s="140" t="s">
        <v>6630</v>
      </c>
      <c r="M318" s="142" t="s">
        <v>243</v>
      </c>
      <c r="N318" s="142" t="s">
        <v>507</v>
      </c>
      <c r="O318" s="142" t="s">
        <v>256</v>
      </c>
      <c r="P318" s="143">
        <v>26000000</v>
      </c>
      <c r="Q318" s="143">
        <v>26000000</v>
      </c>
      <c r="R318" s="140">
        <v>0</v>
      </c>
      <c r="S318" s="142" t="s">
        <v>237</v>
      </c>
      <c r="T318" s="144" t="s">
        <v>24</v>
      </c>
      <c r="U318" s="142" t="s">
        <v>24</v>
      </c>
      <c r="V318" s="142"/>
      <c r="W318" s="142" t="s">
        <v>24</v>
      </c>
      <c r="X318" s="142"/>
      <c r="Y318" s="145" t="s">
        <v>24</v>
      </c>
    </row>
    <row r="319" spans="1:25" s="108" customFormat="1" x14ac:dyDescent="0.25">
      <c r="A319" s="107">
        <v>309</v>
      </c>
      <c r="B319" s="108" t="s">
        <v>5543</v>
      </c>
      <c r="C319" s="14" t="s">
        <v>54</v>
      </c>
      <c r="D319" s="14"/>
      <c r="E319" s="140" t="s">
        <v>6631</v>
      </c>
      <c r="F319" s="141" t="s">
        <v>6632</v>
      </c>
      <c r="G319" s="142" t="s">
        <v>231</v>
      </c>
      <c r="H319" s="142" t="s">
        <v>365</v>
      </c>
      <c r="I319" s="142" t="s">
        <v>233</v>
      </c>
      <c r="J319" s="142" t="s">
        <v>225</v>
      </c>
      <c r="K319" s="140" t="s">
        <v>5914</v>
      </c>
      <c r="L319" s="140" t="s">
        <v>6633</v>
      </c>
      <c r="M319" s="142" t="s">
        <v>243</v>
      </c>
      <c r="N319" s="142" t="s">
        <v>507</v>
      </c>
      <c r="O319" s="142" t="s">
        <v>227</v>
      </c>
      <c r="P319" s="160">
        <v>20000000000</v>
      </c>
      <c r="Q319" s="143">
        <v>20000000000</v>
      </c>
      <c r="R319" s="140">
        <v>0</v>
      </c>
      <c r="S319" s="142" t="s">
        <v>237</v>
      </c>
      <c r="T319" s="144" t="s">
        <v>24</v>
      </c>
      <c r="U319" s="142" t="s">
        <v>24</v>
      </c>
      <c r="V319" s="142"/>
      <c r="W319" s="142" t="s">
        <v>24</v>
      </c>
      <c r="X319" s="142"/>
      <c r="Y319" s="145" t="s">
        <v>24</v>
      </c>
    </row>
    <row r="320" spans="1:25" s="108" customFormat="1" x14ac:dyDescent="0.25">
      <c r="A320" s="107">
        <v>310</v>
      </c>
      <c r="B320" s="108" t="s">
        <v>5544</v>
      </c>
      <c r="C320" s="14" t="s">
        <v>54</v>
      </c>
      <c r="D320" s="14"/>
      <c r="E320" s="140" t="s">
        <v>6634</v>
      </c>
      <c r="F320" s="141" t="s">
        <v>6373</v>
      </c>
      <c r="G320" s="142" t="s">
        <v>231</v>
      </c>
      <c r="H320" s="142" t="s">
        <v>347</v>
      </c>
      <c r="I320" s="142" t="s">
        <v>233</v>
      </c>
      <c r="J320" s="142" t="s">
        <v>225</v>
      </c>
      <c r="K320" s="140" t="s">
        <v>5924</v>
      </c>
      <c r="L320" s="140" t="s">
        <v>6635</v>
      </c>
      <c r="M320" s="142" t="s">
        <v>243</v>
      </c>
      <c r="N320" s="142" t="s">
        <v>507</v>
      </c>
      <c r="O320" s="142" t="s">
        <v>251</v>
      </c>
      <c r="P320" s="143">
        <v>7306224</v>
      </c>
      <c r="Q320" s="143">
        <v>7306224</v>
      </c>
      <c r="R320" s="140">
        <v>0</v>
      </c>
      <c r="S320" s="142" t="s">
        <v>237</v>
      </c>
      <c r="T320" s="144" t="s">
        <v>24</v>
      </c>
      <c r="U320" s="142" t="s">
        <v>24</v>
      </c>
      <c r="V320" s="142"/>
      <c r="W320" s="142" t="s">
        <v>24</v>
      </c>
      <c r="X320" s="142"/>
      <c r="Y320" s="145" t="s">
        <v>24</v>
      </c>
    </row>
    <row r="321" spans="1:25" s="108" customFormat="1" x14ac:dyDescent="0.25">
      <c r="A321" s="107">
        <v>311</v>
      </c>
      <c r="B321" s="108" t="s">
        <v>5545</v>
      </c>
      <c r="C321" s="14" t="s">
        <v>54</v>
      </c>
      <c r="D321" s="14"/>
      <c r="E321" s="140" t="s">
        <v>6636</v>
      </c>
      <c r="F321" s="141" t="s">
        <v>6637</v>
      </c>
      <c r="G321" s="142" t="s">
        <v>231</v>
      </c>
      <c r="H321" s="142" t="s">
        <v>365</v>
      </c>
      <c r="I321" s="142" t="s">
        <v>233</v>
      </c>
      <c r="J321" s="142" t="s">
        <v>225</v>
      </c>
      <c r="K321" s="140" t="s">
        <v>5920</v>
      </c>
      <c r="L321" s="140" t="s">
        <v>6638</v>
      </c>
      <c r="M321" s="142" t="s">
        <v>226</v>
      </c>
      <c r="N321" s="142" t="s">
        <v>342</v>
      </c>
      <c r="O321" s="142" t="s">
        <v>256</v>
      </c>
      <c r="P321" s="143">
        <v>2090237227</v>
      </c>
      <c r="Q321" s="143">
        <v>2090237227</v>
      </c>
      <c r="R321" s="140">
        <v>0</v>
      </c>
      <c r="S321" s="142" t="s">
        <v>237</v>
      </c>
      <c r="T321" s="144" t="s">
        <v>24</v>
      </c>
      <c r="U321" s="142" t="s">
        <v>24</v>
      </c>
      <c r="V321" s="142"/>
      <c r="W321" s="142" t="s">
        <v>24</v>
      </c>
      <c r="X321" s="142"/>
      <c r="Y321" s="145" t="s">
        <v>24</v>
      </c>
    </row>
    <row r="322" spans="1:25" s="108" customFormat="1" x14ac:dyDescent="0.25">
      <c r="A322" s="107">
        <v>312</v>
      </c>
      <c r="B322" s="108" t="s">
        <v>5546</v>
      </c>
      <c r="C322" s="14" t="s">
        <v>54</v>
      </c>
      <c r="D322" s="14"/>
      <c r="E322" s="153" t="s">
        <v>6639</v>
      </c>
      <c r="F322" s="154" t="s">
        <v>6640</v>
      </c>
      <c r="G322" s="155" t="s">
        <v>231</v>
      </c>
      <c r="H322" s="155" t="s">
        <v>347</v>
      </c>
      <c r="I322" s="155" t="s">
        <v>233</v>
      </c>
      <c r="J322" s="155" t="s">
        <v>225</v>
      </c>
      <c r="K322" s="153" t="s">
        <v>5932</v>
      </c>
      <c r="L322" s="153" t="s">
        <v>6641</v>
      </c>
      <c r="M322" s="155" t="s">
        <v>243</v>
      </c>
      <c r="N322" s="155" t="s">
        <v>507</v>
      </c>
      <c r="O322" s="155" t="s">
        <v>227</v>
      </c>
      <c r="P322" s="156">
        <v>121999675</v>
      </c>
      <c r="Q322" s="156">
        <v>121999675</v>
      </c>
      <c r="R322" s="153">
        <v>121999675</v>
      </c>
      <c r="S322" s="155" t="s">
        <v>237</v>
      </c>
      <c r="T322" s="157" t="s">
        <v>24</v>
      </c>
      <c r="U322" s="155" t="s">
        <v>24</v>
      </c>
      <c r="V322" s="155"/>
      <c r="W322" s="155" t="s">
        <v>24</v>
      </c>
      <c r="X322" s="155"/>
      <c r="Y322" s="158" t="s">
        <v>24</v>
      </c>
    </row>
    <row r="323" spans="1:25" s="108" customFormat="1" x14ac:dyDescent="0.25">
      <c r="A323" s="107">
        <v>313</v>
      </c>
      <c r="B323" s="108" t="s">
        <v>5547</v>
      </c>
      <c r="C323" s="14" t="s">
        <v>54</v>
      </c>
      <c r="D323" s="14"/>
      <c r="E323" s="140" t="s">
        <v>6642</v>
      </c>
      <c r="F323" s="141" t="s">
        <v>6637</v>
      </c>
      <c r="G323" s="142" t="s">
        <v>231</v>
      </c>
      <c r="H323" s="142" t="s">
        <v>365</v>
      </c>
      <c r="I323" s="142" t="s">
        <v>233</v>
      </c>
      <c r="J323" s="142" t="s">
        <v>225</v>
      </c>
      <c r="K323" s="140" t="s">
        <v>5932</v>
      </c>
      <c r="L323" s="140" t="s">
        <v>6643</v>
      </c>
      <c r="M323" s="142" t="s">
        <v>243</v>
      </c>
      <c r="N323" s="142" t="s">
        <v>507</v>
      </c>
      <c r="O323" s="142" t="s">
        <v>256</v>
      </c>
      <c r="P323" s="143">
        <v>6000000000</v>
      </c>
      <c r="Q323" s="143">
        <v>6000000000</v>
      </c>
      <c r="R323" s="140">
        <v>0</v>
      </c>
      <c r="S323" s="142" t="s">
        <v>237</v>
      </c>
      <c r="T323" s="144" t="s">
        <v>24</v>
      </c>
      <c r="U323" s="142" t="s">
        <v>24</v>
      </c>
      <c r="V323" s="142"/>
      <c r="W323" s="142" t="s">
        <v>24</v>
      </c>
      <c r="X323" s="142"/>
      <c r="Y323" s="145" t="s">
        <v>24</v>
      </c>
    </row>
    <row r="324" spans="1:25" s="108" customFormat="1" x14ac:dyDescent="0.25">
      <c r="A324" s="107">
        <v>314</v>
      </c>
      <c r="B324" s="108" t="s">
        <v>5548</v>
      </c>
      <c r="C324" s="14" t="s">
        <v>54</v>
      </c>
      <c r="D324" s="14"/>
      <c r="E324" s="140" t="s">
        <v>6644</v>
      </c>
      <c r="F324" s="141" t="s">
        <v>5911</v>
      </c>
      <c r="G324" s="142" t="s">
        <v>222</v>
      </c>
      <c r="H324" s="142" t="s">
        <v>232</v>
      </c>
      <c r="I324" s="142" t="s">
        <v>233</v>
      </c>
      <c r="J324" s="142" t="s">
        <v>225</v>
      </c>
      <c r="K324" s="140" t="s">
        <v>5914</v>
      </c>
      <c r="L324" s="140" t="s">
        <v>6645</v>
      </c>
      <c r="M324" s="142" t="s">
        <v>272</v>
      </c>
      <c r="N324" s="142" t="s">
        <v>804</v>
      </c>
      <c r="O324" s="142" t="s">
        <v>245</v>
      </c>
      <c r="P324" s="143">
        <v>2507069874</v>
      </c>
      <c r="Q324" s="143">
        <v>2507069874</v>
      </c>
      <c r="R324" s="140">
        <v>0</v>
      </c>
      <c r="S324" s="142" t="s">
        <v>237</v>
      </c>
      <c r="T324" s="144" t="s">
        <v>24</v>
      </c>
      <c r="U324" s="142" t="s">
        <v>24</v>
      </c>
      <c r="V324" s="142"/>
      <c r="W324" s="142" t="s">
        <v>24</v>
      </c>
      <c r="X324" s="142"/>
      <c r="Y324" s="145" t="s">
        <v>24</v>
      </c>
    </row>
    <row r="325" spans="1:25" s="108" customFormat="1" x14ac:dyDescent="0.25">
      <c r="A325" s="107">
        <v>315</v>
      </c>
      <c r="B325" s="108" t="s">
        <v>5549</v>
      </c>
      <c r="C325" s="14" t="s">
        <v>54</v>
      </c>
      <c r="D325" s="14"/>
      <c r="E325" s="140" t="s">
        <v>6646</v>
      </c>
      <c r="F325" s="141" t="s">
        <v>6647</v>
      </c>
      <c r="G325" s="142" t="s">
        <v>231</v>
      </c>
      <c r="H325" s="142" t="s">
        <v>347</v>
      </c>
      <c r="I325" s="142" t="s">
        <v>233</v>
      </c>
      <c r="J325" s="142" t="s">
        <v>225</v>
      </c>
      <c r="K325" s="140" t="s">
        <v>5932</v>
      </c>
      <c r="L325" s="140" t="s">
        <v>6648</v>
      </c>
      <c r="M325" s="142" t="s">
        <v>319</v>
      </c>
      <c r="N325" s="142" t="s">
        <v>1385</v>
      </c>
      <c r="O325" s="142" t="s">
        <v>256</v>
      </c>
      <c r="P325" s="143">
        <v>185305500</v>
      </c>
      <c r="Q325" s="143">
        <v>185305500</v>
      </c>
      <c r="R325" s="140">
        <v>0</v>
      </c>
      <c r="S325" s="142" t="s">
        <v>237</v>
      </c>
      <c r="T325" s="144" t="s">
        <v>24</v>
      </c>
      <c r="U325" s="142" t="s">
        <v>24</v>
      </c>
      <c r="V325" s="142"/>
      <c r="W325" s="142" t="s">
        <v>24</v>
      </c>
      <c r="X325" s="142"/>
      <c r="Y325" s="145" t="s">
        <v>24</v>
      </c>
    </row>
    <row r="326" spans="1:25" s="108" customFormat="1" x14ac:dyDescent="0.25">
      <c r="A326" s="107">
        <v>316</v>
      </c>
      <c r="B326" s="108" t="s">
        <v>5550</v>
      </c>
      <c r="C326" s="14" t="s">
        <v>54</v>
      </c>
      <c r="D326" s="14"/>
      <c r="E326" s="153" t="s">
        <v>6649</v>
      </c>
      <c r="F326" s="154" t="s">
        <v>6650</v>
      </c>
      <c r="G326" s="155" t="s">
        <v>231</v>
      </c>
      <c r="H326" s="155" t="s">
        <v>347</v>
      </c>
      <c r="I326" s="155" t="s">
        <v>233</v>
      </c>
      <c r="J326" s="155" t="s">
        <v>225</v>
      </c>
      <c r="K326" s="153" t="s">
        <v>5924</v>
      </c>
      <c r="L326" s="153" t="s">
        <v>6651</v>
      </c>
      <c r="M326" s="155" t="s">
        <v>243</v>
      </c>
      <c r="N326" s="155" t="s">
        <v>507</v>
      </c>
      <c r="O326" s="155" t="s">
        <v>256</v>
      </c>
      <c r="P326" s="156">
        <v>302281264</v>
      </c>
      <c r="Q326" s="156">
        <v>302281264</v>
      </c>
      <c r="R326" s="153">
        <v>302281264</v>
      </c>
      <c r="S326" s="155" t="s">
        <v>237</v>
      </c>
      <c r="T326" s="157" t="s">
        <v>24</v>
      </c>
      <c r="U326" s="155" t="s">
        <v>24</v>
      </c>
      <c r="V326" s="155"/>
      <c r="W326" s="155" t="s">
        <v>24</v>
      </c>
      <c r="X326" s="155"/>
      <c r="Y326" s="158" t="s">
        <v>24</v>
      </c>
    </row>
    <row r="327" spans="1:25" s="108" customFormat="1" x14ac:dyDescent="0.25">
      <c r="A327" s="107">
        <v>317</v>
      </c>
      <c r="B327" s="108" t="s">
        <v>5551</v>
      </c>
      <c r="C327" s="14" t="s">
        <v>54</v>
      </c>
      <c r="D327" s="14"/>
      <c r="E327" s="140" t="s">
        <v>6652</v>
      </c>
      <c r="F327" s="141" t="s">
        <v>5911</v>
      </c>
      <c r="G327" s="142" t="s">
        <v>231</v>
      </c>
      <c r="H327" s="142" t="s">
        <v>347</v>
      </c>
      <c r="I327" s="142" t="s">
        <v>233</v>
      </c>
      <c r="J327" s="142" t="s">
        <v>225</v>
      </c>
      <c r="K327" s="140" t="s">
        <v>5942</v>
      </c>
      <c r="L327" s="140" t="s">
        <v>6653</v>
      </c>
      <c r="M327" s="142" t="s">
        <v>319</v>
      </c>
      <c r="N327" s="142" t="s">
        <v>1385</v>
      </c>
      <c r="O327" s="142" t="s">
        <v>251</v>
      </c>
      <c r="P327" s="143">
        <v>117900000</v>
      </c>
      <c r="Q327" s="143">
        <v>117900000</v>
      </c>
      <c r="R327" s="140">
        <v>0</v>
      </c>
      <c r="S327" s="142" t="s">
        <v>237</v>
      </c>
      <c r="T327" s="144" t="s">
        <v>24</v>
      </c>
      <c r="U327" s="142" t="s">
        <v>24</v>
      </c>
      <c r="V327" s="142"/>
      <c r="W327" s="142" t="s">
        <v>24</v>
      </c>
      <c r="X327" s="142"/>
      <c r="Y327" s="145" t="s">
        <v>24</v>
      </c>
    </row>
    <row r="328" spans="1:25" s="108" customFormat="1" x14ac:dyDescent="0.25">
      <c r="A328" s="107">
        <v>318</v>
      </c>
      <c r="B328" s="108" t="s">
        <v>5552</v>
      </c>
      <c r="C328" s="14" t="s">
        <v>54</v>
      </c>
      <c r="D328" s="14"/>
      <c r="E328" s="140" t="s">
        <v>6654</v>
      </c>
      <c r="F328" s="141" t="s">
        <v>6625</v>
      </c>
      <c r="G328" s="142" t="s">
        <v>231</v>
      </c>
      <c r="H328" s="142" t="s">
        <v>365</v>
      </c>
      <c r="I328" s="142" t="s">
        <v>233</v>
      </c>
      <c r="J328" s="142" t="s">
        <v>225</v>
      </c>
      <c r="K328" s="140" t="s">
        <v>5920</v>
      </c>
      <c r="L328" s="140" t="s">
        <v>6655</v>
      </c>
      <c r="M328" s="142" t="s">
        <v>243</v>
      </c>
      <c r="N328" s="142" t="s">
        <v>507</v>
      </c>
      <c r="O328" s="142" t="s">
        <v>251</v>
      </c>
      <c r="P328" s="160">
        <v>98491881</v>
      </c>
      <c r="Q328" s="143">
        <v>98491881</v>
      </c>
      <c r="R328" s="140">
        <v>0</v>
      </c>
      <c r="S328" s="142" t="s">
        <v>237</v>
      </c>
      <c r="T328" s="144" t="s">
        <v>24</v>
      </c>
      <c r="U328" s="142" t="s">
        <v>24</v>
      </c>
      <c r="V328" s="142"/>
      <c r="W328" s="142" t="s">
        <v>24</v>
      </c>
      <c r="X328" s="142"/>
      <c r="Y328" s="145" t="s">
        <v>24</v>
      </c>
    </row>
    <row r="329" spans="1:25" s="108" customFormat="1" x14ac:dyDescent="0.25">
      <c r="A329" s="107">
        <v>319</v>
      </c>
      <c r="B329" s="108" t="s">
        <v>5553</v>
      </c>
      <c r="C329" s="14" t="s">
        <v>54</v>
      </c>
      <c r="D329" s="14"/>
      <c r="E329" s="140" t="s">
        <v>6656</v>
      </c>
      <c r="F329" s="141" t="s">
        <v>6657</v>
      </c>
      <c r="G329" s="142" t="s">
        <v>231</v>
      </c>
      <c r="H329" s="142" t="s">
        <v>365</v>
      </c>
      <c r="I329" s="142" t="s">
        <v>233</v>
      </c>
      <c r="J329" s="142" t="s">
        <v>225</v>
      </c>
      <c r="K329" s="140" t="s">
        <v>5942</v>
      </c>
      <c r="L329" s="140" t="s">
        <v>6658</v>
      </c>
      <c r="M329" s="142" t="s">
        <v>243</v>
      </c>
      <c r="N329" s="142" t="s">
        <v>507</v>
      </c>
      <c r="O329" s="142" t="s">
        <v>256</v>
      </c>
      <c r="P329" s="143">
        <v>2000000000</v>
      </c>
      <c r="Q329" s="143">
        <v>2000000000</v>
      </c>
      <c r="R329" s="140">
        <v>0</v>
      </c>
      <c r="S329" s="142" t="s">
        <v>237</v>
      </c>
      <c r="T329" s="144" t="s">
        <v>24</v>
      </c>
      <c r="U329" s="142" t="s">
        <v>24</v>
      </c>
      <c r="V329" s="142"/>
      <c r="W329" s="142" t="s">
        <v>24</v>
      </c>
      <c r="X329" s="142"/>
      <c r="Y329" s="145" t="s">
        <v>24</v>
      </c>
    </row>
    <row r="330" spans="1:25" s="108" customFormat="1" x14ac:dyDescent="0.25">
      <c r="A330" s="107">
        <v>320</v>
      </c>
      <c r="B330" s="108" t="s">
        <v>5554</v>
      </c>
      <c r="C330" s="14" t="s">
        <v>54</v>
      </c>
      <c r="D330" s="14"/>
      <c r="E330" s="140" t="s">
        <v>6659</v>
      </c>
      <c r="F330" s="141" t="s">
        <v>6660</v>
      </c>
      <c r="G330" s="142" t="s">
        <v>231</v>
      </c>
      <c r="H330" s="142" t="s">
        <v>365</v>
      </c>
      <c r="I330" s="142" t="s">
        <v>233</v>
      </c>
      <c r="J330" s="142" t="s">
        <v>225</v>
      </c>
      <c r="K330" s="140" t="s">
        <v>5942</v>
      </c>
      <c r="L330" s="140" t="s">
        <v>6661</v>
      </c>
      <c r="M330" s="142" t="s">
        <v>243</v>
      </c>
      <c r="N330" s="142" t="s">
        <v>507</v>
      </c>
      <c r="O330" s="142" t="s">
        <v>256</v>
      </c>
      <c r="P330" s="143">
        <v>117010000</v>
      </c>
      <c r="Q330" s="143">
        <v>117010000</v>
      </c>
      <c r="R330" s="140">
        <v>0</v>
      </c>
      <c r="S330" s="142" t="s">
        <v>237</v>
      </c>
      <c r="T330" s="144" t="s">
        <v>24</v>
      </c>
      <c r="U330" s="142" t="s">
        <v>24</v>
      </c>
      <c r="V330" s="142"/>
      <c r="W330" s="142" t="s">
        <v>24</v>
      </c>
      <c r="X330" s="142"/>
      <c r="Y330" s="145" t="s">
        <v>24</v>
      </c>
    </row>
    <row r="331" spans="1:25" s="108" customFormat="1" x14ac:dyDescent="0.25">
      <c r="A331" s="107">
        <v>321</v>
      </c>
      <c r="B331" s="108" t="s">
        <v>5555</v>
      </c>
      <c r="C331" s="14" t="s">
        <v>54</v>
      </c>
      <c r="D331" s="14"/>
      <c r="E331" s="140" t="s">
        <v>6662</v>
      </c>
      <c r="F331" s="141" t="s">
        <v>6663</v>
      </c>
      <c r="G331" s="142" t="s">
        <v>231</v>
      </c>
      <c r="H331" s="142" t="s">
        <v>365</v>
      </c>
      <c r="I331" s="142" t="s">
        <v>233</v>
      </c>
      <c r="J331" s="142" t="s">
        <v>225</v>
      </c>
      <c r="K331" s="140" t="s">
        <v>5942</v>
      </c>
      <c r="L331" s="140" t="s">
        <v>6664</v>
      </c>
      <c r="M331" s="142" t="s">
        <v>243</v>
      </c>
      <c r="N331" s="142" t="s">
        <v>507</v>
      </c>
      <c r="O331" s="142" t="s">
        <v>251</v>
      </c>
      <c r="P331" s="143">
        <v>80000000</v>
      </c>
      <c r="Q331" s="143">
        <v>80000000</v>
      </c>
      <c r="R331" s="140">
        <v>0</v>
      </c>
      <c r="S331" s="142" t="s">
        <v>237</v>
      </c>
      <c r="T331" s="144" t="s">
        <v>24</v>
      </c>
      <c r="U331" s="142" t="s">
        <v>24</v>
      </c>
      <c r="V331" s="142"/>
      <c r="W331" s="142" t="s">
        <v>24</v>
      </c>
      <c r="X331" s="142"/>
      <c r="Y331" s="145" t="s">
        <v>24</v>
      </c>
    </row>
    <row r="332" spans="1:25" s="108" customFormat="1" x14ac:dyDescent="0.25">
      <c r="A332" s="107">
        <v>322</v>
      </c>
      <c r="B332" s="108" t="s">
        <v>5556</v>
      </c>
      <c r="C332" s="14" t="s">
        <v>54</v>
      </c>
      <c r="D332" s="14"/>
      <c r="E332" s="140" t="s">
        <v>6665</v>
      </c>
      <c r="F332" s="141" t="s">
        <v>6666</v>
      </c>
      <c r="G332" s="142" t="s">
        <v>231</v>
      </c>
      <c r="H332" s="142" t="s">
        <v>365</v>
      </c>
      <c r="I332" s="142" t="s">
        <v>233</v>
      </c>
      <c r="J332" s="142" t="s">
        <v>225</v>
      </c>
      <c r="K332" s="140" t="s">
        <v>5924</v>
      </c>
      <c r="L332" s="140" t="s">
        <v>6667</v>
      </c>
      <c r="M332" s="142" t="s">
        <v>226</v>
      </c>
      <c r="N332" s="142" t="s">
        <v>342</v>
      </c>
      <c r="O332" s="142" t="s">
        <v>245</v>
      </c>
      <c r="P332" s="143">
        <v>613600000</v>
      </c>
      <c r="Q332" s="143">
        <v>613600000</v>
      </c>
      <c r="R332" s="140">
        <v>0</v>
      </c>
      <c r="S332" s="142" t="s">
        <v>237</v>
      </c>
      <c r="T332" s="144" t="s">
        <v>24</v>
      </c>
      <c r="U332" s="142" t="s">
        <v>24</v>
      </c>
      <c r="V332" s="142"/>
      <c r="W332" s="142" t="s">
        <v>24</v>
      </c>
      <c r="X332" s="142"/>
      <c r="Y332" s="145" t="s">
        <v>24</v>
      </c>
    </row>
    <row r="333" spans="1:25" s="108" customFormat="1" x14ac:dyDescent="0.25">
      <c r="A333" s="107">
        <v>323</v>
      </c>
      <c r="B333" s="108" t="s">
        <v>5557</v>
      </c>
      <c r="C333" s="14" t="s">
        <v>54</v>
      </c>
      <c r="D333" s="14"/>
      <c r="E333" s="140" t="s">
        <v>6668</v>
      </c>
      <c r="F333" s="141" t="s">
        <v>6669</v>
      </c>
      <c r="G333" s="142" t="s">
        <v>231</v>
      </c>
      <c r="H333" s="142" t="s">
        <v>365</v>
      </c>
      <c r="I333" s="142" t="s">
        <v>233</v>
      </c>
      <c r="J333" s="142" t="s">
        <v>225</v>
      </c>
      <c r="K333" s="140" t="s">
        <v>5924</v>
      </c>
      <c r="L333" s="140" t="s">
        <v>6670</v>
      </c>
      <c r="M333" s="142" t="s">
        <v>243</v>
      </c>
      <c r="N333" s="142" t="s">
        <v>507</v>
      </c>
      <c r="O333" s="142" t="s">
        <v>227</v>
      </c>
      <c r="P333" s="143">
        <v>28838000000</v>
      </c>
      <c r="Q333" s="143">
        <v>28838000000</v>
      </c>
      <c r="R333" s="140">
        <v>0</v>
      </c>
      <c r="S333" s="142" t="s">
        <v>237</v>
      </c>
      <c r="T333" s="144" t="s">
        <v>24</v>
      </c>
      <c r="U333" s="142" t="s">
        <v>24</v>
      </c>
      <c r="V333" s="142"/>
      <c r="W333" s="142" t="s">
        <v>24</v>
      </c>
      <c r="X333" s="142"/>
      <c r="Y333" s="145" t="s">
        <v>24</v>
      </c>
    </row>
    <row r="334" spans="1:25" s="108" customFormat="1" x14ac:dyDescent="0.25">
      <c r="A334" s="107">
        <v>324</v>
      </c>
      <c r="B334" s="108" t="s">
        <v>5558</v>
      </c>
      <c r="C334" s="14" t="s">
        <v>54</v>
      </c>
      <c r="D334" s="14"/>
      <c r="E334" s="140" t="s">
        <v>6671</v>
      </c>
      <c r="F334" s="141" t="s">
        <v>6672</v>
      </c>
      <c r="G334" s="142" t="s">
        <v>231</v>
      </c>
      <c r="H334" s="142" t="s">
        <v>365</v>
      </c>
      <c r="I334" s="142" t="s">
        <v>233</v>
      </c>
      <c r="J334" s="142" t="s">
        <v>225</v>
      </c>
      <c r="K334" s="140" t="s">
        <v>5942</v>
      </c>
      <c r="L334" s="140" t="s">
        <v>6673</v>
      </c>
      <c r="M334" s="142" t="s">
        <v>243</v>
      </c>
      <c r="N334" s="142" t="s">
        <v>507</v>
      </c>
      <c r="O334" s="142" t="s">
        <v>256</v>
      </c>
      <c r="P334" s="143">
        <v>30000000000</v>
      </c>
      <c r="Q334" s="143">
        <v>30000000000</v>
      </c>
      <c r="R334" s="140">
        <v>0</v>
      </c>
      <c r="S334" s="142" t="s">
        <v>237</v>
      </c>
      <c r="T334" s="144" t="s">
        <v>24</v>
      </c>
      <c r="U334" s="142" t="s">
        <v>24</v>
      </c>
      <c r="V334" s="142"/>
      <c r="W334" s="142" t="s">
        <v>24</v>
      </c>
      <c r="X334" s="142"/>
      <c r="Y334" s="145" t="s">
        <v>24</v>
      </c>
    </row>
    <row r="335" spans="1:25" s="108" customFormat="1" x14ac:dyDescent="0.25">
      <c r="A335" s="107">
        <v>325</v>
      </c>
      <c r="B335" s="108" t="s">
        <v>5559</v>
      </c>
      <c r="C335" s="14" t="s">
        <v>54</v>
      </c>
      <c r="D335" s="14"/>
      <c r="E335" s="140" t="s">
        <v>6674</v>
      </c>
      <c r="F335" s="141" t="s">
        <v>6675</v>
      </c>
      <c r="G335" s="142" t="s">
        <v>231</v>
      </c>
      <c r="H335" s="142" t="s">
        <v>365</v>
      </c>
      <c r="I335" s="142" t="s">
        <v>233</v>
      </c>
      <c r="J335" s="142" t="s">
        <v>225</v>
      </c>
      <c r="K335" s="140" t="s">
        <v>5908</v>
      </c>
      <c r="L335" s="140" t="s">
        <v>6676</v>
      </c>
      <c r="M335" s="142" t="s">
        <v>226</v>
      </c>
      <c r="N335" s="142" t="s">
        <v>342</v>
      </c>
      <c r="O335" s="142" t="s">
        <v>256</v>
      </c>
      <c r="P335" s="143">
        <v>128379104</v>
      </c>
      <c r="Q335" s="143">
        <v>128379104</v>
      </c>
      <c r="R335" s="140">
        <v>0</v>
      </c>
      <c r="S335" s="142" t="s">
        <v>237</v>
      </c>
      <c r="T335" s="144" t="s">
        <v>24</v>
      </c>
      <c r="U335" s="142" t="s">
        <v>24</v>
      </c>
      <c r="V335" s="142"/>
      <c r="W335" s="142" t="s">
        <v>24</v>
      </c>
      <c r="X335" s="142"/>
      <c r="Y335" s="145" t="s">
        <v>24</v>
      </c>
    </row>
    <row r="336" spans="1:25" s="108" customFormat="1" x14ac:dyDescent="0.25">
      <c r="A336" s="107">
        <v>326</v>
      </c>
      <c r="B336" s="108" t="s">
        <v>5560</v>
      </c>
      <c r="C336" s="14" t="s">
        <v>54</v>
      </c>
      <c r="D336" s="14"/>
      <c r="E336" s="140" t="s">
        <v>6677</v>
      </c>
      <c r="F336" s="141" t="s">
        <v>6455</v>
      </c>
      <c r="G336" s="142" t="s">
        <v>231</v>
      </c>
      <c r="H336" s="142" t="s">
        <v>365</v>
      </c>
      <c r="I336" s="142" t="s">
        <v>233</v>
      </c>
      <c r="J336" s="142" t="s">
        <v>225</v>
      </c>
      <c r="K336" s="140" t="s">
        <v>5932</v>
      </c>
      <c r="L336" s="140" t="s">
        <v>6678</v>
      </c>
      <c r="M336" s="142" t="s">
        <v>319</v>
      </c>
      <c r="N336" s="142" t="s">
        <v>1385</v>
      </c>
      <c r="O336" s="142" t="s">
        <v>256</v>
      </c>
      <c r="P336" s="143">
        <v>591574864</v>
      </c>
      <c r="Q336" s="143">
        <v>591574864</v>
      </c>
      <c r="R336" s="140">
        <v>0</v>
      </c>
      <c r="S336" s="142" t="s">
        <v>237</v>
      </c>
      <c r="T336" s="144" t="s">
        <v>24</v>
      </c>
      <c r="U336" s="142" t="s">
        <v>24</v>
      </c>
      <c r="V336" s="142"/>
      <c r="W336" s="142" t="s">
        <v>24</v>
      </c>
      <c r="X336" s="142"/>
      <c r="Y336" s="145" t="s">
        <v>24</v>
      </c>
    </row>
    <row r="337" spans="1:25" s="108" customFormat="1" x14ac:dyDescent="0.25">
      <c r="A337" s="107">
        <v>327</v>
      </c>
      <c r="B337" s="108" t="s">
        <v>5561</v>
      </c>
      <c r="C337" s="14" t="s">
        <v>54</v>
      </c>
      <c r="D337" s="14"/>
      <c r="E337" s="140" t="s">
        <v>6679</v>
      </c>
      <c r="F337" s="141" t="s">
        <v>6680</v>
      </c>
      <c r="G337" s="142" t="s">
        <v>231</v>
      </c>
      <c r="H337" s="142" t="s">
        <v>365</v>
      </c>
      <c r="I337" s="142" t="s">
        <v>233</v>
      </c>
      <c r="J337" s="142" t="s">
        <v>225</v>
      </c>
      <c r="K337" s="140" t="s">
        <v>5924</v>
      </c>
      <c r="L337" s="140" t="s">
        <v>6681</v>
      </c>
      <c r="M337" s="142" t="s">
        <v>243</v>
      </c>
      <c r="N337" s="142" t="s">
        <v>507</v>
      </c>
      <c r="O337" s="142" t="s">
        <v>256</v>
      </c>
      <c r="P337" s="143">
        <v>294013066</v>
      </c>
      <c r="Q337" s="143">
        <v>294013066</v>
      </c>
      <c r="R337" s="140">
        <v>0</v>
      </c>
      <c r="S337" s="142" t="s">
        <v>237</v>
      </c>
      <c r="T337" s="144" t="s">
        <v>24</v>
      </c>
      <c r="U337" s="142" t="s">
        <v>24</v>
      </c>
      <c r="V337" s="142"/>
      <c r="W337" s="142" t="s">
        <v>24</v>
      </c>
      <c r="X337" s="142"/>
      <c r="Y337" s="145" t="s">
        <v>24</v>
      </c>
    </row>
    <row r="338" spans="1:25" s="108" customFormat="1" x14ac:dyDescent="0.25">
      <c r="A338" s="107">
        <v>328</v>
      </c>
      <c r="B338" s="108" t="s">
        <v>5562</v>
      </c>
      <c r="C338" s="14" t="s">
        <v>54</v>
      </c>
      <c r="D338" s="14"/>
      <c r="E338" s="140" t="s">
        <v>6682</v>
      </c>
      <c r="F338" s="141" t="s">
        <v>6683</v>
      </c>
      <c r="G338" s="142" t="s">
        <v>231</v>
      </c>
      <c r="H338" s="142" t="s">
        <v>365</v>
      </c>
      <c r="I338" s="142" t="s">
        <v>233</v>
      </c>
      <c r="J338" s="142" t="s">
        <v>225</v>
      </c>
      <c r="K338" s="140" t="s">
        <v>5920</v>
      </c>
      <c r="L338" s="140" t="s">
        <v>6684</v>
      </c>
      <c r="M338" s="142" t="s">
        <v>226</v>
      </c>
      <c r="N338" s="142" t="s">
        <v>342</v>
      </c>
      <c r="O338" s="142" t="s">
        <v>251</v>
      </c>
      <c r="P338" s="143">
        <v>282163874</v>
      </c>
      <c r="Q338" s="143">
        <v>282163874</v>
      </c>
      <c r="R338" s="140">
        <v>0</v>
      </c>
      <c r="S338" s="142" t="s">
        <v>237</v>
      </c>
      <c r="T338" s="144" t="s">
        <v>24</v>
      </c>
      <c r="U338" s="142" t="s">
        <v>24</v>
      </c>
      <c r="V338" s="142"/>
      <c r="W338" s="142" t="s">
        <v>24</v>
      </c>
      <c r="X338" s="142"/>
      <c r="Y338" s="145" t="s">
        <v>24</v>
      </c>
    </row>
    <row r="339" spans="1:25" s="108" customFormat="1" x14ac:dyDescent="0.25">
      <c r="A339" s="107">
        <v>329</v>
      </c>
      <c r="B339" s="108" t="s">
        <v>5563</v>
      </c>
      <c r="C339" s="14" t="s">
        <v>54</v>
      </c>
      <c r="D339" s="14"/>
      <c r="E339" s="140" t="s">
        <v>6685</v>
      </c>
      <c r="F339" s="141" t="s">
        <v>6686</v>
      </c>
      <c r="G339" s="142" t="s">
        <v>231</v>
      </c>
      <c r="H339" s="142" t="s">
        <v>365</v>
      </c>
      <c r="I339" s="142" t="s">
        <v>233</v>
      </c>
      <c r="J339" s="142" t="s">
        <v>225</v>
      </c>
      <c r="K339" s="140" t="s">
        <v>5942</v>
      </c>
      <c r="L339" s="140" t="s">
        <v>6687</v>
      </c>
      <c r="M339" s="142" t="s">
        <v>243</v>
      </c>
      <c r="N339" s="142" t="s">
        <v>507</v>
      </c>
      <c r="O339" s="142" t="s">
        <v>256</v>
      </c>
      <c r="P339" s="143">
        <v>173503800</v>
      </c>
      <c r="Q339" s="143">
        <v>173503800</v>
      </c>
      <c r="R339" s="140">
        <v>0</v>
      </c>
      <c r="S339" s="142" t="s">
        <v>237</v>
      </c>
      <c r="T339" s="144" t="s">
        <v>24</v>
      </c>
      <c r="U339" s="142" t="s">
        <v>24</v>
      </c>
      <c r="V339" s="142"/>
      <c r="W339" s="142" t="s">
        <v>24</v>
      </c>
      <c r="X339" s="142"/>
      <c r="Y339" s="145" t="s">
        <v>24</v>
      </c>
    </row>
    <row r="340" spans="1:25" s="108" customFormat="1" x14ac:dyDescent="0.25">
      <c r="A340" s="107">
        <v>330</v>
      </c>
      <c r="B340" s="108" t="s">
        <v>5564</v>
      </c>
      <c r="C340" s="14" t="s">
        <v>54</v>
      </c>
      <c r="D340" s="14"/>
      <c r="E340" s="140" t="s">
        <v>6688</v>
      </c>
      <c r="F340" s="141" t="s">
        <v>6689</v>
      </c>
      <c r="G340" s="142" t="s">
        <v>231</v>
      </c>
      <c r="H340" s="142" t="s">
        <v>365</v>
      </c>
      <c r="I340" s="142" t="s">
        <v>233</v>
      </c>
      <c r="J340" s="142" t="s">
        <v>225</v>
      </c>
      <c r="K340" s="140" t="s">
        <v>5914</v>
      </c>
      <c r="L340" s="140" t="s">
        <v>6690</v>
      </c>
      <c r="M340" s="142" t="s">
        <v>243</v>
      </c>
      <c r="N340" s="142" t="s">
        <v>507</v>
      </c>
      <c r="O340" s="142" t="s">
        <v>227</v>
      </c>
      <c r="P340" s="143">
        <v>85185230886</v>
      </c>
      <c r="Q340" s="143">
        <v>85185230886</v>
      </c>
      <c r="R340" s="140">
        <v>0</v>
      </c>
      <c r="S340" s="142" t="s">
        <v>237</v>
      </c>
      <c r="T340" s="144" t="s">
        <v>24</v>
      </c>
      <c r="U340" s="142" t="s">
        <v>24</v>
      </c>
      <c r="V340" s="142"/>
      <c r="W340" s="142" t="s">
        <v>24</v>
      </c>
      <c r="X340" s="142"/>
      <c r="Y340" s="145" t="s">
        <v>24</v>
      </c>
    </row>
    <row r="341" spans="1:25" s="108" customFormat="1" x14ac:dyDescent="0.25">
      <c r="A341" s="107">
        <v>331</v>
      </c>
      <c r="B341" s="108" t="s">
        <v>5565</v>
      </c>
      <c r="C341" s="14" t="s">
        <v>54</v>
      </c>
      <c r="D341" s="14"/>
      <c r="E341" s="140" t="s">
        <v>6691</v>
      </c>
      <c r="F341" s="141" t="s">
        <v>6692</v>
      </c>
      <c r="G341" s="142" t="s">
        <v>231</v>
      </c>
      <c r="H341" s="142" t="s">
        <v>365</v>
      </c>
      <c r="I341" s="142" t="s">
        <v>233</v>
      </c>
      <c r="J341" s="142" t="s">
        <v>225</v>
      </c>
      <c r="K341" s="140" t="s">
        <v>5942</v>
      </c>
      <c r="L341" s="140" t="s">
        <v>6693</v>
      </c>
      <c r="M341" s="142" t="s">
        <v>243</v>
      </c>
      <c r="N341" s="142" t="s">
        <v>507</v>
      </c>
      <c r="O341" s="142" t="s">
        <v>251</v>
      </c>
      <c r="P341" s="143">
        <v>205852346</v>
      </c>
      <c r="Q341" s="143">
        <v>205852346</v>
      </c>
      <c r="R341" s="140">
        <v>0</v>
      </c>
      <c r="S341" s="142" t="s">
        <v>237</v>
      </c>
      <c r="T341" s="144" t="s">
        <v>24</v>
      </c>
      <c r="U341" s="142" t="s">
        <v>24</v>
      </c>
      <c r="V341" s="142"/>
      <c r="W341" s="142" t="s">
        <v>24</v>
      </c>
      <c r="X341" s="142"/>
      <c r="Y341" s="145" t="s">
        <v>24</v>
      </c>
    </row>
    <row r="342" spans="1:25" s="108" customFormat="1" x14ac:dyDescent="0.25">
      <c r="A342" s="107">
        <v>332</v>
      </c>
      <c r="B342" s="108" t="s">
        <v>5566</v>
      </c>
      <c r="C342" s="14" t="s">
        <v>54</v>
      </c>
      <c r="D342" s="14"/>
      <c r="E342" s="140" t="s">
        <v>6694</v>
      </c>
      <c r="F342" s="141" t="s">
        <v>6695</v>
      </c>
      <c r="G342" s="142" t="s">
        <v>231</v>
      </c>
      <c r="H342" s="142" t="s">
        <v>347</v>
      </c>
      <c r="I342" s="142" t="s">
        <v>233</v>
      </c>
      <c r="J342" s="142" t="s">
        <v>225</v>
      </c>
      <c r="K342" s="140" t="s">
        <v>5920</v>
      </c>
      <c r="L342" s="140" t="s">
        <v>6696</v>
      </c>
      <c r="M342" s="142" t="s">
        <v>243</v>
      </c>
      <c r="N342" s="142" t="s">
        <v>507</v>
      </c>
      <c r="O342" s="142" t="s">
        <v>256</v>
      </c>
      <c r="P342" s="143">
        <v>3677743379</v>
      </c>
      <c r="Q342" s="143">
        <v>3677743379</v>
      </c>
      <c r="R342" s="140">
        <v>0</v>
      </c>
      <c r="S342" s="142" t="s">
        <v>237</v>
      </c>
      <c r="T342" s="144" t="s">
        <v>24</v>
      </c>
      <c r="U342" s="142" t="s">
        <v>24</v>
      </c>
      <c r="V342" s="142"/>
      <c r="W342" s="142" t="s">
        <v>24</v>
      </c>
      <c r="X342" s="142"/>
      <c r="Y342" s="145" t="s">
        <v>24</v>
      </c>
    </row>
    <row r="343" spans="1:25" s="108" customFormat="1" x14ac:dyDescent="0.25">
      <c r="A343" s="107">
        <v>333</v>
      </c>
      <c r="B343" s="108" t="s">
        <v>5567</v>
      </c>
      <c r="C343" s="14" t="s">
        <v>54</v>
      </c>
      <c r="D343" s="14"/>
      <c r="E343" s="140" t="s">
        <v>6697</v>
      </c>
      <c r="F343" s="141" t="s">
        <v>6698</v>
      </c>
      <c r="G343" s="142" t="s">
        <v>231</v>
      </c>
      <c r="H343" s="142" t="s">
        <v>363</v>
      </c>
      <c r="I343" s="142" t="s">
        <v>233</v>
      </c>
      <c r="J343" s="142" t="s">
        <v>225</v>
      </c>
      <c r="K343" s="140" t="s">
        <v>5914</v>
      </c>
      <c r="L343" s="140" t="s">
        <v>6699</v>
      </c>
      <c r="M343" s="142" t="s">
        <v>243</v>
      </c>
      <c r="N343" s="142" t="s">
        <v>507</v>
      </c>
      <c r="O343" s="142" t="s">
        <v>227</v>
      </c>
      <c r="P343" s="143">
        <v>3648245000</v>
      </c>
      <c r="Q343" s="143">
        <v>3648245000</v>
      </c>
      <c r="R343" s="140">
        <v>0</v>
      </c>
      <c r="S343" s="142" t="s">
        <v>237</v>
      </c>
      <c r="T343" s="144" t="s">
        <v>24</v>
      </c>
      <c r="U343" s="142" t="s">
        <v>24</v>
      </c>
      <c r="V343" s="142"/>
      <c r="W343" s="142" t="s">
        <v>24</v>
      </c>
      <c r="X343" s="142"/>
      <c r="Y343" s="145" t="s">
        <v>24</v>
      </c>
    </row>
    <row r="344" spans="1:25" s="108" customFormat="1" x14ac:dyDescent="0.25">
      <c r="A344" s="107">
        <v>334</v>
      </c>
      <c r="B344" s="108" t="s">
        <v>5568</v>
      </c>
      <c r="C344" s="14" t="s">
        <v>54</v>
      </c>
      <c r="D344" s="14"/>
      <c r="E344" s="140" t="s">
        <v>6700</v>
      </c>
      <c r="F344" s="141" t="s">
        <v>6701</v>
      </c>
      <c r="G344" s="142" t="s">
        <v>231</v>
      </c>
      <c r="H344" s="142" t="s">
        <v>365</v>
      </c>
      <c r="I344" s="142" t="s">
        <v>233</v>
      </c>
      <c r="J344" s="142" t="s">
        <v>225</v>
      </c>
      <c r="K344" s="140" t="s">
        <v>5908</v>
      </c>
      <c r="L344" s="140" t="s">
        <v>6702</v>
      </c>
      <c r="M344" s="142" t="s">
        <v>272</v>
      </c>
      <c r="N344" s="142" t="s">
        <v>794</v>
      </c>
      <c r="O344" s="142" t="s">
        <v>251</v>
      </c>
      <c r="P344" s="143">
        <v>575600000</v>
      </c>
      <c r="Q344" s="143">
        <v>575600000</v>
      </c>
      <c r="R344" s="140">
        <v>0</v>
      </c>
      <c r="S344" s="142" t="s">
        <v>237</v>
      </c>
      <c r="T344" s="144" t="s">
        <v>24</v>
      </c>
      <c r="U344" s="142" t="s">
        <v>24</v>
      </c>
      <c r="V344" s="142"/>
      <c r="W344" s="142" t="s">
        <v>24</v>
      </c>
      <c r="X344" s="142"/>
      <c r="Y344" s="145" t="s">
        <v>24</v>
      </c>
    </row>
    <row r="345" spans="1:25" s="108" customFormat="1" x14ac:dyDescent="0.25">
      <c r="A345" s="107">
        <v>335</v>
      </c>
      <c r="B345" s="108" t="s">
        <v>5569</v>
      </c>
      <c r="C345" s="14" t="s">
        <v>54</v>
      </c>
      <c r="D345" s="14"/>
      <c r="E345" s="140" t="s">
        <v>6703</v>
      </c>
      <c r="F345" s="141" t="s">
        <v>6704</v>
      </c>
      <c r="G345" s="142" t="s">
        <v>231</v>
      </c>
      <c r="H345" s="142" t="s">
        <v>347</v>
      </c>
      <c r="I345" s="142" t="s">
        <v>233</v>
      </c>
      <c r="J345" s="142" t="s">
        <v>225</v>
      </c>
      <c r="K345" s="140" t="s">
        <v>5924</v>
      </c>
      <c r="L345" s="140" t="s">
        <v>6705</v>
      </c>
      <c r="M345" s="142" t="s">
        <v>235</v>
      </c>
      <c r="N345" s="142" t="s">
        <v>484</v>
      </c>
      <c r="O345" s="142" t="s">
        <v>245</v>
      </c>
      <c r="P345" s="143">
        <v>0</v>
      </c>
      <c r="Q345" s="143">
        <v>0</v>
      </c>
      <c r="R345" s="140">
        <v>0</v>
      </c>
      <c r="S345" s="142" t="s">
        <v>237</v>
      </c>
      <c r="T345" s="144" t="s">
        <v>24</v>
      </c>
      <c r="U345" s="142" t="s">
        <v>24</v>
      </c>
      <c r="V345" s="142"/>
      <c r="W345" s="142" t="s">
        <v>24</v>
      </c>
      <c r="X345" s="142"/>
      <c r="Y345" s="145" t="s">
        <v>24</v>
      </c>
    </row>
    <row r="346" spans="1:25" s="108" customFormat="1" x14ac:dyDescent="0.25">
      <c r="A346" s="107">
        <v>336</v>
      </c>
      <c r="B346" s="108" t="s">
        <v>5570</v>
      </c>
      <c r="C346" s="14" t="s">
        <v>54</v>
      </c>
      <c r="D346" s="14"/>
      <c r="E346" s="140" t="s">
        <v>6706</v>
      </c>
      <c r="F346" s="141" t="s">
        <v>5911</v>
      </c>
      <c r="G346" s="142" t="s">
        <v>231</v>
      </c>
      <c r="H346" s="142" t="s">
        <v>355</v>
      </c>
      <c r="I346" s="142" t="s">
        <v>233</v>
      </c>
      <c r="J346" s="142" t="s">
        <v>225</v>
      </c>
      <c r="K346" s="140" t="s">
        <v>5914</v>
      </c>
      <c r="L346" s="140" t="s">
        <v>6707</v>
      </c>
      <c r="M346" s="142" t="s">
        <v>255</v>
      </c>
      <c r="N346" s="142" t="s">
        <v>680</v>
      </c>
      <c r="O346" s="142" t="s">
        <v>256</v>
      </c>
      <c r="P346" s="143">
        <v>0</v>
      </c>
      <c r="Q346" s="143">
        <v>0</v>
      </c>
      <c r="R346" s="140">
        <v>0</v>
      </c>
      <c r="S346" s="142" t="s">
        <v>237</v>
      </c>
      <c r="T346" s="144" t="s">
        <v>24</v>
      </c>
      <c r="U346" s="142" t="s">
        <v>24</v>
      </c>
      <c r="V346" s="142"/>
      <c r="W346" s="142" t="s">
        <v>24</v>
      </c>
      <c r="X346" s="142"/>
      <c r="Y346" s="145" t="s">
        <v>24</v>
      </c>
    </row>
    <row r="347" spans="1:25" s="108" customFormat="1" x14ac:dyDescent="0.25">
      <c r="A347" s="107">
        <v>337</v>
      </c>
      <c r="B347" s="108" t="s">
        <v>5571</v>
      </c>
      <c r="C347" s="14" t="s">
        <v>54</v>
      </c>
      <c r="D347" s="14"/>
      <c r="E347" s="140" t="s">
        <v>6708</v>
      </c>
      <c r="F347" s="141" t="s">
        <v>6709</v>
      </c>
      <c r="G347" s="142" t="s">
        <v>231</v>
      </c>
      <c r="H347" s="142" t="s">
        <v>355</v>
      </c>
      <c r="I347" s="142" t="s">
        <v>233</v>
      </c>
      <c r="J347" s="142" t="s">
        <v>225</v>
      </c>
      <c r="K347" s="140" t="s">
        <v>5914</v>
      </c>
      <c r="L347" s="140" t="s">
        <v>6710</v>
      </c>
      <c r="M347" s="142" t="s">
        <v>255</v>
      </c>
      <c r="N347" s="142" t="s">
        <v>680</v>
      </c>
      <c r="O347" s="142" t="s">
        <v>256</v>
      </c>
      <c r="P347" s="143">
        <v>0</v>
      </c>
      <c r="Q347" s="143">
        <v>0</v>
      </c>
      <c r="R347" s="140">
        <v>0</v>
      </c>
      <c r="S347" s="142" t="s">
        <v>237</v>
      </c>
      <c r="T347" s="144" t="s">
        <v>24</v>
      </c>
      <c r="U347" s="142" t="s">
        <v>24</v>
      </c>
      <c r="V347" s="142"/>
      <c r="W347" s="142" t="s">
        <v>24</v>
      </c>
      <c r="X347" s="142"/>
      <c r="Y347" s="145" t="s">
        <v>24</v>
      </c>
    </row>
    <row r="348" spans="1:25" s="108" customFormat="1" x14ac:dyDescent="0.25">
      <c r="A348" s="107">
        <v>338</v>
      </c>
      <c r="B348" s="108" t="s">
        <v>5572</v>
      </c>
      <c r="C348" s="14" t="s">
        <v>54</v>
      </c>
      <c r="D348" s="14"/>
      <c r="E348" s="140" t="s">
        <v>6711</v>
      </c>
      <c r="F348" s="141" t="s">
        <v>6712</v>
      </c>
      <c r="G348" s="142" t="s">
        <v>231</v>
      </c>
      <c r="H348" s="142" t="s">
        <v>365</v>
      </c>
      <c r="I348" s="142" t="s">
        <v>233</v>
      </c>
      <c r="J348" s="142" t="s">
        <v>234</v>
      </c>
      <c r="K348" s="140" t="s">
        <v>5985</v>
      </c>
      <c r="L348" s="140" t="s">
        <v>6713</v>
      </c>
      <c r="M348" s="142" t="s">
        <v>243</v>
      </c>
      <c r="N348" s="142" t="s">
        <v>507</v>
      </c>
      <c r="O348" s="142" t="s">
        <v>251</v>
      </c>
      <c r="P348" s="143">
        <v>43250000</v>
      </c>
      <c r="Q348" s="143">
        <v>43250000</v>
      </c>
      <c r="R348" s="140">
        <v>0</v>
      </c>
      <c r="S348" s="142" t="s">
        <v>237</v>
      </c>
      <c r="T348" s="144" t="s">
        <v>24</v>
      </c>
      <c r="U348" s="142" t="s">
        <v>24</v>
      </c>
      <c r="V348" s="142"/>
      <c r="W348" s="142" t="s">
        <v>24</v>
      </c>
      <c r="X348" s="142"/>
      <c r="Y348" s="145" t="s">
        <v>24</v>
      </c>
    </row>
    <row r="349" spans="1:25" s="108" customFormat="1" x14ac:dyDescent="0.25">
      <c r="A349" s="107">
        <v>339</v>
      </c>
      <c r="B349" s="108" t="s">
        <v>5573</v>
      </c>
      <c r="C349" s="14" t="s">
        <v>54</v>
      </c>
      <c r="D349" s="14"/>
      <c r="E349" s="140" t="s">
        <v>6714</v>
      </c>
      <c r="F349" s="141" t="s">
        <v>6715</v>
      </c>
      <c r="G349" s="142" t="s">
        <v>231</v>
      </c>
      <c r="H349" s="142" t="s">
        <v>365</v>
      </c>
      <c r="I349" s="142" t="s">
        <v>233</v>
      </c>
      <c r="J349" s="142" t="s">
        <v>225</v>
      </c>
      <c r="K349" s="140" t="s">
        <v>5914</v>
      </c>
      <c r="L349" s="140" t="s">
        <v>6710</v>
      </c>
      <c r="M349" s="142" t="s">
        <v>255</v>
      </c>
      <c r="N349" s="142" t="s">
        <v>680</v>
      </c>
      <c r="O349" s="142" t="s">
        <v>256</v>
      </c>
      <c r="P349" s="143">
        <v>0</v>
      </c>
      <c r="Q349" s="143">
        <v>0</v>
      </c>
      <c r="R349" s="140">
        <v>0</v>
      </c>
      <c r="S349" s="142" t="s">
        <v>237</v>
      </c>
      <c r="T349" s="144" t="s">
        <v>24</v>
      </c>
      <c r="U349" s="142" t="s">
        <v>24</v>
      </c>
      <c r="V349" s="142"/>
      <c r="W349" s="142" t="s">
        <v>24</v>
      </c>
      <c r="X349" s="142"/>
      <c r="Y349" s="145" t="s">
        <v>24</v>
      </c>
    </row>
    <row r="350" spans="1:25" s="108" customFormat="1" x14ac:dyDescent="0.25">
      <c r="A350" s="107">
        <v>340</v>
      </c>
      <c r="B350" s="108" t="s">
        <v>5574</v>
      </c>
      <c r="C350" s="14" t="s">
        <v>54</v>
      </c>
      <c r="D350" s="14"/>
      <c r="E350" s="140" t="s">
        <v>6716</v>
      </c>
      <c r="F350" s="141" t="s">
        <v>6717</v>
      </c>
      <c r="G350" s="142" t="s">
        <v>231</v>
      </c>
      <c r="H350" s="142" t="s">
        <v>365</v>
      </c>
      <c r="I350" s="142" t="s">
        <v>233</v>
      </c>
      <c r="J350" s="142" t="s">
        <v>225</v>
      </c>
      <c r="K350" s="140" t="s">
        <v>5914</v>
      </c>
      <c r="L350" s="140" t="s">
        <v>6718</v>
      </c>
      <c r="M350" s="142" t="s">
        <v>255</v>
      </c>
      <c r="N350" s="142" t="s">
        <v>680</v>
      </c>
      <c r="O350" s="142" t="s">
        <v>256</v>
      </c>
      <c r="P350" s="143">
        <v>0</v>
      </c>
      <c r="Q350" s="143">
        <v>0</v>
      </c>
      <c r="R350" s="140">
        <v>0</v>
      </c>
      <c r="S350" s="142" t="s">
        <v>237</v>
      </c>
      <c r="T350" s="144" t="s">
        <v>24</v>
      </c>
      <c r="U350" s="142" t="s">
        <v>24</v>
      </c>
      <c r="V350" s="142"/>
      <c r="W350" s="142" t="s">
        <v>24</v>
      </c>
      <c r="X350" s="142"/>
      <c r="Y350" s="145" t="s">
        <v>24</v>
      </c>
    </row>
    <row r="351" spans="1:25" s="108" customFormat="1" x14ac:dyDescent="0.25">
      <c r="A351" s="107">
        <v>341</v>
      </c>
      <c r="B351" s="108" t="s">
        <v>5575</v>
      </c>
      <c r="C351" s="14" t="s">
        <v>54</v>
      </c>
      <c r="D351" s="14"/>
      <c r="E351" s="140" t="s">
        <v>6719</v>
      </c>
      <c r="F351" s="141" t="s">
        <v>6455</v>
      </c>
      <c r="G351" s="142" t="s">
        <v>231</v>
      </c>
      <c r="H351" s="142" t="s">
        <v>355</v>
      </c>
      <c r="I351" s="142" t="s">
        <v>233</v>
      </c>
      <c r="J351" s="142" t="s">
        <v>225</v>
      </c>
      <c r="K351" s="140" t="s">
        <v>5914</v>
      </c>
      <c r="L351" s="140" t="s">
        <v>6710</v>
      </c>
      <c r="M351" s="142" t="s">
        <v>255</v>
      </c>
      <c r="N351" s="142" t="s">
        <v>680</v>
      </c>
      <c r="O351" s="142" t="s">
        <v>256</v>
      </c>
      <c r="P351" s="143">
        <v>0</v>
      </c>
      <c r="Q351" s="143">
        <v>0</v>
      </c>
      <c r="R351" s="140">
        <v>0</v>
      </c>
      <c r="S351" s="142" t="s">
        <v>237</v>
      </c>
      <c r="T351" s="144" t="s">
        <v>24</v>
      </c>
      <c r="U351" s="142" t="s">
        <v>24</v>
      </c>
      <c r="V351" s="142"/>
      <c r="W351" s="142" t="s">
        <v>24</v>
      </c>
      <c r="X351" s="142"/>
      <c r="Y351" s="145" t="s">
        <v>24</v>
      </c>
    </row>
    <row r="352" spans="1:25" s="108" customFormat="1" x14ac:dyDescent="0.25">
      <c r="A352" s="107">
        <v>342</v>
      </c>
      <c r="B352" s="108" t="s">
        <v>5576</v>
      </c>
      <c r="C352" s="14" t="s">
        <v>54</v>
      </c>
      <c r="D352" s="14"/>
      <c r="E352" s="140" t="s">
        <v>6720</v>
      </c>
      <c r="F352" s="141" t="s">
        <v>6721</v>
      </c>
      <c r="G352" s="142" t="s">
        <v>231</v>
      </c>
      <c r="H352" s="142" t="s">
        <v>355</v>
      </c>
      <c r="I352" s="142" t="s">
        <v>233</v>
      </c>
      <c r="J352" s="142" t="s">
        <v>225</v>
      </c>
      <c r="K352" s="140" t="s">
        <v>5914</v>
      </c>
      <c r="L352" s="140" t="s">
        <v>6710</v>
      </c>
      <c r="M352" s="142" t="s">
        <v>255</v>
      </c>
      <c r="N352" s="142" t="s">
        <v>680</v>
      </c>
      <c r="O352" s="142" t="s">
        <v>256</v>
      </c>
      <c r="P352" s="143">
        <v>0</v>
      </c>
      <c r="Q352" s="143">
        <v>0</v>
      </c>
      <c r="R352" s="140">
        <v>0</v>
      </c>
      <c r="S352" s="142" t="s">
        <v>237</v>
      </c>
      <c r="T352" s="144" t="s">
        <v>24</v>
      </c>
      <c r="U352" s="142" t="s">
        <v>24</v>
      </c>
      <c r="V352" s="142"/>
      <c r="W352" s="142" t="s">
        <v>24</v>
      </c>
      <c r="X352" s="142"/>
      <c r="Y352" s="145" t="s">
        <v>24</v>
      </c>
    </row>
    <row r="353" spans="1:25" s="108" customFormat="1" x14ac:dyDescent="0.25">
      <c r="A353" s="107">
        <v>343</v>
      </c>
      <c r="B353" s="108" t="s">
        <v>5577</v>
      </c>
      <c r="C353" s="14" t="s">
        <v>54</v>
      </c>
      <c r="D353" s="14"/>
      <c r="E353" s="140" t="s">
        <v>6722</v>
      </c>
      <c r="F353" s="141" t="s">
        <v>6723</v>
      </c>
      <c r="G353" s="142" t="s">
        <v>231</v>
      </c>
      <c r="H353" s="142" t="s">
        <v>355</v>
      </c>
      <c r="I353" s="142" t="s">
        <v>233</v>
      </c>
      <c r="J353" s="142" t="s">
        <v>225</v>
      </c>
      <c r="K353" s="140" t="s">
        <v>5914</v>
      </c>
      <c r="L353" s="140" t="s">
        <v>6710</v>
      </c>
      <c r="M353" s="142" t="s">
        <v>255</v>
      </c>
      <c r="N353" s="142" t="s">
        <v>680</v>
      </c>
      <c r="O353" s="142" t="s">
        <v>256</v>
      </c>
      <c r="P353" s="143">
        <v>0</v>
      </c>
      <c r="Q353" s="143">
        <v>0</v>
      </c>
      <c r="R353" s="140">
        <v>0</v>
      </c>
      <c r="S353" s="142" t="s">
        <v>237</v>
      </c>
      <c r="T353" s="144" t="s">
        <v>24</v>
      </c>
      <c r="U353" s="142" t="s">
        <v>24</v>
      </c>
      <c r="V353" s="142"/>
      <c r="W353" s="142" t="s">
        <v>24</v>
      </c>
      <c r="X353" s="142"/>
      <c r="Y353" s="145" t="s">
        <v>24</v>
      </c>
    </row>
    <row r="354" spans="1:25" s="108" customFormat="1" x14ac:dyDescent="0.25">
      <c r="A354" s="107">
        <v>344</v>
      </c>
      <c r="B354" s="108" t="s">
        <v>5578</v>
      </c>
      <c r="C354" s="14" t="s">
        <v>54</v>
      </c>
      <c r="D354" s="14"/>
      <c r="E354" s="140" t="s">
        <v>6724</v>
      </c>
      <c r="F354" s="141" t="s">
        <v>6725</v>
      </c>
      <c r="G354" s="142" t="s">
        <v>231</v>
      </c>
      <c r="H354" s="142" t="s">
        <v>347</v>
      </c>
      <c r="I354" s="142" t="s">
        <v>233</v>
      </c>
      <c r="J354" s="142" t="s">
        <v>225</v>
      </c>
      <c r="K354" s="140" t="s">
        <v>5920</v>
      </c>
      <c r="L354" s="140" t="s">
        <v>6726</v>
      </c>
      <c r="M354" s="142" t="s">
        <v>235</v>
      </c>
      <c r="N354" s="142" t="s">
        <v>484</v>
      </c>
      <c r="O354" s="142" t="s">
        <v>251</v>
      </c>
      <c r="P354" s="143">
        <v>0</v>
      </c>
      <c r="Q354" s="143">
        <v>0</v>
      </c>
      <c r="R354" s="140">
        <v>0</v>
      </c>
      <c r="S354" s="142" t="s">
        <v>237</v>
      </c>
      <c r="T354" s="144" t="s">
        <v>24</v>
      </c>
      <c r="U354" s="142" t="s">
        <v>24</v>
      </c>
      <c r="V354" s="142"/>
      <c r="W354" s="142" t="s">
        <v>24</v>
      </c>
      <c r="X354" s="142"/>
      <c r="Y354" s="145" t="s">
        <v>24</v>
      </c>
    </row>
    <row r="355" spans="1:25" s="108" customFormat="1" x14ac:dyDescent="0.25">
      <c r="A355" s="107">
        <v>345</v>
      </c>
      <c r="B355" s="108" t="s">
        <v>5579</v>
      </c>
      <c r="C355" s="14" t="s">
        <v>54</v>
      </c>
      <c r="D355" s="14"/>
      <c r="E355" s="153" t="s">
        <v>6727</v>
      </c>
      <c r="F355" s="154" t="s">
        <v>6728</v>
      </c>
      <c r="G355" s="155" t="s">
        <v>231</v>
      </c>
      <c r="H355" s="155" t="s">
        <v>365</v>
      </c>
      <c r="I355" s="155" t="s">
        <v>233</v>
      </c>
      <c r="J355" s="155" t="s">
        <v>225</v>
      </c>
      <c r="K355" s="153" t="s">
        <v>5942</v>
      </c>
      <c r="L355" s="153" t="s">
        <v>6729</v>
      </c>
      <c r="M355" s="155" t="s">
        <v>243</v>
      </c>
      <c r="N355" s="155" t="s">
        <v>507</v>
      </c>
      <c r="O355" s="155" t="s">
        <v>227</v>
      </c>
      <c r="P355" s="156">
        <v>42000000000</v>
      </c>
      <c r="Q355" s="156">
        <v>42000000000</v>
      </c>
      <c r="R355" s="153">
        <v>42000000000</v>
      </c>
      <c r="S355" s="155" t="s">
        <v>237</v>
      </c>
      <c r="T355" s="157" t="s">
        <v>24</v>
      </c>
      <c r="U355" s="155" t="s">
        <v>24</v>
      </c>
      <c r="V355" s="155"/>
      <c r="W355" s="155" t="s">
        <v>24</v>
      </c>
      <c r="X355" s="155"/>
      <c r="Y355" s="158" t="s">
        <v>24</v>
      </c>
    </row>
    <row r="356" spans="1:25" s="108" customFormat="1" x14ac:dyDescent="0.25">
      <c r="A356" s="107">
        <v>346</v>
      </c>
      <c r="B356" s="108" t="s">
        <v>5580</v>
      </c>
      <c r="C356" s="14" t="s">
        <v>54</v>
      </c>
      <c r="D356" s="14"/>
      <c r="E356" s="140" t="s">
        <v>6730</v>
      </c>
      <c r="F356" s="141" t="s">
        <v>6410</v>
      </c>
      <c r="G356" s="142" t="s">
        <v>231</v>
      </c>
      <c r="H356" s="142" t="s">
        <v>347</v>
      </c>
      <c r="I356" s="142" t="s">
        <v>233</v>
      </c>
      <c r="J356" s="142" t="s">
        <v>225</v>
      </c>
      <c r="K356" s="140" t="s">
        <v>5914</v>
      </c>
      <c r="L356" s="140" t="s">
        <v>6731</v>
      </c>
      <c r="M356" s="142" t="s">
        <v>243</v>
      </c>
      <c r="N356" s="142" t="s">
        <v>507</v>
      </c>
      <c r="O356" s="142" t="s">
        <v>245</v>
      </c>
      <c r="P356" s="143">
        <v>0</v>
      </c>
      <c r="Q356" s="143">
        <v>0</v>
      </c>
      <c r="R356" s="140">
        <v>0</v>
      </c>
      <c r="S356" s="142" t="s">
        <v>237</v>
      </c>
      <c r="T356" s="144" t="s">
        <v>24</v>
      </c>
      <c r="U356" s="142" t="s">
        <v>24</v>
      </c>
      <c r="V356" s="142"/>
      <c r="W356" s="142" t="s">
        <v>24</v>
      </c>
      <c r="X356" s="142"/>
      <c r="Y356" s="145" t="s">
        <v>24</v>
      </c>
    </row>
    <row r="357" spans="1:25" s="108" customFormat="1" x14ac:dyDescent="0.25">
      <c r="A357" s="107">
        <v>347</v>
      </c>
      <c r="B357" s="108" t="s">
        <v>5581</v>
      </c>
      <c r="C357" s="14" t="s">
        <v>54</v>
      </c>
      <c r="D357" s="14"/>
      <c r="E357" s="140" t="s">
        <v>6732</v>
      </c>
      <c r="F357" s="141" t="s">
        <v>6410</v>
      </c>
      <c r="G357" s="142" t="s">
        <v>231</v>
      </c>
      <c r="H357" s="142" t="s">
        <v>355</v>
      </c>
      <c r="I357" s="142" t="s">
        <v>233</v>
      </c>
      <c r="J357" s="142" t="s">
        <v>225</v>
      </c>
      <c r="K357" s="140" t="s">
        <v>5914</v>
      </c>
      <c r="L357" s="140" t="s">
        <v>6710</v>
      </c>
      <c r="M357" s="142" t="s">
        <v>255</v>
      </c>
      <c r="N357" s="142" t="s">
        <v>680</v>
      </c>
      <c r="O357" s="142" t="s">
        <v>256</v>
      </c>
      <c r="P357" s="143">
        <v>0</v>
      </c>
      <c r="Q357" s="143">
        <v>0</v>
      </c>
      <c r="R357" s="140">
        <v>0</v>
      </c>
      <c r="S357" s="142" t="s">
        <v>237</v>
      </c>
      <c r="T357" s="144" t="s">
        <v>24</v>
      </c>
      <c r="U357" s="142" t="s">
        <v>24</v>
      </c>
      <c r="V357" s="142"/>
      <c r="W357" s="142" t="s">
        <v>24</v>
      </c>
      <c r="X357" s="142"/>
      <c r="Y357" s="145" t="s">
        <v>24</v>
      </c>
    </row>
    <row r="358" spans="1:25" s="108" customFormat="1" x14ac:dyDescent="0.25">
      <c r="A358" s="107">
        <v>348</v>
      </c>
      <c r="B358" s="108" t="s">
        <v>5582</v>
      </c>
      <c r="C358" s="14" t="s">
        <v>54</v>
      </c>
      <c r="D358" s="14"/>
      <c r="E358" s="140" t="s">
        <v>6733</v>
      </c>
      <c r="F358" s="141" t="s">
        <v>6410</v>
      </c>
      <c r="G358" s="142" t="s">
        <v>231</v>
      </c>
      <c r="H358" s="142" t="s">
        <v>347</v>
      </c>
      <c r="I358" s="142" t="s">
        <v>233</v>
      </c>
      <c r="J358" s="142" t="s">
        <v>225</v>
      </c>
      <c r="K358" s="140" t="s">
        <v>5924</v>
      </c>
      <c r="L358" s="140" t="s">
        <v>6734</v>
      </c>
      <c r="M358" s="142" t="s">
        <v>243</v>
      </c>
      <c r="N358" s="142" t="s">
        <v>507</v>
      </c>
      <c r="O358" s="142" t="s">
        <v>256</v>
      </c>
      <c r="P358" s="143">
        <v>158661000</v>
      </c>
      <c r="Q358" s="143">
        <v>158661000</v>
      </c>
      <c r="R358" s="140">
        <v>0</v>
      </c>
      <c r="S358" s="142" t="s">
        <v>237</v>
      </c>
      <c r="T358" s="144" t="s">
        <v>24</v>
      </c>
      <c r="U358" s="142" t="s">
        <v>24</v>
      </c>
      <c r="V358" s="142"/>
      <c r="W358" s="142" t="s">
        <v>24</v>
      </c>
      <c r="X358" s="142"/>
      <c r="Y358" s="145" t="s">
        <v>24</v>
      </c>
    </row>
    <row r="359" spans="1:25" s="108" customFormat="1" x14ac:dyDescent="0.25">
      <c r="A359" s="107">
        <v>349</v>
      </c>
      <c r="B359" s="108" t="s">
        <v>5583</v>
      </c>
      <c r="C359" s="14" t="s">
        <v>54</v>
      </c>
      <c r="D359" s="14"/>
      <c r="E359" s="140" t="s">
        <v>6735</v>
      </c>
      <c r="F359" s="141" t="s">
        <v>6410</v>
      </c>
      <c r="G359" s="142" t="s">
        <v>231</v>
      </c>
      <c r="H359" s="142" t="s">
        <v>355</v>
      </c>
      <c r="I359" s="142" t="s">
        <v>233</v>
      </c>
      <c r="J359" s="142" t="s">
        <v>225</v>
      </c>
      <c r="K359" s="140" t="s">
        <v>5914</v>
      </c>
      <c r="L359" s="140" t="s">
        <v>6736</v>
      </c>
      <c r="M359" s="142" t="s">
        <v>255</v>
      </c>
      <c r="N359" s="142" t="s">
        <v>680</v>
      </c>
      <c r="O359" s="142" t="s">
        <v>256</v>
      </c>
      <c r="P359" s="143">
        <v>0</v>
      </c>
      <c r="Q359" s="143">
        <v>0</v>
      </c>
      <c r="R359" s="140">
        <v>0</v>
      </c>
      <c r="S359" s="142" t="s">
        <v>237</v>
      </c>
      <c r="T359" s="144" t="s">
        <v>24</v>
      </c>
      <c r="U359" s="142" t="s">
        <v>24</v>
      </c>
      <c r="V359" s="142"/>
      <c r="W359" s="142" t="s">
        <v>24</v>
      </c>
      <c r="X359" s="142"/>
      <c r="Y359" s="145" t="s">
        <v>24</v>
      </c>
    </row>
    <row r="360" spans="1:25" s="108" customFormat="1" x14ac:dyDescent="0.25">
      <c r="A360" s="107">
        <v>350</v>
      </c>
      <c r="B360" s="108" t="s">
        <v>5584</v>
      </c>
      <c r="C360" s="14" t="s">
        <v>54</v>
      </c>
      <c r="D360" s="14"/>
      <c r="E360" s="140" t="s">
        <v>6737</v>
      </c>
      <c r="F360" s="141" t="s">
        <v>6455</v>
      </c>
      <c r="G360" s="142" t="s">
        <v>231</v>
      </c>
      <c r="H360" s="142" t="s">
        <v>365</v>
      </c>
      <c r="I360" s="142" t="s">
        <v>233</v>
      </c>
      <c r="J360" s="142" t="s">
        <v>225</v>
      </c>
      <c r="K360" s="140" t="s">
        <v>5932</v>
      </c>
      <c r="L360" s="140" t="s">
        <v>6738</v>
      </c>
      <c r="M360" s="142" t="s">
        <v>226</v>
      </c>
      <c r="N360" s="142" t="s">
        <v>342</v>
      </c>
      <c r="O360" s="142" t="s">
        <v>256</v>
      </c>
      <c r="P360" s="143">
        <v>1964038564</v>
      </c>
      <c r="Q360" s="143">
        <v>1964038564</v>
      </c>
      <c r="R360" s="140">
        <v>0</v>
      </c>
      <c r="S360" s="142" t="s">
        <v>237</v>
      </c>
      <c r="T360" s="144" t="s">
        <v>24</v>
      </c>
      <c r="U360" s="142" t="s">
        <v>24</v>
      </c>
      <c r="V360" s="142"/>
      <c r="W360" s="142" t="s">
        <v>24</v>
      </c>
      <c r="X360" s="142"/>
      <c r="Y360" s="145" t="s">
        <v>24</v>
      </c>
    </row>
    <row r="361" spans="1:25" s="108" customFormat="1" x14ac:dyDescent="0.25">
      <c r="A361" s="107">
        <v>351</v>
      </c>
      <c r="B361" s="108" t="s">
        <v>5585</v>
      </c>
      <c r="C361" s="14" t="s">
        <v>54</v>
      </c>
      <c r="D361" s="14"/>
      <c r="E361" s="140" t="s">
        <v>6739</v>
      </c>
      <c r="F361" s="141" t="s">
        <v>6740</v>
      </c>
      <c r="G361" s="142" t="s">
        <v>231</v>
      </c>
      <c r="H361" s="142" t="s">
        <v>355</v>
      </c>
      <c r="I361" s="142" t="s">
        <v>233</v>
      </c>
      <c r="J361" s="142" t="s">
        <v>225</v>
      </c>
      <c r="K361" s="140" t="s">
        <v>5914</v>
      </c>
      <c r="L361" s="140" t="s">
        <v>6741</v>
      </c>
      <c r="M361" s="142" t="s">
        <v>255</v>
      </c>
      <c r="N361" s="142" t="s">
        <v>680</v>
      </c>
      <c r="O361" s="142" t="s">
        <v>256</v>
      </c>
      <c r="P361" s="143">
        <v>0</v>
      </c>
      <c r="Q361" s="143">
        <v>0</v>
      </c>
      <c r="R361" s="140">
        <v>0</v>
      </c>
      <c r="S361" s="142" t="s">
        <v>237</v>
      </c>
      <c r="T361" s="144" t="s">
        <v>24</v>
      </c>
      <c r="U361" s="142" t="s">
        <v>24</v>
      </c>
      <c r="V361" s="142"/>
      <c r="W361" s="142" t="s">
        <v>24</v>
      </c>
      <c r="X361" s="142"/>
      <c r="Y361" s="145" t="s">
        <v>24</v>
      </c>
    </row>
    <row r="362" spans="1:25" s="108" customFormat="1" x14ac:dyDescent="0.25">
      <c r="A362" s="107">
        <v>352</v>
      </c>
      <c r="B362" s="108" t="s">
        <v>5586</v>
      </c>
      <c r="C362" s="14" t="s">
        <v>54</v>
      </c>
      <c r="D362" s="14"/>
      <c r="E362" s="140" t="s">
        <v>6742</v>
      </c>
      <c r="F362" s="141" t="s">
        <v>6743</v>
      </c>
      <c r="G362" s="142" t="s">
        <v>231</v>
      </c>
      <c r="H362" s="142" t="s">
        <v>355</v>
      </c>
      <c r="I362" s="142" t="s">
        <v>233</v>
      </c>
      <c r="J362" s="142" t="s">
        <v>225</v>
      </c>
      <c r="K362" s="140" t="s">
        <v>5914</v>
      </c>
      <c r="L362" s="140" t="s">
        <v>6744</v>
      </c>
      <c r="M362" s="142" t="s">
        <v>255</v>
      </c>
      <c r="N362" s="142" t="s">
        <v>680</v>
      </c>
      <c r="O362" s="142" t="s">
        <v>256</v>
      </c>
      <c r="P362" s="143">
        <v>0</v>
      </c>
      <c r="Q362" s="143">
        <v>0</v>
      </c>
      <c r="R362" s="140">
        <v>0</v>
      </c>
      <c r="S362" s="142" t="s">
        <v>237</v>
      </c>
      <c r="T362" s="144" t="s">
        <v>24</v>
      </c>
      <c r="U362" s="142" t="s">
        <v>24</v>
      </c>
      <c r="V362" s="142"/>
      <c r="W362" s="142" t="s">
        <v>24</v>
      </c>
      <c r="X362" s="142"/>
      <c r="Y362" s="145" t="s">
        <v>24</v>
      </c>
    </row>
    <row r="363" spans="1:25" s="108" customFormat="1" x14ac:dyDescent="0.25">
      <c r="A363" s="107">
        <v>353</v>
      </c>
      <c r="B363" s="108" t="s">
        <v>5587</v>
      </c>
      <c r="C363" s="14" t="s">
        <v>54</v>
      </c>
      <c r="D363" s="14"/>
      <c r="E363" s="140" t="s">
        <v>6745</v>
      </c>
      <c r="F363" s="141" t="s">
        <v>6746</v>
      </c>
      <c r="G363" s="142" t="s">
        <v>231</v>
      </c>
      <c r="H363" s="142" t="s">
        <v>365</v>
      </c>
      <c r="I363" s="142" t="s">
        <v>233</v>
      </c>
      <c r="J363" s="142" t="s">
        <v>225</v>
      </c>
      <c r="K363" s="140" t="s">
        <v>5924</v>
      </c>
      <c r="L363" s="140" t="s">
        <v>6747</v>
      </c>
      <c r="M363" s="142" t="s">
        <v>319</v>
      </c>
      <c r="N363" s="142" t="s">
        <v>1385</v>
      </c>
      <c r="O363" s="142" t="s">
        <v>256</v>
      </c>
      <c r="P363" s="143">
        <v>71841106</v>
      </c>
      <c r="Q363" s="143">
        <v>71841106</v>
      </c>
      <c r="R363" s="140">
        <v>0</v>
      </c>
      <c r="S363" s="142" t="s">
        <v>237</v>
      </c>
      <c r="T363" s="144" t="s">
        <v>24</v>
      </c>
      <c r="U363" s="142" t="s">
        <v>24</v>
      </c>
      <c r="V363" s="142"/>
      <c r="W363" s="142" t="s">
        <v>24</v>
      </c>
      <c r="X363" s="142"/>
      <c r="Y363" s="145" t="s">
        <v>24</v>
      </c>
    </row>
    <row r="364" spans="1:25" s="108" customFormat="1" x14ac:dyDescent="0.25">
      <c r="A364" s="107">
        <v>354</v>
      </c>
      <c r="B364" s="108" t="s">
        <v>5588</v>
      </c>
      <c r="C364" s="14" t="s">
        <v>54</v>
      </c>
      <c r="D364" s="14"/>
      <c r="E364" s="140" t="s">
        <v>6748</v>
      </c>
      <c r="F364" s="141" t="s">
        <v>6749</v>
      </c>
      <c r="G364" s="142" t="s">
        <v>231</v>
      </c>
      <c r="H364" s="142" t="s">
        <v>347</v>
      </c>
      <c r="I364" s="142" t="s">
        <v>233</v>
      </c>
      <c r="J364" s="142" t="s">
        <v>225</v>
      </c>
      <c r="K364" s="140" t="s">
        <v>5932</v>
      </c>
      <c r="L364" s="140" t="s">
        <v>6750</v>
      </c>
      <c r="M364" s="142" t="s">
        <v>319</v>
      </c>
      <c r="N364" s="142" t="s">
        <v>1385</v>
      </c>
      <c r="O364" s="142" t="s">
        <v>256</v>
      </c>
      <c r="P364" s="143">
        <v>5895000</v>
      </c>
      <c r="Q364" s="143">
        <v>5895000</v>
      </c>
      <c r="R364" s="140">
        <v>0</v>
      </c>
      <c r="S364" s="142" t="s">
        <v>237</v>
      </c>
      <c r="T364" s="144" t="s">
        <v>24</v>
      </c>
      <c r="U364" s="142" t="s">
        <v>24</v>
      </c>
      <c r="V364" s="142"/>
      <c r="W364" s="142" t="s">
        <v>24</v>
      </c>
      <c r="X364" s="142"/>
      <c r="Y364" s="145" t="s">
        <v>24</v>
      </c>
    </row>
    <row r="365" spans="1:25" s="108" customFormat="1" x14ac:dyDescent="0.25">
      <c r="A365" s="107">
        <v>355</v>
      </c>
      <c r="B365" s="108" t="s">
        <v>5589</v>
      </c>
      <c r="C365" s="14" t="s">
        <v>54</v>
      </c>
      <c r="D365" s="14"/>
      <c r="E365" s="140" t="s">
        <v>6751</v>
      </c>
      <c r="F365" s="141" t="s">
        <v>6752</v>
      </c>
      <c r="G365" s="142" t="s">
        <v>231</v>
      </c>
      <c r="H365" s="142" t="s">
        <v>347</v>
      </c>
      <c r="I365" s="142" t="s">
        <v>233</v>
      </c>
      <c r="J365" s="142" t="s">
        <v>225</v>
      </c>
      <c r="K365" s="140" t="s">
        <v>5924</v>
      </c>
      <c r="L365" s="140" t="s">
        <v>6753</v>
      </c>
      <c r="M365" s="142" t="s">
        <v>319</v>
      </c>
      <c r="N365" s="142" t="s">
        <v>1385</v>
      </c>
      <c r="O365" s="142" t="s">
        <v>245</v>
      </c>
      <c r="P365" s="160">
        <v>36071125</v>
      </c>
      <c r="Q365" s="143">
        <f>+P365</f>
        <v>36071125</v>
      </c>
      <c r="R365" s="140">
        <v>0</v>
      </c>
      <c r="S365" s="142" t="s">
        <v>237</v>
      </c>
      <c r="T365" s="144" t="s">
        <v>24</v>
      </c>
      <c r="U365" s="142" t="s">
        <v>24</v>
      </c>
      <c r="V365" s="142"/>
      <c r="W365" s="142" t="s">
        <v>24</v>
      </c>
      <c r="X365" s="142"/>
      <c r="Y365" s="145" t="s">
        <v>24</v>
      </c>
    </row>
    <row r="366" spans="1:25" s="108" customFormat="1" x14ac:dyDescent="0.25">
      <c r="A366" s="107">
        <v>356</v>
      </c>
      <c r="B366" s="108" t="s">
        <v>5590</v>
      </c>
      <c r="C366" s="14" t="s">
        <v>54</v>
      </c>
      <c r="D366" s="14"/>
      <c r="E366" s="140" t="s">
        <v>6754</v>
      </c>
      <c r="F366" s="141" t="s">
        <v>6755</v>
      </c>
      <c r="G366" s="142" t="s">
        <v>231</v>
      </c>
      <c r="H366" s="142" t="s">
        <v>347</v>
      </c>
      <c r="I366" s="142" t="s">
        <v>233</v>
      </c>
      <c r="J366" s="142" t="s">
        <v>225</v>
      </c>
      <c r="K366" s="140" t="s">
        <v>5924</v>
      </c>
      <c r="L366" s="140" t="s">
        <v>6756</v>
      </c>
      <c r="M366" s="142" t="s">
        <v>243</v>
      </c>
      <c r="N366" s="142" t="s">
        <v>507</v>
      </c>
      <c r="O366" s="142" t="s">
        <v>227</v>
      </c>
      <c r="P366" s="160">
        <v>53454672</v>
      </c>
      <c r="Q366" s="143">
        <f>+P366</f>
        <v>53454672</v>
      </c>
      <c r="R366" s="140">
        <v>0</v>
      </c>
      <c r="S366" s="142" t="s">
        <v>237</v>
      </c>
      <c r="T366" s="144" t="s">
        <v>24</v>
      </c>
      <c r="U366" s="142" t="s">
        <v>24</v>
      </c>
      <c r="V366" s="142"/>
      <c r="W366" s="142" t="s">
        <v>24</v>
      </c>
      <c r="X366" s="142"/>
      <c r="Y366" s="145" t="s">
        <v>24</v>
      </c>
    </row>
    <row r="367" spans="1:25" s="108" customFormat="1" x14ac:dyDescent="0.25">
      <c r="A367" s="107">
        <v>357</v>
      </c>
      <c r="B367" s="108" t="s">
        <v>5591</v>
      </c>
      <c r="C367" s="14" t="s">
        <v>54</v>
      </c>
      <c r="D367" s="14"/>
      <c r="E367" s="153" t="s">
        <v>6757</v>
      </c>
      <c r="F367" s="154" t="s">
        <v>6758</v>
      </c>
      <c r="G367" s="155" t="s">
        <v>231</v>
      </c>
      <c r="H367" s="155" t="s">
        <v>365</v>
      </c>
      <c r="I367" s="155" t="s">
        <v>233</v>
      </c>
      <c r="J367" s="155" t="s">
        <v>225</v>
      </c>
      <c r="K367" s="153" t="s">
        <v>5924</v>
      </c>
      <c r="L367" s="153" t="s">
        <v>6759</v>
      </c>
      <c r="M367" s="155" t="s">
        <v>243</v>
      </c>
      <c r="N367" s="155" t="s">
        <v>507</v>
      </c>
      <c r="O367" s="155" t="s">
        <v>245</v>
      </c>
      <c r="P367" s="156">
        <v>1465109384</v>
      </c>
      <c r="Q367" s="156">
        <v>1465109384</v>
      </c>
      <c r="R367" s="153">
        <v>1171428770</v>
      </c>
      <c r="S367" s="155" t="s">
        <v>237</v>
      </c>
      <c r="T367" s="157" t="s">
        <v>24</v>
      </c>
      <c r="U367" s="155" t="s">
        <v>24</v>
      </c>
      <c r="V367" s="155"/>
      <c r="W367" s="155" t="s">
        <v>24</v>
      </c>
      <c r="X367" s="155"/>
      <c r="Y367" s="158" t="s">
        <v>24</v>
      </c>
    </row>
    <row r="368" spans="1:25" s="108" customFormat="1" x14ac:dyDescent="0.25">
      <c r="A368" s="107">
        <v>358</v>
      </c>
      <c r="B368" s="108" t="s">
        <v>5592</v>
      </c>
      <c r="C368" s="14" t="s">
        <v>54</v>
      </c>
      <c r="D368" s="14"/>
      <c r="E368" s="140" t="s">
        <v>6760</v>
      </c>
      <c r="F368" s="141" t="s">
        <v>6761</v>
      </c>
      <c r="G368" s="142" t="s">
        <v>231</v>
      </c>
      <c r="H368" s="142" t="s">
        <v>365</v>
      </c>
      <c r="I368" s="142" t="s">
        <v>233</v>
      </c>
      <c r="J368" s="142" t="s">
        <v>225</v>
      </c>
      <c r="K368" s="140" t="s">
        <v>5942</v>
      </c>
      <c r="L368" s="140" t="s">
        <v>6762</v>
      </c>
      <c r="M368" s="142" t="s">
        <v>319</v>
      </c>
      <c r="N368" s="142" t="s">
        <v>1385</v>
      </c>
      <c r="O368" s="142" t="s">
        <v>245</v>
      </c>
      <c r="P368" s="143">
        <v>85630186</v>
      </c>
      <c r="Q368" s="143">
        <v>85630186</v>
      </c>
      <c r="R368" s="140">
        <v>0</v>
      </c>
      <c r="S368" s="142" t="s">
        <v>237</v>
      </c>
      <c r="T368" s="144" t="s">
        <v>24</v>
      </c>
      <c r="U368" s="142" t="s">
        <v>24</v>
      </c>
      <c r="V368" s="142"/>
      <c r="W368" s="142" t="s">
        <v>24</v>
      </c>
      <c r="X368" s="142"/>
      <c r="Y368" s="145" t="s">
        <v>24</v>
      </c>
    </row>
    <row r="369" spans="1:25" s="108" customFormat="1" x14ac:dyDescent="0.25">
      <c r="A369" s="107">
        <v>359</v>
      </c>
      <c r="B369" s="108" t="s">
        <v>5593</v>
      </c>
      <c r="C369" s="14" t="s">
        <v>54</v>
      </c>
      <c r="D369" s="14"/>
      <c r="E369" s="140" t="s">
        <v>6763</v>
      </c>
      <c r="F369" s="141" t="s">
        <v>6764</v>
      </c>
      <c r="G369" s="142" t="s">
        <v>231</v>
      </c>
      <c r="H369" s="142" t="s">
        <v>365</v>
      </c>
      <c r="I369" s="142" t="s">
        <v>233</v>
      </c>
      <c r="J369" s="142" t="s">
        <v>225</v>
      </c>
      <c r="K369" s="140" t="s">
        <v>5908</v>
      </c>
      <c r="L369" s="140" t="s">
        <v>6765</v>
      </c>
      <c r="M369" s="142" t="s">
        <v>243</v>
      </c>
      <c r="N369" s="142" t="s">
        <v>507</v>
      </c>
      <c r="O369" s="142" t="s">
        <v>251</v>
      </c>
      <c r="P369" s="160">
        <v>726245000</v>
      </c>
      <c r="Q369" s="143">
        <f>+P369</f>
        <v>726245000</v>
      </c>
      <c r="R369" s="140">
        <v>0</v>
      </c>
      <c r="S369" s="142" t="s">
        <v>237</v>
      </c>
      <c r="T369" s="144" t="s">
        <v>24</v>
      </c>
      <c r="U369" s="142" t="s">
        <v>24</v>
      </c>
      <c r="V369" s="142"/>
      <c r="W369" s="142" t="s">
        <v>24</v>
      </c>
      <c r="X369" s="142"/>
      <c r="Y369" s="145" t="s">
        <v>24</v>
      </c>
    </row>
    <row r="370" spans="1:25" s="108" customFormat="1" x14ac:dyDescent="0.25">
      <c r="A370" s="107">
        <v>360</v>
      </c>
      <c r="B370" s="108" t="s">
        <v>5594</v>
      </c>
      <c r="C370" s="14" t="s">
        <v>54</v>
      </c>
      <c r="D370" s="14"/>
      <c r="E370" s="140" t="s">
        <v>6766</v>
      </c>
      <c r="F370" s="141" t="s">
        <v>6767</v>
      </c>
      <c r="G370" s="142" t="s">
        <v>231</v>
      </c>
      <c r="H370" s="142" t="s">
        <v>365</v>
      </c>
      <c r="I370" s="142" t="s">
        <v>233</v>
      </c>
      <c r="J370" s="142" t="s">
        <v>225</v>
      </c>
      <c r="K370" s="140" t="s">
        <v>5942</v>
      </c>
      <c r="L370" s="140" t="s">
        <v>6768</v>
      </c>
      <c r="M370" s="142" t="s">
        <v>226</v>
      </c>
      <c r="N370" s="142" t="s">
        <v>342</v>
      </c>
      <c r="O370" s="142" t="s">
        <v>245</v>
      </c>
      <c r="P370" s="143">
        <v>54649565</v>
      </c>
      <c r="Q370" s="143">
        <v>54649565</v>
      </c>
      <c r="R370" s="140">
        <v>0</v>
      </c>
      <c r="S370" s="142" t="s">
        <v>237</v>
      </c>
      <c r="T370" s="144" t="s">
        <v>24</v>
      </c>
      <c r="U370" s="142" t="s">
        <v>24</v>
      </c>
      <c r="V370" s="142"/>
      <c r="W370" s="142" t="s">
        <v>24</v>
      </c>
      <c r="X370" s="142"/>
      <c r="Y370" s="145" t="s">
        <v>24</v>
      </c>
    </row>
    <row r="371" spans="1:25" s="108" customFormat="1" x14ac:dyDescent="0.25">
      <c r="A371" s="107">
        <v>361</v>
      </c>
      <c r="B371" s="108" t="s">
        <v>5595</v>
      </c>
      <c r="C371" s="14" t="s">
        <v>54</v>
      </c>
      <c r="D371" s="14"/>
      <c r="E371" s="140" t="s">
        <v>6769</v>
      </c>
      <c r="F371" s="141" t="s">
        <v>6770</v>
      </c>
      <c r="G371" s="142" t="s">
        <v>231</v>
      </c>
      <c r="H371" s="142" t="s">
        <v>365</v>
      </c>
      <c r="I371" s="142" t="s">
        <v>233</v>
      </c>
      <c r="J371" s="142" t="s">
        <v>225</v>
      </c>
      <c r="K371" s="140" t="s">
        <v>5924</v>
      </c>
      <c r="L371" s="140" t="s">
        <v>6771</v>
      </c>
      <c r="M371" s="142" t="s">
        <v>226</v>
      </c>
      <c r="N371" s="142" t="s">
        <v>342</v>
      </c>
      <c r="O371" s="142" t="s">
        <v>251</v>
      </c>
      <c r="P371" s="143">
        <v>842441127</v>
      </c>
      <c r="Q371" s="143">
        <v>842441127</v>
      </c>
      <c r="R371" s="140">
        <v>0</v>
      </c>
      <c r="S371" s="142" t="s">
        <v>237</v>
      </c>
      <c r="T371" s="144" t="s">
        <v>24</v>
      </c>
      <c r="U371" s="142" t="s">
        <v>24</v>
      </c>
      <c r="V371" s="142"/>
      <c r="W371" s="142" t="s">
        <v>24</v>
      </c>
      <c r="X371" s="142"/>
      <c r="Y371" s="145" t="s">
        <v>24</v>
      </c>
    </row>
    <row r="372" spans="1:25" s="108" customFormat="1" x14ac:dyDescent="0.25">
      <c r="A372" s="107">
        <v>362</v>
      </c>
      <c r="B372" s="108" t="s">
        <v>5596</v>
      </c>
      <c r="C372" s="14" t="s">
        <v>54</v>
      </c>
      <c r="D372" s="14"/>
      <c r="E372" s="140" t="s">
        <v>6772</v>
      </c>
      <c r="F372" s="141" t="s">
        <v>6773</v>
      </c>
      <c r="G372" s="142" t="s">
        <v>231</v>
      </c>
      <c r="H372" s="142" t="s">
        <v>365</v>
      </c>
      <c r="I372" s="142" t="s">
        <v>233</v>
      </c>
      <c r="J372" s="142" t="s">
        <v>225</v>
      </c>
      <c r="K372" s="140" t="s">
        <v>5914</v>
      </c>
      <c r="L372" s="140" t="s">
        <v>6774</v>
      </c>
      <c r="M372" s="142" t="s">
        <v>226</v>
      </c>
      <c r="N372" s="142" t="s">
        <v>342</v>
      </c>
      <c r="O372" s="142" t="s">
        <v>256</v>
      </c>
      <c r="P372" s="160">
        <v>25859955211</v>
      </c>
      <c r="Q372" s="143">
        <v>25859955211</v>
      </c>
      <c r="R372" s="140">
        <v>0</v>
      </c>
      <c r="S372" s="142" t="s">
        <v>237</v>
      </c>
      <c r="T372" s="144" t="s">
        <v>24</v>
      </c>
      <c r="U372" s="142" t="s">
        <v>24</v>
      </c>
      <c r="V372" s="142"/>
      <c r="W372" s="142" t="s">
        <v>24</v>
      </c>
      <c r="X372" s="142"/>
      <c r="Y372" s="145" t="s">
        <v>24</v>
      </c>
    </row>
    <row r="373" spans="1:25" s="108" customFormat="1" x14ac:dyDescent="0.25">
      <c r="A373" s="107">
        <v>363</v>
      </c>
      <c r="B373" s="108" t="s">
        <v>5597</v>
      </c>
      <c r="C373" s="14" t="s">
        <v>54</v>
      </c>
      <c r="D373" s="14"/>
      <c r="E373" s="140" t="s">
        <v>6775</v>
      </c>
      <c r="F373" s="141" t="s">
        <v>6776</v>
      </c>
      <c r="G373" s="142" t="s">
        <v>231</v>
      </c>
      <c r="H373" s="142" t="s">
        <v>347</v>
      </c>
      <c r="I373" s="142" t="s">
        <v>233</v>
      </c>
      <c r="J373" s="142" t="s">
        <v>225</v>
      </c>
      <c r="K373" s="140" t="s">
        <v>5942</v>
      </c>
      <c r="L373" s="140" t="s">
        <v>6777</v>
      </c>
      <c r="M373" s="142" t="s">
        <v>243</v>
      </c>
      <c r="N373" s="142" t="s">
        <v>507</v>
      </c>
      <c r="O373" s="142" t="s">
        <v>256</v>
      </c>
      <c r="P373" s="143">
        <v>301916237</v>
      </c>
      <c r="Q373" s="143">
        <v>301916237</v>
      </c>
      <c r="R373" s="140">
        <v>0</v>
      </c>
      <c r="S373" s="142" t="s">
        <v>237</v>
      </c>
      <c r="T373" s="144" t="s">
        <v>24</v>
      </c>
      <c r="U373" s="142" t="s">
        <v>24</v>
      </c>
      <c r="V373" s="142"/>
      <c r="W373" s="142" t="s">
        <v>24</v>
      </c>
      <c r="X373" s="142"/>
      <c r="Y373" s="145" t="s">
        <v>24</v>
      </c>
    </row>
    <row r="374" spans="1:25" s="108" customFormat="1" x14ac:dyDescent="0.25">
      <c r="A374" s="107">
        <v>364</v>
      </c>
      <c r="B374" s="108" t="s">
        <v>5598</v>
      </c>
      <c r="C374" s="14" t="s">
        <v>54</v>
      </c>
      <c r="D374" s="14"/>
      <c r="E374" s="140" t="s">
        <v>6778</v>
      </c>
      <c r="F374" s="141" t="s">
        <v>6779</v>
      </c>
      <c r="G374" s="142" t="s">
        <v>231</v>
      </c>
      <c r="H374" s="142" t="s">
        <v>347</v>
      </c>
      <c r="I374" s="142" t="s">
        <v>233</v>
      </c>
      <c r="J374" s="142" t="s">
        <v>225</v>
      </c>
      <c r="K374" s="140" t="s">
        <v>5914</v>
      </c>
      <c r="L374" s="140" t="s">
        <v>6780</v>
      </c>
      <c r="M374" s="142" t="s">
        <v>311</v>
      </c>
      <c r="N374" s="142" t="s">
        <v>1222</v>
      </c>
      <c r="O374" s="142" t="s">
        <v>227</v>
      </c>
      <c r="P374" s="143">
        <v>16108750</v>
      </c>
      <c r="Q374" s="143">
        <v>16108750</v>
      </c>
      <c r="R374" s="140">
        <v>0</v>
      </c>
      <c r="S374" s="142" t="s">
        <v>237</v>
      </c>
      <c r="T374" s="144" t="s">
        <v>24</v>
      </c>
      <c r="U374" s="142" t="s">
        <v>24</v>
      </c>
      <c r="V374" s="142"/>
      <c r="W374" s="142" t="s">
        <v>24</v>
      </c>
      <c r="X374" s="142"/>
      <c r="Y374" s="145" t="s">
        <v>24</v>
      </c>
    </row>
    <row r="375" spans="1:25" s="108" customFormat="1" x14ac:dyDescent="0.25">
      <c r="A375" s="107">
        <v>365</v>
      </c>
      <c r="B375" s="108" t="s">
        <v>5599</v>
      </c>
      <c r="C375" s="14" t="s">
        <v>54</v>
      </c>
      <c r="D375" s="14"/>
      <c r="E375" s="140" t="s">
        <v>6781</v>
      </c>
      <c r="F375" s="141" t="s">
        <v>6782</v>
      </c>
      <c r="G375" s="142" t="s">
        <v>231</v>
      </c>
      <c r="H375" s="142" t="s">
        <v>355</v>
      </c>
      <c r="I375" s="142" t="s">
        <v>233</v>
      </c>
      <c r="J375" s="142" t="s">
        <v>225</v>
      </c>
      <c r="K375" s="140" t="s">
        <v>5914</v>
      </c>
      <c r="L375" s="140" t="s">
        <v>6783</v>
      </c>
      <c r="M375" s="142" t="s">
        <v>255</v>
      </c>
      <c r="N375" s="142" t="s">
        <v>680</v>
      </c>
      <c r="O375" s="142" t="s">
        <v>256</v>
      </c>
      <c r="P375" s="143">
        <v>0</v>
      </c>
      <c r="Q375" s="143">
        <v>0</v>
      </c>
      <c r="R375" s="140">
        <v>0</v>
      </c>
      <c r="S375" s="142" t="s">
        <v>237</v>
      </c>
      <c r="T375" s="144" t="s">
        <v>24</v>
      </c>
      <c r="U375" s="142" t="s">
        <v>24</v>
      </c>
      <c r="V375" s="142"/>
      <c r="W375" s="142" t="s">
        <v>24</v>
      </c>
      <c r="X375" s="142"/>
      <c r="Y375" s="145" t="s">
        <v>24</v>
      </c>
    </row>
    <row r="376" spans="1:25" s="108" customFormat="1" x14ac:dyDescent="0.25">
      <c r="A376" s="107">
        <v>366</v>
      </c>
      <c r="B376" s="108" t="s">
        <v>5600</v>
      </c>
      <c r="C376" s="14" t="s">
        <v>54</v>
      </c>
      <c r="D376" s="14"/>
      <c r="E376" s="153" t="s">
        <v>6784</v>
      </c>
      <c r="F376" s="154" t="s">
        <v>6785</v>
      </c>
      <c r="G376" s="155" t="s">
        <v>231</v>
      </c>
      <c r="H376" s="155" t="s">
        <v>347</v>
      </c>
      <c r="I376" s="155" t="s">
        <v>233</v>
      </c>
      <c r="J376" s="155" t="s">
        <v>225</v>
      </c>
      <c r="K376" s="153" t="s">
        <v>5920</v>
      </c>
      <c r="L376" s="153" t="s">
        <v>6786</v>
      </c>
      <c r="M376" s="155" t="s">
        <v>243</v>
      </c>
      <c r="N376" s="155" t="s">
        <v>507</v>
      </c>
      <c r="O376" s="155" t="s">
        <v>227</v>
      </c>
      <c r="P376" s="156">
        <v>37268000</v>
      </c>
      <c r="Q376" s="156">
        <v>37268000</v>
      </c>
      <c r="R376" s="153">
        <v>37268000</v>
      </c>
      <c r="S376" s="155" t="s">
        <v>237</v>
      </c>
      <c r="T376" s="157" t="s">
        <v>24</v>
      </c>
      <c r="U376" s="155" t="s">
        <v>24</v>
      </c>
      <c r="V376" s="155"/>
      <c r="W376" s="155" t="s">
        <v>24</v>
      </c>
      <c r="X376" s="155"/>
      <c r="Y376" s="158" t="s">
        <v>24</v>
      </c>
    </row>
    <row r="377" spans="1:25" s="108" customFormat="1" x14ac:dyDescent="0.25">
      <c r="A377" s="107">
        <v>367</v>
      </c>
      <c r="B377" s="108" t="s">
        <v>5601</v>
      </c>
      <c r="C377" s="14" t="s">
        <v>54</v>
      </c>
      <c r="D377" s="14"/>
      <c r="E377" s="140" t="s">
        <v>6787</v>
      </c>
      <c r="F377" s="141" t="s">
        <v>6788</v>
      </c>
      <c r="G377" s="142" t="s">
        <v>231</v>
      </c>
      <c r="H377" s="142" t="s">
        <v>355</v>
      </c>
      <c r="I377" s="142" t="s">
        <v>233</v>
      </c>
      <c r="J377" s="142" t="s">
        <v>225</v>
      </c>
      <c r="K377" s="140" t="s">
        <v>5914</v>
      </c>
      <c r="L377" s="140" t="s">
        <v>6783</v>
      </c>
      <c r="M377" s="142" t="s">
        <v>255</v>
      </c>
      <c r="N377" s="142" t="s">
        <v>680</v>
      </c>
      <c r="O377" s="142" t="s">
        <v>256</v>
      </c>
      <c r="P377" s="143">
        <v>0</v>
      </c>
      <c r="Q377" s="143">
        <v>0</v>
      </c>
      <c r="R377" s="140">
        <v>0</v>
      </c>
      <c r="S377" s="142" t="s">
        <v>237</v>
      </c>
      <c r="T377" s="144" t="s">
        <v>24</v>
      </c>
      <c r="U377" s="142" t="s">
        <v>24</v>
      </c>
      <c r="V377" s="142"/>
      <c r="W377" s="142" t="s">
        <v>24</v>
      </c>
      <c r="X377" s="142"/>
      <c r="Y377" s="145" t="s">
        <v>24</v>
      </c>
    </row>
    <row r="378" spans="1:25" s="108" customFormat="1" x14ac:dyDescent="0.25">
      <c r="A378" s="107">
        <v>368</v>
      </c>
      <c r="B378" s="108" t="s">
        <v>5602</v>
      </c>
      <c r="C378" s="14" t="s">
        <v>54</v>
      </c>
      <c r="D378" s="14"/>
      <c r="E378" s="140" t="s">
        <v>6789</v>
      </c>
      <c r="F378" s="141" t="s">
        <v>6790</v>
      </c>
      <c r="G378" s="142" t="s">
        <v>231</v>
      </c>
      <c r="H378" s="142" t="s">
        <v>365</v>
      </c>
      <c r="I378" s="142" t="s">
        <v>233</v>
      </c>
      <c r="J378" s="142" t="s">
        <v>225</v>
      </c>
      <c r="K378" s="140" t="s">
        <v>5942</v>
      </c>
      <c r="L378" s="140" t="s">
        <v>6791</v>
      </c>
      <c r="M378" s="142" t="s">
        <v>243</v>
      </c>
      <c r="N378" s="142" t="s">
        <v>507</v>
      </c>
      <c r="O378" s="142" t="s">
        <v>227</v>
      </c>
      <c r="P378" s="143">
        <v>240662040</v>
      </c>
      <c r="Q378" s="143">
        <v>240662040</v>
      </c>
      <c r="R378" s="140">
        <v>0</v>
      </c>
      <c r="S378" s="142" t="s">
        <v>237</v>
      </c>
      <c r="T378" s="144" t="s">
        <v>24</v>
      </c>
      <c r="U378" s="142" t="s">
        <v>24</v>
      </c>
      <c r="V378" s="142"/>
      <c r="W378" s="142" t="s">
        <v>24</v>
      </c>
      <c r="X378" s="142"/>
      <c r="Y378" s="145" t="s">
        <v>24</v>
      </c>
    </row>
    <row r="379" spans="1:25" s="108" customFormat="1" x14ac:dyDescent="0.25">
      <c r="A379" s="107">
        <v>369</v>
      </c>
      <c r="B379" s="108" t="s">
        <v>5603</v>
      </c>
      <c r="C379" s="14" t="s">
        <v>54</v>
      </c>
      <c r="D379" s="14"/>
      <c r="E379" s="140" t="s">
        <v>6792</v>
      </c>
      <c r="F379" s="141" t="s">
        <v>6793</v>
      </c>
      <c r="G379" s="142" t="s">
        <v>231</v>
      </c>
      <c r="H379" s="142" t="s">
        <v>347</v>
      </c>
      <c r="I379" s="142" t="s">
        <v>233</v>
      </c>
      <c r="J379" s="142" t="s">
        <v>225</v>
      </c>
      <c r="K379" s="140" t="s">
        <v>5932</v>
      </c>
      <c r="L379" s="140" t="s">
        <v>6794</v>
      </c>
      <c r="M379" s="142" t="s">
        <v>243</v>
      </c>
      <c r="N379" s="142" t="s">
        <v>507</v>
      </c>
      <c r="O379" s="142" t="s">
        <v>256</v>
      </c>
      <c r="P379" s="143">
        <v>402718750</v>
      </c>
      <c r="Q379" s="143">
        <v>402718750</v>
      </c>
      <c r="R379" s="140">
        <v>0</v>
      </c>
      <c r="S379" s="142" t="s">
        <v>237</v>
      </c>
      <c r="T379" s="144" t="s">
        <v>24</v>
      </c>
      <c r="U379" s="142" t="s">
        <v>24</v>
      </c>
      <c r="V379" s="142"/>
      <c r="W379" s="142" t="s">
        <v>24</v>
      </c>
      <c r="X379" s="142"/>
      <c r="Y379" s="145" t="s">
        <v>24</v>
      </c>
    </row>
    <row r="380" spans="1:25" s="108" customFormat="1" x14ac:dyDescent="0.25">
      <c r="A380" s="107">
        <v>370</v>
      </c>
      <c r="B380" s="108" t="s">
        <v>5604</v>
      </c>
      <c r="C380" s="14" t="s">
        <v>54</v>
      </c>
      <c r="D380" s="14"/>
      <c r="E380" s="140" t="s">
        <v>6795</v>
      </c>
      <c r="F380" s="141" t="s">
        <v>6796</v>
      </c>
      <c r="G380" s="142" t="s">
        <v>222</v>
      </c>
      <c r="H380" s="142" t="s">
        <v>241</v>
      </c>
      <c r="I380" s="142" t="s">
        <v>233</v>
      </c>
      <c r="J380" s="142" t="s">
        <v>225</v>
      </c>
      <c r="K380" s="140" t="s">
        <v>5914</v>
      </c>
      <c r="L380" s="140" t="s">
        <v>6797</v>
      </c>
      <c r="M380" s="142" t="s">
        <v>292</v>
      </c>
      <c r="N380" s="142" t="s">
        <v>1027</v>
      </c>
      <c r="O380" s="142" t="s">
        <v>245</v>
      </c>
      <c r="P380" s="143">
        <v>0</v>
      </c>
      <c r="Q380" s="143">
        <v>0</v>
      </c>
      <c r="R380" s="140">
        <v>0</v>
      </c>
      <c r="S380" s="142" t="s">
        <v>237</v>
      </c>
      <c r="T380" s="144" t="s">
        <v>24</v>
      </c>
      <c r="U380" s="142" t="s">
        <v>24</v>
      </c>
      <c r="V380" s="142"/>
      <c r="W380" s="142" t="s">
        <v>24</v>
      </c>
      <c r="X380" s="142"/>
      <c r="Y380" s="145" t="s">
        <v>24</v>
      </c>
    </row>
    <row r="381" spans="1:25" s="108" customFormat="1" x14ac:dyDescent="0.25">
      <c r="A381" s="107">
        <v>371</v>
      </c>
      <c r="B381" s="108" t="s">
        <v>5605</v>
      </c>
      <c r="C381" s="14" t="s">
        <v>54</v>
      </c>
      <c r="D381" s="14"/>
      <c r="E381" s="140" t="s">
        <v>6798</v>
      </c>
      <c r="F381" s="141" t="s">
        <v>6455</v>
      </c>
      <c r="G381" s="142" t="s">
        <v>231</v>
      </c>
      <c r="H381" s="142" t="s">
        <v>365</v>
      </c>
      <c r="I381" s="142" t="s">
        <v>233</v>
      </c>
      <c r="J381" s="142" t="s">
        <v>225</v>
      </c>
      <c r="K381" s="140" t="s">
        <v>5924</v>
      </c>
      <c r="L381" s="140" t="s">
        <v>6799</v>
      </c>
      <c r="M381" s="142" t="s">
        <v>243</v>
      </c>
      <c r="N381" s="142" t="s">
        <v>507</v>
      </c>
      <c r="O381" s="142" t="s">
        <v>251</v>
      </c>
      <c r="P381" s="143">
        <v>1400000000</v>
      </c>
      <c r="Q381" s="143">
        <v>1400000000</v>
      </c>
      <c r="R381" s="140">
        <v>0</v>
      </c>
      <c r="S381" s="142" t="s">
        <v>237</v>
      </c>
      <c r="T381" s="144" t="s">
        <v>24</v>
      </c>
      <c r="U381" s="142" t="s">
        <v>24</v>
      </c>
      <c r="V381" s="142"/>
      <c r="W381" s="142" t="s">
        <v>24</v>
      </c>
      <c r="X381" s="142"/>
      <c r="Y381" s="145" t="s">
        <v>24</v>
      </c>
    </row>
    <row r="382" spans="1:25" s="108" customFormat="1" x14ac:dyDescent="0.25">
      <c r="A382" s="107">
        <v>372</v>
      </c>
      <c r="B382" s="108" t="s">
        <v>5606</v>
      </c>
      <c r="C382" s="14" t="s">
        <v>54</v>
      </c>
      <c r="D382" s="14"/>
      <c r="E382" s="140" t="s">
        <v>6800</v>
      </c>
      <c r="F382" s="141" t="s">
        <v>6801</v>
      </c>
      <c r="G382" s="142" t="s">
        <v>231</v>
      </c>
      <c r="H382" s="142" t="s">
        <v>347</v>
      </c>
      <c r="I382" s="142" t="s">
        <v>233</v>
      </c>
      <c r="J382" s="142" t="s">
        <v>225</v>
      </c>
      <c r="K382" s="140" t="s">
        <v>5924</v>
      </c>
      <c r="L382" s="140" t="s">
        <v>6802</v>
      </c>
      <c r="M382" s="142" t="s">
        <v>243</v>
      </c>
      <c r="N382" s="142" t="s">
        <v>507</v>
      </c>
      <c r="O382" s="142" t="s">
        <v>256</v>
      </c>
      <c r="P382" s="143">
        <v>84681281</v>
      </c>
      <c r="Q382" s="143">
        <v>84681281</v>
      </c>
      <c r="R382" s="140">
        <v>0</v>
      </c>
      <c r="S382" s="142" t="s">
        <v>237</v>
      </c>
      <c r="T382" s="144" t="s">
        <v>24</v>
      </c>
      <c r="U382" s="142" t="s">
        <v>24</v>
      </c>
      <c r="V382" s="142"/>
      <c r="W382" s="142" t="s">
        <v>24</v>
      </c>
      <c r="X382" s="142"/>
      <c r="Y382" s="145" t="s">
        <v>24</v>
      </c>
    </row>
    <row r="383" spans="1:25" s="108" customFormat="1" x14ac:dyDescent="0.25">
      <c r="A383" s="107">
        <v>373</v>
      </c>
      <c r="B383" s="108" t="s">
        <v>5607</v>
      </c>
      <c r="C383" s="14" t="s">
        <v>54</v>
      </c>
      <c r="D383" s="14"/>
      <c r="E383" s="153" t="s">
        <v>6803</v>
      </c>
      <c r="F383" s="154" t="s">
        <v>6804</v>
      </c>
      <c r="G383" s="155" t="s">
        <v>231</v>
      </c>
      <c r="H383" s="155" t="s">
        <v>347</v>
      </c>
      <c r="I383" s="155" t="s">
        <v>233</v>
      </c>
      <c r="J383" s="155" t="s">
        <v>225</v>
      </c>
      <c r="K383" s="153" t="s">
        <v>5920</v>
      </c>
      <c r="L383" s="153" t="s">
        <v>6805</v>
      </c>
      <c r="M383" s="155" t="s">
        <v>226</v>
      </c>
      <c r="N383" s="155" t="s">
        <v>342</v>
      </c>
      <c r="O383" s="155" t="s">
        <v>227</v>
      </c>
      <c r="P383" s="156">
        <v>9953217</v>
      </c>
      <c r="Q383" s="156">
        <v>9953217</v>
      </c>
      <c r="R383" s="153">
        <v>9953217</v>
      </c>
      <c r="S383" s="155" t="s">
        <v>237</v>
      </c>
      <c r="T383" s="157" t="s">
        <v>24</v>
      </c>
      <c r="U383" s="155" t="s">
        <v>24</v>
      </c>
      <c r="V383" s="155"/>
      <c r="W383" s="155" t="s">
        <v>24</v>
      </c>
      <c r="X383" s="155"/>
      <c r="Y383" s="158" t="s">
        <v>24</v>
      </c>
    </row>
    <row r="384" spans="1:25" s="108" customFormat="1" x14ac:dyDescent="0.25">
      <c r="A384" s="107">
        <v>374</v>
      </c>
      <c r="B384" s="108" t="s">
        <v>5608</v>
      </c>
      <c r="C384" s="14" t="s">
        <v>54</v>
      </c>
      <c r="D384" s="14"/>
      <c r="E384" s="140" t="s">
        <v>6806</v>
      </c>
      <c r="F384" s="141" t="s">
        <v>6807</v>
      </c>
      <c r="G384" s="142" t="s">
        <v>231</v>
      </c>
      <c r="H384" s="142" t="s">
        <v>347</v>
      </c>
      <c r="I384" s="142" t="s">
        <v>233</v>
      </c>
      <c r="J384" s="142" t="s">
        <v>225</v>
      </c>
      <c r="K384" s="140" t="s">
        <v>5942</v>
      </c>
      <c r="L384" s="140" t="s">
        <v>6808</v>
      </c>
      <c r="M384" s="142" t="s">
        <v>235</v>
      </c>
      <c r="N384" s="142" t="s">
        <v>484</v>
      </c>
      <c r="O384" s="142" t="s">
        <v>256</v>
      </c>
      <c r="P384" s="143">
        <v>90109000</v>
      </c>
      <c r="Q384" s="143">
        <v>90109000</v>
      </c>
      <c r="R384" s="140">
        <v>0</v>
      </c>
      <c r="S384" s="142" t="s">
        <v>237</v>
      </c>
      <c r="T384" s="144" t="s">
        <v>24</v>
      </c>
      <c r="U384" s="142" t="s">
        <v>24</v>
      </c>
      <c r="V384" s="142"/>
      <c r="W384" s="142" t="s">
        <v>24</v>
      </c>
      <c r="X384" s="142"/>
      <c r="Y384" s="145" t="s">
        <v>24</v>
      </c>
    </row>
    <row r="385" spans="1:25" s="108" customFormat="1" x14ac:dyDescent="0.25">
      <c r="A385" s="107">
        <v>375</v>
      </c>
      <c r="B385" s="108" t="s">
        <v>5609</v>
      </c>
      <c r="C385" s="14" t="s">
        <v>54</v>
      </c>
      <c r="D385" s="14"/>
      <c r="E385" s="140" t="s">
        <v>6809</v>
      </c>
      <c r="F385" s="141" t="s">
        <v>6810</v>
      </c>
      <c r="G385" s="142" t="s">
        <v>231</v>
      </c>
      <c r="H385" s="142" t="s">
        <v>347</v>
      </c>
      <c r="I385" s="142" t="s">
        <v>233</v>
      </c>
      <c r="J385" s="142" t="s">
        <v>225</v>
      </c>
      <c r="K385" s="140" t="s">
        <v>5932</v>
      </c>
      <c r="L385" s="140" t="s">
        <v>6811</v>
      </c>
      <c r="M385" s="142" t="s">
        <v>243</v>
      </c>
      <c r="N385" s="142" t="s">
        <v>507</v>
      </c>
      <c r="O385" s="142" t="s">
        <v>227</v>
      </c>
      <c r="P385" s="143">
        <v>5154800</v>
      </c>
      <c r="Q385" s="143">
        <v>5154800</v>
      </c>
      <c r="R385" s="140">
        <v>0</v>
      </c>
      <c r="S385" s="142" t="s">
        <v>237</v>
      </c>
      <c r="T385" s="144" t="s">
        <v>24</v>
      </c>
      <c r="U385" s="142" t="s">
        <v>24</v>
      </c>
      <c r="V385" s="142"/>
      <c r="W385" s="142" t="s">
        <v>24</v>
      </c>
      <c r="X385" s="142"/>
      <c r="Y385" s="145" t="s">
        <v>24</v>
      </c>
    </row>
    <row r="386" spans="1:25" s="108" customFormat="1" x14ac:dyDescent="0.25">
      <c r="A386" s="107">
        <v>376</v>
      </c>
      <c r="B386" s="108" t="s">
        <v>5610</v>
      </c>
      <c r="C386" s="14" t="s">
        <v>54</v>
      </c>
      <c r="D386" s="14"/>
      <c r="E386" s="140" t="s">
        <v>6812</v>
      </c>
      <c r="F386" s="141" t="s">
        <v>6801</v>
      </c>
      <c r="G386" s="142" t="s">
        <v>231</v>
      </c>
      <c r="H386" s="142" t="s">
        <v>355</v>
      </c>
      <c r="I386" s="142" t="s">
        <v>233</v>
      </c>
      <c r="J386" s="142" t="s">
        <v>225</v>
      </c>
      <c r="K386" s="140" t="s">
        <v>5914</v>
      </c>
      <c r="L386" s="140" t="s">
        <v>6813</v>
      </c>
      <c r="M386" s="142" t="s">
        <v>255</v>
      </c>
      <c r="N386" s="142" t="s">
        <v>680</v>
      </c>
      <c r="O386" s="142" t="s">
        <v>256</v>
      </c>
      <c r="P386" s="143">
        <v>0</v>
      </c>
      <c r="Q386" s="143">
        <v>0</v>
      </c>
      <c r="R386" s="140">
        <v>0</v>
      </c>
      <c r="S386" s="142" t="s">
        <v>237</v>
      </c>
      <c r="T386" s="144" t="s">
        <v>24</v>
      </c>
      <c r="U386" s="142" t="s">
        <v>24</v>
      </c>
      <c r="V386" s="142"/>
      <c r="W386" s="142" t="s">
        <v>24</v>
      </c>
      <c r="X386" s="142"/>
      <c r="Y386" s="145" t="s">
        <v>24</v>
      </c>
    </row>
    <row r="387" spans="1:25" s="108" customFormat="1" x14ac:dyDescent="0.25">
      <c r="A387" s="107">
        <v>377</v>
      </c>
      <c r="B387" s="108" t="s">
        <v>5611</v>
      </c>
      <c r="C387" s="14" t="s">
        <v>54</v>
      </c>
      <c r="D387" s="14"/>
      <c r="E387" s="140" t="s">
        <v>6814</v>
      </c>
      <c r="F387" s="141" t="s">
        <v>6815</v>
      </c>
      <c r="G387" s="142" t="s">
        <v>231</v>
      </c>
      <c r="H387" s="142" t="s">
        <v>347</v>
      </c>
      <c r="I387" s="142" t="s">
        <v>233</v>
      </c>
      <c r="J387" s="142" t="s">
        <v>225</v>
      </c>
      <c r="K387" s="140" t="s">
        <v>5920</v>
      </c>
      <c r="L387" s="140" t="s">
        <v>6816</v>
      </c>
      <c r="M387" s="142" t="s">
        <v>243</v>
      </c>
      <c r="N387" s="142" t="s">
        <v>507</v>
      </c>
      <c r="O387" s="142" t="s">
        <v>256</v>
      </c>
      <c r="P387" s="143">
        <v>128870000</v>
      </c>
      <c r="Q387" s="143">
        <v>128870000</v>
      </c>
      <c r="R387" s="140">
        <v>0</v>
      </c>
      <c r="S387" s="142" t="s">
        <v>237</v>
      </c>
      <c r="T387" s="144" t="s">
        <v>24</v>
      </c>
      <c r="U387" s="142" t="s">
        <v>24</v>
      </c>
      <c r="V387" s="142"/>
      <c r="W387" s="142" t="s">
        <v>24</v>
      </c>
      <c r="X387" s="142"/>
      <c r="Y387" s="145" t="s">
        <v>24</v>
      </c>
    </row>
    <row r="388" spans="1:25" s="108" customFormat="1" x14ac:dyDescent="0.25">
      <c r="A388" s="107">
        <v>378</v>
      </c>
      <c r="B388" s="108" t="s">
        <v>5612</v>
      </c>
      <c r="C388" s="14" t="s">
        <v>54</v>
      </c>
      <c r="D388" s="14"/>
      <c r="E388" s="140" t="s">
        <v>6817</v>
      </c>
      <c r="F388" s="141" t="s">
        <v>6815</v>
      </c>
      <c r="G388" s="142" t="s">
        <v>231</v>
      </c>
      <c r="H388" s="142" t="s">
        <v>347</v>
      </c>
      <c r="I388" s="142" t="s">
        <v>233</v>
      </c>
      <c r="J388" s="142" t="s">
        <v>225</v>
      </c>
      <c r="K388" s="140" t="s">
        <v>5914</v>
      </c>
      <c r="L388" s="140" t="s">
        <v>6818</v>
      </c>
      <c r="M388" s="142" t="s">
        <v>311</v>
      </c>
      <c r="N388" s="142" t="s">
        <v>1222</v>
      </c>
      <c r="O388" s="142" t="s">
        <v>227</v>
      </c>
      <c r="P388" s="143">
        <v>16108750</v>
      </c>
      <c r="Q388" s="143">
        <v>16108750</v>
      </c>
      <c r="R388" s="140">
        <v>0</v>
      </c>
      <c r="S388" s="142" t="s">
        <v>237</v>
      </c>
      <c r="T388" s="144" t="s">
        <v>24</v>
      </c>
      <c r="U388" s="142" t="s">
        <v>24</v>
      </c>
      <c r="V388" s="142"/>
      <c r="W388" s="142" t="s">
        <v>24</v>
      </c>
      <c r="X388" s="142"/>
      <c r="Y388" s="145" t="s">
        <v>24</v>
      </c>
    </row>
    <row r="389" spans="1:25" s="108" customFormat="1" x14ac:dyDescent="0.25">
      <c r="A389" s="107">
        <v>379</v>
      </c>
      <c r="B389" s="108" t="s">
        <v>5613</v>
      </c>
      <c r="C389" s="14" t="s">
        <v>54</v>
      </c>
      <c r="D389" s="14"/>
      <c r="E389" s="140" t="s">
        <v>6819</v>
      </c>
      <c r="F389" s="141" t="s">
        <v>6820</v>
      </c>
      <c r="G389" s="142" t="s">
        <v>231</v>
      </c>
      <c r="H389" s="142" t="s">
        <v>365</v>
      </c>
      <c r="I389" s="142" t="s">
        <v>233</v>
      </c>
      <c r="J389" s="142" t="s">
        <v>225</v>
      </c>
      <c r="K389" s="140" t="s">
        <v>5932</v>
      </c>
      <c r="L389" s="140" t="s">
        <v>6821</v>
      </c>
      <c r="M389" s="142" t="s">
        <v>308</v>
      </c>
      <c r="N389" s="142" t="s">
        <v>1207</v>
      </c>
      <c r="O389" s="142" t="s">
        <v>251</v>
      </c>
      <c r="P389" s="143">
        <v>202547719</v>
      </c>
      <c r="Q389" s="143">
        <v>202547719</v>
      </c>
      <c r="R389" s="140">
        <v>0</v>
      </c>
      <c r="S389" s="142" t="s">
        <v>237</v>
      </c>
      <c r="T389" s="144" t="s">
        <v>24</v>
      </c>
      <c r="U389" s="142" t="s">
        <v>24</v>
      </c>
      <c r="V389" s="142"/>
      <c r="W389" s="142" t="s">
        <v>24</v>
      </c>
      <c r="X389" s="142"/>
      <c r="Y389" s="145" t="s">
        <v>24</v>
      </c>
    </row>
    <row r="390" spans="1:25" s="108" customFormat="1" x14ac:dyDescent="0.25">
      <c r="A390" s="107">
        <v>380</v>
      </c>
      <c r="B390" s="108" t="s">
        <v>5614</v>
      </c>
      <c r="C390" s="14" t="s">
        <v>54</v>
      </c>
      <c r="D390" s="14"/>
      <c r="E390" s="140" t="s">
        <v>6822</v>
      </c>
      <c r="F390" s="141" t="s">
        <v>6823</v>
      </c>
      <c r="G390" s="142" t="s">
        <v>231</v>
      </c>
      <c r="H390" s="142" t="s">
        <v>347</v>
      </c>
      <c r="I390" s="142" t="s">
        <v>233</v>
      </c>
      <c r="J390" s="142" t="s">
        <v>225</v>
      </c>
      <c r="K390" s="140" t="s">
        <v>5924</v>
      </c>
      <c r="L390" s="140" t="s">
        <v>6824</v>
      </c>
      <c r="M390" s="142" t="s">
        <v>319</v>
      </c>
      <c r="N390" s="142" t="s">
        <v>1385</v>
      </c>
      <c r="O390" s="142" t="s">
        <v>256</v>
      </c>
      <c r="P390" s="160">
        <v>7583994</v>
      </c>
      <c r="Q390" s="143">
        <f>+P390</f>
        <v>7583994</v>
      </c>
      <c r="R390" s="140">
        <v>0</v>
      </c>
      <c r="S390" s="142" t="s">
        <v>237</v>
      </c>
      <c r="T390" s="144" t="s">
        <v>24</v>
      </c>
      <c r="U390" s="142" t="s">
        <v>24</v>
      </c>
      <c r="V390" s="142"/>
      <c r="W390" s="142" t="s">
        <v>24</v>
      </c>
      <c r="X390" s="142"/>
      <c r="Y390" s="145" t="s">
        <v>24</v>
      </c>
    </row>
    <row r="391" spans="1:25" s="108" customFormat="1" x14ac:dyDescent="0.25">
      <c r="A391" s="107">
        <v>381</v>
      </c>
      <c r="B391" s="108" t="s">
        <v>5615</v>
      </c>
      <c r="C391" s="14" t="s">
        <v>54</v>
      </c>
      <c r="D391" s="14"/>
      <c r="E391" s="140" t="s">
        <v>6825</v>
      </c>
      <c r="F391" s="141" t="s">
        <v>6826</v>
      </c>
      <c r="G391" s="142" t="s">
        <v>231</v>
      </c>
      <c r="H391" s="142" t="s">
        <v>365</v>
      </c>
      <c r="I391" s="142" t="s">
        <v>233</v>
      </c>
      <c r="J391" s="142" t="s">
        <v>225</v>
      </c>
      <c r="K391" s="140" t="s">
        <v>5942</v>
      </c>
      <c r="L391" s="140" t="s">
        <v>6827</v>
      </c>
      <c r="M391" s="142" t="s">
        <v>226</v>
      </c>
      <c r="N391" s="142" t="s">
        <v>342</v>
      </c>
      <c r="O391" s="142" t="s">
        <v>251</v>
      </c>
      <c r="P391" s="143">
        <v>1514523580</v>
      </c>
      <c r="Q391" s="143">
        <v>1514523580</v>
      </c>
      <c r="R391" s="140">
        <v>0</v>
      </c>
      <c r="S391" s="142" t="s">
        <v>237</v>
      </c>
      <c r="T391" s="144" t="s">
        <v>24</v>
      </c>
      <c r="U391" s="142" t="s">
        <v>24</v>
      </c>
      <c r="V391" s="142"/>
      <c r="W391" s="142" t="s">
        <v>24</v>
      </c>
      <c r="X391" s="142"/>
      <c r="Y391" s="145" t="s">
        <v>24</v>
      </c>
    </row>
    <row r="392" spans="1:25" s="108" customFormat="1" x14ac:dyDescent="0.25">
      <c r="A392" s="107">
        <v>382</v>
      </c>
      <c r="B392" s="108" t="s">
        <v>5616</v>
      </c>
      <c r="C392" s="14" t="s">
        <v>54</v>
      </c>
      <c r="D392" s="14"/>
      <c r="E392" s="140" t="s">
        <v>6828</v>
      </c>
      <c r="F392" s="141" t="s">
        <v>6829</v>
      </c>
      <c r="G392" s="142" t="s">
        <v>231</v>
      </c>
      <c r="H392" s="142" t="s">
        <v>347</v>
      </c>
      <c r="I392" s="142" t="s">
        <v>233</v>
      </c>
      <c r="J392" s="142" t="s">
        <v>225</v>
      </c>
      <c r="K392" s="140" t="s">
        <v>5942</v>
      </c>
      <c r="L392" s="140" t="s">
        <v>6830</v>
      </c>
      <c r="M392" s="142" t="s">
        <v>226</v>
      </c>
      <c r="N392" s="142" t="s">
        <v>342</v>
      </c>
      <c r="O392" s="142" t="s">
        <v>251</v>
      </c>
      <c r="P392" s="143">
        <v>68945400</v>
      </c>
      <c r="Q392" s="143">
        <v>68945400</v>
      </c>
      <c r="R392" s="140">
        <v>0</v>
      </c>
      <c r="S392" s="142" t="s">
        <v>237</v>
      </c>
      <c r="T392" s="144" t="s">
        <v>24</v>
      </c>
      <c r="U392" s="142" t="s">
        <v>24</v>
      </c>
      <c r="V392" s="142"/>
      <c r="W392" s="142" t="s">
        <v>24</v>
      </c>
      <c r="X392" s="142"/>
      <c r="Y392" s="145" t="s">
        <v>24</v>
      </c>
    </row>
    <row r="393" spans="1:25" s="108" customFormat="1" x14ac:dyDescent="0.25">
      <c r="A393" s="107">
        <v>383</v>
      </c>
      <c r="B393" s="108" t="s">
        <v>5617</v>
      </c>
      <c r="C393" s="14" t="s">
        <v>54</v>
      </c>
      <c r="D393" s="14"/>
      <c r="E393" s="140" t="s">
        <v>6831</v>
      </c>
      <c r="F393" s="141" t="s">
        <v>6832</v>
      </c>
      <c r="G393" s="142" t="s">
        <v>231</v>
      </c>
      <c r="H393" s="142" t="s">
        <v>347</v>
      </c>
      <c r="I393" s="142" t="s">
        <v>233</v>
      </c>
      <c r="J393" s="142" t="s">
        <v>225</v>
      </c>
      <c r="K393" s="140" t="s">
        <v>5924</v>
      </c>
      <c r="L393" s="140" t="s">
        <v>6833</v>
      </c>
      <c r="M393" s="142" t="s">
        <v>243</v>
      </c>
      <c r="N393" s="142" t="s">
        <v>507</v>
      </c>
      <c r="O393" s="142" t="s">
        <v>256</v>
      </c>
      <c r="P393" s="143">
        <v>41665821</v>
      </c>
      <c r="Q393" s="143">
        <v>41665821</v>
      </c>
      <c r="R393" s="140">
        <v>0</v>
      </c>
      <c r="S393" s="142" t="s">
        <v>237</v>
      </c>
      <c r="T393" s="144" t="s">
        <v>24</v>
      </c>
      <c r="U393" s="142" t="s">
        <v>24</v>
      </c>
      <c r="V393" s="142"/>
      <c r="W393" s="142" t="s">
        <v>24</v>
      </c>
      <c r="X393" s="142"/>
      <c r="Y393" s="145" t="s">
        <v>24</v>
      </c>
    </row>
    <row r="394" spans="1:25" s="108" customFormat="1" x14ac:dyDescent="0.25">
      <c r="A394" s="107">
        <v>384</v>
      </c>
      <c r="B394" s="108" t="s">
        <v>5618</v>
      </c>
      <c r="C394" s="14" t="s">
        <v>54</v>
      </c>
      <c r="D394" s="14"/>
      <c r="E394" s="140" t="s">
        <v>6834</v>
      </c>
      <c r="F394" s="141" t="s">
        <v>6835</v>
      </c>
      <c r="G394" s="142" t="s">
        <v>231</v>
      </c>
      <c r="H394" s="142" t="s">
        <v>347</v>
      </c>
      <c r="I394" s="142" t="s">
        <v>233</v>
      </c>
      <c r="J394" s="142" t="s">
        <v>225</v>
      </c>
      <c r="K394" s="140" t="s">
        <v>5942</v>
      </c>
      <c r="L394" s="140" t="s">
        <v>6836</v>
      </c>
      <c r="M394" s="142" t="s">
        <v>288</v>
      </c>
      <c r="N394" s="142" t="s">
        <v>1011</v>
      </c>
      <c r="O394" s="142" t="s">
        <v>245</v>
      </c>
      <c r="P394" s="143">
        <v>8842500</v>
      </c>
      <c r="Q394" s="143">
        <v>8842500</v>
      </c>
      <c r="R394" s="140">
        <v>0</v>
      </c>
      <c r="S394" s="142" t="s">
        <v>237</v>
      </c>
      <c r="T394" s="144" t="s">
        <v>24</v>
      </c>
      <c r="U394" s="142" t="s">
        <v>24</v>
      </c>
      <c r="V394" s="142"/>
      <c r="W394" s="142" t="s">
        <v>24</v>
      </c>
      <c r="X394" s="142"/>
      <c r="Y394" s="145" t="s">
        <v>24</v>
      </c>
    </row>
    <row r="395" spans="1:25" s="108" customFormat="1" x14ac:dyDescent="0.25">
      <c r="A395" s="107">
        <v>385</v>
      </c>
      <c r="B395" s="108" t="s">
        <v>5619</v>
      </c>
      <c r="C395" s="14" t="s">
        <v>54</v>
      </c>
      <c r="D395" s="14"/>
      <c r="E395" s="140" t="s">
        <v>6837</v>
      </c>
      <c r="F395" s="141" t="s">
        <v>6838</v>
      </c>
      <c r="G395" s="142" t="s">
        <v>231</v>
      </c>
      <c r="H395" s="142" t="s">
        <v>347</v>
      </c>
      <c r="I395" s="142" t="s">
        <v>233</v>
      </c>
      <c r="J395" s="142" t="s">
        <v>225</v>
      </c>
      <c r="K395" s="140" t="s">
        <v>5932</v>
      </c>
      <c r="L395" s="140" t="s">
        <v>6839</v>
      </c>
      <c r="M395" s="142" t="s">
        <v>226</v>
      </c>
      <c r="N395" s="142" t="s">
        <v>342</v>
      </c>
      <c r="O395" s="142" t="s">
        <v>256</v>
      </c>
      <c r="P395" s="143">
        <v>20000000</v>
      </c>
      <c r="Q395" s="143">
        <v>20000000</v>
      </c>
      <c r="R395" s="140">
        <v>0</v>
      </c>
      <c r="S395" s="142" t="s">
        <v>237</v>
      </c>
      <c r="T395" s="144" t="s">
        <v>24</v>
      </c>
      <c r="U395" s="142" t="s">
        <v>24</v>
      </c>
      <c r="V395" s="142"/>
      <c r="W395" s="142" t="s">
        <v>24</v>
      </c>
      <c r="X395" s="142"/>
      <c r="Y395" s="145" t="s">
        <v>24</v>
      </c>
    </row>
    <row r="396" spans="1:25" s="108" customFormat="1" x14ac:dyDescent="0.25">
      <c r="A396" s="107">
        <v>386</v>
      </c>
      <c r="B396" s="108" t="s">
        <v>5620</v>
      </c>
      <c r="C396" s="14" t="s">
        <v>54</v>
      </c>
      <c r="D396" s="14"/>
      <c r="E396" s="140" t="s">
        <v>6840</v>
      </c>
      <c r="F396" s="141" t="s">
        <v>6841</v>
      </c>
      <c r="G396" s="142" t="s">
        <v>231</v>
      </c>
      <c r="H396" s="142" t="s">
        <v>365</v>
      </c>
      <c r="I396" s="142" t="s">
        <v>233</v>
      </c>
      <c r="J396" s="142" t="s">
        <v>225</v>
      </c>
      <c r="K396" s="140" t="s">
        <v>5932</v>
      </c>
      <c r="L396" s="140" t="s">
        <v>6842</v>
      </c>
      <c r="M396" s="142" t="s">
        <v>243</v>
      </c>
      <c r="N396" s="142" t="s">
        <v>507</v>
      </c>
      <c r="O396" s="142" t="s">
        <v>256</v>
      </c>
      <c r="P396" s="143">
        <v>920000000</v>
      </c>
      <c r="Q396" s="143">
        <v>920000000</v>
      </c>
      <c r="R396" s="140">
        <v>0</v>
      </c>
      <c r="S396" s="142" t="s">
        <v>237</v>
      </c>
      <c r="T396" s="144" t="s">
        <v>24</v>
      </c>
      <c r="U396" s="142" t="s">
        <v>24</v>
      </c>
      <c r="V396" s="142"/>
      <c r="W396" s="142" t="s">
        <v>24</v>
      </c>
      <c r="X396" s="142"/>
      <c r="Y396" s="145" t="s">
        <v>24</v>
      </c>
    </row>
    <row r="397" spans="1:25" s="108" customFormat="1" x14ac:dyDescent="0.25">
      <c r="A397" s="107">
        <v>387</v>
      </c>
      <c r="B397" s="108" t="s">
        <v>5621</v>
      </c>
      <c r="C397" s="14" t="s">
        <v>54</v>
      </c>
      <c r="D397" s="14"/>
      <c r="E397" s="140" t="s">
        <v>6843</v>
      </c>
      <c r="F397" s="141" t="s">
        <v>6844</v>
      </c>
      <c r="G397" s="142" t="s">
        <v>231</v>
      </c>
      <c r="H397" s="142" t="s">
        <v>347</v>
      </c>
      <c r="I397" s="142" t="s">
        <v>233</v>
      </c>
      <c r="J397" s="142" t="s">
        <v>225</v>
      </c>
      <c r="K397" s="140" t="s">
        <v>5920</v>
      </c>
      <c r="L397" s="140" t="s">
        <v>6845</v>
      </c>
      <c r="M397" s="142" t="s">
        <v>243</v>
      </c>
      <c r="N397" s="142" t="s">
        <v>507</v>
      </c>
      <c r="O397" s="142" t="s">
        <v>251</v>
      </c>
      <c r="P397" s="143">
        <v>128870000</v>
      </c>
      <c r="Q397" s="143">
        <v>128870000</v>
      </c>
      <c r="R397" s="140">
        <v>0</v>
      </c>
      <c r="S397" s="142" t="s">
        <v>237</v>
      </c>
      <c r="T397" s="144" t="s">
        <v>24</v>
      </c>
      <c r="U397" s="142" t="s">
        <v>24</v>
      </c>
      <c r="V397" s="142"/>
      <c r="W397" s="142" t="s">
        <v>24</v>
      </c>
      <c r="X397" s="142"/>
      <c r="Y397" s="145" t="s">
        <v>24</v>
      </c>
    </row>
    <row r="398" spans="1:25" s="108" customFormat="1" x14ac:dyDescent="0.25">
      <c r="A398" s="107">
        <v>388</v>
      </c>
      <c r="B398" s="108" t="s">
        <v>5622</v>
      </c>
      <c r="C398" s="14" t="s">
        <v>54</v>
      </c>
      <c r="D398" s="14"/>
      <c r="E398" s="140" t="s">
        <v>6846</v>
      </c>
      <c r="F398" s="141" t="s">
        <v>6847</v>
      </c>
      <c r="G398" s="142" t="s">
        <v>231</v>
      </c>
      <c r="H398" s="142" t="s">
        <v>355</v>
      </c>
      <c r="I398" s="142" t="s">
        <v>233</v>
      </c>
      <c r="J398" s="142" t="s">
        <v>225</v>
      </c>
      <c r="K398" s="140" t="s">
        <v>5914</v>
      </c>
      <c r="L398" s="140" t="s">
        <v>6848</v>
      </c>
      <c r="M398" s="142" t="s">
        <v>243</v>
      </c>
      <c r="N398" s="142" t="s">
        <v>507</v>
      </c>
      <c r="O398" s="142" t="s">
        <v>256</v>
      </c>
      <c r="P398" s="143">
        <v>0</v>
      </c>
      <c r="Q398" s="143">
        <v>0</v>
      </c>
      <c r="R398" s="140">
        <v>0</v>
      </c>
      <c r="S398" s="142" t="s">
        <v>237</v>
      </c>
      <c r="T398" s="144" t="s">
        <v>24</v>
      </c>
      <c r="U398" s="142" t="s">
        <v>24</v>
      </c>
      <c r="V398" s="142"/>
      <c r="W398" s="142" t="s">
        <v>24</v>
      </c>
      <c r="X398" s="142"/>
      <c r="Y398" s="145" t="s">
        <v>24</v>
      </c>
    </row>
    <row r="399" spans="1:25" s="108" customFormat="1" x14ac:dyDescent="0.25">
      <c r="A399" s="107">
        <v>389</v>
      </c>
      <c r="B399" s="108" t="s">
        <v>5623</v>
      </c>
      <c r="C399" s="14" t="s">
        <v>54</v>
      </c>
      <c r="D399" s="14"/>
      <c r="E399" s="140" t="s">
        <v>6849</v>
      </c>
      <c r="F399" s="141" t="s">
        <v>6850</v>
      </c>
      <c r="G399" s="142" t="s">
        <v>231</v>
      </c>
      <c r="H399" s="142" t="s">
        <v>347</v>
      </c>
      <c r="I399" s="142" t="s">
        <v>233</v>
      </c>
      <c r="J399" s="142" t="s">
        <v>225</v>
      </c>
      <c r="K399" s="140" t="s">
        <v>5942</v>
      </c>
      <c r="L399" s="140" t="s">
        <v>6851</v>
      </c>
      <c r="M399" s="142" t="s">
        <v>311</v>
      </c>
      <c r="N399" s="142" t="s">
        <v>1222</v>
      </c>
      <c r="O399" s="142" t="s">
        <v>256</v>
      </c>
      <c r="P399" s="143">
        <v>60000000</v>
      </c>
      <c r="Q399" s="143">
        <v>60000000</v>
      </c>
      <c r="R399" s="140">
        <v>0</v>
      </c>
      <c r="S399" s="142" t="s">
        <v>237</v>
      </c>
      <c r="T399" s="144" t="s">
        <v>24</v>
      </c>
      <c r="U399" s="142" t="s">
        <v>24</v>
      </c>
      <c r="V399" s="142"/>
      <c r="W399" s="142" t="s">
        <v>24</v>
      </c>
      <c r="X399" s="142"/>
      <c r="Y399" s="145" t="s">
        <v>24</v>
      </c>
    </row>
    <row r="400" spans="1:25" s="108" customFormat="1" x14ac:dyDescent="0.25">
      <c r="A400" s="107">
        <v>390</v>
      </c>
      <c r="B400" s="108" t="s">
        <v>5624</v>
      </c>
      <c r="C400" s="14" t="s">
        <v>54</v>
      </c>
      <c r="D400" s="14"/>
      <c r="E400" s="140" t="s">
        <v>6852</v>
      </c>
      <c r="F400" s="141" t="s">
        <v>6853</v>
      </c>
      <c r="G400" s="142" t="s">
        <v>231</v>
      </c>
      <c r="H400" s="142" t="s">
        <v>347</v>
      </c>
      <c r="I400" s="142" t="s">
        <v>233</v>
      </c>
      <c r="J400" s="142" t="s">
        <v>225</v>
      </c>
      <c r="K400" s="140" t="s">
        <v>5924</v>
      </c>
      <c r="L400" s="140" t="s">
        <v>6854</v>
      </c>
      <c r="M400" s="142" t="s">
        <v>243</v>
      </c>
      <c r="N400" s="142" t="s">
        <v>507</v>
      </c>
      <c r="O400" s="142" t="s">
        <v>256</v>
      </c>
      <c r="P400" s="143">
        <v>21478334</v>
      </c>
      <c r="Q400" s="143">
        <v>21478334</v>
      </c>
      <c r="R400" s="140">
        <v>0</v>
      </c>
      <c r="S400" s="142" t="s">
        <v>237</v>
      </c>
      <c r="T400" s="144" t="s">
        <v>24</v>
      </c>
      <c r="U400" s="142" t="s">
        <v>24</v>
      </c>
      <c r="V400" s="142"/>
      <c r="W400" s="142" t="s">
        <v>24</v>
      </c>
      <c r="X400" s="142"/>
      <c r="Y400" s="145" t="s">
        <v>24</v>
      </c>
    </row>
    <row r="401" spans="1:25" s="108" customFormat="1" x14ac:dyDescent="0.25">
      <c r="A401" s="107">
        <v>391</v>
      </c>
      <c r="B401" s="108" t="s">
        <v>5625</v>
      </c>
      <c r="C401" s="14" t="s">
        <v>54</v>
      </c>
      <c r="D401" s="14"/>
      <c r="E401" s="140" t="s">
        <v>6855</v>
      </c>
      <c r="F401" s="141" t="s">
        <v>6856</v>
      </c>
      <c r="G401" s="142" t="s">
        <v>231</v>
      </c>
      <c r="H401" s="142" t="s">
        <v>347</v>
      </c>
      <c r="I401" s="142" t="s">
        <v>233</v>
      </c>
      <c r="J401" s="142" t="s">
        <v>225</v>
      </c>
      <c r="K401" s="140" t="s">
        <v>5908</v>
      </c>
      <c r="L401" s="140" t="s">
        <v>6857</v>
      </c>
      <c r="M401" s="142" t="s">
        <v>296</v>
      </c>
      <c r="N401" s="142" t="s">
        <v>1058</v>
      </c>
      <c r="O401" s="142" t="s">
        <v>256</v>
      </c>
      <c r="P401" s="143">
        <v>73375000</v>
      </c>
      <c r="Q401" s="143">
        <v>73375000</v>
      </c>
      <c r="R401" s="140">
        <v>0</v>
      </c>
      <c r="S401" s="142" t="s">
        <v>237</v>
      </c>
      <c r="T401" s="144" t="s">
        <v>24</v>
      </c>
      <c r="U401" s="142" t="s">
        <v>24</v>
      </c>
      <c r="V401" s="142"/>
      <c r="W401" s="142" t="s">
        <v>24</v>
      </c>
      <c r="X401" s="142"/>
      <c r="Y401" s="145" t="s">
        <v>24</v>
      </c>
    </row>
    <row r="402" spans="1:25" s="108" customFormat="1" x14ac:dyDescent="0.25">
      <c r="A402" s="107">
        <v>392</v>
      </c>
      <c r="B402" s="108" t="s">
        <v>5626</v>
      </c>
      <c r="C402" s="14" t="s">
        <v>54</v>
      </c>
      <c r="D402" s="14"/>
      <c r="E402" s="140" t="s">
        <v>6858</v>
      </c>
      <c r="F402" s="141" t="s">
        <v>6859</v>
      </c>
      <c r="G402" s="142" t="s">
        <v>231</v>
      </c>
      <c r="H402" s="142" t="s">
        <v>347</v>
      </c>
      <c r="I402" s="142" t="s">
        <v>233</v>
      </c>
      <c r="J402" s="142" t="s">
        <v>225</v>
      </c>
      <c r="K402" s="140" t="s">
        <v>5914</v>
      </c>
      <c r="L402" s="140" t="s">
        <v>6860</v>
      </c>
      <c r="M402" s="142" t="s">
        <v>243</v>
      </c>
      <c r="N402" s="142" t="s">
        <v>507</v>
      </c>
      <c r="O402" s="142" t="s">
        <v>245</v>
      </c>
      <c r="P402" s="160">
        <v>150000000</v>
      </c>
      <c r="Q402" s="143">
        <v>150000000</v>
      </c>
      <c r="R402" s="140">
        <v>0</v>
      </c>
      <c r="S402" s="142" t="s">
        <v>237</v>
      </c>
      <c r="T402" s="144" t="s">
        <v>24</v>
      </c>
      <c r="U402" s="142" t="s">
        <v>24</v>
      </c>
      <c r="V402" s="142"/>
      <c r="W402" s="142" t="s">
        <v>24</v>
      </c>
      <c r="X402" s="142"/>
      <c r="Y402" s="145" t="s">
        <v>24</v>
      </c>
    </row>
    <row r="403" spans="1:25" s="108" customFormat="1" x14ac:dyDescent="0.25">
      <c r="A403" s="107">
        <v>393</v>
      </c>
      <c r="B403" s="108" t="s">
        <v>5627</v>
      </c>
      <c r="C403" s="14" t="s">
        <v>54</v>
      </c>
      <c r="D403" s="14"/>
      <c r="E403" s="140" t="s">
        <v>6861</v>
      </c>
      <c r="F403" s="141" t="s">
        <v>6853</v>
      </c>
      <c r="G403" s="142" t="s">
        <v>231</v>
      </c>
      <c r="H403" s="142" t="s">
        <v>347</v>
      </c>
      <c r="I403" s="142" t="s">
        <v>233</v>
      </c>
      <c r="J403" s="142" t="s">
        <v>225</v>
      </c>
      <c r="K403" s="140" t="s">
        <v>5942</v>
      </c>
      <c r="L403" s="140" t="s">
        <v>6862</v>
      </c>
      <c r="M403" s="142" t="s">
        <v>235</v>
      </c>
      <c r="N403" s="142" t="s">
        <v>484</v>
      </c>
      <c r="O403" s="142" t="s">
        <v>251</v>
      </c>
      <c r="P403" s="143">
        <v>76033000</v>
      </c>
      <c r="Q403" s="143">
        <v>76033000</v>
      </c>
      <c r="R403" s="140">
        <v>0</v>
      </c>
      <c r="S403" s="142" t="s">
        <v>237</v>
      </c>
      <c r="T403" s="144" t="s">
        <v>24</v>
      </c>
      <c r="U403" s="142" t="s">
        <v>24</v>
      </c>
      <c r="V403" s="142"/>
      <c r="W403" s="142" t="s">
        <v>24</v>
      </c>
      <c r="X403" s="142"/>
      <c r="Y403" s="145" t="s">
        <v>24</v>
      </c>
    </row>
    <row r="404" spans="1:25" s="108" customFormat="1" x14ac:dyDescent="0.25">
      <c r="A404" s="107">
        <v>394</v>
      </c>
      <c r="B404" s="108" t="s">
        <v>5628</v>
      </c>
      <c r="C404" s="14" t="s">
        <v>54</v>
      </c>
      <c r="D404" s="14"/>
      <c r="E404" s="140" t="s">
        <v>6863</v>
      </c>
      <c r="F404" s="141" t="s">
        <v>6864</v>
      </c>
      <c r="G404" s="142" t="s">
        <v>231</v>
      </c>
      <c r="H404" s="142" t="s">
        <v>347</v>
      </c>
      <c r="I404" s="142" t="s">
        <v>233</v>
      </c>
      <c r="J404" s="142" t="s">
        <v>225</v>
      </c>
      <c r="K404" s="140" t="s">
        <v>5924</v>
      </c>
      <c r="L404" s="140" t="s">
        <v>6865</v>
      </c>
      <c r="M404" s="142" t="s">
        <v>243</v>
      </c>
      <c r="N404" s="142" t="s">
        <v>507</v>
      </c>
      <c r="O404" s="142" t="s">
        <v>251</v>
      </c>
      <c r="P404" s="143">
        <v>42956667</v>
      </c>
      <c r="Q404" s="143">
        <v>42956667</v>
      </c>
      <c r="R404" s="140">
        <v>0</v>
      </c>
      <c r="S404" s="142" t="s">
        <v>237</v>
      </c>
      <c r="T404" s="144" t="s">
        <v>24</v>
      </c>
      <c r="U404" s="142" t="s">
        <v>24</v>
      </c>
      <c r="V404" s="142"/>
      <c r="W404" s="142" t="s">
        <v>24</v>
      </c>
      <c r="X404" s="142"/>
      <c r="Y404" s="145" t="s">
        <v>24</v>
      </c>
    </row>
    <row r="405" spans="1:25" s="108" customFormat="1" x14ac:dyDescent="0.25">
      <c r="A405" s="107">
        <v>395</v>
      </c>
      <c r="B405" s="108" t="s">
        <v>5629</v>
      </c>
      <c r="C405" s="14" t="s">
        <v>54</v>
      </c>
      <c r="D405" s="14"/>
      <c r="E405" s="140" t="s">
        <v>6866</v>
      </c>
      <c r="F405" s="141" t="s">
        <v>6867</v>
      </c>
      <c r="G405" s="142" t="s">
        <v>231</v>
      </c>
      <c r="H405" s="142" t="s">
        <v>347</v>
      </c>
      <c r="I405" s="142" t="s">
        <v>233</v>
      </c>
      <c r="J405" s="142" t="s">
        <v>225</v>
      </c>
      <c r="K405" s="140" t="s">
        <v>5942</v>
      </c>
      <c r="L405" s="140" t="s">
        <v>6868</v>
      </c>
      <c r="M405" s="142" t="s">
        <v>243</v>
      </c>
      <c r="N405" s="142" t="s">
        <v>507</v>
      </c>
      <c r="O405" s="142" t="s">
        <v>256</v>
      </c>
      <c r="P405" s="143">
        <v>192053540</v>
      </c>
      <c r="Q405" s="143">
        <v>192053540</v>
      </c>
      <c r="R405" s="140">
        <v>0</v>
      </c>
      <c r="S405" s="142" t="s">
        <v>237</v>
      </c>
      <c r="T405" s="144" t="s">
        <v>24</v>
      </c>
      <c r="U405" s="142" t="s">
        <v>24</v>
      </c>
      <c r="V405" s="142"/>
      <c r="W405" s="142" t="s">
        <v>24</v>
      </c>
      <c r="X405" s="142"/>
      <c r="Y405" s="145" t="s">
        <v>24</v>
      </c>
    </row>
    <row r="406" spans="1:25" s="108" customFormat="1" x14ac:dyDescent="0.25">
      <c r="A406" s="107">
        <v>396</v>
      </c>
      <c r="B406" s="108" t="s">
        <v>5630</v>
      </c>
      <c r="C406" s="14" t="s">
        <v>54</v>
      </c>
      <c r="D406" s="14"/>
      <c r="E406" s="140" t="s">
        <v>6869</v>
      </c>
      <c r="F406" s="141" t="s">
        <v>6870</v>
      </c>
      <c r="G406" s="142" t="s">
        <v>231</v>
      </c>
      <c r="H406" s="142" t="s">
        <v>355</v>
      </c>
      <c r="I406" s="142" t="s">
        <v>233</v>
      </c>
      <c r="J406" s="142" t="s">
        <v>225</v>
      </c>
      <c r="K406" s="140" t="s">
        <v>5914</v>
      </c>
      <c r="L406" s="140" t="s">
        <v>6871</v>
      </c>
      <c r="M406" s="142" t="s">
        <v>255</v>
      </c>
      <c r="N406" s="142" t="s">
        <v>680</v>
      </c>
      <c r="O406" s="142" t="s">
        <v>256</v>
      </c>
      <c r="P406" s="143">
        <v>0</v>
      </c>
      <c r="Q406" s="143">
        <v>0</v>
      </c>
      <c r="R406" s="140">
        <v>0</v>
      </c>
      <c r="S406" s="142" t="s">
        <v>237</v>
      </c>
      <c r="T406" s="144" t="s">
        <v>24</v>
      </c>
      <c r="U406" s="142" t="s">
        <v>24</v>
      </c>
      <c r="V406" s="142"/>
      <c r="W406" s="142" t="s">
        <v>24</v>
      </c>
      <c r="X406" s="142"/>
      <c r="Y406" s="145" t="s">
        <v>24</v>
      </c>
    </row>
    <row r="407" spans="1:25" s="108" customFormat="1" x14ac:dyDescent="0.25">
      <c r="A407" s="107">
        <v>397</v>
      </c>
      <c r="B407" s="108" t="s">
        <v>5631</v>
      </c>
      <c r="C407" s="14" t="s">
        <v>54</v>
      </c>
      <c r="D407" s="14"/>
      <c r="E407" s="140" t="s">
        <v>6872</v>
      </c>
      <c r="F407" s="141" t="s">
        <v>6873</v>
      </c>
      <c r="G407" s="142" t="s">
        <v>222</v>
      </c>
      <c r="H407" s="142" t="s">
        <v>371</v>
      </c>
      <c r="I407" s="142" t="s">
        <v>233</v>
      </c>
      <c r="J407" s="142" t="s">
        <v>225</v>
      </c>
      <c r="K407" s="140" t="s">
        <v>5942</v>
      </c>
      <c r="L407" s="140" t="s">
        <v>6874</v>
      </c>
      <c r="M407" s="142" t="s">
        <v>321</v>
      </c>
      <c r="N407" s="142" t="s">
        <v>1428</v>
      </c>
      <c r="O407" s="142" t="s">
        <v>245</v>
      </c>
      <c r="P407" s="143">
        <v>16417140</v>
      </c>
      <c r="Q407" s="143">
        <v>16417140</v>
      </c>
      <c r="R407" s="140">
        <v>0</v>
      </c>
      <c r="S407" s="142" t="s">
        <v>237</v>
      </c>
      <c r="T407" s="144" t="s">
        <v>24</v>
      </c>
      <c r="U407" s="142" t="s">
        <v>24</v>
      </c>
      <c r="V407" s="142"/>
      <c r="W407" s="142" t="s">
        <v>24</v>
      </c>
      <c r="X407" s="142"/>
      <c r="Y407" s="145" t="s">
        <v>24</v>
      </c>
    </row>
    <row r="408" spans="1:25" s="108" customFormat="1" x14ac:dyDescent="0.25">
      <c r="A408" s="107">
        <v>398</v>
      </c>
      <c r="B408" s="108" t="s">
        <v>5632</v>
      </c>
      <c r="C408" s="14" t="s">
        <v>54</v>
      </c>
      <c r="D408" s="14"/>
      <c r="E408" s="140" t="s">
        <v>6875</v>
      </c>
      <c r="F408" s="141" t="s">
        <v>6790</v>
      </c>
      <c r="G408" s="142" t="s">
        <v>231</v>
      </c>
      <c r="H408" s="142" t="s">
        <v>347</v>
      </c>
      <c r="I408" s="142" t="s">
        <v>233</v>
      </c>
      <c r="J408" s="142" t="s">
        <v>225</v>
      </c>
      <c r="K408" s="140" t="s">
        <v>5914</v>
      </c>
      <c r="L408" s="140" t="s">
        <v>6876</v>
      </c>
      <c r="M408" s="142" t="s">
        <v>311</v>
      </c>
      <c r="N408" s="142" t="s">
        <v>1222</v>
      </c>
      <c r="O408" s="142" t="s">
        <v>227</v>
      </c>
      <c r="P408" s="143">
        <v>16108750</v>
      </c>
      <c r="Q408" s="143">
        <v>16108750</v>
      </c>
      <c r="R408" s="140">
        <v>0</v>
      </c>
      <c r="S408" s="142" t="s">
        <v>237</v>
      </c>
      <c r="T408" s="144" t="s">
        <v>24</v>
      </c>
      <c r="U408" s="142" t="s">
        <v>24</v>
      </c>
      <c r="V408" s="142"/>
      <c r="W408" s="142" t="s">
        <v>24</v>
      </c>
      <c r="X408" s="142"/>
      <c r="Y408" s="145" t="s">
        <v>24</v>
      </c>
    </row>
    <row r="409" spans="1:25" s="108" customFormat="1" x14ac:dyDescent="0.25">
      <c r="A409" s="107">
        <v>399</v>
      </c>
      <c r="B409" s="108" t="s">
        <v>5633</v>
      </c>
      <c r="C409" s="14" t="s">
        <v>54</v>
      </c>
      <c r="D409" s="14"/>
      <c r="E409" s="140" t="s">
        <v>6877</v>
      </c>
      <c r="F409" s="141" t="s">
        <v>6878</v>
      </c>
      <c r="G409" s="142" t="s">
        <v>231</v>
      </c>
      <c r="H409" s="142" t="s">
        <v>365</v>
      </c>
      <c r="I409" s="142" t="s">
        <v>233</v>
      </c>
      <c r="J409" s="142" t="s">
        <v>225</v>
      </c>
      <c r="K409" s="140" t="s">
        <v>5932</v>
      </c>
      <c r="L409" s="140" t="s">
        <v>6879</v>
      </c>
      <c r="M409" s="142" t="s">
        <v>319</v>
      </c>
      <c r="N409" s="142" t="s">
        <v>1385</v>
      </c>
      <c r="O409" s="142" t="s">
        <v>251</v>
      </c>
      <c r="P409" s="143">
        <v>113208347</v>
      </c>
      <c r="Q409" s="143">
        <v>113208347</v>
      </c>
      <c r="R409" s="140">
        <v>0</v>
      </c>
      <c r="S409" s="142" t="s">
        <v>237</v>
      </c>
      <c r="T409" s="144" t="s">
        <v>24</v>
      </c>
      <c r="U409" s="142" t="s">
        <v>24</v>
      </c>
      <c r="V409" s="142"/>
      <c r="W409" s="142" t="s">
        <v>24</v>
      </c>
      <c r="X409" s="142"/>
      <c r="Y409" s="145" t="s">
        <v>24</v>
      </c>
    </row>
    <row r="410" spans="1:25" s="108" customFormat="1" x14ac:dyDescent="0.25">
      <c r="A410" s="107">
        <v>400</v>
      </c>
      <c r="B410" s="108" t="s">
        <v>5634</v>
      </c>
      <c r="C410" s="14" t="s">
        <v>54</v>
      </c>
      <c r="D410" s="14"/>
      <c r="E410" s="140" t="s">
        <v>6880</v>
      </c>
      <c r="F410" s="141" t="s">
        <v>6881</v>
      </c>
      <c r="G410" s="142" t="s">
        <v>231</v>
      </c>
      <c r="H410" s="142" t="s">
        <v>347</v>
      </c>
      <c r="I410" s="142" t="s">
        <v>233</v>
      </c>
      <c r="J410" s="142" t="s">
        <v>225</v>
      </c>
      <c r="K410" s="140" t="s">
        <v>5920</v>
      </c>
      <c r="L410" s="140" t="s">
        <v>6882</v>
      </c>
      <c r="M410" s="142" t="s">
        <v>243</v>
      </c>
      <c r="N410" s="142" t="s">
        <v>507</v>
      </c>
      <c r="O410" s="142" t="s">
        <v>256</v>
      </c>
      <c r="P410" s="143">
        <v>343804434</v>
      </c>
      <c r="Q410" s="143">
        <v>343804434</v>
      </c>
      <c r="R410" s="140">
        <v>0</v>
      </c>
      <c r="S410" s="142" t="s">
        <v>237</v>
      </c>
      <c r="T410" s="144" t="s">
        <v>24</v>
      </c>
      <c r="U410" s="142" t="s">
        <v>24</v>
      </c>
      <c r="V410" s="142"/>
      <c r="W410" s="142" t="s">
        <v>24</v>
      </c>
      <c r="X410" s="142"/>
      <c r="Y410" s="145" t="s">
        <v>24</v>
      </c>
    </row>
    <row r="411" spans="1:25" s="108" customFormat="1" x14ac:dyDescent="0.25">
      <c r="A411" s="107">
        <v>401</v>
      </c>
      <c r="B411" s="108" t="s">
        <v>5635</v>
      </c>
      <c r="C411" s="14" t="s">
        <v>54</v>
      </c>
      <c r="D411" s="14"/>
      <c r="E411" s="140" t="s">
        <v>6883</v>
      </c>
      <c r="F411" s="141" t="s">
        <v>6884</v>
      </c>
      <c r="G411" s="142" t="s">
        <v>231</v>
      </c>
      <c r="H411" s="142" t="s">
        <v>347</v>
      </c>
      <c r="I411" s="142" t="s">
        <v>233</v>
      </c>
      <c r="J411" s="142" t="s">
        <v>225</v>
      </c>
      <c r="K411" s="140" t="s">
        <v>5924</v>
      </c>
      <c r="L411" s="140" t="s">
        <v>6885</v>
      </c>
      <c r="M411" s="142" t="s">
        <v>319</v>
      </c>
      <c r="N411" s="142" t="s">
        <v>1385</v>
      </c>
      <c r="O411" s="142" t="s">
        <v>251</v>
      </c>
      <c r="P411" s="143">
        <v>5515632</v>
      </c>
      <c r="Q411" s="143">
        <v>5515632</v>
      </c>
      <c r="R411" s="140">
        <v>0</v>
      </c>
      <c r="S411" s="142" t="s">
        <v>237</v>
      </c>
      <c r="T411" s="144" t="s">
        <v>24</v>
      </c>
      <c r="U411" s="142" t="s">
        <v>24</v>
      </c>
      <c r="V411" s="142"/>
      <c r="W411" s="142" t="s">
        <v>24</v>
      </c>
      <c r="X411" s="142"/>
      <c r="Y411" s="145" t="s">
        <v>24</v>
      </c>
    </row>
    <row r="412" spans="1:25" s="108" customFormat="1" x14ac:dyDescent="0.25">
      <c r="A412" s="107">
        <v>402</v>
      </c>
      <c r="B412" s="108" t="s">
        <v>5636</v>
      </c>
      <c r="C412" s="14" t="s">
        <v>54</v>
      </c>
      <c r="D412" s="14"/>
      <c r="E412" s="140" t="s">
        <v>6886</v>
      </c>
      <c r="F412" s="141" t="s">
        <v>6887</v>
      </c>
      <c r="G412" s="142" t="s">
        <v>231</v>
      </c>
      <c r="H412" s="142" t="s">
        <v>347</v>
      </c>
      <c r="I412" s="142" t="s">
        <v>233</v>
      </c>
      <c r="J412" s="142" t="s">
        <v>225</v>
      </c>
      <c r="K412" s="140" t="s">
        <v>5908</v>
      </c>
      <c r="L412" s="140" t="s">
        <v>6888</v>
      </c>
      <c r="M412" s="142" t="s">
        <v>243</v>
      </c>
      <c r="N412" s="142" t="s">
        <v>507</v>
      </c>
      <c r="O412" s="142" t="s">
        <v>251</v>
      </c>
      <c r="P412" s="143">
        <v>3558870</v>
      </c>
      <c r="Q412" s="143">
        <v>3558870</v>
      </c>
      <c r="R412" s="140">
        <v>0</v>
      </c>
      <c r="S412" s="142" t="s">
        <v>237</v>
      </c>
      <c r="T412" s="144" t="s">
        <v>24</v>
      </c>
      <c r="U412" s="142" t="s">
        <v>24</v>
      </c>
      <c r="V412" s="142"/>
      <c r="W412" s="142" t="s">
        <v>24</v>
      </c>
      <c r="X412" s="142"/>
      <c r="Y412" s="145" t="s">
        <v>24</v>
      </c>
    </row>
    <row r="413" spans="1:25" s="108" customFormat="1" x14ac:dyDescent="0.25">
      <c r="A413" s="107">
        <v>403</v>
      </c>
      <c r="B413" s="108" t="s">
        <v>5637</v>
      </c>
      <c r="C413" s="14" t="s">
        <v>54</v>
      </c>
      <c r="D413" s="14"/>
      <c r="E413" s="140" t="s">
        <v>6889</v>
      </c>
      <c r="F413" s="141" t="s">
        <v>6890</v>
      </c>
      <c r="G413" s="142" t="s">
        <v>231</v>
      </c>
      <c r="H413" s="142" t="s">
        <v>347</v>
      </c>
      <c r="I413" s="142" t="s">
        <v>233</v>
      </c>
      <c r="J413" s="142" t="s">
        <v>225</v>
      </c>
      <c r="K413" s="140" t="s">
        <v>5924</v>
      </c>
      <c r="L413" s="140" t="s">
        <v>6891</v>
      </c>
      <c r="M413" s="142" t="s">
        <v>235</v>
      </c>
      <c r="N413" s="142" t="s">
        <v>484</v>
      </c>
      <c r="O413" s="142" t="s">
        <v>251</v>
      </c>
      <c r="P413" s="143">
        <v>128870000</v>
      </c>
      <c r="Q413" s="143">
        <v>128870000</v>
      </c>
      <c r="R413" s="140">
        <v>0</v>
      </c>
      <c r="S413" s="142" t="s">
        <v>237</v>
      </c>
      <c r="T413" s="144" t="s">
        <v>24</v>
      </c>
      <c r="U413" s="142" t="s">
        <v>24</v>
      </c>
      <c r="V413" s="142"/>
      <c r="W413" s="142" t="s">
        <v>24</v>
      </c>
      <c r="X413" s="142"/>
      <c r="Y413" s="145" t="s">
        <v>24</v>
      </c>
    </row>
    <row r="414" spans="1:25" s="108" customFormat="1" x14ac:dyDescent="0.25">
      <c r="A414" s="107">
        <v>404</v>
      </c>
      <c r="B414" s="108" t="s">
        <v>5638</v>
      </c>
      <c r="C414" s="14" t="s">
        <v>54</v>
      </c>
      <c r="D414" s="14"/>
      <c r="E414" s="140" t="s">
        <v>6892</v>
      </c>
      <c r="F414" s="141" t="s">
        <v>6893</v>
      </c>
      <c r="G414" s="142" t="s">
        <v>231</v>
      </c>
      <c r="H414" s="142" t="s">
        <v>343</v>
      </c>
      <c r="I414" s="142" t="s">
        <v>233</v>
      </c>
      <c r="J414" s="142" t="s">
        <v>225</v>
      </c>
      <c r="K414" s="140" t="s">
        <v>5942</v>
      </c>
      <c r="L414" s="140" t="s">
        <v>6894</v>
      </c>
      <c r="M414" s="142" t="s">
        <v>243</v>
      </c>
      <c r="N414" s="142" t="s">
        <v>507</v>
      </c>
      <c r="O414" s="142" t="s">
        <v>251</v>
      </c>
      <c r="P414" s="143">
        <v>0</v>
      </c>
      <c r="Q414" s="143">
        <v>0</v>
      </c>
      <c r="R414" s="140">
        <v>0</v>
      </c>
      <c r="S414" s="142" t="s">
        <v>237</v>
      </c>
      <c r="T414" s="144" t="s">
        <v>24</v>
      </c>
      <c r="U414" s="142" t="s">
        <v>24</v>
      </c>
      <c r="V414" s="142"/>
      <c r="W414" s="142" t="s">
        <v>24</v>
      </c>
      <c r="X414" s="142"/>
      <c r="Y414" s="145" t="s">
        <v>24</v>
      </c>
    </row>
    <row r="415" spans="1:25" s="108" customFormat="1" x14ac:dyDescent="0.25">
      <c r="A415" s="107">
        <v>405</v>
      </c>
      <c r="B415" s="108" t="s">
        <v>5639</v>
      </c>
      <c r="C415" s="14" t="s">
        <v>54</v>
      </c>
      <c r="D415" s="14"/>
      <c r="E415" s="140" t="s">
        <v>6895</v>
      </c>
      <c r="F415" s="141" t="s">
        <v>6896</v>
      </c>
      <c r="G415" s="142" t="s">
        <v>231</v>
      </c>
      <c r="H415" s="142" t="s">
        <v>347</v>
      </c>
      <c r="I415" s="142" t="s">
        <v>233</v>
      </c>
      <c r="J415" s="142" t="s">
        <v>225</v>
      </c>
      <c r="K415" s="140" t="s">
        <v>5932</v>
      </c>
      <c r="L415" s="140" t="s">
        <v>6897</v>
      </c>
      <c r="M415" s="142" t="s">
        <v>243</v>
      </c>
      <c r="N415" s="142" t="s">
        <v>507</v>
      </c>
      <c r="O415" s="142" t="s">
        <v>251</v>
      </c>
      <c r="P415" s="143">
        <v>46395000</v>
      </c>
      <c r="Q415" s="143">
        <v>46395000</v>
      </c>
      <c r="R415" s="140">
        <v>0</v>
      </c>
      <c r="S415" s="142" t="s">
        <v>237</v>
      </c>
      <c r="T415" s="144" t="s">
        <v>24</v>
      </c>
      <c r="U415" s="142" t="s">
        <v>24</v>
      </c>
      <c r="V415" s="142"/>
      <c r="W415" s="142" t="s">
        <v>24</v>
      </c>
      <c r="X415" s="142"/>
      <c r="Y415" s="145" t="s">
        <v>24</v>
      </c>
    </row>
    <row r="416" spans="1:25" s="108" customFormat="1" x14ac:dyDescent="0.25">
      <c r="A416" s="107">
        <v>406</v>
      </c>
      <c r="B416" s="108" t="s">
        <v>5640</v>
      </c>
      <c r="C416" s="14" t="s">
        <v>54</v>
      </c>
      <c r="D416" s="14"/>
      <c r="E416" s="140" t="s">
        <v>6898</v>
      </c>
      <c r="F416" s="141" t="s">
        <v>6899</v>
      </c>
      <c r="G416" s="142" t="s">
        <v>231</v>
      </c>
      <c r="H416" s="142" t="s">
        <v>347</v>
      </c>
      <c r="I416" s="142" t="s">
        <v>233</v>
      </c>
      <c r="J416" s="142" t="s">
        <v>225</v>
      </c>
      <c r="K416" s="140" t="s">
        <v>5908</v>
      </c>
      <c r="L416" s="140" t="s">
        <v>6900</v>
      </c>
      <c r="M416" s="142" t="s">
        <v>243</v>
      </c>
      <c r="N416" s="142" t="s">
        <v>507</v>
      </c>
      <c r="O416" s="142" t="s">
        <v>251</v>
      </c>
      <c r="P416" s="143">
        <v>7200000</v>
      </c>
      <c r="Q416" s="143">
        <v>7200000</v>
      </c>
      <c r="R416" s="140">
        <v>0</v>
      </c>
      <c r="S416" s="142" t="s">
        <v>237</v>
      </c>
      <c r="T416" s="144" t="s">
        <v>24</v>
      </c>
      <c r="U416" s="142" t="s">
        <v>24</v>
      </c>
      <c r="V416" s="142"/>
      <c r="W416" s="142" t="s">
        <v>24</v>
      </c>
      <c r="X416" s="142"/>
      <c r="Y416" s="145" t="s">
        <v>24</v>
      </c>
    </row>
    <row r="417" spans="1:25" s="108" customFormat="1" x14ac:dyDescent="0.25">
      <c r="A417" s="107">
        <v>407</v>
      </c>
      <c r="B417" s="108" t="s">
        <v>5641</v>
      </c>
      <c r="C417" s="14" t="s">
        <v>54</v>
      </c>
      <c r="D417" s="14"/>
      <c r="E417" s="140" t="s">
        <v>6901</v>
      </c>
      <c r="F417" s="141" t="s">
        <v>6832</v>
      </c>
      <c r="G417" s="142" t="s">
        <v>231</v>
      </c>
      <c r="H417" s="142" t="s">
        <v>365</v>
      </c>
      <c r="I417" s="142" t="s">
        <v>233</v>
      </c>
      <c r="J417" s="142" t="s">
        <v>225</v>
      </c>
      <c r="K417" s="140" t="s">
        <v>5914</v>
      </c>
      <c r="L417" s="140" t="s">
        <v>6902</v>
      </c>
      <c r="M417" s="142" t="s">
        <v>243</v>
      </c>
      <c r="N417" s="142" t="s">
        <v>507</v>
      </c>
      <c r="O417" s="142" t="s">
        <v>245</v>
      </c>
      <c r="P417" s="143">
        <v>350000000</v>
      </c>
      <c r="Q417" s="143">
        <v>350000000</v>
      </c>
      <c r="R417" s="140">
        <v>0</v>
      </c>
      <c r="S417" s="142" t="s">
        <v>237</v>
      </c>
      <c r="T417" s="144" t="s">
        <v>24</v>
      </c>
      <c r="U417" s="142" t="s">
        <v>24</v>
      </c>
      <c r="V417" s="142"/>
      <c r="W417" s="142" t="s">
        <v>24</v>
      </c>
      <c r="X417" s="142"/>
      <c r="Y417" s="145" t="s">
        <v>24</v>
      </c>
    </row>
    <row r="418" spans="1:25" s="108" customFormat="1" x14ac:dyDescent="0.25">
      <c r="A418" s="107">
        <v>408</v>
      </c>
      <c r="B418" s="108" t="s">
        <v>5642</v>
      </c>
      <c r="C418" s="14" t="s">
        <v>54</v>
      </c>
      <c r="D418" s="14"/>
      <c r="E418" s="140" t="s">
        <v>6903</v>
      </c>
      <c r="F418" s="141" t="s">
        <v>6904</v>
      </c>
      <c r="G418" s="142" t="s">
        <v>231</v>
      </c>
      <c r="H418" s="142" t="s">
        <v>347</v>
      </c>
      <c r="I418" s="142" t="s">
        <v>233</v>
      </c>
      <c r="J418" s="142" t="s">
        <v>225</v>
      </c>
      <c r="K418" s="140" t="s">
        <v>5924</v>
      </c>
      <c r="L418" s="140" t="s">
        <v>6905</v>
      </c>
      <c r="M418" s="142" t="s">
        <v>243</v>
      </c>
      <c r="N418" s="142" t="s">
        <v>507</v>
      </c>
      <c r="O418" s="142" t="s">
        <v>251</v>
      </c>
      <c r="P418" s="143">
        <v>64435000</v>
      </c>
      <c r="Q418" s="143">
        <v>64435000</v>
      </c>
      <c r="R418" s="140">
        <v>0</v>
      </c>
      <c r="S418" s="142" t="s">
        <v>237</v>
      </c>
      <c r="T418" s="144" t="s">
        <v>24</v>
      </c>
      <c r="U418" s="142" t="s">
        <v>24</v>
      </c>
      <c r="V418" s="142"/>
      <c r="W418" s="142" t="s">
        <v>24</v>
      </c>
      <c r="X418" s="142"/>
      <c r="Y418" s="145" t="s">
        <v>24</v>
      </c>
    </row>
    <row r="419" spans="1:25" s="108" customFormat="1" x14ac:dyDescent="0.25">
      <c r="A419" s="107">
        <v>409</v>
      </c>
      <c r="B419" s="108" t="s">
        <v>5643</v>
      </c>
      <c r="C419" s="14" t="s">
        <v>54</v>
      </c>
      <c r="D419" s="14"/>
      <c r="E419" s="140" t="s">
        <v>6906</v>
      </c>
      <c r="F419" s="141" t="s">
        <v>6907</v>
      </c>
      <c r="G419" s="142" t="s">
        <v>231</v>
      </c>
      <c r="H419" s="142" t="s">
        <v>365</v>
      </c>
      <c r="I419" s="142" t="s">
        <v>233</v>
      </c>
      <c r="J419" s="142" t="s">
        <v>225</v>
      </c>
      <c r="K419" s="140" t="s">
        <v>5924</v>
      </c>
      <c r="L419" s="140" t="s">
        <v>6908</v>
      </c>
      <c r="M419" s="142" t="s">
        <v>235</v>
      </c>
      <c r="N419" s="142" t="s">
        <v>484</v>
      </c>
      <c r="O419" s="142" t="s">
        <v>256</v>
      </c>
      <c r="P419" s="143">
        <v>136275000</v>
      </c>
      <c r="Q419" s="143">
        <v>136275000</v>
      </c>
      <c r="R419" s="140">
        <v>0</v>
      </c>
      <c r="S419" s="142" t="s">
        <v>237</v>
      </c>
      <c r="T419" s="144" t="s">
        <v>24</v>
      </c>
      <c r="U419" s="142" t="s">
        <v>24</v>
      </c>
      <c r="V419" s="142"/>
      <c r="W419" s="142" t="s">
        <v>24</v>
      </c>
      <c r="X419" s="142"/>
      <c r="Y419" s="145" t="s">
        <v>24</v>
      </c>
    </row>
    <row r="420" spans="1:25" s="108" customFormat="1" x14ac:dyDescent="0.25">
      <c r="A420" s="107">
        <v>410</v>
      </c>
      <c r="B420" s="108" t="s">
        <v>5644</v>
      </c>
      <c r="C420" s="14" t="s">
        <v>54</v>
      </c>
      <c r="D420" s="14"/>
      <c r="E420" s="140" t="s">
        <v>6909</v>
      </c>
      <c r="F420" s="141" t="s">
        <v>6878</v>
      </c>
      <c r="G420" s="142" t="s">
        <v>231</v>
      </c>
      <c r="H420" s="142" t="s">
        <v>365</v>
      </c>
      <c r="I420" s="142" t="s">
        <v>233</v>
      </c>
      <c r="J420" s="142" t="s">
        <v>225</v>
      </c>
      <c r="K420" s="140" t="s">
        <v>5924</v>
      </c>
      <c r="L420" s="140" t="s">
        <v>6910</v>
      </c>
      <c r="M420" s="142" t="s">
        <v>235</v>
      </c>
      <c r="N420" s="142" t="s">
        <v>484</v>
      </c>
      <c r="O420" s="142" t="s">
        <v>256</v>
      </c>
      <c r="P420" s="143">
        <v>103000000</v>
      </c>
      <c r="Q420" s="143">
        <v>103000000</v>
      </c>
      <c r="R420" s="140">
        <v>0</v>
      </c>
      <c r="S420" s="142" t="s">
        <v>237</v>
      </c>
      <c r="T420" s="144" t="s">
        <v>24</v>
      </c>
      <c r="U420" s="142" t="s">
        <v>24</v>
      </c>
      <c r="V420" s="142"/>
      <c r="W420" s="142" t="s">
        <v>24</v>
      </c>
      <c r="X420" s="142"/>
      <c r="Y420" s="145" t="s">
        <v>24</v>
      </c>
    </row>
    <row r="421" spans="1:25" s="108" customFormat="1" x14ac:dyDescent="0.25">
      <c r="A421" s="107">
        <v>411</v>
      </c>
      <c r="B421" s="108" t="s">
        <v>5645</v>
      </c>
      <c r="C421" s="14" t="s">
        <v>54</v>
      </c>
      <c r="D421" s="14"/>
      <c r="E421" s="140" t="s">
        <v>6911</v>
      </c>
      <c r="F421" s="141" t="s">
        <v>6912</v>
      </c>
      <c r="G421" s="142" t="s">
        <v>231</v>
      </c>
      <c r="H421" s="142" t="s">
        <v>365</v>
      </c>
      <c r="I421" s="142" t="s">
        <v>233</v>
      </c>
      <c r="J421" s="142" t="s">
        <v>225</v>
      </c>
      <c r="K421" s="140" t="s">
        <v>5920</v>
      </c>
      <c r="L421" s="140" t="s">
        <v>6913</v>
      </c>
      <c r="M421" s="142" t="s">
        <v>235</v>
      </c>
      <c r="N421" s="142" t="s">
        <v>484</v>
      </c>
      <c r="O421" s="142" t="s">
        <v>251</v>
      </c>
      <c r="P421" s="143">
        <v>115000000</v>
      </c>
      <c r="Q421" s="143">
        <v>115000000</v>
      </c>
      <c r="R421" s="140">
        <v>0</v>
      </c>
      <c r="S421" s="142" t="s">
        <v>237</v>
      </c>
      <c r="T421" s="144" t="s">
        <v>24</v>
      </c>
      <c r="U421" s="142" t="s">
        <v>24</v>
      </c>
      <c r="V421" s="142"/>
      <c r="W421" s="142" t="s">
        <v>24</v>
      </c>
      <c r="X421" s="142"/>
      <c r="Y421" s="145" t="s">
        <v>24</v>
      </c>
    </row>
    <row r="422" spans="1:25" s="108" customFormat="1" x14ac:dyDescent="0.25">
      <c r="A422" s="107">
        <v>412</v>
      </c>
      <c r="B422" s="108" t="s">
        <v>5646</v>
      </c>
      <c r="C422" s="14" t="s">
        <v>54</v>
      </c>
      <c r="D422" s="14"/>
      <c r="E422" s="140" t="s">
        <v>6914</v>
      </c>
      <c r="F422" s="141" t="s">
        <v>6915</v>
      </c>
      <c r="G422" s="142" t="s">
        <v>222</v>
      </c>
      <c r="H422" s="142" t="s">
        <v>232</v>
      </c>
      <c r="I422" s="142" t="s">
        <v>233</v>
      </c>
      <c r="J422" s="142" t="s">
        <v>225</v>
      </c>
      <c r="K422" s="140" t="s">
        <v>5942</v>
      </c>
      <c r="L422" s="140" t="s">
        <v>6916</v>
      </c>
      <c r="M422" s="142" t="s">
        <v>268</v>
      </c>
      <c r="N422" s="142" t="s">
        <v>768</v>
      </c>
      <c r="O422" s="142" t="s">
        <v>245</v>
      </c>
      <c r="P422" s="143">
        <v>0</v>
      </c>
      <c r="Q422" s="143">
        <v>0</v>
      </c>
      <c r="R422" s="140">
        <v>0</v>
      </c>
      <c r="S422" s="142" t="s">
        <v>237</v>
      </c>
      <c r="T422" s="144" t="s">
        <v>24</v>
      </c>
      <c r="U422" s="142" t="s">
        <v>24</v>
      </c>
      <c r="V422" s="142"/>
      <c r="W422" s="142" t="s">
        <v>24</v>
      </c>
      <c r="X422" s="142"/>
      <c r="Y422" s="145" t="s">
        <v>24</v>
      </c>
    </row>
    <row r="423" spans="1:25" s="108" customFormat="1" x14ac:dyDescent="0.25">
      <c r="A423" s="107">
        <v>413</v>
      </c>
      <c r="B423" s="108" t="s">
        <v>5647</v>
      </c>
      <c r="C423" s="14" t="s">
        <v>54</v>
      </c>
      <c r="D423" s="14"/>
      <c r="E423" s="140" t="s">
        <v>6917</v>
      </c>
      <c r="F423" s="141" t="s">
        <v>6918</v>
      </c>
      <c r="G423" s="142" t="s">
        <v>222</v>
      </c>
      <c r="H423" s="142" t="s">
        <v>232</v>
      </c>
      <c r="I423" s="142" t="s">
        <v>233</v>
      </c>
      <c r="J423" s="142" t="s">
        <v>225</v>
      </c>
      <c r="K423" s="140" t="s">
        <v>5942</v>
      </c>
      <c r="L423" s="140" t="s">
        <v>6916</v>
      </c>
      <c r="M423" s="142" t="s">
        <v>268</v>
      </c>
      <c r="N423" s="142" t="s">
        <v>768</v>
      </c>
      <c r="O423" s="142" t="s">
        <v>245</v>
      </c>
      <c r="P423" s="143">
        <v>0</v>
      </c>
      <c r="Q423" s="143">
        <v>0</v>
      </c>
      <c r="R423" s="140">
        <v>0</v>
      </c>
      <c r="S423" s="142" t="s">
        <v>237</v>
      </c>
      <c r="T423" s="144" t="s">
        <v>24</v>
      </c>
      <c r="U423" s="142" t="s">
        <v>24</v>
      </c>
      <c r="V423" s="142"/>
      <c r="W423" s="142" t="s">
        <v>24</v>
      </c>
      <c r="X423" s="142"/>
      <c r="Y423" s="145" t="s">
        <v>24</v>
      </c>
    </row>
    <row r="424" spans="1:25" s="108" customFormat="1" x14ac:dyDescent="0.25">
      <c r="A424" s="107">
        <v>414</v>
      </c>
      <c r="B424" s="108" t="s">
        <v>5648</v>
      </c>
      <c r="C424" s="14" t="s">
        <v>54</v>
      </c>
      <c r="D424" s="14"/>
      <c r="E424" s="140" t="s">
        <v>6919</v>
      </c>
      <c r="F424" s="141" t="s">
        <v>6920</v>
      </c>
      <c r="G424" s="142" t="s">
        <v>231</v>
      </c>
      <c r="H424" s="142" t="s">
        <v>365</v>
      </c>
      <c r="I424" s="142" t="s">
        <v>233</v>
      </c>
      <c r="J424" s="142" t="s">
        <v>225</v>
      </c>
      <c r="K424" s="140" t="s">
        <v>5932</v>
      </c>
      <c r="L424" s="140" t="s">
        <v>6921</v>
      </c>
      <c r="M424" s="142" t="s">
        <v>243</v>
      </c>
      <c r="N424" s="142" t="s">
        <v>507</v>
      </c>
      <c r="O424" s="142" t="s">
        <v>251</v>
      </c>
      <c r="P424" s="143">
        <v>655744350</v>
      </c>
      <c r="Q424" s="143">
        <v>655744350</v>
      </c>
      <c r="R424" s="140">
        <v>0</v>
      </c>
      <c r="S424" s="142" t="s">
        <v>237</v>
      </c>
      <c r="T424" s="144" t="s">
        <v>24</v>
      </c>
      <c r="U424" s="142" t="s">
        <v>24</v>
      </c>
      <c r="V424" s="142"/>
      <c r="W424" s="142" t="s">
        <v>24</v>
      </c>
      <c r="X424" s="142"/>
      <c r="Y424" s="145" t="s">
        <v>24</v>
      </c>
    </row>
    <row r="425" spans="1:25" s="108" customFormat="1" x14ac:dyDescent="0.25">
      <c r="A425" s="107">
        <v>415</v>
      </c>
      <c r="B425" s="108" t="s">
        <v>5649</v>
      </c>
      <c r="C425" s="14" t="s">
        <v>54</v>
      </c>
      <c r="D425" s="14"/>
      <c r="E425" s="140" t="s">
        <v>6922</v>
      </c>
      <c r="F425" s="141" t="s">
        <v>6923</v>
      </c>
      <c r="G425" s="142" t="s">
        <v>231</v>
      </c>
      <c r="H425" s="142" t="s">
        <v>365</v>
      </c>
      <c r="I425" s="142" t="s">
        <v>233</v>
      </c>
      <c r="J425" s="142" t="s">
        <v>225</v>
      </c>
      <c r="K425" s="140" t="s">
        <v>5942</v>
      </c>
      <c r="L425" s="140" t="s">
        <v>6924</v>
      </c>
      <c r="M425" s="142" t="s">
        <v>235</v>
      </c>
      <c r="N425" s="142" t="s">
        <v>484</v>
      </c>
      <c r="O425" s="142" t="s">
        <v>251</v>
      </c>
      <c r="P425" s="143">
        <v>135115000</v>
      </c>
      <c r="Q425" s="143">
        <v>135115000</v>
      </c>
      <c r="R425" s="140">
        <v>0</v>
      </c>
      <c r="S425" s="142" t="s">
        <v>237</v>
      </c>
      <c r="T425" s="144" t="s">
        <v>24</v>
      </c>
      <c r="U425" s="142" t="s">
        <v>24</v>
      </c>
      <c r="V425" s="142"/>
      <c r="W425" s="142" t="s">
        <v>24</v>
      </c>
      <c r="X425" s="142"/>
      <c r="Y425" s="145" t="s">
        <v>24</v>
      </c>
    </row>
    <row r="426" spans="1:25" s="108" customFormat="1" x14ac:dyDescent="0.25">
      <c r="A426" s="107">
        <v>416</v>
      </c>
      <c r="B426" s="108" t="s">
        <v>5650</v>
      </c>
      <c r="C426" s="14" t="s">
        <v>54</v>
      </c>
      <c r="D426" s="14"/>
      <c r="E426" s="140" t="s">
        <v>6925</v>
      </c>
      <c r="F426" s="141" t="s">
        <v>6926</v>
      </c>
      <c r="G426" s="142" t="s">
        <v>231</v>
      </c>
      <c r="H426" s="142" t="s">
        <v>365</v>
      </c>
      <c r="I426" s="142" t="s">
        <v>233</v>
      </c>
      <c r="J426" s="142" t="s">
        <v>225</v>
      </c>
      <c r="K426" s="140" t="s">
        <v>5924</v>
      </c>
      <c r="L426" s="140" t="s">
        <v>6927</v>
      </c>
      <c r="M426" s="142" t="s">
        <v>235</v>
      </c>
      <c r="N426" s="142" t="s">
        <v>484</v>
      </c>
      <c r="O426" s="142" t="s">
        <v>245</v>
      </c>
      <c r="P426" s="143">
        <v>100115000</v>
      </c>
      <c r="Q426" s="143">
        <v>100115000</v>
      </c>
      <c r="R426" s="140">
        <v>0</v>
      </c>
      <c r="S426" s="142" t="s">
        <v>237</v>
      </c>
      <c r="T426" s="144" t="s">
        <v>24</v>
      </c>
      <c r="U426" s="142" t="s">
        <v>24</v>
      </c>
      <c r="V426" s="142"/>
      <c r="W426" s="142" t="s">
        <v>24</v>
      </c>
      <c r="X426" s="142"/>
      <c r="Y426" s="145" t="s">
        <v>24</v>
      </c>
    </row>
    <row r="427" spans="1:25" s="108" customFormat="1" x14ac:dyDescent="0.25">
      <c r="A427" s="107">
        <v>417</v>
      </c>
      <c r="B427" s="108" t="s">
        <v>5651</v>
      </c>
      <c r="C427" s="14" t="s">
        <v>54</v>
      </c>
      <c r="D427" s="14"/>
      <c r="E427" s="140" t="s">
        <v>6928</v>
      </c>
      <c r="F427" s="141" t="s">
        <v>6929</v>
      </c>
      <c r="G427" s="142" t="s">
        <v>231</v>
      </c>
      <c r="H427" s="142" t="s">
        <v>355</v>
      </c>
      <c r="I427" s="142" t="s">
        <v>233</v>
      </c>
      <c r="J427" s="142" t="s">
        <v>225</v>
      </c>
      <c r="K427" s="140" t="s">
        <v>5914</v>
      </c>
      <c r="L427" s="140" t="s">
        <v>6707</v>
      </c>
      <c r="M427" s="142" t="s">
        <v>255</v>
      </c>
      <c r="N427" s="142" t="s">
        <v>680</v>
      </c>
      <c r="O427" s="142" t="s">
        <v>256</v>
      </c>
      <c r="P427" s="143">
        <v>0</v>
      </c>
      <c r="Q427" s="143">
        <v>0</v>
      </c>
      <c r="R427" s="140">
        <v>0</v>
      </c>
      <c r="S427" s="142" t="s">
        <v>237</v>
      </c>
      <c r="T427" s="144" t="s">
        <v>24</v>
      </c>
      <c r="U427" s="142" t="s">
        <v>24</v>
      </c>
      <c r="V427" s="142"/>
      <c r="W427" s="142" t="s">
        <v>24</v>
      </c>
      <c r="X427" s="142"/>
      <c r="Y427" s="145" t="s">
        <v>24</v>
      </c>
    </row>
    <row r="428" spans="1:25" s="108" customFormat="1" x14ac:dyDescent="0.25">
      <c r="A428" s="107">
        <v>418</v>
      </c>
      <c r="B428" s="108" t="s">
        <v>5652</v>
      </c>
      <c r="C428" s="14" t="s">
        <v>54</v>
      </c>
      <c r="D428" s="14"/>
      <c r="E428" s="140" t="s">
        <v>6930</v>
      </c>
      <c r="F428" s="141" t="s">
        <v>6931</v>
      </c>
      <c r="G428" s="142" t="s">
        <v>231</v>
      </c>
      <c r="H428" s="142" t="s">
        <v>365</v>
      </c>
      <c r="I428" s="142" t="s">
        <v>233</v>
      </c>
      <c r="J428" s="142" t="s">
        <v>225</v>
      </c>
      <c r="K428" s="140" t="s">
        <v>5924</v>
      </c>
      <c r="L428" s="140" t="s">
        <v>6932</v>
      </c>
      <c r="M428" s="142" t="s">
        <v>235</v>
      </c>
      <c r="N428" s="142" t="s">
        <v>484</v>
      </c>
      <c r="O428" s="142" t="s">
        <v>251</v>
      </c>
      <c r="P428" s="143">
        <v>983677000</v>
      </c>
      <c r="Q428" s="143">
        <v>983677000</v>
      </c>
      <c r="R428" s="140">
        <v>0</v>
      </c>
      <c r="S428" s="142" t="s">
        <v>237</v>
      </c>
      <c r="T428" s="144" t="s">
        <v>24</v>
      </c>
      <c r="U428" s="142" t="s">
        <v>24</v>
      </c>
      <c r="V428" s="142"/>
      <c r="W428" s="142" t="s">
        <v>24</v>
      </c>
      <c r="X428" s="142"/>
      <c r="Y428" s="145" t="s">
        <v>24</v>
      </c>
    </row>
    <row r="429" spans="1:25" s="108" customFormat="1" x14ac:dyDescent="0.25">
      <c r="A429" s="107">
        <v>419</v>
      </c>
      <c r="B429" s="108" t="s">
        <v>5653</v>
      </c>
      <c r="C429" s="14" t="s">
        <v>54</v>
      </c>
      <c r="D429" s="14"/>
      <c r="E429" s="140" t="s">
        <v>6933</v>
      </c>
      <c r="F429" s="141" t="s">
        <v>6934</v>
      </c>
      <c r="G429" s="142" t="s">
        <v>231</v>
      </c>
      <c r="H429" s="142" t="s">
        <v>347</v>
      </c>
      <c r="I429" s="142" t="s">
        <v>233</v>
      </c>
      <c r="J429" s="142" t="s">
        <v>225</v>
      </c>
      <c r="K429" s="140" t="s">
        <v>5920</v>
      </c>
      <c r="L429" s="140" t="s">
        <v>6935</v>
      </c>
      <c r="M429" s="142" t="s">
        <v>235</v>
      </c>
      <c r="N429" s="142" t="s">
        <v>484</v>
      </c>
      <c r="O429" s="142" t="s">
        <v>251</v>
      </c>
      <c r="P429" s="143">
        <v>27575000</v>
      </c>
      <c r="Q429" s="143">
        <v>27575000</v>
      </c>
      <c r="R429" s="140">
        <v>0</v>
      </c>
      <c r="S429" s="142" t="s">
        <v>237</v>
      </c>
      <c r="T429" s="144" t="s">
        <v>24</v>
      </c>
      <c r="U429" s="142" t="s">
        <v>24</v>
      </c>
      <c r="V429" s="142"/>
      <c r="W429" s="142" t="s">
        <v>24</v>
      </c>
      <c r="X429" s="142"/>
      <c r="Y429" s="145" t="s">
        <v>24</v>
      </c>
    </row>
    <row r="430" spans="1:25" s="108" customFormat="1" x14ac:dyDescent="0.25">
      <c r="A430" s="107">
        <v>420</v>
      </c>
      <c r="B430" s="108" t="s">
        <v>5654</v>
      </c>
      <c r="C430" s="14" t="s">
        <v>54</v>
      </c>
      <c r="D430" s="14"/>
      <c r="E430" s="140" t="s">
        <v>6936</v>
      </c>
      <c r="F430" s="141" t="s">
        <v>6937</v>
      </c>
      <c r="G430" s="142" t="s">
        <v>222</v>
      </c>
      <c r="H430" s="142" t="s">
        <v>371</v>
      </c>
      <c r="I430" s="142" t="s">
        <v>233</v>
      </c>
      <c r="J430" s="142" t="s">
        <v>225</v>
      </c>
      <c r="K430" s="140" t="s">
        <v>5920</v>
      </c>
      <c r="L430" s="140" t="s">
        <v>6938</v>
      </c>
      <c r="M430" s="142" t="s">
        <v>243</v>
      </c>
      <c r="N430" s="142" t="s">
        <v>507</v>
      </c>
      <c r="O430" s="142" t="s">
        <v>245</v>
      </c>
      <c r="P430" s="143">
        <v>120000000</v>
      </c>
      <c r="Q430" s="143">
        <v>120000000</v>
      </c>
      <c r="R430" s="140">
        <v>0</v>
      </c>
      <c r="S430" s="142" t="s">
        <v>237</v>
      </c>
      <c r="T430" s="144" t="s">
        <v>24</v>
      </c>
      <c r="U430" s="142" t="s">
        <v>24</v>
      </c>
      <c r="V430" s="142"/>
      <c r="W430" s="142" t="s">
        <v>24</v>
      </c>
      <c r="X430" s="142"/>
      <c r="Y430" s="145" t="s">
        <v>24</v>
      </c>
    </row>
    <row r="431" spans="1:25" s="108" customFormat="1" x14ac:dyDescent="0.25">
      <c r="A431" s="107">
        <v>421</v>
      </c>
      <c r="B431" s="108" t="s">
        <v>5655</v>
      </c>
      <c r="C431" s="14" t="s">
        <v>54</v>
      </c>
      <c r="D431" s="14"/>
      <c r="E431" s="140" t="s">
        <v>6939</v>
      </c>
      <c r="F431" s="141" t="s">
        <v>6940</v>
      </c>
      <c r="G431" s="142" t="s">
        <v>222</v>
      </c>
      <c r="H431" s="142" t="s">
        <v>232</v>
      </c>
      <c r="I431" s="142" t="s">
        <v>233</v>
      </c>
      <c r="J431" s="142" t="s">
        <v>225</v>
      </c>
      <c r="K431" s="140" t="s">
        <v>5914</v>
      </c>
      <c r="L431" s="140" t="s">
        <v>6941</v>
      </c>
      <c r="M431" s="142" t="s">
        <v>244</v>
      </c>
      <c r="N431" s="142" t="s">
        <v>551</v>
      </c>
      <c r="O431" s="142" t="s">
        <v>245</v>
      </c>
      <c r="P431" s="160">
        <v>0</v>
      </c>
      <c r="Q431" s="143">
        <v>0</v>
      </c>
      <c r="R431" s="140">
        <v>0</v>
      </c>
      <c r="S431" s="142" t="s">
        <v>237</v>
      </c>
      <c r="T431" s="144" t="s">
        <v>24</v>
      </c>
      <c r="U431" s="142" t="s">
        <v>24</v>
      </c>
      <c r="V431" s="142"/>
      <c r="W431" s="142" t="s">
        <v>24</v>
      </c>
      <c r="X431" s="142"/>
      <c r="Y431" s="145" t="s">
        <v>24</v>
      </c>
    </row>
    <row r="432" spans="1:25" s="108" customFormat="1" x14ac:dyDescent="0.25">
      <c r="A432" s="107">
        <v>422</v>
      </c>
      <c r="B432" s="108" t="s">
        <v>5656</v>
      </c>
      <c r="C432" s="14" t="s">
        <v>54</v>
      </c>
      <c r="D432" s="14"/>
      <c r="E432" s="140" t="s">
        <v>6942</v>
      </c>
      <c r="F432" s="141" t="s">
        <v>6943</v>
      </c>
      <c r="G432" s="142" t="s">
        <v>231</v>
      </c>
      <c r="H432" s="142" t="s">
        <v>365</v>
      </c>
      <c r="I432" s="142" t="s">
        <v>233</v>
      </c>
      <c r="J432" s="142" t="s">
        <v>225</v>
      </c>
      <c r="K432" s="140" t="s">
        <v>5924</v>
      </c>
      <c r="L432" s="140" t="s">
        <v>6944</v>
      </c>
      <c r="M432" s="142" t="s">
        <v>243</v>
      </c>
      <c r="N432" s="142" t="s">
        <v>507</v>
      </c>
      <c r="O432" s="142" t="s">
        <v>256</v>
      </c>
      <c r="P432" s="143">
        <v>1019630527</v>
      </c>
      <c r="Q432" s="143">
        <v>1019630527</v>
      </c>
      <c r="R432" s="140">
        <v>0</v>
      </c>
      <c r="S432" s="142" t="s">
        <v>237</v>
      </c>
      <c r="T432" s="144" t="s">
        <v>24</v>
      </c>
      <c r="U432" s="142" t="s">
        <v>24</v>
      </c>
      <c r="V432" s="142"/>
      <c r="W432" s="142" t="s">
        <v>24</v>
      </c>
      <c r="X432" s="142"/>
      <c r="Y432" s="145" t="s">
        <v>24</v>
      </c>
    </row>
    <row r="433" spans="1:25" s="108" customFormat="1" x14ac:dyDescent="0.25">
      <c r="A433" s="107">
        <v>423</v>
      </c>
      <c r="B433" s="108" t="s">
        <v>5657</v>
      </c>
      <c r="C433" s="14" t="s">
        <v>54</v>
      </c>
      <c r="D433" s="14"/>
      <c r="E433" s="140" t="s">
        <v>6945</v>
      </c>
      <c r="F433" s="141" t="s">
        <v>6946</v>
      </c>
      <c r="G433" s="142" t="s">
        <v>231</v>
      </c>
      <c r="H433" s="142" t="s">
        <v>365</v>
      </c>
      <c r="I433" s="142" t="s">
        <v>233</v>
      </c>
      <c r="J433" s="142" t="s">
        <v>225</v>
      </c>
      <c r="K433" s="140" t="s">
        <v>5932</v>
      </c>
      <c r="L433" s="140" t="s">
        <v>6947</v>
      </c>
      <c r="M433" s="142" t="s">
        <v>235</v>
      </c>
      <c r="N433" s="142" t="s">
        <v>484</v>
      </c>
      <c r="O433" s="142" t="s">
        <v>245</v>
      </c>
      <c r="P433" s="143">
        <v>75440935</v>
      </c>
      <c r="Q433" s="143">
        <v>75440935</v>
      </c>
      <c r="R433" s="140">
        <v>0</v>
      </c>
      <c r="S433" s="142" t="s">
        <v>237</v>
      </c>
      <c r="T433" s="144" t="s">
        <v>24</v>
      </c>
      <c r="U433" s="142" t="s">
        <v>24</v>
      </c>
      <c r="V433" s="142"/>
      <c r="W433" s="142" t="s">
        <v>24</v>
      </c>
      <c r="X433" s="142"/>
      <c r="Y433" s="145" t="s">
        <v>24</v>
      </c>
    </row>
    <row r="434" spans="1:25" s="108" customFormat="1" x14ac:dyDescent="0.25">
      <c r="A434" s="107">
        <v>424</v>
      </c>
      <c r="B434" s="108" t="s">
        <v>5658</v>
      </c>
      <c r="C434" s="14" t="s">
        <v>54</v>
      </c>
      <c r="D434" s="14"/>
      <c r="E434" s="140" t="s">
        <v>6948</v>
      </c>
      <c r="F434" s="141" t="s">
        <v>6949</v>
      </c>
      <c r="G434" s="142" t="s">
        <v>231</v>
      </c>
      <c r="H434" s="142" t="s">
        <v>347</v>
      </c>
      <c r="I434" s="142" t="s">
        <v>233</v>
      </c>
      <c r="J434" s="142" t="s">
        <v>225</v>
      </c>
      <c r="K434" s="140" t="s">
        <v>5920</v>
      </c>
      <c r="L434" s="140" t="s">
        <v>6950</v>
      </c>
      <c r="M434" s="142" t="s">
        <v>243</v>
      </c>
      <c r="N434" s="142" t="s">
        <v>507</v>
      </c>
      <c r="O434" s="142" t="s">
        <v>245</v>
      </c>
      <c r="P434" s="143">
        <v>25700000</v>
      </c>
      <c r="Q434" s="143">
        <v>25700000</v>
      </c>
      <c r="R434" s="140">
        <v>0</v>
      </c>
      <c r="S434" s="142" t="s">
        <v>237</v>
      </c>
      <c r="T434" s="144" t="s">
        <v>24</v>
      </c>
      <c r="U434" s="142" t="s">
        <v>24</v>
      </c>
      <c r="V434" s="142"/>
      <c r="W434" s="142" t="s">
        <v>24</v>
      </c>
      <c r="X434" s="142"/>
      <c r="Y434" s="145" t="s">
        <v>24</v>
      </c>
    </row>
    <row r="435" spans="1:25" s="108" customFormat="1" x14ac:dyDescent="0.25">
      <c r="A435" s="107">
        <v>425</v>
      </c>
      <c r="B435" s="108" t="s">
        <v>5659</v>
      </c>
      <c r="C435" s="14" t="s">
        <v>54</v>
      </c>
      <c r="D435" s="14"/>
      <c r="E435" s="140" t="s">
        <v>6951</v>
      </c>
      <c r="F435" s="141" t="s">
        <v>6952</v>
      </c>
      <c r="G435" s="142" t="s">
        <v>231</v>
      </c>
      <c r="H435" s="142" t="s">
        <v>347</v>
      </c>
      <c r="I435" s="142" t="s">
        <v>233</v>
      </c>
      <c r="J435" s="142" t="s">
        <v>225</v>
      </c>
      <c r="K435" s="140" t="s">
        <v>5908</v>
      </c>
      <c r="L435" s="140" t="s">
        <v>6953</v>
      </c>
      <c r="M435" s="142" t="s">
        <v>243</v>
      </c>
      <c r="N435" s="142" t="s">
        <v>507</v>
      </c>
      <c r="O435" s="142" t="s">
        <v>251</v>
      </c>
      <c r="P435" s="143">
        <v>10200000</v>
      </c>
      <c r="Q435" s="143">
        <v>10200000</v>
      </c>
      <c r="R435" s="140">
        <v>0</v>
      </c>
      <c r="S435" s="142" t="s">
        <v>237</v>
      </c>
      <c r="T435" s="144" t="s">
        <v>24</v>
      </c>
      <c r="U435" s="142" t="s">
        <v>24</v>
      </c>
      <c r="V435" s="142"/>
      <c r="W435" s="142" t="s">
        <v>24</v>
      </c>
      <c r="X435" s="142"/>
      <c r="Y435" s="145" t="s">
        <v>24</v>
      </c>
    </row>
    <row r="436" spans="1:25" s="108" customFormat="1" x14ac:dyDescent="0.25">
      <c r="A436" s="107">
        <v>426</v>
      </c>
      <c r="B436" s="108" t="s">
        <v>5660</v>
      </c>
      <c r="C436" s="14" t="s">
        <v>54</v>
      </c>
      <c r="D436" s="14"/>
      <c r="E436" s="140" t="s">
        <v>6954</v>
      </c>
      <c r="F436" s="141" t="s">
        <v>6955</v>
      </c>
      <c r="G436" s="142" t="s">
        <v>231</v>
      </c>
      <c r="H436" s="142" t="s">
        <v>347</v>
      </c>
      <c r="I436" s="142" t="s">
        <v>233</v>
      </c>
      <c r="J436" s="142" t="s">
        <v>225</v>
      </c>
      <c r="K436" s="140" t="s">
        <v>5908</v>
      </c>
      <c r="L436" s="140" t="s">
        <v>6956</v>
      </c>
      <c r="M436" s="142" t="s">
        <v>243</v>
      </c>
      <c r="N436" s="142" t="s">
        <v>507</v>
      </c>
      <c r="O436" s="142" t="s">
        <v>251</v>
      </c>
      <c r="P436" s="143">
        <v>13000000</v>
      </c>
      <c r="Q436" s="143">
        <v>13000000</v>
      </c>
      <c r="R436" s="140">
        <v>0</v>
      </c>
      <c r="S436" s="142" t="s">
        <v>237</v>
      </c>
      <c r="T436" s="144" t="s">
        <v>24</v>
      </c>
      <c r="U436" s="142" t="s">
        <v>24</v>
      </c>
      <c r="V436" s="142"/>
      <c r="W436" s="142" t="s">
        <v>24</v>
      </c>
      <c r="X436" s="142"/>
      <c r="Y436" s="145" t="s">
        <v>24</v>
      </c>
    </row>
    <row r="437" spans="1:25" s="108" customFormat="1" x14ac:dyDescent="0.25">
      <c r="A437" s="107">
        <v>427</v>
      </c>
      <c r="B437" s="108" t="s">
        <v>5661</v>
      </c>
      <c r="C437" s="14" t="s">
        <v>54</v>
      </c>
      <c r="D437" s="14"/>
      <c r="E437" s="140" t="s">
        <v>6957</v>
      </c>
      <c r="F437" s="141" t="s">
        <v>6958</v>
      </c>
      <c r="G437" s="142" t="s">
        <v>231</v>
      </c>
      <c r="H437" s="142" t="s">
        <v>365</v>
      </c>
      <c r="I437" s="142" t="s">
        <v>233</v>
      </c>
      <c r="J437" s="142" t="s">
        <v>225</v>
      </c>
      <c r="K437" s="140" t="s">
        <v>5924</v>
      </c>
      <c r="L437" s="140" t="s">
        <v>6959</v>
      </c>
      <c r="M437" s="142" t="s">
        <v>235</v>
      </c>
      <c r="N437" s="142" t="s">
        <v>484</v>
      </c>
      <c r="O437" s="142" t="s">
        <v>251</v>
      </c>
      <c r="P437" s="143">
        <v>562000000</v>
      </c>
      <c r="Q437" s="143">
        <v>562000000</v>
      </c>
      <c r="R437" s="140">
        <v>0</v>
      </c>
      <c r="S437" s="142" t="s">
        <v>237</v>
      </c>
      <c r="T437" s="144" t="s">
        <v>24</v>
      </c>
      <c r="U437" s="142" t="s">
        <v>24</v>
      </c>
      <c r="V437" s="142"/>
      <c r="W437" s="142" t="s">
        <v>24</v>
      </c>
      <c r="X437" s="142"/>
      <c r="Y437" s="145" t="s">
        <v>24</v>
      </c>
    </row>
    <row r="438" spans="1:25" s="108" customFormat="1" x14ac:dyDescent="0.25">
      <c r="A438" s="107">
        <v>428</v>
      </c>
      <c r="B438" s="108" t="s">
        <v>5662</v>
      </c>
      <c r="C438" s="14" t="s">
        <v>54</v>
      </c>
      <c r="D438" s="14"/>
      <c r="E438" s="140" t="s">
        <v>6960</v>
      </c>
      <c r="F438" s="141" t="s">
        <v>6958</v>
      </c>
      <c r="G438" s="142" t="s">
        <v>231</v>
      </c>
      <c r="H438" s="142" t="s">
        <v>347</v>
      </c>
      <c r="I438" s="142" t="s">
        <v>233</v>
      </c>
      <c r="J438" s="142" t="s">
        <v>225</v>
      </c>
      <c r="K438" s="140" t="s">
        <v>5932</v>
      </c>
      <c r="L438" s="140" t="s">
        <v>6961</v>
      </c>
      <c r="M438" s="142" t="s">
        <v>243</v>
      </c>
      <c r="N438" s="142" t="s">
        <v>507</v>
      </c>
      <c r="O438" s="142" t="s">
        <v>251</v>
      </c>
      <c r="P438" s="143">
        <v>178870000</v>
      </c>
      <c r="Q438" s="143">
        <v>178870000</v>
      </c>
      <c r="R438" s="140">
        <v>0</v>
      </c>
      <c r="S438" s="142" t="s">
        <v>237</v>
      </c>
      <c r="T438" s="144" t="s">
        <v>24</v>
      </c>
      <c r="U438" s="142" t="s">
        <v>24</v>
      </c>
      <c r="V438" s="142"/>
      <c r="W438" s="142" t="s">
        <v>24</v>
      </c>
      <c r="X438" s="142"/>
      <c r="Y438" s="145" t="s">
        <v>24</v>
      </c>
    </row>
    <row r="439" spans="1:25" s="108" customFormat="1" x14ac:dyDescent="0.25">
      <c r="A439" s="107">
        <v>429</v>
      </c>
      <c r="B439" s="108" t="s">
        <v>5663</v>
      </c>
      <c r="C439" s="14" t="s">
        <v>54</v>
      </c>
      <c r="D439" s="14"/>
      <c r="E439" s="140" t="s">
        <v>6962</v>
      </c>
      <c r="F439" s="141" t="s">
        <v>6963</v>
      </c>
      <c r="G439" s="142" t="s">
        <v>231</v>
      </c>
      <c r="H439" s="142" t="s">
        <v>365</v>
      </c>
      <c r="I439" s="142" t="s">
        <v>233</v>
      </c>
      <c r="J439" s="142" t="s">
        <v>225</v>
      </c>
      <c r="K439" s="140" t="s">
        <v>5942</v>
      </c>
      <c r="L439" s="140" t="s">
        <v>6964</v>
      </c>
      <c r="M439" s="142" t="s">
        <v>226</v>
      </c>
      <c r="N439" s="142" t="s">
        <v>342</v>
      </c>
      <c r="O439" s="142" t="s">
        <v>256</v>
      </c>
      <c r="P439" s="143">
        <v>272269000</v>
      </c>
      <c r="Q439" s="143">
        <v>272269000</v>
      </c>
      <c r="R439" s="140">
        <v>0</v>
      </c>
      <c r="S439" s="142" t="s">
        <v>237</v>
      </c>
      <c r="T439" s="144" t="s">
        <v>24</v>
      </c>
      <c r="U439" s="142" t="s">
        <v>24</v>
      </c>
      <c r="V439" s="142"/>
      <c r="W439" s="142" t="s">
        <v>24</v>
      </c>
      <c r="X439" s="142"/>
      <c r="Y439" s="145" t="s">
        <v>24</v>
      </c>
    </row>
    <row r="440" spans="1:25" s="108" customFormat="1" x14ac:dyDescent="0.25">
      <c r="A440" s="107">
        <v>430</v>
      </c>
      <c r="B440" s="108" t="s">
        <v>5664</v>
      </c>
      <c r="C440" s="14" t="s">
        <v>54</v>
      </c>
      <c r="D440" s="14"/>
      <c r="E440" s="140" t="s">
        <v>6965</v>
      </c>
      <c r="F440" s="141" t="s">
        <v>6952</v>
      </c>
      <c r="G440" s="142" t="s">
        <v>231</v>
      </c>
      <c r="H440" s="142" t="s">
        <v>365</v>
      </c>
      <c r="I440" s="142" t="s">
        <v>233</v>
      </c>
      <c r="J440" s="142" t="s">
        <v>225</v>
      </c>
      <c r="K440" s="140" t="s">
        <v>5924</v>
      </c>
      <c r="L440" s="140" t="s">
        <v>6966</v>
      </c>
      <c r="M440" s="142" t="s">
        <v>235</v>
      </c>
      <c r="N440" s="142" t="s">
        <v>484</v>
      </c>
      <c r="O440" s="142" t="s">
        <v>245</v>
      </c>
      <c r="P440" s="143">
        <v>85000000</v>
      </c>
      <c r="Q440" s="143">
        <v>85000000</v>
      </c>
      <c r="R440" s="140">
        <v>0</v>
      </c>
      <c r="S440" s="142" t="s">
        <v>237</v>
      </c>
      <c r="T440" s="144" t="s">
        <v>24</v>
      </c>
      <c r="U440" s="142" t="s">
        <v>24</v>
      </c>
      <c r="V440" s="142"/>
      <c r="W440" s="142" t="s">
        <v>24</v>
      </c>
      <c r="X440" s="142"/>
      <c r="Y440" s="145" t="s">
        <v>24</v>
      </c>
    </row>
    <row r="441" spans="1:25" s="108" customFormat="1" x14ac:dyDescent="0.25">
      <c r="A441" s="107">
        <v>431</v>
      </c>
      <c r="B441" s="108" t="s">
        <v>5665</v>
      </c>
      <c r="C441" s="14" t="s">
        <v>54</v>
      </c>
      <c r="D441" s="14"/>
      <c r="E441" s="140" t="s">
        <v>6967</v>
      </c>
      <c r="F441" s="141" t="s">
        <v>6952</v>
      </c>
      <c r="G441" s="142" t="s">
        <v>222</v>
      </c>
      <c r="H441" s="142" t="s">
        <v>371</v>
      </c>
      <c r="I441" s="142" t="s">
        <v>233</v>
      </c>
      <c r="J441" s="142" t="s">
        <v>225</v>
      </c>
      <c r="K441" s="140" t="s">
        <v>5914</v>
      </c>
      <c r="L441" s="140" t="s">
        <v>6968</v>
      </c>
      <c r="M441" s="142" t="s">
        <v>226</v>
      </c>
      <c r="N441" s="142" t="s">
        <v>342</v>
      </c>
      <c r="O441" s="142" t="s">
        <v>245</v>
      </c>
      <c r="P441" s="143">
        <v>1887783974</v>
      </c>
      <c r="Q441" s="143">
        <v>1887783974</v>
      </c>
      <c r="R441" s="140">
        <v>0</v>
      </c>
      <c r="S441" s="142" t="s">
        <v>237</v>
      </c>
      <c r="T441" s="144" t="s">
        <v>24</v>
      </c>
      <c r="U441" s="142" t="s">
        <v>24</v>
      </c>
      <c r="V441" s="142"/>
      <c r="W441" s="142" t="s">
        <v>24</v>
      </c>
      <c r="X441" s="142"/>
      <c r="Y441" s="145" t="s">
        <v>24</v>
      </c>
    </row>
    <row r="442" spans="1:25" s="108" customFormat="1" x14ac:dyDescent="0.25">
      <c r="A442" s="107">
        <v>432</v>
      </c>
      <c r="B442" s="108" t="s">
        <v>5666</v>
      </c>
      <c r="C442" s="14" t="s">
        <v>54</v>
      </c>
      <c r="D442" s="14"/>
      <c r="E442" s="140" t="s">
        <v>6969</v>
      </c>
      <c r="F442" s="141" t="s">
        <v>6970</v>
      </c>
      <c r="G442" s="142" t="s">
        <v>231</v>
      </c>
      <c r="H442" s="142" t="s">
        <v>365</v>
      </c>
      <c r="I442" s="142" t="s">
        <v>233</v>
      </c>
      <c r="J442" s="142" t="s">
        <v>225</v>
      </c>
      <c r="K442" s="140" t="s">
        <v>5942</v>
      </c>
      <c r="L442" s="140" t="s">
        <v>6971</v>
      </c>
      <c r="M442" s="142" t="s">
        <v>243</v>
      </c>
      <c r="N442" s="142" t="s">
        <v>507</v>
      </c>
      <c r="O442" s="142" t="s">
        <v>227</v>
      </c>
      <c r="P442" s="143">
        <v>4220200000</v>
      </c>
      <c r="Q442" s="143">
        <v>4220200000</v>
      </c>
      <c r="R442" s="140">
        <v>0</v>
      </c>
      <c r="S442" s="142" t="s">
        <v>237</v>
      </c>
      <c r="T442" s="144" t="s">
        <v>24</v>
      </c>
      <c r="U442" s="142" t="s">
        <v>24</v>
      </c>
      <c r="V442" s="142"/>
      <c r="W442" s="142" t="s">
        <v>24</v>
      </c>
      <c r="X442" s="142"/>
      <c r="Y442" s="145" t="s">
        <v>24</v>
      </c>
    </row>
    <row r="443" spans="1:25" s="108" customFormat="1" x14ac:dyDescent="0.25">
      <c r="A443" s="107">
        <v>433</v>
      </c>
      <c r="B443" s="108" t="s">
        <v>5667</v>
      </c>
      <c r="C443" s="14" t="s">
        <v>54</v>
      </c>
      <c r="D443" s="14"/>
      <c r="E443" s="140" t="s">
        <v>6972</v>
      </c>
      <c r="F443" s="141" t="s">
        <v>6973</v>
      </c>
      <c r="G443" s="142" t="s">
        <v>231</v>
      </c>
      <c r="H443" s="142" t="s">
        <v>347</v>
      </c>
      <c r="I443" s="142" t="s">
        <v>233</v>
      </c>
      <c r="J443" s="142" t="s">
        <v>225</v>
      </c>
      <c r="K443" s="140" t="s">
        <v>5908</v>
      </c>
      <c r="L443" s="140" t="s">
        <v>6974</v>
      </c>
      <c r="M443" s="142" t="s">
        <v>243</v>
      </c>
      <c r="N443" s="142" t="s">
        <v>507</v>
      </c>
      <c r="O443" s="142" t="s">
        <v>251</v>
      </c>
      <c r="P443" s="143">
        <v>15000000</v>
      </c>
      <c r="Q443" s="143">
        <v>15000000</v>
      </c>
      <c r="R443" s="140">
        <v>0</v>
      </c>
      <c r="S443" s="142" t="s">
        <v>237</v>
      </c>
      <c r="T443" s="144" t="s">
        <v>24</v>
      </c>
      <c r="U443" s="142" t="s">
        <v>24</v>
      </c>
      <c r="V443" s="142"/>
      <c r="W443" s="142" t="s">
        <v>24</v>
      </c>
      <c r="X443" s="142"/>
      <c r="Y443" s="145" t="s">
        <v>24</v>
      </c>
    </row>
    <row r="444" spans="1:25" s="108" customFormat="1" x14ac:dyDescent="0.25">
      <c r="A444" s="107">
        <v>434</v>
      </c>
      <c r="B444" s="108" t="s">
        <v>5668</v>
      </c>
      <c r="C444" s="14" t="s">
        <v>54</v>
      </c>
      <c r="D444" s="14"/>
      <c r="E444" s="140" t="s">
        <v>6975</v>
      </c>
      <c r="F444" s="141" t="s">
        <v>6952</v>
      </c>
      <c r="G444" s="142" t="s">
        <v>231</v>
      </c>
      <c r="H444" s="142" t="s">
        <v>347</v>
      </c>
      <c r="I444" s="142" t="s">
        <v>233</v>
      </c>
      <c r="J444" s="142" t="s">
        <v>225</v>
      </c>
      <c r="K444" s="140" t="s">
        <v>5932</v>
      </c>
      <c r="L444" s="140" t="s">
        <v>6976</v>
      </c>
      <c r="M444" s="142" t="s">
        <v>235</v>
      </c>
      <c r="N444" s="142" t="s">
        <v>484</v>
      </c>
      <c r="O444" s="142" t="s">
        <v>251</v>
      </c>
      <c r="P444" s="143">
        <v>89921689</v>
      </c>
      <c r="Q444" s="143">
        <v>89921689</v>
      </c>
      <c r="R444" s="140">
        <v>0</v>
      </c>
      <c r="S444" s="142" t="s">
        <v>237</v>
      </c>
      <c r="T444" s="144" t="s">
        <v>24</v>
      </c>
      <c r="U444" s="142" t="s">
        <v>24</v>
      </c>
      <c r="V444" s="142"/>
      <c r="W444" s="142" t="s">
        <v>24</v>
      </c>
      <c r="X444" s="142"/>
      <c r="Y444" s="145" t="s">
        <v>24</v>
      </c>
    </row>
    <row r="445" spans="1:25" s="108" customFormat="1" x14ac:dyDescent="0.25">
      <c r="A445" s="107">
        <v>435</v>
      </c>
      <c r="B445" s="108" t="s">
        <v>5669</v>
      </c>
      <c r="C445" s="14" t="s">
        <v>54</v>
      </c>
      <c r="D445" s="14"/>
      <c r="E445" s="140" t="s">
        <v>6977</v>
      </c>
      <c r="F445" s="141" t="s">
        <v>6978</v>
      </c>
      <c r="G445" s="142" t="s">
        <v>231</v>
      </c>
      <c r="H445" s="142" t="s">
        <v>328</v>
      </c>
      <c r="I445" s="142" t="s">
        <v>233</v>
      </c>
      <c r="J445" s="142" t="s">
        <v>225</v>
      </c>
      <c r="K445" s="140" t="s">
        <v>5932</v>
      </c>
      <c r="L445" s="140" t="s">
        <v>6979</v>
      </c>
      <c r="M445" s="142" t="s">
        <v>250</v>
      </c>
      <c r="N445" s="142" t="s">
        <v>587</v>
      </c>
      <c r="O445" s="142" t="s">
        <v>227</v>
      </c>
      <c r="P445" s="143">
        <v>554800000</v>
      </c>
      <c r="Q445" s="143">
        <v>554800000</v>
      </c>
      <c r="R445" s="140">
        <v>0</v>
      </c>
      <c r="S445" s="142" t="s">
        <v>237</v>
      </c>
      <c r="T445" s="144" t="s">
        <v>24</v>
      </c>
      <c r="U445" s="142" t="s">
        <v>24</v>
      </c>
      <c r="V445" s="142"/>
      <c r="W445" s="142" t="s">
        <v>24</v>
      </c>
      <c r="X445" s="142"/>
      <c r="Y445" s="145" t="s">
        <v>24</v>
      </c>
    </row>
    <row r="446" spans="1:25" s="108" customFormat="1" x14ac:dyDescent="0.25">
      <c r="A446" s="107">
        <v>436</v>
      </c>
      <c r="B446" s="108" t="s">
        <v>5670</v>
      </c>
      <c r="C446" s="14" t="s">
        <v>54</v>
      </c>
      <c r="D446" s="14"/>
      <c r="E446" s="140" t="s">
        <v>6980</v>
      </c>
      <c r="F446" s="141" t="s">
        <v>6981</v>
      </c>
      <c r="G446" s="142" t="s">
        <v>231</v>
      </c>
      <c r="H446" s="142" t="s">
        <v>347</v>
      </c>
      <c r="I446" s="142" t="s">
        <v>233</v>
      </c>
      <c r="J446" s="142" t="s">
        <v>225</v>
      </c>
      <c r="K446" s="140" t="s">
        <v>5942</v>
      </c>
      <c r="L446" s="140" t="s">
        <v>6982</v>
      </c>
      <c r="M446" s="142" t="s">
        <v>243</v>
      </c>
      <c r="N446" s="142" t="s">
        <v>507</v>
      </c>
      <c r="O446" s="142" t="s">
        <v>251</v>
      </c>
      <c r="P446" s="143">
        <v>27578000</v>
      </c>
      <c r="Q446" s="143">
        <v>27578000</v>
      </c>
      <c r="R446" s="140">
        <v>0</v>
      </c>
      <c r="S446" s="142" t="s">
        <v>237</v>
      </c>
      <c r="T446" s="144" t="s">
        <v>24</v>
      </c>
      <c r="U446" s="142" t="s">
        <v>24</v>
      </c>
      <c r="V446" s="142"/>
      <c r="W446" s="142" t="s">
        <v>24</v>
      </c>
      <c r="X446" s="142"/>
      <c r="Y446" s="145" t="s">
        <v>24</v>
      </c>
    </row>
    <row r="447" spans="1:25" s="108" customFormat="1" x14ac:dyDescent="0.25">
      <c r="A447" s="107">
        <v>437</v>
      </c>
      <c r="B447" s="108" t="s">
        <v>5671</v>
      </c>
      <c r="C447" s="14" t="s">
        <v>54</v>
      </c>
      <c r="D447" s="14"/>
      <c r="E447" s="140" t="s">
        <v>6983</v>
      </c>
      <c r="F447" s="141" t="s">
        <v>6984</v>
      </c>
      <c r="G447" s="142" t="s">
        <v>231</v>
      </c>
      <c r="H447" s="142" t="s">
        <v>347</v>
      </c>
      <c r="I447" s="142" t="s">
        <v>233</v>
      </c>
      <c r="J447" s="142" t="s">
        <v>225</v>
      </c>
      <c r="K447" s="140" t="s">
        <v>5924</v>
      </c>
      <c r="L447" s="140" t="s">
        <v>6985</v>
      </c>
      <c r="M447" s="142" t="s">
        <v>243</v>
      </c>
      <c r="N447" s="142" t="s">
        <v>507</v>
      </c>
      <c r="O447" s="142" t="s">
        <v>251</v>
      </c>
      <c r="P447" s="143">
        <v>135635600</v>
      </c>
      <c r="Q447" s="143">
        <v>135635600</v>
      </c>
      <c r="R447" s="140">
        <v>0</v>
      </c>
      <c r="S447" s="142" t="s">
        <v>237</v>
      </c>
      <c r="T447" s="144" t="s">
        <v>24</v>
      </c>
      <c r="U447" s="142" t="s">
        <v>24</v>
      </c>
      <c r="V447" s="142"/>
      <c r="W447" s="142" t="s">
        <v>24</v>
      </c>
      <c r="X447" s="142"/>
      <c r="Y447" s="145" t="s">
        <v>24</v>
      </c>
    </row>
    <row r="448" spans="1:25" s="108" customFormat="1" x14ac:dyDescent="0.25">
      <c r="A448" s="107">
        <v>438</v>
      </c>
      <c r="B448" s="108" t="s">
        <v>5672</v>
      </c>
      <c r="C448" s="14" t="s">
        <v>54</v>
      </c>
      <c r="D448" s="14"/>
      <c r="E448" s="140" t="s">
        <v>6986</v>
      </c>
      <c r="F448" s="141" t="s">
        <v>6987</v>
      </c>
      <c r="G448" s="142" t="s">
        <v>231</v>
      </c>
      <c r="H448" s="142" t="s">
        <v>365</v>
      </c>
      <c r="I448" s="142" t="s">
        <v>233</v>
      </c>
      <c r="J448" s="142" t="s">
        <v>225</v>
      </c>
      <c r="K448" s="140" t="s">
        <v>5920</v>
      </c>
      <c r="L448" s="140" t="s">
        <v>6988</v>
      </c>
      <c r="M448" s="142" t="s">
        <v>319</v>
      </c>
      <c r="N448" s="142" t="s">
        <v>1385</v>
      </c>
      <c r="O448" s="142" t="s">
        <v>256</v>
      </c>
      <c r="P448" s="143">
        <v>6433350</v>
      </c>
      <c r="Q448" s="143">
        <v>6433350</v>
      </c>
      <c r="R448" s="140">
        <v>0</v>
      </c>
      <c r="S448" s="142" t="s">
        <v>237</v>
      </c>
      <c r="T448" s="144" t="s">
        <v>24</v>
      </c>
      <c r="U448" s="142" t="s">
        <v>24</v>
      </c>
      <c r="V448" s="142"/>
      <c r="W448" s="142" t="s">
        <v>24</v>
      </c>
      <c r="X448" s="142"/>
      <c r="Y448" s="145" t="s">
        <v>24</v>
      </c>
    </row>
    <row r="449" spans="1:25" s="108" customFormat="1" x14ac:dyDescent="0.25">
      <c r="A449" s="107">
        <v>439</v>
      </c>
      <c r="B449" s="108" t="s">
        <v>5673</v>
      </c>
      <c r="C449" s="14" t="s">
        <v>54</v>
      </c>
      <c r="D449" s="14"/>
      <c r="E449" s="140" t="s">
        <v>6989</v>
      </c>
      <c r="F449" s="141" t="s">
        <v>6990</v>
      </c>
      <c r="G449" s="142" t="s">
        <v>231</v>
      </c>
      <c r="H449" s="142" t="s">
        <v>365</v>
      </c>
      <c r="I449" s="142" t="s">
        <v>233</v>
      </c>
      <c r="J449" s="142" t="s">
        <v>225</v>
      </c>
      <c r="K449" s="140" t="s">
        <v>5924</v>
      </c>
      <c r="L449" s="140" t="s">
        <v>6991</v>
      </c>
      <c r="M449" s="142" t="s">
        <v>226</v>
      </c>
      <c r="N449" s="142" t="s">
        <v>342</v>
      </c>
      <c r="O449" s="142" t="s">
        <v>245</v>
      </c>
      <c r="P449" s="143">
        <v>816807000</v>
      </c>
      <c r="Q449" s="143">
        <v>816807000</v>
      </c>
      <c r="R449" s="140">
        <v>0</v>
      </c>
      <c r="S449" s="142" t="s">
        <v>237</v>
      </c>
      <c r="T449" s="144" t="s">
        <v>24</v>
      </c>
      <c r="U449" s="142" t="s">
        <v>24</v>
      </c>
      <c r="V449" s="142"/>
      <c r="W449" s="142" t="s">
        <v>24</v>
      </c>
      <c r="X449" s="142"/>
      <c r="Y449" s="145" t="s">
        <v>24</v>
      </c>
    </row>
    <row r="450" spans="1:25" s="108" customFormat="1" x14ac:dyDescent="0.25">
      <c r="A450" s="107">
        <v>440</v>
      </c>
      <c r="B450" s="108" t="s">
        <v>5674</v>
      </c>
      <c r="C450" s="14" t="s">
        <v>54</v>
      </c>
      <c r="D450" s="14"/>
      <c r="E450" s="140" t="s">
        <v>6992</v>
      </c>
      <c r="F450" s="141" t="s">
        <v>6993</v>
      </c>
      <c r="G450" s="142" t="s">
        <v>231</v>
      </c>
      <c r="H450" s="142" t="s">
        <v>365</v>
      </c>
      <c r="I450" s="142" t="s">
        <v>233</v>
      </c>
      <c r="J450" s="142" t="s">
        <v>225</v>
      </c>
      <c r="K450" s="140" t="s">
        <v>5932</v>
      </c>
      <c r="L450" s="140" t="s">
        <v>6994</v>
      </c>
      <c r="M450" s="142" t="s">
        <v>226</v>
      </c>
      <c r="N450" s="142" t="s">
        <v>342</v>
      </c>
      <c r="O450" s="142" t="s">
        <v>245</v>
      </c>
      <c r="P450" s="143">
        <v>940273600</v>
      </c>
      <c r="Q450" s="143">
        <v>940273600</v>
      </c>
      <c r="R450" s="140">
        <v>0</v>
      </c>
      <c r="S450" s="142" t="s">
        <v>237</v>
      </c>
      <c r="T450" s="144" t="s">
        <v>24</v>
      </c>
      <c r="U450" s="142" t="s">
        <v>24</v>
      </c>
      <c r="V450" s="142"/>
      <c r="W450" s="142" t="s">
        <v>24</v>
      </c>
      <c r="X450" s="142"/>
      <c r="Y450" s="145" t="s">
        <v>24</v>
      </c>
    </row>
    <row r="451" spans="1:25" s="108" customFormat="1" x14ac:dyDescent="0.25">
      <c r="A451" s="107">
        <v>441</v>
      </c>
      <c r="B451" s="108" t="s">
        <v>5675</v>
      </c>
      <c r="C451" s="14" t="s">
        <v>54</v>
      </c>
      <c r="D451" s="14"/>
      <c r="E451" s="140" t="s">
        <v>6995</v>
      </c>
      <c r="F451" s="141" t="s">
        <v>6996</v>
      </c>
      <c r="G451" s="142" t="s">
        <v>231</v>
      </c>
      <c r="H451" s="142" t="s">
        <v>347</v>
      </c>
      <c r="I451" s="142" t="s">
        <v>233</v>
      </c>
      <c r="J451" s="142" t="s">
        <v>225</v>
      </c>
      <c r="K451" s="140" t="s">
        <v>5908</v>
      </c>
      <c r="L451" s="140" t="s">
        <v>6997</v>
      </c>
      <c r="M451" s="142" t="s">
        <v>243</v>
      </c>
      <c r="N451" s="142" t="s">
        <v>507</v>
      </c>
      <c r="O451" s="142" t="s">
        <v>245</v>
      </c>
      <c r="P451" s="143">
        <v>13000000</v>
      </c>
      <c r="Q451" s="143">
        <v>13000000</v>
      </c>
      <c r="R451" s="140">
        <v>0</v>
      </c>
      <c r="S451" s="142" t="s">
        <v>237</v>
      </c>
      <c r="T451" s="144" t="s">
        <v>24</v>
      </c>
      <c r="U451" s="142" t="s">
        <v>24</v>
      </c>
      <c r="V451" s="142"/>
      <c r="W451" s="142" t="s">
        <v>24</v>
      </c>
      <c r="X451" s="142"/>
      <c r="Y451" s="145" t="s">
        <v>24</v>
      </c>
    </row>
    <row r="452" spans="1:25" s="108" customFormat="1" x14ac:dyDescent="0.25">
      <c r="A452" s="107">
        <v>442</v>
      </c>
      <c r="B452" s="108" t="s">
        <v>5676</v>
      </c>
      <c r="C452" s="14" t="s">
        <v>54</v>
      </c>
      <c r="D452" s="14"/>
      <c r="E452" s="140" t="s">
        <v>6998</v>
      </c>
      <c r="F452" s="141" t="s">
        <v>6999</v>
      </c>
      <c r="G452" s="142" t="s">
        <v>231</v>
      </c>
      <c r="H452" s="142" t="s">
        <v>365</v>
      </c>
      <c r="I452" s="142" t="s">
        <v>233</v>
      </c>
      <c r="J452" s="142" t="s">
        <v>225</v>
      </c>
      <c r="K452" s="140" t="s">
        <v>5914</v>
      </c>
      <c r="L452" s="140" t="s">
        <v>7000</v>
      </c>
      <c r="M452" s="142" t="s">
        <v>235</v>
      </c>
      <c r="N452" s="142" t="s">
        <v>484</v>
      </c>
      <c r="O452" s="142" t="s">
        <v>245</v>
      </c>
      <c r="P452" s="143">
        <v>150000000</v>
      </c>
      <c r="Q452" s="143">
        <v>150000000</v>
      </c>
      <c r="R452" s="140">
        <v>0</v>
      </c>
      <c r="S452" s="142" t="s">
        <v>237</v>
      </c>
      <c r="T452" s="144" t="s">
        <v>24</v>
      </c>
      <c r="U452" s="142" t="s">
        <v>24</v>
      </c>
      <c r="V452" s="142"/>
      <c r="W452" s="142" t="s">
        <v>24</v>
      </c>
      <c r="X452" s="142"/>
      <c r="Y452" s="145" t="s">
        <v>24</v>
      </c>
    </row>
    <row r="453" spans="1:25" s="108" customFormat="1" x14ac:dyDescent="0.25">
      <c r="A453" s="107">
        <v>443</v>
      </c>
      <c r="B453" s="108" t="s">
        <v>5677</v>
      </c>
      <c r="C453" s="14" t="s">
        <v>54</v>
      </c>
      <c r="D453" s="14"/>
      <c r="E453" s="140" t="s">
        <v>7001</v>
      </c>
      <c r="F453" s="141" t="s">
        <v>7002</v>
      </c>
      <c r="G453" s="142" t="s">
        <v>231</v>
      </c>
      <c r="H453" s="142" t="s">
        <v>365</v>
      </c>
      <c r="I453" s="142" t="s">
        <v>233</v>
      </c>
      <c r="J453" s="142" t="s">
        <v>225</v>
      </c>
      <c r="K453" s="140" t="s">
        <v>5924</v>
      </c>
      <c r="L453" s="140" t="s">
        <v>7003</v>
      </c>
      <c r="M453" s="142" t="s">
        <v>243</v>
      </c>
      <c r="N453" s="142" t="s">
        <v>507</v>
      </c>
      <c r="O453" s="142" t="s">
        <v>245</v>
      </c>
      <c r="P453" s="160">
        <v>32741864</v>
      </c>
      <c r="Q453" s="143">
        <v>32741864</v>
      </c>
      <c r="R453" s="140">
        <v>0</v>
      </c>
      <c r="S453" s="142" t="s">
        <v>237</v>
      </c>
      <c r="T453" s="144" t="s">
        <v>24</v>
      </c>
      <c r="U453" s="142" t="s">
        <v>24</v>
      </c>
      <c r="V453" s="142"/>
      <c r="W453" s="142" t="s">
        <v>24</v>
      </c>
      <c r="X453" s="142"/>
      <c r="Y453" s="145" t="s">
        <v>24</v>
      </c>
    </row>
    <row r="454" spans="1:25" s="108" customFormat="1" x14ac:dyDescent="0.25">
      <c r="A454" s="107">
        <v>444</v>
      </c>
      <c r="B454" s="108" t="s">
        <v>5678</v>
      </c>
      <c r="C454" s="14" t="s">
        <v>54</v>
      </c>
      <c r="D454" s="14"/>
      <c r="E454" s="140" t="s">
        <v>7004</v>
      </c>
      <c r="F454" s="141" t="s">
        <v>7005</v>
      </c>
      <c r="G454" s="142" t="s">
        <v>231</v>
      </c>
      <c r="H454" s="142" t="s">
        <v>365</v>
      </c>
      <c r="I454" s="142" t="s">
        <v>233</v>
      </c>
      <c r="J454" s="142" t="s">
        <v>225</v>
      </c>
      <c r="K454" s="140" t="s">
        <v>5932</v>
      </c>
      <c r="L454" s="140" t="s">
        <v>7006</v>
      </c>
      <c r="M454" s="142" t="s">
        <v>235</v>
      </c>
      <c r="N454" s="142" t="s">
        <v>484</v>
      </c>
      <c r="O454" s="142" t="s">
        <v>245</v>
      </c>
      <c r="P454" s="143">
        <v>158000000</v>
      </c>
      <c r="Q454" s="143">
        <v>158000000</v>
      </c>
      <c r="R454" s="140">
        <v>0</v>
      </c>
      <c r="S454" s="142" t="s">
        <v>237</v>
      </c>
      <c r="T454" s="144" t="s">
        <v>24</v>
      </c>
      <c r="U454" s="142" t="s">
        <v>24</v>
      </c>
      <c r="V454" s="142"/>
      <c r="W454" s="142" t="s">
        <v>24</v>
      </c>
      <c r="X454" s="142"/>
      <c r="Y454" s="145" t="s">
        <v>24</v>
      </c>
    </row>
    <row r="455" spans="1:25" s="108" customFormat="1" x14ac:dyDescent="0.25">
      <c r="A455" s="107">
        <v>445</v>
      </c>
      <c r="B455" s="108" t="s">
        <v>5679</v>
      </c>
      <c r="C455" s="14" t="s">
        <v>54</v>
      </c>
      <c r="D455" s="14"/>
      <c r="E455" s="140" t="s">
        <v>7007</v>
      </c>
      <c r="F455" s="141" t="s">
        <v>7005</v>
      </c>
      <c r="G455" s="142" t="s">
        <v>231</v>
      </c>
      <c r="H455" s="142" t="s">
        <v>365</v>
      </c>
      <c r="I455" s="142" t="s">
        <v>233</v>
      </c>
      <c r="J455" s="142" t="s">
        <v>225</v>
      </c>
      <c r="K455" s="140" t="s">
        <v>5942</v>
      </c>
      <c r="L455" s="140" t="s">
        <v>7008</v>
      </c>
      <c r="M455" s="142" t="s">
        <v>235</v>
      </c>
      <c r="N455" s="142" t="s">
        <v>484</v>
      </c>
      <c r="O455" s="142" t="s">
        <v>245</v>
      </c>
      <c r="P455" s="143">
        <v>97253000</v>
      </c>
      <c r="Q455" s="143">
        <v>97253000</v>
      </c>
      <c r="R455" s="140">
        <v>0</v>
      </c>
      <c r="S455" s="142" t="s">
        <v>237</v>
      </c>
      <c r="T455" s="144" t="s">
        <v>24</v>
      </c>
      <c r="U455" s="142" t="s">
        <v>24</v>
      </c>
      <c r="V455" s="142"/>
      <c r="W455" s="142" t="s">
        <v>24</v>
      </c>
      <c r="X455" s="142"/>
      <c r="Y455" s="145" t="s">
        <v>24</v>
      </c>
    </row>
    <row r="456" spans="1:25" s="108" customFormat="1" x14ac:dyDescent="0.25">
      <c r="A456" s="107">
        <v>446</v>
      </c>
      <c r="B456" s="108" t="s">
        <v>5680</v>
      </c>
      <c r="C456" s="14" t="s">
        <v>54</v>
      </c>
      <c r="D456" s="14"/>
      <c r="E456" s="140" t="s">
        <v>7009</v>
      </c>
      <c r="F456" s="141" t="s">
        <v>7010</v>
      </c>
      <c r="G456" s="142" t="s">
        <v>231</v>
      </c>
      <c r="H456" s="142" t="s">
        <v>365</v>
      </c>
      <c r="I456" s="142" t="s">
        <v>233</v>
      </c>
      <c r="J456" s="142" t="s">
        <v>225</v>
      </c>
      <c r="K456" s="140" t="s">
        <v>5920</v>
      </c>
      <c r="L456" s="140" t="s">
        <v>7011</v>
      </c>
      <c r="M456" s="142" t="s">
        <v>226</v>
      </c>
      <c r="N456" s="142" t="s">
        <v>342</v>
      </c>
      <c r="O456" s="142" t="s">
        <v>245</v>
      </c>
      <c r="P456" s="143">
        <v>235068400</v>
      </c>
      <c r="Q456" s="143">
        <v>235068400</v>
      </c>
      <c r="R456" s="140">
        <v>0</v>
      </c>
      <c r="S456" s="142" t="s">
        <v>237</v>
      </c>
      <c r="T456" s="144" t="s">
        <v>24</v>
      </c>
      <c r="U456" s="142" t="s">
        <v>24</v>
      </c>
      <c r="V456" s="142"/>
      <c r="W456" s="142" t="s">
        <v>24</v>
      </c>
      <c r="X456" s="142"/>
      <c r="Y456" s="145" t="s">
        <v>24</v>
      </c>
    </row>
    <row r="457" spans="1:25" s="108" customFormat="1" x14ac:dyDescent="0.25">
      <c r="A457" s="107">
        <v>447</v>
      </c>
      <c r="B457" s="108" t="s">
        <v>5681</v>
      </c>
      <c r="C457" s="14" t="s">
        <v>54</v>
      </c>
      <c r="D457" s="14"/>
      <c r="E457" s="140" t="s">
        <v>7012</v>
      </c>
      <c r="F457" s="141" t="s">
        <v>7013</v>
      </c>
      <c r="G457" s="142" t="s">
        <v>231</v>
      </c>
      <c r="H457" s="142" t="s">
        <v>365</v>
      </c>
      <c r="I457" s="142" t="s">
        <v>233</v>
      </c>
      <c r="J457" s="142" t="s">
        <v>225</v>
      </c>
      <c r="K457" s="140" t="s">
        <v>5932</v>
      </c>
      <c r="L457" s="140" t="s">
        <v>7014</v>
      </c>
      <c r="M457" s="142" t="s">
        <v>235</v>
      </c>
      <c r="N457" s="142" t="s">
        <v>484</v>
      </c>
      <c r="O457" s="142" t="s">
        <v>245</v>
      </c>
      <c r="P457" s="143">
        <v>99393000</v>
      </c>
      <c r="Q457" s="143">
        <v>99393000</v>
      </c>
      <c r="R457" s="140">
        <v>0</v>
      </c>
      <c r="S457" s="142" t="s">
        <v>237</v>
      </c>
      <c r="T457" s="144" t="s">
        <v>24</v>
      </c>
      <c r="U457" s="142" t="s">
        <v>24</v>
      </c>
      <c r="V457" s="142"/>
      <c r="W457" s="142" t="s">
        <v>24</v>
      </c>
      <c r="X457" s="142"/>
      <c r="Y457" s="145" t="s">
        <v>24</v>
      </c>
    </row>
    <row r="458" spans="1:25" s="108" customFormat="1" x14ac:dyDescent="0.25">
      <c r="A458" s="107">
        <v>448</v>
      </c>
      <c r="B458" s="108" t="s">
        <v>5682</v>
      </c>
      <c r="C458" s="14" t="s">
        <v>54</v>
      </c>
      <c r="D458" s="14"/>
      <c r="E458" s="140" t="s">
        <v>7015</v>
      </c>
      <c r="F458" s="141" t="s">
        <v>7016</v>
      </c>
      <c r="G458" s="142" t="s">
        <v>231</v>
      </c>
      <c r="H458" s="142" t="s">
        <v>347</v>
      </c>
      <c r="I458" s="142" t="s">
        <v>233</v>
      </c>
      <c r="J458" s="142" t="s">
        <v>225</v>
      </c>
      <c r="K458" s="140" t="s">
        <v>5932</v>
      </c>
      <c r="L458" s="140" t="s">
        <v>6961</v>
      </c>
      <c r="M458" s="142" t="s">
        <v>243</v>
      </c>
      <c r="N458" s="142" t="s">
        <v>507</v>
      </c>
      <c r="O458" s="142" t="s">
        <v>251</v>
      </c>
      <c r="P458" s="143">
        <v>178870000</v>
      </c>
      <c r="Q458" s="143">
        <v>178870000</v>
      </c>
      <c r="R458" s="140">
        <v>0</v>
      </c>
      <c r="S458" s="142" t="s">
        <v>237</v>
      </c>
      <c r="T458" s="144" t="s">
        <v>24</v>
      </c>
      <c r="U458" s="142" t="s">
        <v>24</v>
      </c>
      <c r="V458" s="142"/>
      <c r="W458" s="142" t="s">
        <v>24</v>
      </c>
      <c r="X458" s="142"/>
      <c r="Y458" s="145" t="s">
        <v>24</v>
      </c>
    </row>
    <row r="459" spans="1:25" s="108" customFormat="1" x14ac:dyDescent="0.25">
      <c r="A459" s="107">
        <v>449</v>
      </c>
      <c r="B459" s="108" t="s">
        <v>5683</v>
      </c>
      <c r="C459" s="14" t="s">
        <v>54</v>
      </c>
      <c r="D459" s="14"/>
      <c r="E459" s="140" t="s">
        <v>7017</v>
      </c>
      <c r="F459" s="141" t="s">
        <v>7018</v>
      </c>
      <c r="G459" s="142" t="s">
        <v>222</v>
      </c>
      <c r="H459" s="142" t="s">
        <v>232</v>
      </c>
      <c r="I459" s="142" t="s">
        <v>233</v>
      </c>
      <c r="J459" s="142" t="s">
        <v>225</v>
      </c>
      <c r="K459" s="140" t="s">
        <v>5914</v>
      </c>
      <c r="L459" s="140" t="s">
        <v>7019</v>
      </c>
      <c r="M459" s="142" t="s">
        <v>308</v>
      </c>
      <c r="N459" s="142" t="s">
        <v>1207</v>
      </c>
      <c r="O459" s="142" t="s">
        <v>245</v>
      </c>
      <c r="P459" s="160">
        <v>844000000</v>
      </c>
      <c r="Q459" s="143">
        <v>844000000</v>
      </c>
      <c r="R459" s="140">
        <v>0</v>
      </c>
      <c r="S459" s="142" t="s">
        <v>237</v>
      </c>
      <c r="T459" s="144" t="s">
        <v>24</v>
      </c>
      <c r="U459" s="142" t="s">
        <v>24</v>
      </c>
      <c r="V459" s="142"/>
      <c r="W459" s="142" t="s">
        <v>24</v>
      </c>
      <c r="X459" s="142"/>
      <c r="Y459" s="145" t="s">
        <v>24</v>
      </c>
    </row>
    <row r="460" spans="1:25" s="108" customFormat="1" x14ac:dyDescent="0.25">
      <c r="A460" s="107">
        <v>450</v>
      </c>
      <c r="B460" s="108" t="s">
        <v>5684</v>
      </c>
      <c r="C460" s="14" t="s">
        <v>54</v>
      </c>
      <c r="D460" s="14"/>
      <c r="E460" s="140" t="s">
        <v>7020</v>
      </c>
      <c r="F460" s="141" t="s">
        <v>7010</v>
      </c>
      <c r="G460" s="142" t="s">
        <v>231</v>
      </c>
      <c r="H460" s="142" t="s">
        <v>365</v>
      </c>
      <c r="I460" s="142" t="s">
        <v>233</v>
      </c>
      <c r="J460" s="142" t="s">
        <v>225</v>
      </c>
      <c r="K460" s="140" t="s">
        <v>5942</v>
      </c>
      <c r="L460" s="140" t="s">
        <v>7021</v>
      </c>
      <c r="M460" s="142" t="s">
        <v>235</v>
      </c>
      <c r="N460" s="142" t="s">
        <v>484</v>
      </c>
      <c r="O460" s="142" t="s">
        <v>245</v>
      </c>
      <c r="P460" s="143">
        <v>184429250</v>
      </c>
      <c r="Q460" s="143">
        <v>184429250</v>
      </c>
      <c r="R460" s="140">
        <v>0</v>
      </c>
      <c r="S460" s="142" t="s">
        <v>237</v>
      </c>
      <c r="T460" s="144" t="s">
        <v>24</v>
      </c>
      <c r="U460" s="142" t="s">
        <v>24</v>
      </c>
      <c r="V460" s="142"/>
      <c r="W460" s="142" t="s">
        <v>24</v>
      </c>
      <c r="X460" s="142"/>
      <c r="Y460" s="145" t="s">
        <v>24</v>
      </c>
    </row>
    <row r="461" spans="1:25" s="108" customFormat="1" x14ac:dyDescent="0.25">
      <c r="A461" s="107">
        <v>451</v>
      </c>
      <c r="B461" s="108" t="s">
        <v>5685</v>
      </c>
      <c r="C461" s="14" t="s">
        <v>54</v>
      </c>
      <c r="D461" s="14"/>
      <c r="E461" s="140" t="s">
        <v>7022</v>
      </c>
      <c r="F461" s="141" t="s">
        <v>7023</v>
      </c>
      <c r="G461" s="142" t="s">
        <v>231</v>
      </c>
      <c r="H461" s="142" t="s">
        <v>355</v>
      </c>
      <c r="I461" s="142" t="s">
        <v>233</v>
      </c>
      <c r="J461" s="142" t="s">
        <v>225</v>
      </c>
      <c r="K461" s="140" t="s">
        <v>5914</v>
      </c>
      <c r="L461" s="140" t="s">
        <v>7024</v>
      </c>
      <c r="M461" s="142" t="s">
        <v>255</v>
      </c>
      <c r="N461" s="142" t="s">
        <v>680</v>
      </c>
      <c r="O461" s="142" t="s">
        <v>256</v>
      </c>
      <c r="P461" s="143">
        <v>0</v>
      </c>
      <c r="Q461" s="143">
        <v>0</v>
      </c>
      <c r="R461" s="140">
        <v>0</v>
      </c>
      <c r="S461" s="142" t="s">
        <v>237</v>
      </c>
      <c r="T461" s="144" t="s">
        <v>24</v>
      </c>
      <c r="U461" s="142" t="s">
        <v>24</v>
      </c>
      <c r="V461" s="142"/>
      <c r="W461" s="142" t="s">
        <v>24</v>
      </c>
      <c r="X461" s="142"/>
      <c r="Y461" s="145" t="s">
        <v>24</v>
      </c>
    </row>
    <row r="462" spans="1:25" s="108" customFormat="1" x14ac:dyDescent="0.25">
      <c r="A462" s="107">
        <v>452</v>
      </c>
      <c r="B462" s="108" t="s">
        <v>5686</v>
      </c>
      <c r="C462" s="14" t="s">
        <v>54</v>
      </c>
      <c r="D462" s="14"/>
      <c r="E462" s="140" t="s">
        <v>7025</v>
      </c>
      <c r="F462" s="141" t="s">
        <v>6455</v>
      </c>
      <c r="G462" s="142" t="s">
        <v>231</v>
      </c>
      <c r="H462" s="142" t="s">
        <v>365</v>
      </c>
      <c r="I462" s="142" t="s">
        <v>233</v>
      </c>
      <c r="J462" s="142" t="s">
        <v>225</v>
      </c>
      <c r="K462" s="140" t="s">
        <v>5942</v>
      </c>
      <c r="L462" s="140" t="s">
        <v>7026</v>
      </c>
      <c r="M462" s="142" t="s">
        <v>235</v>
      </c>
      <c r="N462" s="142" t="s">
        <v>484</v>
      </c>
      <c r="O462" s="142" t="s">
        <v>245</v>
      </c>
      <c r="P462" s="143">
        <v>174115000</v>
      </c>
      <c r="Q462" s="143">
        <v>174115000</v>
      </c>
      <c r="R462" s="140">
        <v>0</v>
      </c>
      <c r="S462" s="142" t="s">
        <v>237</v>
      </c>
      <c r="T462" s="144" t="s">
        <v>24</v>
      </c>
      <c r="U462" s="142" t="s">
        <v>24</v>
      </c>
      <c r="V462" s="142"/>
      <c r="W462" s="142" t="s">
        <v>24</v>
      </c>
      <c r="X462" s="142"/>
      <c r="Y462" s="145" t="s">
        <v>24</v>
      </c>
    </row>
    <row r="463" spans="1:25" s="108" customFormat="1" x14ac:dyDescent="0.25">
      <c r="A463" s="107">
        <v>453</v>
      </c>
      <c r="B463" s="108" t="s">
        <v>5687</v>
      </c>
      <c r="C463" s="14" t="s">
        <v>54</v>
      </c>
      <c r="D463" s="14"/>
      <c r="E463" s="140" t="s">
        <v>7027</v>
      </c>
      <c r="F463" s="141" t="s">
        <v>7028</v>
      </c>
      <c r="G463" s="142" t="s">
        <v>231</v>
      </c>
      <c r="H463" s="142" t="s">
        <v>347</v>
      </c>
      <c r="I463" s="142" t="s">
        <v>233</v>
      </c>
      <c r="J463" s="142" t="s">
        <v>225</v>
      </c>
      <c r="K463" s="140" t="s">
        <v>5942</v>
      </c>
      <c r="L463" s="140" t="s">
        <v>6894</v>
      </c>
      <c r="M463" s="142" t="s">
        <v>243</v>
      </c>
      <c r="N463" s="142" t="s">
        <v>507</v>
      </c>
      <c r="O463" s="142" t="s">
        <v>251</v>
      </c>
      <c r="P463" s="143">
        <v>0</v>
      </c>
      <c r="Q463" s="143">
        <v>0</v>
      </c>
      <c r="R463" s="140">
        <v>0</v>
      </c>
      <c r="S463" s="142" t="s">
        <v>237</v>
      </c>
      <c r="T463" s="144" t="s">
        <v>24</v>
      </c>
      <c r="U463" s="142" t="s">
        <v>24</v>
      </c>
      <c r="V463" s="142"/>
      <c r="W463" s="142" t="s">
        <v>24</v>
      </c>
      <c r="X463" s="142"/>
      <c r="Y463" s="145" t="s">
        <v>24</v>
      </c>
    </row>
    <row r="464" spans="1:25" s="108" customFormat="1" x14ac:dyDescent="0.25">
      <c r="A464" s="107">
        <v>454</v>
      </c>
      <c r="B464" s="108" t="s">
        <v>5688</v>
      </c>
      <c r="C464" s="14" t="s">
        <v>54</v>
      </c>
      <c r="D464" s="14"/>
      <c r="E464" s="140" t="s">
        <v>7029</v>
      </c>
      <c r="F464" s="141" t="s">
        <v>7030</v>
      </c>
      <c r="G464" s="142" t="s">
        <v>231</v>
      </c>
      <c r="H464" s="142" t="s">
        <v>365</v>
      </c>
      <c r="I464" s="142" t="s">
        <v>233</v>
      </c>
      <c r="J464" s="142" t="s">
        <v>225</v>
      </c>
      <c r="K464" s="140" t="s">
        <v>5942</v>
      </c>
      <c r="L464" s="140" t="s">
        <v>7031</v>
      </c>
      <c r="M464" s="142" t="s">
        <v>292</v>
      </c>
      <c r="N464" s="142" t="s">
        <v>1027</v>
      </c>
      <c r="O464" s="142" t="s">
        <v>245</v>
      </c>
      <c r="P464" s="143">
        <v>86250000</v>
      </c>
      <c r="Q464" s="143">
        <v>86250000</v>
      </c>
      <c r="R464" s="140">
        <v>0</v>
      </c>
      <c r="S464" s="142" t="s">
        <v>237</v>
      </c>
      <c r="T464" s="144" t="s">
        <v>24</v>
      </c>
      <c r="U464" s="142" t="s">
        <v>24</v>
      </c>
      <c r="V464" s="142"/>
      <c r="W464" s="142" t="s">
        <v>24</v>
      </c>
      <c r="X464" s="142"/>
      <c r="Y464" s="145" t="s">
        <v>24</v>
      </c>
    </row>
    <row r="465" spans="1:25" s="108" customFormat="1" x14ac:dyDescent="0.25">
      <c r="A465" s="107">
        <v>455</v>
      </c>
      <c r="B465" s="108" t="s">
        <v>5689</v>
      </c>
      <c r="C465" s="14" t="s">
        <v>54</v>
      </c>
      <c r="D465" s="14"/>
      <c r="E465" s="140" t="s">
        <v>7032</v>
      </c>
      <c r="F465" s="141" t="s">
        <v>7033</v>
      </c>
      <c r="G465" s="142" t="s">
        <v>231</v>
      </c>
      <c r="H465" s="142" t="s">
        <v>365</v>
      </c>
      <c r="I465" s="142" t="s">
        <v>233</v>
      </c>
      <c r="J465" s="142" t="s">
        <v>225</v>
      </c>
      <c r="K465" s="140" t="s">
        <v>5920</v>
      </c>
      <c r="L465" s="140" t="s">
        <v>7034</v>
      </c>
      <c r="M465" s="142" t="s">
        <v>235</v>
      </c>
      <c r="N465" s="142" t="s">
        <v>484</v>
      </c>
      <c r="O465" s="142" t="s">
        <v>245</v>
      </c>
      <c r="P465" s="143">
        <v>427290000</v>
      </c>
      <c r="Q465" s="143">
        <v>427290000</v>
      </c>
      <c r="R465" s="140">
        <v>0</v>
      </c>
      <c r="S465" s="142" t="s">
        <v>237</v>
      </c>
      <c r="T465" s="144" t="s">
        <v>24</v>
      </c>
      <c r="U465" s="142" t="s">
        <v>24</v>
      </c>
      <c r="V465" s="142"/>
      <c r="W465" s="142" t="s">
        <v>24</v>
      </c>
      <c r="X465" s="142"/>
      <c r="Y465" s="145" t="s">
        <v>24</v>
      </c>
    </row>
    <row r="466" spans="1:25" s="108" customFormat="1" x14ac:dyDescent="0.25">
      <c r="A466" s="107">
        <v>456</v>
      </c>
      <c r="B466" s="108" t="s">
        <v>5690</v>
      </c>
      <c r="C466" s="14" t="s">
        <v>54</v>
      </c>
      <c r="D466" s="14"/>
      <c r="E466" s="140" t="s">
        <v>7035</v>
      </c>
      <c r="F466" s="141" t="s">
        <v>7036</v>
      </c>
      <c r="G466" s="142" t="s">
        <v>231</v>
      </c>
      <c r="H466" s="142" t="s">
        <v>347</v>
      </c>
      <c r="I466" s="142" t="s">
        <v>233</v>
      </c>
      <c r="J466" s="142" t="s">
        <v>225</v>
      </c>
      <c r="K466" s="140" t="s">
        <v>5942</v>
      </c>
      <c r="L466" s="140" t="s">
        <v>7034</v>
      </c>
      <c r="M466" s="142" t="s">
        <v>243</v>
      </c>
      <c r="N466" s="142" t="s">
        <v>507</v>
      </c>
      <c r="O466" s="142" t="s">
        <v>245</v>
      </c>
      <c r="P466" s="160">
        <v>427290000</v>
      </c>
      <c r="Q466" s="143">
        <f>+P466</f>
        <v>427290000</v>
      </c>
      <c r="R466" s="140">
        <v>0</v>
      </c>
      <c r="S466" s="142" t="s">
        <v>237</v>
      </c>
      <c r="T466" s="144" t="s">
        <v>24</v>
      </c>
      <c r="U466" s="142" t="s">
        <v>24</v>
      </c>
      <c r="V466" s="142"/>
      <c r="W466" s="142" t="s">
        <v>24</v>
      </c>
      <c r="X466" s="142"/>
      <c r="Y466" s="145" t="s">
        <v>24</v>
      </c>
    </row>
    <row r="467" spans="1:25" s="108" customFormat="1" x14ac:dyDescent="0.25">
      <c r="A467" s="107">
        <v>457</v>
      </c>
      <c r="B467" s="108" t="s">
        <v>5691</v>
      </c>
      <c r="C467" s="14" t="s">
        <v>54</v>
      </c>
      <c r="D467" s="14"/>
      <c r="E467" s="140" t="s">
        <v>7037</v>
      </c>
      <c r="F467" s="141" t="s">
        <v>7038</v>
      </c>
      <c r="G467" s="142" t="s">
        <v>231</v>
      </c>
      <c r="H467" s="142" t="s">
        <v>365</v>
      </c>
      <c r="I467" s="142" t="s">
        <v>233</v>
      </c>
      <c r="J467" s="142" t="s">
        <v>225</v>
      </c>
      <c r="K467" s="140" t="s">
        <v>5932</v>
      </c>
      <c r="L467" s="140" t="s">
        <v>7039</v>
      </c>
      <c r="M467" s="142" t="s">
        <v>235</v>
      </c>
      <c r="N467" s="142" t="s">
        <v>484</v>
      </c>
      <c r="O467" s="142" t="s">
        <v>245</v>
      </c>
      <c r="P467" s="143">
        <v>75495000</v>
      </c>
      <c r="Q467" s="143">
        <v>75495000</v>
      </c>
      <c r="R467" s="140">
        <v>0</v>
      </c>
      <c r="S467" s="142" t="s">
        <v>237</v>
      </c>
      <c r="T467" s="144" t="s">
        <v>24</v>
      </c>
      <c r="U467" s="142" t="s">
        <v>24</v>
      </c>
      <c r="V467" s="142"/>
      <c r="W467" s="142" t="s">
        <v>24</v>
      </c>
      <c r="X467" s="142"/>
      <c r="Y467" s="145" t="s">
        <v>24</v>
      </c>
    </row>
    <row r="468" spans="1:25" s="108" customFormat="1" x14ac:dyDescent="0.25">
      <c r="A468" s="107">
        <v>458</v>
      </c>
      <c r="B468" s="108" t="s">
        <v>5692</v>
      </c>
      <c r="C468" s="14" t="s">
        <v>54</v>
      </c>
      <c r="D468" s="14"/>
      <c r="E468" s="140" t="s">
        <v>7040</v>
      </c>
      <c r="F468" s="141" t="s">
        <v>7041</v>
      </c>
      <c r="G468" s="142" t="s">
        <v>231</v>
      </c>
      <c r="H468" s="142" t="s">
        <v>365</v>
      </c>
      <c r="I468" s="142" t="s">
        <v>233</v>
      </c>
      <c r="J468" s="142" t="s">
        <v>225</v>
      </c>
      <c r="K468" s="140" t="s">
        <v>5932</v>
      </c>
      <c r="L468" s="140" t="s">
        <v>7042</v>
      </c>
      <c r="M468" s="142" t="s">
        <v>235</v>
      </c>
      <c r="N468" s="142" t="s">
        <v>484</v>
      </c>
      <c r="O468" s="142" t="s">
        <v>245</v>
      </c>
      <c r="P468" s="143">
        <v>169253000</v>
      </c>
      <c r="Q468" s="143">
        <v>169253000</v>
      </c>
      <c r="R468" s="140">
        <v>0</v>
      </c>
      <c r="S468" s="142" t="s">
        <v>237</v>
      </c>
      <c r="T468" s="144" t="s">
        <v>24</v>
      </c>
      <c r="U468" s="142" t="s">
        <v>24</v>
      </c>
      <c r="V468" s="142"/>
      <c r="W468" s="142" t="s">
        <v>24</v>
      </c>
      <c r="X468" s="142"/>
      <c r="Y468" s="145" t="s">
        <v>24</v>
      </c>
    </row>
    <row r="469" spans="1:25" s="108" customFormat="1" x14ac:dyDescent="0.25">
      <c r="A469" s="107">
        <v>459</v>
      </c>
      <c r="B469" s="108" t="s">
        <v>5693</v>
      </c>
      <c r="C469" s="14" t="s">
        <v>54</v>
      </c>
      <c r="D469" s="14"/>
      <c r="E469" s="140" t="s">
        <v>7043</v>
      </c>
      <c r="F469" s="141" t="s">
        <v>7041</v>
      </c>
      <c r="G469" s="142" t="s">
        <v>231</v>
      </c>
      <c r="H469" s="142" t="s">
        <v>355</v>
      </c>
      <c r="I469" s="142" t="s">
        <v>233</v>
      </c>
      <c r="J469" s="142" t="s">
        <v>225</v>
      </c>
      <c r="K469" s="140" t="s">
        <v>5914</v>
      </c>
      <c r="L469" s="140" t="s">
        <v>7024</v>
      </c>
      <c r="M469" s="142" t="s">
        <v>255</v>
      </c>
      <c r="N469" s="142" t="s">
        <v>680</v>
      </c>
      <c r="O469" s="142" t="s">
        <v>256</v>
      </c>
      <c r="P469" s="143">
        <v>0</v>
      </c>
      <c r="Q469" s="143">
        <v>0</v>
      </c>
      <c r="R469" s="140">
        <v>0</v>
      </c>
      <c r="S469" s="142" t="s">
        <v>237</v>
      </c>
      <c r="T469" s="144" t="s">
        <v>24</v>
      </c>
      <c r="U469" s="142" t="s">
        <v>24</v>
      </c>
      <c r="V469" s="142"/>
      <c r="W469" s="142" t="s">
        <v>24</v>
      </c>
      <c r="X469" s="142"/>
      <c r="Y469" s="145" t="s">
        <v>24</v>
      </c>
    </row>
    <row r="470" spans="1:25" s="108" customFormat="1" x14ac:dyDescent="0.25">
      <c r="A470" s="107">
        <v>460</v>
      </c>
      <c r="B470" s="108" t="s">
        <v>5694</v>
      </c>
      <c r="C470" s="14" t="s">
        <v>54</v>
      </c>
      <c r="D470" s="14"/>
      <c r="E470" s="140" t="s">
        <v>7044</v>
      </c>
      <c r="F470" s="141" t="s">
        <v>7045</v>
      </c>
      <c r="G470" s="142" t="s">
        <v>231</v>
      </c>
      <c r="H470" s="142" t="s">
        <v>365</v>
      </c>
      <c r="I470" s="142" t="s">
        <v>233</v>
      </c>
      <c r="J470" s="142" t="s">
        <v>225</v>
      </c>
      <c r="K470" s="140" t="s">
        <v>5924</v>
      </c>
      <c r="L470" s="140" t="s">
        <v>7046</v>
      </c>
      <c r="M470" s="142" t="s">
        <v>235</v>
      </c>
      <c r="N470" s="142" t="s">
        <v>484</v>
      </c>
      <c r="O470" s="142" t="s">
        <v>245</v>
      </c>
      <c r="P470" s="143">
        <v>444000000</v>
      </c>
      <c r="Q470" s="143">
        <v>444000000</v>
      </c>
      <c r="R470" s="140">
        <v>0</v>
      </c>
      <c r="S470" s="142" t="s">
        <v>237</v>
      </c>
      <c r="T470" s="144" t="s">
        <v>24</v>
      </c>
      <c r="U470" s="142" t="s">
        <v>24</v>
      </c>
      <c r="V470" s="142"/>
      <c r="W470" s="142" t="s">
        <v>24</v>
      </c>
      <c r="X470" s="142"/>
      <c r="Y470" s="145" t="s">
        <v>24</v>
      </c>
    </row>
    <row r="471" spans="1:25" s="108" customFormat="1" x14ac:dyDescent="0.25">
      <c r="A471" s="107">
        <v>461</v>
      </c>
      <c r="B471" s="108" t="s">
        <v>5695</v>
      </c>
      <c r="C471" s="14" t="s">
        <v>54</v>
      </c>
      <c r="D471" s="14"/>
      <c r="E471" s="140" t="s">
        <v>7047</v>
      </c>
      <c r="F471" s="141" t="s">
        <v>7036</v>
      </c>
      <c r="G471" s="142" t="s">
        <v>231</v>
      </c>
      <c r="H471" s="142" t="s">
        <v>365</v>
      </c>
      <c r="I471" s="142" t="s">
        <v>233</v>
      </c>
      <c r="J471" s="142" t="s">
        <v>225</v>
      </c>
      <c r="K471" s="140" t="s">
        <v>5932</v>
      </c>
      <c r="L471" s="140" t="s">
        <v>7048</v>
      </c>
      <c r="M471" s="142" t="s">
        <v>235</v>
      </c>
      <c r="N471" s="142" t="s">
        <v>484</v>
      </c>
      <c r="O471" s="142" t="s">
        <v>245</v>
      </c>
      <c r="P471" s="143">
        <v>86871000</v>
      </c>
      <c r="Q471" s="143">
        <v>86871000</v>
      </c>
      <c r="R471" s="140">
        <v>0</v>
      </c>
      <c r="S471" s="142" t="s">
        <v>237</v>
      </c>
      <c r="T471" s="144" t="s">
        <v>24</v>
      </c>
      <c r="U471" s="142" t="s">
        <v>24</v>
      </c>
      <c r="V471" s="142"/>
      <c r="W471" s="142" t="s">
        <v>24</v>
      </c>
      <c r="X471" s="142"/>
      <c r="Y471" s="145" t="s">
        <v>24</v>
      </c>
    </row>
    <row r="472" spans="1:25" s="108" customFormat="1" x14ac:dyDescent="0.25">
      <c r="A472" s="107">
        <v>462</v>
      </c>
      <c r="B472" s="108" t="s">
        <v>5696</v>
      </c>
      <c r="C472" s="14" t="s">
        <v>54</v>
      </c>
      <c r="D472" s="14"/>
      <c r="E472" s="140" t="s">
        <v>7049</v>
      </c>
      <c r="F472" s="141" t="s">
        <v>7050</v>
      </c>
      <c r="G472" s="142" t="s">
        <v>231</v>
      </c>
      <c r="H472" s="142" t="s">
        <v>347</v>
      </c>
      <c r="I472" s="142" t="s">
        <v>233</v>
      </c>
      <c r="J472" s="142" t="s">
        <v>225</v>
      </c>
      <c r="K472" s="140" t="s">
        <v>5942</v>
      </c>
      <c r="L472" s="140" t="s">
        <v>7051</v>
      </c>
      <c r="M472" s="142" t="s">
        <v>243</v>
      </c>
      <c r="N472" s="142" t="s">
        <v>507</v>
      </c>
      <c r="O472" s="142" t="s">
        <v>251</v>
      </c>
      <c r="P472" s="143">
        <v>48885552</v>
      </c>
      <c r="Q472" s="143">
        <v>48885552</v>
      </c>
      <c r="R472" s="140">
        <v>0</v>
      </c>
      <c r="S472" s="142" t="s">
        <v>237</v>
      </c>
      <c r="T472" s="144" t="s">
        <v>24</v>
      </c>
      <c r="U472" s="142" t="s">
        <v>24</v>
      </c>
      <c r="V472" s="142"/>
      <c r="W472" s="142" t="s">
        <v>24</v>
      </c>
      <c r="X472" s="142"/>
      <c r="Y472" s="145" t="s">
        <v>24</v>
      </c>
    </row>
    <row r="473" spans="1:25" s="108" customFormat="1" x14ac:dyDescent="0.25">
      <c r="A473" s="107">
        <v>463</v>
      </c>
      <c r="B473" s="108" t="s">
        <v>5697</v>
      </c>
      <c r="C473" s="14" t="s">
        <v>54</v>
      </c>
      <c r="D473" s="14"/>
      <c r="E473" s="140" t="s">
        <v>7052</v>
      </c>
      <c r="F473" s="141" t="s">
        <v>7053</v>
      </c>
      <c r="G473" s="142" t="s">
        <v>231</v>
      </c>
      <c r="H473" s="142" t="s">
        <v>365</v>
      </c>
      <c r="I473" s="142" t="s">
        <v>233</v>
      </c>
      <c r="J473" s="142" t="s">
        <v>225</v>
      </c>
      <c r="K473" s="140" t="s">
        <v>5920</v>
      </c>
      <c r="L473" s="140" t="s">
        <v>7054</v>
      </c>
      <c r="M473" s="142" t="s">
        <v>226</v>
      </c>
      <c r="N473" s="142" t="s">
        <v>342</v>
      </c>
      <c r="O473" s="142" t="s">
        <v>245</v>
      </c>
      <c r="P473" s="143">
        <v>459788492</v>
      </c>
      <c r="Q473" s="143">
        <v>459788492</v>
      </c>
      <c r="R473" s="140">
        <v>0</v>
      </c>
      <c r="S473" s="142" t="s">
        <v>237</v>
      </c>
      <c r="T473" s="144" t="s">
        <v>24</v>
      </c>
      <c r="U473" s="142" t="s">
        <v>24</v>
      </c>
      <c r="V473" s="142"/>
      <c r="W473" s="142" t="s">
        <v>24</v>
      </c>
      <c r="X473" s="142"/>
      <c r="Y473" s="145" t="s">
        <v>24</v>
      </c>
    </row>
    <row r="474" spans="1:25" s="108" customFormat="1" x14ac:dyDescent="0.25">
      <c r="A474" s="107">
        <v>464</v>
      </c>
      <c r="B474" s="108" t="s">
        <v>5698</v>
      </c>
      <c r="C474" s="14" t="s">
        <v>54</v>
      </c>
      <c r="D474" s="14"/>
      <c r="E474" s="140" t="s">
        <v>7055</v>
      </c>
      <c r="F474" s="141" t="s">
        <v>7056</v>
      </c>
      <c r="G474" s="142" t="s">
        <v>231</v>
      </c>
      <c r="H474" s="142" t="s">
        <v>365</v>
      </c>
      <c r="I474" s="142" t="s">
        <v>233</v>
      </c>
      <c r="J474" s="142" t="s">
        <v>225</v>
      </c>
      <c r="K474" s="140" t="s">
        <v>5920</v>
      </c>
      <c r="L474" s="140" t="s">
        <v>7057</v>
      </c>
      <c r="M474" s="142" t="s">
        <v>226</v>
      </c>
      <c r="N474" s="142" t="s">
        <v>342</v>
      </c>
      <c r="O474" s="142" t="s">
        <v>256</v>
      </c>
      <c r="P474" s="143">
        <v>375511060</v>
      </c>
      <c r="Q474" s="143">
        <v>375511060</v>
      </c>
      <c r="R474" s="140">
        <v>0</v>
      </c>
      <c r="S474" s="142" t="s">
        <v>237</v>
      </c>
      <c r="T474" s="144" t="s">
        <v>24</v>
      </c>
      <c r="U474" s="142" t="s">
        <v>24</v>
      </c>
      <c r="V474" s="142"/>
      <c r="W474" s="142" t="s">
        <v>24</v>
      </c>
      <c r="X474" s="142"/>
      <c r="Y474" s="145" t="s">
        <v>24</v>
      </c>
    </row>
    <row r="475" spans="1:25" s="108" customFormat="1" x14ac:dyDescent="0.25">
      <c r="A475" s="107">
        <v>465</v>
      </c>
      <c r="B475" s="108" t="s">
        <v>5699</v>
      </c>
      <c r="C475" s="14" t="s">
        <v>54</v>
      </c>
      <c r="D475" s="14"/>
      <c r="E475" s="140" t="s">
        <v>7058</v>
      </c>
      <c r="F475" s="141" t="s">
        <v>7059</v>
      </c>
      <c r="G475" s="142" t="s">
        <v>231</v>
      </c>
      <c r="H475" s="142" t="s">
        <v>365</v>
      </c>
      <c r="I475" s="142" t="s">
        <v>233</v>
      </c>
      <c r="J475" s="142" t="s">
        <v>225</v>
      </c>
      <c r="K475" s="140" t="s">
        <v>5920</v>
      </c>
      <c r="L475" s="140" t="s">
        <v>7060</v>
      </c>
      <c r="M475" s="142" t="s">
        <v>292</v>
      </c>
      <c r="N475" s="142" t="s">
        <v>1027</v>
      </c>
      <c r="O475" s="142" t="s">
        <v>251</v>
      </c>
      <c r="P475" s="143">
        <v>168525000</v>
      </c>
      <c r="Q475" s="143">
        <v>168525000</v>
      </c>
      <c r="R475" s="140">
        <v>0</v>
      </c>
      <c r="S475" s="142" t="s">
        <v>237</v>
      </c>
      <c r="T475" s="144" t="s">
        <v>24</v>
      </c>
      <c r="U475" s="142" t="s">
        <v>24</v>
      </c>
      <c r="V475" s="142"/>
      <c r="W475" s="142" t="s">
        <v>24</v>
      </c>
      <c r="X475" s="142"/>
      <c r="Y475" s="145" t="s">
        <v>24</v>
      </c>
    </row>
    <row r="476" spans="1:25" s="108" customFormat="1" x14ac:dyDescent="0.25">
      <c r="A476" s="107">
        <v>466</v>
      </c>
      <c r="B476" s="108" t="s">
        <v>5700</v>
      </c>
      <c r="C476" s="14" t="s">
        <v>54</v>
      </c>
      <c r="D476" s="14"/>
      <c r="E476" s="140" t="s">
        <v>7061</v>
      </c>
      <c r="F476" s="141" t="s">
        <v>7062</v>
      </c>
      <c r="G476" s="142" t="s">
        <v>231</v>
      </c>
      <c r="H476" s="142" t="s">
        <v>365</v>
      </c>
      <c r="I476" s="142" t="s">
        <v>233</v>
      </c>
      <c r="J476" s="142" t="s">
        <v>225</v>
      </c>
      <c r="K476" s="140" t="s">
        <v>5932</v>
      </c>
      <c r="L476" s="140" t="s">
        <v>7063</v>
      </c>
      <c r="M476" s="142" t="s">
        <v>235</v>
      </c>
      <c r="N476" s="142" t="s">
        <v>484</v>
      </c>
      <c r="O476" s="142" t="s">
        <v>256</v>
      </c>
      <c r="P476" s="160">
        <v>178309459</v>
      </c>
      <c r="Q476" s="143">
        <v>178309459</v>
      </c>
      <c r="R476" s="140">
        <v>0</v>
      </c>
      <c r="S476" s="142" t="s">
        <v>237</v>
      </c>
      <c r="T476" s="144" t="s">
        <v>24</v>
      </c>
      <c r="U476" s="142" t="s">
        <v>24</v>
      </c>
      <c r="V476" s="142"/>
      <c r="W476" s="142" t="s">
        <v>24</v>
      </c>
      <c r="X476" s="142"/>
      <c r="Y476" s="145" t="s">
        <v>24</v>
      </c>
    </row>
    <row r="477" spans="1:25" s="108" customFormat="1" x14ac:dyDescent="0.25">
      <c r="A477" s="107">
        <v>467</v>
      </c>
      <c r="B477" s="108" t="s">
        <v>5701</v>
      </c>
      <c r="C477" s="14" t="s">
        <v>54</v>
      </c>
      <c r="D477" s="14"/>
      <c r="E477" s="140" t="s">
        <v>7064</v>
      </c>
      <c r="F477" s="141" t="s">
        <v>7065</v>
      </c>
      <c r="G477" s="142" t="s">
        <v>231</v>
      </c>
      <c r="H477" s="142" t="s">
        <v>347</v>
      </c>
      <c r="I477" s="142" t="s">
        <v>233</v>
      </c>
      <c r="J477" s="142" t="s">
        <v>225</v>
      </c>
      <c r="K477" s="140" t="s">
        <v>5924</v>
      </c>
      <c r="L477" s="140" t="s">
        <v>7066</v>
      </c>
      <c r="M477" s="142" t="s">
        <v>243</v>
      </c>
      <c r="N477" s="142" t="s">
        <v>507</v>
      </c>
      <c r="O477" s="142" t="s">
        <v>245</v>
      </c>
      <c r="P477" s="143">
        <v>34472500</v>
      </c>
      <c r="Q477" s="143">
        <v>34472500</v>
      </c>
      <c r="R477" s="140">
        <v>0</v>
      </c>
      <c r="S477" s="142" t="s">
        <v>237</v>
      </c>
      <c r="T477" s="144" t="s">
        <v>24</v>
      </c>
      <c r="U477" s="142" t="s">
        <v>24</v>
      </c>
      <c r="V477" s="142"/>
      <c r="W477" s="142" t="s">
        <v>24</v>
      </c>
      <c r="X477" s="142"/>
      <c r="Y477" s="145" t="s">
        <v>24</v>
      </c>
    </row>
    <row r="478" spans="1:25" s="108" customFormat="1" x14ac:dyDescent="0.25">
      <c r="A478" s="107">
        <v>468</v>
      </c>
      <c r="B478" s="108" t="s">
        <v>5702</v>
      </c>
      <c r="C478" s="14" t="s">
        <v>54</v>
      </c>
      <c r="D478" s="14"/>
      <c r="E478" s="140" t="s">
        <v>7067</v>
      </c>
      <c r="F478" s="141" t="s">
        <v>7068</v>
      </c>
      <c r="G478" s="142" t="s">
        <v>231</v>
      </c>
      <c r="H478" s="142" t="s">
        <v>365</v>
      </c>
      <c r="I478" s="142" t="s">
        <v>233</v>
      </c>
      <c r="J478" s="142" t="s">
        <v>225</v>
      </c>
      <c r="K478" s="140" t="s">
        <v>5942</v>
      </c>
      <c r="L478" s="140" t="s">
        <v>7069</v>
      </c>
      <c r="M478" s="142" t="s">
        <v>235</v>
      </c>
      <c r="N478" s="142" t="s">
        <v>484</v>
      </c>
      <c r="O478" s="142" t="s">
        <v>256</v>
      </c>
      <c r="P478" s="143">
        <v>250000000</v>
      </c>
      <c r="Q478" s="143">
        <v>250000000</v>
      </c>
      <c r="R478" s="140">
        <v>0</v>
      </c>
      <c r="S478" s="142" t="s">
        <v>237</v>
      </c>
      <c r="T478" s="144" t="s">
        <v>24</v>
      </c>
      <c r="U478" s="142" t="s">
        <v>24</v>
      </c>
      <c r="V478" s="142"/>
      <c r="W478" s="142" t="s">
        <v>24</v>
      </c>
      <c r="X478" s="142"/>
      <c r="Y478" s="145" t="s">
        <v>24</v>
      </c>
    </row>
    <row r="479" spans="1:25" s="108" customFormat="1" x14ac:dyDescent="0.25">
      <c r="A479" s="107">
        <v>469</v>
      </c>
      <c r="B479" s="108" t="s">
        <v>5703</v>
      </c>
      <c r="C479" s="14" t="s">
        <v>54</v>
      </c>
      <c r="D479" s="14"/>
      <c r="E479" s="140" t="s">
        <v>7070</v>
      </c>
      <c r="F479" s="141" t="s">
        <v>7071</v>
      </c>
      <c r="G479" s="142" t="s">
        <v>222</v>
      </c>
      <c r="H479" s="142" t="s">
        <v>371</v>
      </c>
      <c r="I479" s="142" t="s">
        <v>233</v>
      </c>
      <c r="J479" s="142" t="s">
        <v>225</v>
      </c>
      <c r="K479" s="140" t="s">
        <v>5924</v>
      </c>
      <c r="L479" s="140" t="s">
        <v>6950</v>
      </c>
      <c r="M479" s="142" t="s">
        <v>243</v>
      </c>
      <c r="N479" s="142" t="s">
        <v>507</v>
      </c>
      <c r="O479" s="142" t="s">
        <v>251</v>
      </c>
      <c r="P479" s="143">
        <v>28367647</v>
      </c>
      <c r="Q479" s="143">
        <v>28367647</v>
      </c>
      <c r="R479" s="140">
        <v>0</v>
      </c>
      <c r="S479" s="142" t="s">
        <v>237</v>
      </c>
      <c r="T479" s="144" t="s">
        <v>24</v>
      </c>
      <c r="U479" s="142" t="s">
        <v>24</v>
      </c>
      <c r="V479" s="142"/>
      <c r="W479" s="142" t="s">
        <v>24</v>
      </c>
      <c r="X479" s="142"/>
      <c r="Y479" s="145" t="s">
        <v>24</v>
      </c>
    </row>
    <row r="480" spans="1:25" s="108" customFormat="1" x14ac:dyDescent="0.25">
      <c r="A480" s="107">
        <v>470</v>
      </c>
      <c r="B480" s="108" t="s">
        <v>5704</v>
      </c>
      <c r="C480" s="14" t="s">
        <v>54</v>
      </c>
      <c r="D480" s="14"/>
      <c r="E480" s="140" t="s">
        <v>7072</v>
      </c>
      <c r="F480" s="141" t="s">
        <v>7073</v>
      </c>
      <c r="G480" s="142" t="s">
        <v>231</v>
      </c>
      <c r="H480" s="142" t="s">
        <v>365</v>
      </c>
      <c r="I480" s="142" t="s">
        <v>233</v>
      </c>
      <c r="J480" s="142" t="s">
        <v>225</v>
      </c>
      <c r="K480" s="140" t="s">
        <v>5942</v>
      </c>
      <c r="L480" s="140" t="s">
        <v>7074</v>
      </c>
      <c r="M480" s="142" t="s">
        <v>243</v>
      </c>
      <c r="N480" s="142" t="s">
        <v>507</v>
      </c>
      <c r="O480" s="142" t="s">
        <v>245</v>
      </c>
      <c r="P480" s="143">
        <v>305658032</v>
      </c>
      <c r="Q480" s="143">
        <v>305658032</v>
      </c>
      <c r="R480" s="140">
        <v>0</v>
      </c>
      <c r="S480" s="142" t="s">
        <v>237</v>
      </c>
      <c r="T480" s="144" t="s">
        <v>24</v>
      </c>
      <c r="U480" s="142" t="s">
        <v>24</v>
      </c>
      <c r="V480" s="142"/>
      <c r="W480" s="142" t="s">
        <v>24</v>
      </c>
      <c r="X480" s="142"/>
      <c r="Y480" s="145" t="s">
        <v>24</v>
      </c>
    </row>
    <row r="481" spans="1:25" s="108" customFormat="1" x14ac:dyDescent="0.25">
      <c r="A481" s="107">
        <v>471</v>
      </c>
      <c r="B481" s="108" t="s">
        <v>5705</v>
      </c>
      <c r="C481" s="14" t="s">
        <v>54</v>
      </c>
      <c r="D481" s="14"/>
      <c r="E481" s="140" t="s">
        <v>7075</v>
      </c>
      <c r="F481" s="141" t="s">
        <v>7073</v>
      </c>
      <c r="G481" s="142" t="s">
        <v>231</v>
      </c>
      <c r="H481" s="142" t="s">
        <v>365</v>
      </c>
      <c r="I481" s="142" t="s">
        <v>233</v>
      </c>
      <c r="J481" s="142" t="s">
        <v>225</v>
      </c>
      <c r="K481" s="140" t="s">
        <v>5942</v>
      </c>
      <c r="L481" s="140" t="s">
        <v>7076</v>
      </c>
      <c r="M481" s="142" t="s">
        <v>235</v>
      </c>
      <c r="N481" s="142" t="s">
        <v>484</v>
      </c>
      <c r="O481" s="142" t="s">
        <v>245</v>
      </c>
      <c r="P481" s="143">
        <v>210000000</v>
      </c>
      <c r="Q481" s="143">
        <v>210000000</v>
      </c>
      <c r="R481" s="140">
        <v>0</v>
      </c>
      <c r="S481" s="142" t="s">
        <v>237</v>
      </c>
      <c r="T481" s="144" t="s">
        <v>24</v>
      </c>
      <c r="U481" s="142" t="s">
        <v>24</v>
      </c>
      <c r="V481" s="142"/>
      <c r="W481" s="142" t="s">
        <v>24</v>
      </c>
      <c r="X481" s="142"/>
      <c r="Y481" s="145" t="s">
        <v>24</v>
      </c>
    </row>
    <row r="482" spans="1:25" s="108" customFormat="1" x14ac:dyDescent="0.25">
      <c r="A482" s="107">
        <v>472</v>
      </c>
      <c r="B482" s="108" t="s">
        <v>5706</v>
      </c>
      <c r="C482" s="14" t="s">
        <v>54</v>
      </c>
      <c r="D482" s="14"/>
      <c r="E482" s="140" t="s">
        <v>7077</v>
      </c>
      <c r="F482" s="141" t="s">
        <v>7078</v>
      </c>
      <c r="G482" s="142" t="s">
        <v>231</v>
      </c>
      <c r="H482" s="142" t="s">
        <v>365</v>
      </c>
      <c r="I482" s="142" t="s">
        <v>233</v>
      </c>
      <c r="J482" s="142" t="s">
        <v>225</v>
      </c>
      <c r="K482" s="140" t="s">
        <v>5914</v>
      </c>
      <c r="L482" s="140" t="s">
        <v>7079</v>
      </c>
      <c r="M482" s="142" t="s">
        <v>235</v>
      </c>
      <c r="N482" s="142" t="s">
        <v>484</v>
      </c>
      <c r="O482" s="142" t="s">
        <v>256</v>
      </c>
      <c r="P482" s="143">
        <v>250000000</v>
      </c>
      <c r="Q482" s="143">
        <v>250000000</v>
      </c>
      <c r="R482" s="140">
        <v>0</v>
      </c>
      <c r="S482" s="142" t="s">
        <v>237</v>
      </c>
      <c r="T482" s="144" t="s">
        <v>24</v>
      </c>
      <c r="U482" s="142" t="s">
        <v>24</v>
      </c>
      <c r="V482" s="142"/>
      <c r="W482" s="142" t="s">
        <v>24</v>
      </c>
      <c r="X482" s="142"/>
      <c r="Y482" s="145" t="s">
        <v>24</v>
      </c>
    </row>
    <row r="483" spans="1:25" s="108" customFormat="1" x14ac:dyDescent="0.25">
      <c r="A483" s="107">
        <v>473</v>
      </c>
      <c r="B483" s="108" t="s">
        <v>5707</v>
      </c>
      <c r="C483" s="14" t="s">
        <v>54</v>
      </c>
      <c r="D483" s="14"/>
      <c r="E483" s="140" t="s">
        <v>7080</v>
      </c>
      <c r="F483" s="141" t="s">
        <v>7081</v>
      </c>
      <c r="G483" s="142" t="s">
        <v>222</v>
      </c>
      <c r="H483" s="142" t="s">
        <v>371</v>
      </c>
      <c r="I483" s="142" t="s">
        <v>233</v>
      </c>
      <c r="J483" s="142" t="s">
        <v>225</v>
      </c>
      <c r="K483" s="140" t="s">
        <v>5924</v>
      </c>
      <c r="L483" s="140" t="s">
        <v>7082</v>
      </c>
      <c r="M483" s="142" t="s">
        <v>243</v>
      </c>
      <c r="N483" s="142" t="s">
        <v>507</v>
      </c>
      <c r="O483" s="142" t="s">
        <v>256</v>
      </c>
      <c r="P483" s="143">
        <v>37168150</v>
      </c>
      <c r="Q483" s="143">
        <v>37168150</v>
      </c>
      <c r="R483" s="140">
        <v>0</v>
      </c>
      <c r="S483" s="142" t="s">
        <v>237</v>
      </c>
      <c r="T483" s="144" t="s">
        <v>24</v>
      </c>
      <c r="U483" s="142" t="s">
        <v>24</v>
      </c>
      <c r="V483" s="142"/>
      <c r="W483" s="142" t="s">
        <v>24</v>
      </c>
      <c r="X483" s="142"/>
      <c r="Y483" s="145" t="s">
        <v>24</v>
      </c>
    </row>
    <row r="484" spans="1:25" s="108" customFormat="1" x14ac:dyDescent="0.25">
      <c r="A484" s="107">
        <v>474</v>
      </c>
      <c r="B484" s="108" t="s">
        <v>5708</v>
      </c>
      <c r="C484" s="14" t="s">
        <v>54</v>
      </c>
      <c r="D484" s="14"/>
      <c r="E484" s="140" t="s">
        <v>7083</v>
      </c>
      <c r="F484" s="141" t="s">
        <v>7084</v>
      </c>
      <c r="G484" s="142" t="s">
        <v>231</v>
      </c>
      <c r="H484" s="142" t="s">
        <v>365</v>
      </c>
      <c r="I484" s="142" t="s">
        <v>233</v>
      </c>
      <c r="J484" s="142" t="s">
        <v>225</v>
      </c>
      <c r="K484" s="140" t="s">
        <v>5942</v>
      </c>
      <c r="L484" s="140" t="s">
        <v>7085</v>
      </c>
      <c r="M484" s="142" t="s">
        <v>243</v>
      </c>
      <c r="N484" s="142" t="s">
        <v>507</v>
      </c>
      <c r="O484" s="142" t="s">
        <v>245</v>
      </c>
      <c r="P484" s="143">
        <v>75000000</v>
      </c>
      <c r="Q484" s="143">
        <v>75000000</v>
      </c>
      <c r="R484" s="140">
        <v>0</v>
      </c>
      <c r="S484" s="142" t="s">
        <v>237</v>
      </c>
      <c r="T484" s="144" t="s">
        <v>24</v>
      </c>
      <c r="U484" s="142" t="s">
        <v>24</v>
      </c>
      <c r="V484" s="142"/>
      <c r="W484" s="142" t="s">
        <v>24</v>
      </c>
      <c r="X484" s="142"/>
      <c r="Y484" s="145" t="s">
        <v>24</v>
      </c>
    </row>
    <row r="485" spans="1:25" s="108" customFormat="1" x14ac:dyDescent="0.25">
      <c r="A485" s="107">
        <v>475</v>
      </c>
      <c r="B485" s="108" t="s">
        <v>5709</v>
      </c>
      <c r="C485" s="14" t="s">
        <v>54</v>
      </c>
      <c r="D485" s="14"/>
      <c r="E485" s="140" t="s">
        <v>7086</v>
      </c>
      <c r="F485" s="141" t="s">
        <v>7087</v>
      </c>
      <c r="G485" s="142" t="s">
        <v>231</v>
      </c>
      <c r="H485" s="142" t="s">
        <v>365</v>
      </c>
      <c r="I485" s="142" t="s">
        <v>233</v>
      </c>
      <c r="J485" s="142" t="s">
        <v>225</v>
      </c>
      <c r="K485" s="140" t="s">
        <v>5942</v>
      </c>
      <c r="L485" s="140" t="s">
        <v>7088</v>
      </c>
      <c r="M485" s="142" t="s">
        <v>226</v>
      </c>
      <c r="N485" s="142" t="s">
        <v>342</v>
      </c>
      <c r="O485" s="142" t="s">
        <v>256</v>
      </c>
      <c r="P485" s="143">
        <v>8738071112</v>
      </c>
      <c r="Q485" s="143">
        <v>8738071112</v>
      </c>
      <c r="R485" s="140">
        <v>0</v>
      </c>
      <c r="S485" s="142" t="s">
        <v>237</v>
      </c>
      <c r="T485" s="144" t="s">
        <v>24</v>
      </c>
      <c r="U485" s="142" t="s">
        <v>24</v>
      </c>
      <c r="V485" s="142"/>
      <c r="W485" s="142" t="s">
        <v>24</v>
      </c>
      <c r="X485" s="142"/>
      <c r="Y485" s="145" t="s">
        <v>24</v>
      </c>
    </row>
    <row r="486" spans="1:25" s="108" customFormat="1" x14ac:dyDescent="0.25">
      <c r="A486" s="107">
        <v>476</v>
      </c>
      <c r="B486" s="108" t="s">
        <v>5710</v>
      </c>
      <c r="C486" s="14" t="s">
        <v>54</v>
      </c>
      <c r="D486" s="14"/>
      <c r="E486" s="140" t="s">
        <v>7089</v>
      </c>
      <c r="F486" s="141" t="s">
        <v>7090</v>
      </c>
      <c r="G486" s="142" t="s">
        <v>231</v>
      </c>
      <c r="H486" s="142" t="s">
        <v>365</v>
      </c>
      <c r="I486" s="142" t="s">
        <v>233</v>
      </c>
      <c r="J486" s="142" t="s">
        <v>225</v>
      </c>
      <c r="K486" s="140" t="s">
        <v>5942</v>
      </c>
      <c r="L486" s="140" t="s">
        <v>7091</v>
      </c>
      <c r="M486" s="142" t="s">
        <v>243</v>
      </c>
      <c r="N486" s="142" t="s">
        <v>507</v>
      </c>
      <c r="O486" s="142" t="s">
        <v>245</v>
      </c>
      <c r="P486" s="143">
        <v>2094780650</v>
      </c>
      <c r="Q486" s="143">
        <v>2094780650</v>
      </c>
      <c r="R486" s="140">
        <v>0</v>
      </c>
      <c r="S486" s="142" t="s">
        <v>237</v>
      </c>
      <c r="T486" s="144" t="s">
        <v>24</v>
      </c>
      <c r="U486" s="142" t="s">
        <v>24</v>
      </c>
      <c r="V486" s="142"/>
      <c r="W486" s="142" t="s">
        <v>24</v>
      </c>
      <c r="X486" s="142"/>
      <c r="Y486" s="145" t="s">
        <v>24</v>
      </c>
    </row>
    <row r="487" spans="1:25" s="108" customFormat="1" x14ac:dyDescent="0.25">
      <c r="A487" s="107">
        <v>477</v>
      </c>
      <c r="B487" s="108" t="s">
        <v>5711</v>
      </c>
      <c r="C487" s="14" t="s">
        <v>54</v>
      </c>
      <c r="D487" s="14"/>
      <c r="E487" s="140" t="s">
        <v>7092</v>
      </c>
      <c r="F487" s="141" t="s">
        <v>7090</v>
      </c>
      <c r="G487" s="142" t="s">
        <v>231</v>
      </c>
      <c r="H487" s="142" t="s">
        <v>355</v>
      </c>
      <c r="I487" s="142" t="s">
        <v>233</v>
      </c>
      <c r="J487" s="142" t="s">
        <v>225</v>
      </c>
      <c r="K487" s="140" t="s">
        <v>5914</v>
      </c>
      <c r="L487" s="140" t="s">
        <v>6736</v>
      </c>
      <c r="M487" s="142" t="s">
        <v>255</v>
      </c>
      <c r="N487" s="142" t="s">
        <v>680</v>
      </c>
      <c r="O487" s="142" t="s">
        <v>256</v>
      </c>
      <c r="P487" s="143">
        <v>0</v>
      </c>
      <c r="Q487" s="143">
        <v>0</v>
      </c>
      <c r="R487" s="140">
        <v>0</v>
      </c>
      <c r="S487" s="142" t="s">
        <v>237</v>
      </c>
      <c r="T487" s="144" t="s">
        <v>24</v>
      </c>
      <c r="U487" s="142" t="s">
        <v>24</v>
      </c>
      <c r="V487" s="142"/>
      <c r="W487" s="142" t="s">
        <v>24</v>
      </c>
      <c r="X487" s="142"/>
      <c r="Y487" s="145" t="s">
        <v>24</v>
      </c>
    </row>
    <row r="488" spans="1:25" s="108" customFormat="1" x14ac:dyDescent="0.25">
      <c r="A488" s="107">
        <v>478</v>
      </c>
      <c r="B488" s="108" t="s">
        <v>5712</v>
      </c>
      <c r="C488" s="14" t="s">
        <v>54</v>
      </c>
      <c r="D488" s="14"/>
      <c r="E488" s="140" t="s">
        <v>7093</v>
      </c>
      <c r="F488" s="141" t="s">
        <v>7094</v>
      </c>
      <c r="G488" s="142" t="s">
        <v>222</v>
      </c>
      <c r="H488" s="142" t="s">
        <v>371</v>
      </c>
      <c r="I488" s="142" t="s">
        <v>233</v>
      </c>
      <c r="J488" s="142" t="s">
        <v>225</v>
      </c>
      <c r="K488" s="140" t="s">
        <v>5914</v>
      </c>
      <c r="L488" s="140" t="s">
        <v>7095</v>
      </c>
      <c r="M488" s="142" t="s">
        <v>255</v>
      </c>
      <c r="N488" s="142" t="s">
        <v>680</v>
      </c>
      <c r="O488" s="142" t="s">
        <v>245</v>
      </c>
      <c r="P488" s="143">
        <v>0</v>
      </c>
      <c r="Q488" s="143">
        <v>0</v>
      </c>
      <c r="R488" s="140">
        <v>0</v>
      </c>
      <c r="S488" s="142" t="s">
        <v>237</v>
      </c>
      <c r="T488" s="144" t="s">
        <v>24</v>
      </c>
      <c r="U488" s="142" t="s">
        <v>24</v>
      </c>
      <c r="V488" s="142"/>
      <c r="W488" s="142" t="s">
        <v>24</v>
      </c>
      <c r="X488" s="142"/>
      <c r="Y488" s="145" t="s">
        <v>24</v>
      </c>
    </row>
    <row r="489" spans="1:25" s="108" customFormat="1" x14ac:dyDescent="0.25">
      <c r="A489" s="107">
        <v>479</v>
      </c>
      <c r="B489" s="108" t="s">
        <v>5713</v>
      </c>
      <c r="C489" s="14" t="s">
        <v>54</v>
      </c>
      <c r="D489" s="14"/>
      <c r="E489" s="140" t="s">
        <v>7096</v>
      </c>
      <c r="F489" s="141" t="s">
        <v>7097</v>
      </c>
      <c r="G489" s="142" t="s">
        <v>231</v>
      </c>
      <c r="H489" s="142" t="s">
        <v>347</v>
      </c>
      <c r="I489" s="142" t="s">
        <v>233</v>
      </c>
      <c r="J489" s="142" t="s">
        <v>225</v>
      </c>
      <c r="K489" s="140" t="s">
        <v>5932</v>
      </c>
      <c r="L489" s="140" t="s">
        <v>7098</v>
      </c>
      <c r="M489" s="142" t="s">
        <v>243</v>
      </c>
      <c r="N489" s="142" t="s">
        <v>507</v>
      </c>
      <c r="O489" s="142" t="s">
        <v>245</v>
      </c>
      <c r="P489" s="143">
        <v>46505850</v>
      </c>
      <c r="Q489" s="143">
        <v>46505850</v>
      </c>
      <c r="R489" s="140">
        <v>0</v>
      </c>
      <c r="S489" s="142" t="s">
        <v>237</v>
      </c>
      <c r="T489" s="144" t="s">
        <v>24</v>
      </c>
      <c r="U489" s="142" t="s">
        <v>24</v>
      </c>
      <c r="V489" s="142"/>
      <c r="W489" s="142" t="s">
        <v>24</v>
      </c>
      <c r="X489" s="142"/>
      <c r="Y489" s="145" t="s">
        <v>24</v>
      </c>
    </row>
    <row r="490" spans="1:25" s="108" customFormat="1" x14ac:dyDescent="0.25">
      <c r="A490" s="107">
        <v>480</v>
      </c>
      <c r="B490" s="108" t="s">
        <v>5714</v>
      </c>
      <c r="C490" s="14" t="s">
        <v>54</v>
      </c>
      <c r="D490" s="14"/>
      <c r="E490" s="140" t="s">
        <v>7099</v>
      </c>
      <c r="F490" s="141" t="s">
        <v>7100</v>
      </c>
      <c r="G490" s="142" t="s">
        <v>231</v>
      </c>
      <c r="H490" s="142" t="s">
        <v>365</v>
      </c>
      <c r="I490" s="142" t="s">
        <v>233</v>
      </c>
      <c r="J490" s="142" t="s">
        <v>225</v>
      </c>
      <c r="K490" s="140" t="s">
        <v>5914</v>
      </c>
      <c r="L490" s="140" t="s">
        <v>7101</v>
      </c>
      <c r="M490" s="142" t="s">
        <v>243</v>
      </c>
      <c r="N490" s="142" t="s">
        <v>507</v>
      </c>
      <c r="O490" s="142" t="s">
        <v>245</v>
      </c>
      <c r="P490" s="143">
        <v>1033603342</v>
      </c>
      <c r="Q490" s="143">
        <v>1033603342</v>
      </c>
      <c r="R490" s="140">
        <v>0</v>
      </c>
      <c r="S490" s="142" t="s">
        <v>237</v>
      </c>
      <c r="T490" s="144" t="s">
        <v>24</v>
      </c>
      <c r="U490" s="142" t="s">
        <v>24</v>
      </c>
      <c r="V490" s="142"/>
      <c r="W490" s="142" t="s">
        <v>24</v>
      </c>
      <c r="X490" s="142"/>
      <c r="Y490" s="145" t="s">
        <v>24</v>
      </c>
    </row>
    <row r="491" spans="1:25" s="108" customFormat="1" x14ac:dyDescent="0.25">
      <c r="A491" s="107">
        <v>481</v>
      </c>
      <c r="B491" s="108" t="s">
        <v>5715</v>
      </c>
      <c r="C491" s="14" t="s">
        <v>54</v>
      </c>
      <c r="D491" s="14"/>
      <c r="E491" s="140" t="s">
        <v>7102</v>
      </c>
      <c r="F491" s="141" t="s">
        <v>7103</v>
      </c>
      <c r="G491" s="142" t="s">
        <v>231</v>
      </c>
      <c r="H491" s="142" t="s">
        <v>365</v>
      </c>
      <c r="I491" s="142" t="s">
        <v>233</v>
      </c>
      <c r="J491" s="142" t="s">
        <v>234</v>
      </c>
      <c r="K491" s="140" t="s">
        <v>5985</v>
      </c>
      <c r="L491" s="140" t="s">
        <v>7104</v>
      </c>
      <c r="M491" s="142" t="s">
        <v>243</v>
      </c>
      <c r="N491" s="142" t="s">
        <v>507</v>
      </c>
      <c r="O491" s="142" t="s">
        <v>245</v>
      </c>
      <c r="P491" s="143">
        <v>21550245682</v>
      </c>
      <c r="Q491" s="143">
        <v>21550245682</v>
      </c>
      <c r="R491" s="140">
        <v>0</v>
      </c>
      <c r="S491" s="142" t="s">
        <v>237</v>
      </c>
      <c r="T491" s="144" t="s">
        <v>24</v>
      </c>
      <c r="U491" s="142" t="s">
        <v>24</v>
      </c>
      <c r="V491" s="142"/>
      <c r="W491" s="142" t="s">
        <v>24</v>
      </c>
      <c r="X491" s="142"/>
      <c r="Y491" s="145" t="s">
        <v>24</v>
      </c>
    </row>
    <row r="492" spans="1:25" s="108" customFormat="1" x14ac:dyDescent="0.25">
      <c r="A492" s="107">
        <v>482</v>
      </c>
      <c r="B492" s="108" t="s">
        <v>5716</v>
      </c>
      <c r="C492" s="14" t="s">
        <v>54</v>
      </c>
      <c r="D492" s="14"/>
      <c r="E492" s="140" t="s">
        <v>7105</v>
      </c>
      <c r="F492" s="141" t="s">
        <v>7106</v>
      </c>
      <c r="G492" s="142" t="s">
        <v>231</v>
      </c>
      <c r="H492" s="142" t="s">
        <v>365</v>
      </c>
      <c r="I492" s="142" t="s">
        <v>233</v>
      </c>
      <c r="J492" s="142" t="s">
        <v>225</v>
      </c>
      <c r="K492" s="140" t="s">
        <v>5914</v>
      </c>
      <c r="L492" s="140" t="s">
        <v>7107</v>
      </c>
      <c r="M492" s="142" t="s">
        <v>226</v>
      </c>
      <c r="N492" s="142" t="s">
        <v>342</v>
      </c>
      <c r="O492" s="142" t="s">
        <v>251</v>
      </c>
      <c r="P492" s="160">
        <v>52617241558</v>
      </c>
      <c r="Q492" s="143">
        <v>52617241558</v>
      </c>
      <c r="R492" s="140">
        <v>0</v>
      </c>
      <c r="S492" s="142" t="s">
        <v>237</v>
      </c>
      <c r="T492" s="144" t="s">
        <v>24</v>
      </c>
      <c r="U492" s="142" t="s">
        <v>24</v>
      </c>
      <c r="V492" s="142"/>
      <c r="W492" s="142" t="s">
        <v>24</v>
      </c>
      <c r="X492" s="142"/>
      <c r="Y492" s="145" t="s">
        <v>24</v>
      </c>
    </row>
    <row r="493" spans="1:25" s="108" customFormat="1" x14ac:dyDescent="0.25">
      <c r="A493" s="107">
        <v>483</v>
      </c>
      <c r="B493" s="108" t="s">
        <v>5717</v>
      </c>
      <c r="C493" s="14" t="s">
        <v>54</v>
      </c>
      <c r="D493" s="14"/>
      <c r="E493" s="140" t="s">
        <v>7108</v>
      </c>
      <c r="F493" s="141" t="s">
        <v>7109</v>
      </c>
      <c r="G493" s="142" t="s">
        <v>231</v>
      </c>
      <c r="H493" s="142" t="s">
        <v>365</v>
      </c>
      <c r="I493" s="142" t="s">
        <v>233</v>
      </c>
      <c r="J493" s="142" t="s">
        <v>225</v>
      </c>
      <c r="K493" s="140" t="s">
        <v>5942</v>
      </c>
      <c r="L493" s="140" t="s">
        <v>7110</v>
      </c>
      <c r="M493" s="142" t="s">
        <v>243</v>
      </c>
      <c r="N493" s="142" t="s">
        <v>507</v>
      </c>
      <c r="O493" s="142" t="s">
        <v>245</v>
      </c>
      <c r="P493" s="143">
        <v>682740000000</v>
      </c>
      <c r="Q493" s="143">
        <v>682740000000</v>
      </c>
      <c r="R493" s="140">
        <v>0</v>
      </c>
      <c r="S493" s="142" t="s">
        <v>237</v>
      </c>
      <c r="T493" s="144" t="s">
        <v>24</v>
      </c>
      <c r="U493" s="142" t="s">
        <v>24</v>
      </c>
      <c r="V493" s="142"/>
      <c r="W493" s="142" t="s">
        <v>24</v>
      </c>
      <c r="X493" s="142"/>
      <c r="Y493" s="145" t="s">
        <v>24</v>
      </c>
    </row>
    <row r="494" spans="1:25" s="108" customFormat="1" x14ac:dyDescent="0.25">
      <c r="A494" s="107">
        <v>484</v>
      </c>
      <c r="B494" s="108" t="s">
        <v>5718</v>
      </c>
      <c r="C494" s="14" t="s">
        <v>54</v>
      </c>
      <c r="D494" s="14"/>
      <c r="E494" s="140" t="s">
        <v>7111</v>
      </c>
      <c r="F494" s="141" t="s">
        <v>7112</v>
      </c>
      <c r="G494" s="142" t="s">
        <v>231</v>
      </c>
      <c r="H494" s="142" t="s">
        <v>363</v>
      </c>
      <c r="I494" s="142" t="s">
        <v>233</v>
      </c>
      <c r="J494" s="142" t="s">
        <v>225</v>
      </c>
      <c r="K494" s="140" t="s">
        <v>5908</v>
      </c>
      <c r="L494" s="140" t="s">
        <v>7113</v>
      </c>
      <c r="M494" s="142" t="s">
        <v>284</v>
      </c>
      <c r="N494" s="142" t="s">
        <v>973</v>
      </c>
      <c r="O494" s="142" t="s">
        <v>245</v>
      </c>
      <c r="P494" s="143">
        <v>2823780</v>
      </c>
      <c r="Q494" s="143">
        <v>2823780</v>
      </c>
      <c r="R494" s="140">
        <v>0</v>
      </c>
      <c r="S494" s="142" t="s">
        <v>237</v>
      </c>
      <c r="T494" s="144" t="s">
        <v>24</v>
      </c>
      <c r="U494" s="142" t="s">
        <v>24</v>
      </c>
      <c r="V494" s="142"/>
      <c r="W494" s="142" t="s">
        <v>24</v>
      </c>
      <c r="X494" s="142"/>
      <c r="Y494" s="145" t="s">
        <v>24</v>
      </c>
    </row>
    <row r="495" spans="1:25" s="108" customFormat="1" x14ac:dyDescent="0.25">
      <c r="A495" s="107">
        <v>485</v>
      </c>
      <c r="B495" s="108" t="s">
        <v>5719</v>
      </c>
      <c r="C495" s="14" t="s">
        <v>54</v>
      </c>
      <c r="D495" s="14"/>
      <c r="E495" s="140" t="s">
        <v>7114</v>
      </c>
      <c r="F495" s="141" t="s">
        <v>7106</v>
      </c>
      <c r="G495" s="142" t="s">
        <v>231</v>
      </c>
      <c r="H495" s="142" t="s">
        <v>345</v>
      </c>
      <c r="I495" s="142" t="s">
        <v>233</v>
      </c>
      <c r="J495" s="142" t="s">
        <v>225</v>
      </c>
      <c r="K495" s="140" t="s">
        <v>5942</v>
      </c>
      <c r="L495" s="140" t="s">
        <v>7115</v>
      </c>
      <c r="M495" s="142" t="s">
        <v>243</v>
      </c>
      <c r="N495" s="142" t="s">
        <v>507</v>
      </c>
      <c r="O495" s="142" t="s">
        <v>245</v>
      </c>
      <c r="P495" s="143">
        <v>0</v>
      </c>
      <c r="Q495" s="143">
        <v>0</v>
      </c>
      <c r="R495" s="140">
        <v>0</v>
      </c>
      <c r="S495" s="142" t="s">
        <v>237</v>
      </c>
      <c r="T495" s="144" t="s">
        <v>24</v>
      </c>
      <c r="U495" s="142" t="s">
        <v>24</v>
      </c>
      <c r="V495" s="142"/>
      <c r="W495" s="142" t="s">
        <v>24</v>
      </c>
      <c r="X495" s="142"/>
      <c r="Y495" s="145" t="s">
        <v>24</v>
      </c>
    </row>
    <row r="496" spans="1:25" s="108" customFormat="1" x14ac:dyDescent="0.25">
      <c r="A496" s="107">
        <v>486</v>
      </c>
      <c r="B496" s="108" t="s">
        <v>5720</v>
      </c>
      <c r="C496" s="14" t="s">
        <v>54</v>
      </c>
      <c r="D496" s="14"/>
      <c r="E496" s="140" t="s">
        <v>7116</v>
      </c>
      <c r="F496" s="141" t="s">
        <v>7117</v>
      </c>
      <c r="G496" s="142" t="s">
        <v>231</v>
      </c>
      <c r="H496" s="142" t="s">
        <v>365</v>
      </c>
      <c r="I496" s="142" t="s">
        <v>233</v>
      </c>
      <c r="J496" s="142" t="s">
        <v>225</v>
      </c>
      <c r="K496" s="140" t="s">
        <v>5942</v>
      </c>
      <c r="L496" s="140" t="s">
        <v>7118</v>
      </c>
      <c r="M496" s="142" t="s">
        <v>226</v>
      </c>
      <c r="N496" s="142" t="s">
        <v>342</v>
      </c>
      <c r="O496" s="142" t="s">
        <v>245</v>
      </c>
      <c r="P496" s="143">
        <v>2676610074</v>
      </c>
      <c r="Q496" s="143">
        <v>2676610074</v>
      </c>
      <c r="R496" s="140">
        <v>0</v>
      </c>
      <c r="S496" s="142" t="s">
        <v>237</v>
      </c>
      <c r="T496" s="144" t="s">
        <v>24</v>
      </c>
      <c r="U496" s="142" t="s">
        <v>24</v>
      </c>
      <c r="V496" s="142"/>
      <c r="W496" s="142" t="s">
        <v>24</v>
      </c>
      <c r="X496" s="142"/>
      <c r="Y496" s="145" t="s">
        <v>24</v>
      </c>
    </row>
    <row r="497" spans="1:25" s="108" customFormat="1" x14ac:dyDescent="0.25">
      <c r="A497" s="107">
        <v>487</v>
      </c>
      <c r="B497" s="108" t="s">
        <v>5721</v>
      </c>
      <c r="C497" s="14" t="s">
        <v>54</v>
      </c>
      <c r="D497" s="14"/>
      <c r="E497" s="140" t="s">
        <v>7119</v>
      </c>
      <c r="F497" s="141" t="s">
        <v>7120</v>
      </c>
      <c r="G497" s="142" t="s">
        <v>231</v>
      </c>
      <c r="H497" s="142" t="s">
        <v>365</v>
      </c>
      <c r="I497" s="142" t="s">
        <v>233</v>
      </c>
      <c r="J497" s="142" t="s">
        <v>225</v>
      </c>
      <c r="K497" s="140" t="s">
        <v>5932</v>
      </c>
      <c r="L497" s="140" t="s">
        <v>7121</v>
      </c>
      <c r="M497" s="142" t="s">
        <v>319</v>
      </c>
      <c r="N497" s="142" t="s">
        <v>1385</v>
      </c>
      <c r="O497" s="142" t="s">
        <v>245</v>
      </c>
      <c r="P497" s="143">
        <v>532950000</v>
      </c>
      <c r="Q497" s="143">
        <v>532950000</v>
      </c>
      <c r="R497" s="140">
        <v>0</v>
      </c>
      <c r="S497" s="142" t="s">
        <v>237</v>
      </c>
      <c r="T497" s="144" t="s">
        <v>24</v>
      </c>
      <c r="U497" s="142" t="s">
        <v>24</v>
      </c>
      <c r="V497" s="142"/>
      <c r="W497" s="142" t="s">
        <v>24</v>
      </c>
      <c r="X497" s="142"/>
      <c r="Y497" s="145" t="s">
        <v>24</v>
      </c>
    </row>
    <row r="498" spans="1:25" s="108" customFormat="1" x14ac:dyDescent="0.25">
      <c r="A498" s="107">
        <v>488</v>
      </c>
      <c r="B498" s="108" t="s">
        <v>5722</v>
      </c>
      <c r="C498" s="14" t="s">
        <v>54</v>
      </c>
      <c r="D498" s="14"/>
      <c r="E498" s="140" t="s">
        <v>7122</v>
      </c>
      <c r="F498" s="141" t="s">
        <v>7120</v>
      </c>
      <c r="G498" s="142" t="s">
        <v>231</v>
      </c>
      <c r="H498" s="142" t="s">
        <v>365</v>
      </c>
      <c r="I498" s="142" t="s">
        <v>233</v>
      </c>
      <c r="J498" s="142" t="s">
        <v>225</v>
      </c>
      <c r="K498" s="140" t="s">
        <v>5942</v>
      </c>
      <c r="L498" s="140" t="s">
        <v>7123</v>
      </c>
      <c r="M498" s="142" t="s">
        <v>243</v>
      </c>
      <c r="N498" s="142" t="s">
        <v>507</v>
      </c>
      <c r="O498" s="142" t="s">
        <v>245</v>
      </c>
      <c r="P498" s="143">
        <v>804324205</v>
      </c>
      <c r="Q498" s="143">
        <v>804324205</v>
      </c>
      <c r="R498" s="140">
        <v>0</v>
      </c>
      <c r="S498" s="142" t="s">
        <v>237</v>
      </c>
      <c r="T498" s="144" t="s">
        <v>24</v>
      </c>
      <c r="U498" s="142" t="s">
        <v>24</v>
      </c>
      <c r="V498" s="142"/>
      <c r="W498" s="142" t="s">
        <v>24</v>
      </c>
      <c r="X498" s="142"/>
      <c r="Y498" s="145" t="s">
        <v>24</v>
      </c>
    </row>
    <row r="499" spans="1:25" s="108" customFormat="1" x14ac:dyDescent="0.25">
      <c r="A499" s="107">
        <v>489</v>
      </c>
      <c r="B499" s="108" t="s">
        <v>5723</v>
      </c>
      <c r="C499" s="14" t="s">
        <v>54</v>
      </c>
      <c r="D499" s="14"/>
      <c r="E499" s="140" t="s">
        <v>7124</v>
      </c>
      <c r="F499" s="141" t="s">
        <v>7073</v>
      </c>
      <c r="G499" s="142" t="s">
        <v>231</v>
      </c>
      <c r="H499" s="142" t="s">
        <v>347</v>
      </c>
      <c r="I499" s="142" t="s">
        <v>233</v>
      </c>
      <c r="J499" s="142" t="s">
        <v>225</v>
      </c>
      <c r="K499" s="140" t="s">
        <v>5924</v>
      </c>
      <c r="L499" s="140" t="s">
        <v>7125</v>
      </c>
      <c r="M499" s="142" t="s">
        <v>243</v>
      </c>
      <c r="N499" s="142" t="s">
        <v>507</v>
      </c>
      <c r="O499" s="142" t="s">
        <v>245</v>
      </c>
      <c r="P499" s="143">
        <v>44260000</v>
      </c>
      <c r="Q499" s="143">
        <v>44260000</v>
      </c>
      <c r="R499" s="140">
        <v>0</v>
      </c>
      <c r="S499" s="142" t="s">
        <v>237</v>
      </c>
      <c r="T499" s="144" t="s">
        <v>24</v>
      </c>
      <c r="U499" s="142" t="s">
        <v>24</v>
      </c>
      <c r="V499" s="142"/>
      <c r="W499" s="142" t="s">
        <v>24</v>
      </c>
      <c r="X499" s="142"/>
      <c r="Y499" s="145" t="s">
        <v>24</v>
      </c>
    </row>
    <row r="500" spans="1:25" s="108" customFormat="1" x14ac:dyDescent="0.25">
      <c r="A500" s="107">
        <v>490</v>
      </c>
      <c r="B500" s="108" t="s">
        <v>5724</v>
      </c>
      <c r="C500" s="14" t="s">
        <v>54</v>
      </c>
      <c r="D500" s="14"/>
      <c r="E500" s="140" t="s">
        <v>7126</v>
      </c>
      <c r="F500" s="141" t="s">
        <v>7127</v>
      </c>
      <c r="G500" s="142" t="s">
        <v>231</v>
      </c>
      <c r="H500" s="142" t="s">
        <v>347</v>
      </c>
      <c r="I500" s="142" t="s">
        <v>233</v>
      </c>
      <c r="J500" s="142" t="s">
        <v>225</v>
      </c>
      <c r="K500" s="140" t="s">
        <v>5924</v>
      </c>
      <c r="L500" s="140" t="s">
        <v>7128</v>
      </c>
      <c r="M500" s="142" t="s">
        <v>243</v>
      </c>
      <c r="N500" s="142" t="s">
        <v>507</v>
      </c>
      <c r="O500" s="142" t="s">
        <v>245</v>
      </c>
      <c r="P500" s="143">
        <v>59017360</v>
      </c>
      <c r="Q500" s="143">
        <v>59017360</v>
      </c>
      <c r="R500" s="140">
        <v>0</v>
      </c>
      <c r="S500" s="142" t="s">
        <v>237</v>
      </c>
      <c r="T500" s="144" t="s">
        <v>24</v>
      </c>
      <c r="U500" s="142" t="s">
        <v>24</v>
      </c>
      <c r="V500" s="142"/>
      <c r="W500" s="142" t="s">
        <v>24</v>
      </c>
      <c r="X500" s="142"/>
      <c r="Y500" s="145" t="s">
        <v>24</v>
      </c>
    </row>
    <row r="501" spans="1:25" s="108" customFormat="1" x14ac:dyDescent="0.25">
      <c r="A501" s="107">
        <v>491</v>
      </c>
      <c r="B501" s="108" t="s">
        <v>5725</v>
      </c>
      <c r="C501" s="14" t="s">
        <v>54</v>
      </c>
      <c r="D501" s="14"/>
      <c r="E501" s="140" t="s">
        <v>7129</v>
      </c>
      <c r="F501" s="141" t="s">
        <v>7130</v>
      </c>
      <c r="G501" s="142" t="s">
        <v>231</v>
      </c>
      <c r="H501" s="142" t="s">
        <v>365</v>
      </c>
      <c r="I501" s="142" t="s">
        <v>233</v>
      </c>
      <c r="J501" s="142" t="s">
        <v>225</v>
      </c>
      <c r="K501" s="140" t="s">
        <v>5942</v>
      </c>
      <c r="L501" s="140" t="s">
        <v>7131</v>
      </c>
      <c r="M501" s="142" t="s">
        <v>235</v>
      </c>
      <c r="N501" s="142" t="s">
        <v>484</v>
      </c>
      <c r="O501" s="142" t="s">
        <v>245</v>
      </c>
      <c r="P501" s="143">
        <v>6696657600</v>
      </c>
      <c r="Q501" s="143">
        <v>6696657600</v>
      </c>
      <c r="R501" s="140">
        <v>0</v>
      </c>
      <c r="S501" s="142" t="s">
        <v>237</v>
      </c>
      <c r="T501" s="144" t="s">
        <v>24</v>
      </c>
      <c r="U501" s="142" t="s">
        <v>24</v>
      </c>
      <c r="V501" s="142"/>
      <c r="W501" s="142" t="s">
        <v>24</v>
      </c>
      <c r="X501" s="142"/>
      <c r="Y501" s="145" t="s">
        <v>24</v>
      </c>
    </row>
    <row r="502" spans="1:25" s="108" customFormat="1" x14ac:dyDescent="0.25">
      <c r="A502" s="107">
        <v>492</v>
      </c>
      <c r="B502" s="108" t="s">
        <v>5726</v>
      </c>
      <c r="C502" s="14" t="s">
        <v>54</v>
      </c>
      <c r="D502" s="14"/>
      <c r="E502" s="140" t="s">
        <v>7132</v>
      </c>
      <c r="F502" s="141" t="s">
        <v>7133</v>
      </c>
      <c r="G502" s="142" t="s">
        <v>231</v>
      </c>
      <c r="H502" s="142" t="s">
        <v>365</v>
      </c>
      <c r="I502" s="142" t="s">
        <v>233</v>
      </c>
      <c r="J502" s="142" t="s">
        <v>225</v>
      </c>
      <c r="K502" s="140" t="s">
        <v>5920</v>
      </c>
      <c r="L502" s="140" t="s">
        <v>7134</v>
      </c>
      <c r="M502" s="142" t="s">
        <v>319</v>
      </c>
      <c r="N502" s="142" t="s">
        <v>1385</v>
      </c>
      <c r="O502" s="142" t="s">
        <v>245</v>
      </c>
      <c r="P502" s="143">
        <v>837500000</v>
      </c>
      <c r="Q502" s="143">
        <v>837500000</v>
      </c>
      <c r="R502" s="140">
        <v>0</v>
      </c>
      <c r="S502" s="142" t="s">
        <v>237</v>
      </c>
      <c r="T502" s="144" t="s">
        <v>24</v>
      </c>
      <c r="U502" s="142" t="s">
        <v>24</v>
      </c>
      <c r="V502" s="142"/>
      <c r="W502" s="142" t="s">
        <v>24</v>
      </c>
      <c r="X502" s="142"/>
      <c r="Y502" s="145" t="s">
        <v>24</v>
      </c>
    </row>
    <row r="503" spans="1:25" s="108" customFormat="1" x14ac:dyDescent="0.25">
      <c r="A503" s="107">
        <v>493</v>
      </c>
      <c r="B503" s="108" t="s">
        <v>5727</v>
      </c>
      <c r="C503" s="14" t="s">
        <v>54</v>
      </c>
      <c r="D503" s="14"/>
      <c r="E503" s="140" t="s">
        <v>7135</v>
      </c>
      <c r="F503" s="141" t="s">
        <v>7136</v>
      </c>
      <c r="G503" s="142" t="s">
        <v>222</v>
      </c>
      <c r="H503" s="142" t="s">
        <v>371</v>
      </c>
      <c r="I503" s="142" t="s">
        <v>233</v>
      </c>
      <c r="J503" s="142" t="s">
        <v>225</v>
      </c>
      <c r="K503" s="140" t="s">
        <v>5932</v>
      </c>
      <c r="L503" s="140" t="s">
        <v>7137</v>
      </c>
      <c r="M503" s="142" t="s">
        <v>243</v>
      </c>
      <c r="N503" s="142" t="s">
        <v>507</v>
      </c>
      <c r="O503" s="142" t="s">
        <v>245</v>
      </c>
      <c r="P503" s="143">
        <v>90000000</v>
      </c>
      <c r="Q503" s="143">
        <v>90000000</v>
      </c>
      <c r="R503" s="140">
        <v>0</v>
      </c>
      <c r="S503" s="142" t="s">
        <v>237</v>
      </c>
      <c r="T503" s="144" t="s">
        <v>24</v>
      </c>
      <c r="U503" s="142" t="s">
        <v>24</v>
      </c>
      <c r="V503" s="142"/>
      <c r="W503" s="142" t="s">
        <v>24</v>
      </c>
      <c r="X503" s="142"/>
      <c r="Y503" s="145" t="s">
        <v>24</v>
      </c>
    </row>
    <row r="504" spans="1:25" s="108" customFormat="1" x14ac:dyDescent="0.25">
      <c r="A504" s="107">
        <v>494</v>
      </c>
      <c r="B504" s="108" t="s">
        <v>5728</v>
      </c>
      <c r="C504" s="14" t="s">
        <v>54</v>
      </c>
      <c r="D504" s="14"/>
      <c r="E504" s="140" t="s">
        <v>7138</v>
      </c>
      <c r="F504" s="141" t="s">
        <v>7139</v>
      </c>
      <c r="G504" s="142" t="s">
        <v>231</v>
      </c>
      <c r="H504" s="142" t="s">
        <v>347</v>
      </c>
      <c r="I504" s="142" t="s">
        <v>233</v>
      </c>
      <c r="J504" s="142" t="s">
        <v>225</v>
      </c>
      <c r="K504" s="140" t="s">
        <v>5942</v>
      </c>
      <c r="L504" s="140" t="s">
        <v>7140</v>
      </c>
      <c r="M504" s="142" t="s">
        <v>243</v>
      </c>
      <c r="N504" s="142" t="s">
        <v>507</v>
      </c>
      <c r="O504" s="142" t="s">
        <v>245</v>
      </c>
      <c r="P504" s="143">
        <v>242000000</v>
      </c>
      <c r="Q504" s="143">
        <v>242000000</v>
      </c>
      <c r="R504" s="140">
        <v>0</v>
      </c>
      <c r="S504" s="142" t="s">
        <v>237</v>
      </c>
      <c r="T504" s="144" t="s">
        <v>24</v>
      </c>
      <c r="U504" s="142" t="s">
        <v>24</v>
      </c>
      <c r="V504" s="142"/>
      <c r="W504" s="142" t="s">
        <v>24</v>
      </c>
      <c r="X504" s="142"/>
      <c r="Y504" s="145" t="s">
        <v>24</v>
      </c>
    </row>
    <row r="505" spans="1:25" s="108" customFormat="1" x14ac:dyDescent="0.25">
      <c r="A505" s="107">
        <v>495</v>
      </c>
      <c r="B505" s="108" t="s">
        <v>5729</v>
      </c>
      <c r="C505" s="14" t="s">
        <v>54</v>
      </c>
      <c r="D505" s="14"/>
      <c r="E505" s="140" t="s">
        <v>7141</v>
      </c>
      <c r="F505" s="141" t="s">
        <v>7142</v>
      </c>
      <c r="G505" s="142" t="s">
        <v>222</v>
      </c>
      <c r="H505" s="142" t="s">
        <v>371</v>
      </c>
      <c r="I505" s="142" t="s">
        <v>233</v>
      </c>
      <c r="J505" s="142" t="s">
        <v>225</v>
      </c>
      <c r="K505" s="140" t="s">
        <v>5924</v>
      </c>
      <c r="L505" s="140" t="s">
        <v>7143</v>
      </c>
      <c r="M505" s="142" t="s">
        <v>243</v>
      </c>
      <c r="N505" s="142" t="s">
        <v>507</v>
      </c>
      <c r="O505" s="142" t="s">
        <v>245</v>
      </c>
      <c r="P505" s="143">
        <v>70000000</v>
      </c>
      <c r="Q505" s="143">
        <v>70000000</v>
      </c>
      <c r="R505" s="140">
        <v>0</v>
      </c>
      <c r="S505" s="142" t="s">
        <v>237</v>
      </c>
      <c r="T505" s="144" t="s">
        <v>24</v>
      </c>
      <c r="U505" s="142" t="s">
        <v>24</v>
      </c>
      <c r="V505" s="142"/>
      <c r="W505" s="142" t="s">
        <v>24</v>
      </c>
      <c r="X505" s="142"/>
      <c r="Y505" s="145" t="s">
        <v>24</v>
      </c>
    </row>
    <row r="506" spans="1:25" s="108" customFormat="1" x14ac:dyDescent="0.25">
      <c r="A506" s="107">
        <v>496</v>
      </c>
      <c r="B506" s="108" t="s">
        <v>5730</v>
      </c>
      <c r="C506" s="14" t="s">
        <v>54</v>
      </c>
      <c r="D506" s="14"/>
      <c r="E506" s="140" t="s">
        <v>7144</v>
      </c>
      <c r="F506" s="141" t="s">
        <v>7145</v>
      </c>
      <c r="G506" s="142" t="s">
        <v>222</v>
      </c>
      <c r="H506" s="142" t="s">
        <v>371</v>
      </c>
      <c r="I506" s="142" t="s">
        <v>233</v>
      </c>
      <c r="J506" s="142" t="s">
        <v>225</v>
      </c>
      <c r="K506" s="140" t="s">
        <v>5924</v>
      </c>
      <c r="L506" s="140" t="s">
        <v>7146</v>
      </c>
      <c r="M506" s="142" t="s">
        <v>243</v>
      </c>
      <c r="N506" s="142" t="s">
        <v>507</v>
      </c>
      <c r="O506" s="142" t="s">
        <v>245</v>
      </c>
      <c r="P506" s="143">
        <v>120000000</v>
      </c>
      <c r="Q506" s="143">
        <v>120000000</v>
      </c>
      <c r="R506" s="140">
        <v>0</v>
      </c>
      <c r="S506" s="142" t="s">
        <v>237</v>
      </c>
      <c r="T506" s="144" t="s">
        <v>24</v>
      </c>
      <c r="U506" s="142" t="s">
        <v>24</v>
      </c>
      <c r="V506" s="142"/>
      <c r="W506" s="142" t="s">
        <v>24</v>
      </c>
      <c r="X506" s="142"/>
      <c r="Y506" s="145" t="s">
        <v>24</v>
      </c>
    </row>
    <row r="507" spans="1:25" s="108" customFormat="1" x14ac:dyDescent="0.25">
      <c r="A507" s="107">
        <v>497</v>
      </c>
      <c r="B507" s="108" t="s">
        <v>5731</v>
      </c>
      <c r="C507" s="14" t="s">
        <v>54</v>
      </c>
      <c r="D507" s="14"/>
      <c r="E507" s="140" t="s">
        <v>7147</v>
      </c>
      <c r="F507" s="141" t="s">
        <v>7148</v>
      </c>
      <c r="G507" s="142" t="s">
        <v>231</v>
      </c>
      <c r="H507" s="142" t="s">
        <v>365</v>
      </c>
      <c r="I507" s="142" t="s">
        <v>233</v>
      </c>
      <c r="J507" s="142" t="s">
        <v>225</v>
      </c>
      <c r="K507" s="140" t="s">
        <v>5932</v>
      </c>
      <c r="L507" s="140" t="s">
        <v>7149</v>
      </c>
      <c r="M507" s="142" t="s">
        <v>243</v>
      </c>
      <c r="N507" s="142" t="s">
        <v>507</v>
      </c>
      <c r="O507" s="142" t="s">
        <v>245</v>
      </c>
      <c r="P507" s="160">
        <v>560000000</v>
      </c>
      <c r="Q507" s="143">
        <v>3247291699</v>
      </c>
      <c r="R507" s="140">
        <v>0</v>
      </c>
      <c r="S507" s="142" t="s">
        <v>237</v>
      </c>
      <c r="T507" s="144" t="s">
        <v>24</v>
      </c>
      <c r="U507" s="142" t="s">
        <v>24</v>
      </c>
      <c r="V507" s="142"/>
      <c r="W507" s="142" t="s">
        <v>24</v>
      </c>
      <c r="X507" s="142"/>
      <c r="Y507" s="145" t="s">
        <v>24</v>
      </c>
    </row>
    <row r="508" spans="1:25" s="108" customFormat="1" x14ac:dyDescent="0.25">
      <c r="A508" s="107">
        <v>498</v>
      </c>
      <c r="B508" s="108" t="s">
        <v>5732</v>
      </c>
      <c r="C508" s="14" t="s">
        <v>54</v>
      </c>
      <c r="D508" s="14"/>
      <c r="E508" s="140" t="s">
        <v>7150</v>
      </c>
      <c r="F508" s="141" t="s">
        <v>7151</v>
      </c>
      <c r="G508" s="142" t="s">
        <v>231</v>
      </c>
      <c r="H508" s="142" t="s">
        <v>347</v>
      </c>
      <c r="I508" s="142" t="s">
        <v>233</v>
      </c>
      <c r="J508" s="142" t="s">
        <v>225</v>
      </c>
      <c r="K508" s="140" t="s">
        <v>5924</v>
      </c>
      <c r="L508" s="140" t="s">
        <v>7152</v>
      </c>
      <c r="M508" s="142" t="s">
        <v>243</v>
      </c>
      <c r="N508" s="142" t="s">
        <v>507</v>
      </c>
      <c r="O508" s="142" t="s">
        <v>227</v>
      </c>
      <c r="P508" s="143">
        <v>35811658</v>
      </c>
      <c r="Q508" s="143">
        <v>35811658</v>
      </c>
      <c r="R508" s="140">
        <v>0</v>
      </c>
      <c r="S508" s="142" t="s">
        <v>237</v>
      </c>
      <c r="T508" s="144" t="s">
        <v>24</v>
      </c>
      <c r="U508" s="142" t="s">
        <v>24</v>
      </c>
      <c r="V508" s="142"/>
      <c r="W508" s="142" t="s">
        <v>24</v>
      </c>
      <c r="X508" s="142"/>
      <c r="Y508" s="145" t="s">
        <v>24</v>
      </c>
    </row>
    <row r="509" spans="1:25" s="108" customFormat="1" x14ac:dyDescent="0.25">
      <c r="A509" s="107">
        <v>499</v>
      </c>
      <c r="B509" s="108" t="s">
        <v>5733</v>
      </c>
      <c r="C509" s="14" t="s">
        <v>54</v>
      </c>
      <c r="D509" s="14"/>
      <c r="E509" s="140" t="s">
        <v>7153</v>
      </c>
      <c r="F509" s="141" t="s">
        <v>7154</v>
      </c>
      <c r="G509" s="142" t="s">
        <v>231</v>
      </c>
      <c r="H509" s="142" t="s">
        <v>365</v>
      </c>
      <c r="I509" s="142" t="s">
        <v>233</v>
      </c>
      <c r="J509" s="142" t="s">
        <v>225</v>
      </c>
      <c r="K509" s="140" t="s">
        <v>5924</v>
      </c>
      <c r="L509" s="140" t="s">
        <v>7155</v>
      </c>
      <c r="M509" s="142" t="s">
        <v>243</v>
      </c>
      <c r="N509" s="142" t="s">
        <v>507</v>
      </c>
      <c r="O509" s="142" t="s">
        <v>245</v>
      </c>
      <c r="P509" s="143">
        <v>19365578050</v>
      </c>
      <c r="Q509" s="143">
        <v>19365578050</v>
      </c>
      <c r="R509" s="140">
        <v>0</v>
      </c>
      <c r="S509" s="142" t="s">
        <v>237</v>
      </c>
      <c r="T509" s="144" t="s">
        <v>24</v>
      </c>
      <c r="U509" s="142" t="s">
        <v>24</v>
      </c>
      <c r="V509" s="142"/>
      <c r="W509" s="142" t="s">
        <v>24</v>
      </c>
      <c r="X509" s="142"/>
      <c r="Y509" s="145" t="s">
        <v>24</v>
      </c>
    </row>
    <row r="510" spans="1:25" s="108" customFormat="1" x14ac:dyDescent="0.25">
      <c r="A510" s="107">
        <v>500</v>
      </c>
      <c r="B510" s="108" t="s">
        <v>5734</v>
      </c>
      <c r="C510" s="14" t="s">
        <v>54</v>
      </c>
      <c r="D510" s="14"/>
      <c r="E510" s="140" t="s">
        <v>7156</v>
      </c>
      <c r="F510" s="141" t="s">
        <v>7157</v>
      </c>
      <c r="G510" s="142" t="s">
        <v>222</v>
      </c>
      <c r="H510" s="142" t="s">
        <v>371</v>
      </c>
      <c r="I510" s="142" t="s">
        <v>233</v>
      </c>
      <c r="J510" s="142" t="s">
        <v>225</v>
      </c>
      <c r="K510" s="140" t="s">
        <v>5924</v>
      </c>
      <c r="L510" s="140" t="s">
        <v>7158</v>
      </c>
      <c r="M510" s="142" t="s">
        <v>292</v>
      </c>
      <c r="N510" s="142" t="s">
        <v>1027</v>
      </c>
      <c r="O510" s="142" t="s">
        <v>245</v>
      </c>
      <c r="P510" s="143">
        <v>15624840</v>
      </c>
      <c r="Q510" s="143">
        <v>15624840</v>
      </c>
      <c r="R510" s="140">
        <v>0</v>
      </c>
      <c r="S510" s="142" t="s">
        <v>237</v>
      </c>
      <c r="T510" s="144" t="s">
        <v>24</v>
      </c>
      <c r="U510" s="142" t="s">
        <v>24</v>
      </c>
      <c r="V510" s="142"/>
      <c r="W510" s="142" t="s">
        <v>24</v>
      </c>
      <c r="X510" s="142"/>
      <c r="Y510" s="145" t="s">
        <v>24</v>
      </c>
    </row>
    <row r="511" spans="1:25" s="108" customFormat="1" x14ac:dyDescent="0.25">
      <c r="A511" s="107">
        <v>501</v>
      </c>
      <c r="B511" s="108" t="s">
        <v>5735</v>
      </c>
      <c r="C511" s="14" t="s">
        <v>54</v>
      </c>
      <c r="D511" s="14"/>
      <c r="E511" s="140" t="s">
        <v>7159</v>
      </c>
      <c r="F511" s="141" t="s">
        <v>7073</v>
      </c>
      <c r="G511" s="142" t="s">
        <v>231</v>
      </c>
      <c r="H511" s="142" t="s">
        <v>365</v>
      </c>
      <c r="I511" s="142" t="s">
        <v>233</v>
      </c>
      <c r="J511" s="142" t="s">
        <v>225</v>
      </c>
      <c r="K511" s="140" t="s">
        <v>5924</v>
      </c>
      <c r="L511" s="140" t="s">
        <v>7160</v>
      </c>
      <c r="M511" s="142" t="s">
        <v>226</v>
      </c>
      <c r="N511" s="142" t="s">
        <v>342</v>
      </c>
      <c r="O511" s="142" t="s">
        <v>251</v>
      </c>
      <c r="P511" s="143">
        <v>15773050200</v>
      </c>
      <c r="Q511" s="143">
        <v>15773050200</v>
      </c>
      <c r="R511" s="140">
        <v>0</v>
      </c>
      <c r="S511" s="142" t="s">
        <v>237</v>
      </c>
      <c r="T511" s="144" t="s">
        <v>24</v>
      </c>
      <c r="U511" s="142" t="s">
        <v>24</v>
      </c>
      <c r="V511" s="142"/>
      <c r="W511" s="142" t="s">
        <v>24</v>
      </c>
      <c r="X511" s="142"/>
      <c r="Y511" s="145" t="s">
        <v>24</v>
      </c>
    </row>
    <row r="512" spans="1:25" s="108" customFormat="1" x14ac:dyDescent="0.25">
      <c r="A512" s="107">
        <v>502</v>
      </c>
      <c r="B512" s="108" t="s">
        <v>5736</v>
      </c>
      <c r="C512" s="14" t="s">
        <v>54</v>
      </c>
      <c r="D512" s="14"/>
      <c r="E512" s="140" t="s">
        <v>7161</v>
      </c>
      <c r="F512" s="141" t="s">
        <v>7162</v>
      </c>
      <c r="G512" s="142" t="s">
        <v>231</v>
      </c>
      <c r="H512" s="142" t="s">
        <v>347</v>
      </c>
      <c r="I512" s="142" t="s">
        <v>233</v>
      </c>
      <c r="J512" s="142" t="s">
        <v>225</v>
      </c>
      <c r="K512" s="140" t="s">
        <v>5924</v>
      </c>
      <c r="L512" s="140" t="s">
        <v>7163</v>
      </c>
      <c r="M512" s="142" t="s">
        <v>243</v>
      </c>
      <c r="N512" s="142" t="s">
        <v>507</v>
      </c>
      <c r="O512" s="142" t="s">
        <v>245</v>
      </c>
      <c r="P512" s="143">
        <v>71704434</v>
      </c>
      <c r="Q512" s="143">
        <v>71704434</v>
      </c>
      <c r="R512" s="140">
        <v>0</v>
      </c>
      <c r="S512" s="142" t="s">
        <v>237</v>
      </c>
      <c r="T512" s="144" t="s">
        <v>24</v>
      </c>
      <c r="U512" s="142" t="s">
        <v>24</v>
      </c>
      <c r="V512" s="142"/>
      <c r="W512" s="142" t="s">
        <v>24</v>
      </c>
      <c r="X512" s="142"/>
      <c r="Y512" s="145" t="s">
        <v>24</v>
      </c>
    </row>
    <row r="513" spans="1:25" s="108" customFormat="1" x14ac:dyDescent="0.25">
      <c r="A513" s="107">
        <v>503</v>
      </c>
      <c r="B513" s="108" t="s">
        <v>5737</v>
      </c>
      <c r="C513" s="14" t="s">
        <v>54</v>
      </c>
      <c r="D513" s="14"/>
      <c r="E513" s="140" t="s">
        <v>7164</v>
      </c>
      <c r="F513" s="141" t="s">
        <v>7165</v>
      </c>
      <c r="G513" s="142" t="s">
        <v>231</v>
      </c>
      <c r="H513" s="142" t="s">
        <v>365</v>
      </c>
      <c r="I513" s="142" t="s">
        <v>233</v>
      </c>
      <c r="J513" s="142" t="s">
        <v>225</v>
      </c>
      <c r="K513" s="140" t="s">
        <v>5920</v>
      </c>
      <c r="L513" s="140" t="s">
        <v>7166</v>
      </c>
      <c r="M513" s="142" t="s">
        <v>243</v>
      </c>
      <c r="N513" s="142" t="s">
        <v>507</v>
      </c>
      <c r="O513" s="142" t="s">
        <v>245</v>
      </c>
      <c r="P513" s="143">
        <v>1000000000</v>
      </c>
      <c r="Q513" s="143">
        <v>1000000000</v>
      </c>
      <c r="R513" s="140">
        <v>0</v>
      </c>
      <c r="S513" s="142" t="s">
        <v>237</v>
      </c>
      <c r="T513" s="144" t="s">
        <v>24</v>
      </c>
      <c r="U513" s="142" t="s">
        <v>24</v>
      </c>
      <c r="V513" s="142"/>
      <c r="W513" s="142" t="s">
        <v>24</v>
      </c>
      <c r="X513" s="142"/>
      <c r="Y513" s="145" t="s">
        <v>24</v>
      </c>
    </row>
    <row r="514" spans="1:25" s="108" customFormat="1" x14ac:dyDescent="0.25">
      <c r="A514" s="107">
        <v>504</v>
      </c>
      <c r="B514" s="108" t="s">
        <v>5738</v>
      </c>
      <c r="C514" s="14" t="s">
        <v>54</v>
      </c>
      <c r="D514" s="14"/>
      <c r="E514" s="140" t="s">
        <v>7167</v>
      </c>
      <c r="F514" s="141" t="s">
        <v>7168</v>
      </c>
      <c r="G514" s="142" t="s">
        <v>231</v>
      </c>
      <c r="H514" s="142" t="s">
        <v>365</v>
      </c>
      <c r="I514" s="142" t="s">
        <v>233</v>
      </c>
      <c r="J514" s="142" t="s">
        <v>225</v>
      </c>
      <c r="K514" s="140" t="s">
        <v>5920</v>
      </c>
      <c r="L514" s="140" t="s">
        <v>7169</v>
      </c>
      <c r="M514" s="142" t="s">
        <v>243</v>
      </c>
      <c r="N514" s="142" t="s">
        <v>507</v>
      </c>
      <c r="O514" s="142" t="s">
        <v>245</v>
      </c>
      <c r="P514" s="143">
        <v>154941777</v>
      </c>
      <c r="Q514" s="143">
        <v>154941777</v>
      </c>
      <c r="R514" s="140">
        <v>0</v>
      </c>
      <c r="S514" s="142" t="s">
        <v>237</v>
      </c>
      <c r="T514" s="144" t="s">
        <v>24</v>
      </c>
      <c r="U514" s="142" t="s">
        <v>24</v>
      </c>
      <c r="V514" s="142"/>
      <c r="W514" s="142" t="s">
        <v>24</v>
      </c>
      <c r="X514" s="142"/>
      <c r="Y514" s="145" t="s">
        <v>24</v>
      </c>
    </row>
    <row r="515" spans="1:25" s="108" customFormat="1" x14ac:dyDescent="0.25">
      <c r="A515" s="107">
        <v>505</v>
      </c>
      <c r="B515" s="108" t="s">
        <v>5739</v>
      </c>
      <c r="C515" s="14" t="s">
        <v>54</v>
      </c>
      <c r="D515" s="14"/>
      <c r="E515" s="140" t="s">
        <v>7170</v>
      </c>
      <c r="F515" s="141" t="s">
        <v>7171</v>
      </c>
      <c r="G515" s="142" t="s">
        <v>231</v>
      </c>
      <c r="H515" s="142" t="s">
        <v>365</v>
      </c>
      <c r="I515" s="142" t="s">
        <v>233</v>
      </c>
      <c r="J515" s="142" t="s">
        <v>225</v>
      </c>
      <c r="K515" s="140" t="s">
        <v>5908</v>
      </c>
      <c r="L515" s="140" t="s">
        <v>7172</v>
      </c>
      <c r="M515" s="142" t="s">
        <v>272</v>
      </c>
      <c r="N515" s="142" t="s">
        <v>794</v>
      </c>
      <c r="O515" s="142" t="s">
        <v>245</v>
      </c>
      <c r="P515" s="143">
        <v>715845000</v>
      </c>
      <c r="Q515" s="143">
        <v>715845000</v>
      </c>
      <c r="R515" s="140">
        <v>0</v>
      </c>
      <c r="S515" s="142" t="s">
        <v>237</v>
      </c>
      <c r="T515" s="144" t="s">
        <v>24</v>
      </c>
      <c r="U515" s="142" t="s">
        <v>24</v>
      </c>
      <c r="V515" s="142"/>
      <c r="W515" s="142" t="s">
        <v>24</v>
      </c>
      <c r="X515" s="142"/>
      <c r="Y515" s="145" t="s">
        <v>24</v>
      </c>
    </row>
    <row r="516" spans="1:25" s="108" customFormat="1" x14ac:dyDescent="0.25">
      <c r="A516" s="107">
        <v>506</v>
      </c>
      <c r="B516" s="108" t="s">
        <v>5740</v>
      </c>
      <c r="C516" s="14" t="s">
        <v>54</v>
      </c>
      <c r="D516" s="14"/>
      <c r="E516" s="140" t="s">
        <v>7173</v>
      </c>
      <c r="F516" s="141" t="s">
        <v>7174</v>
      </c>
      <c r="G516" s="142" t="s">
        <v>231</v>
      </c>
      <c r="H516" s="142" t="s">
        <v>365</v>
      </c>
      <c r="I516" s="142" t="s">
        <v>233</v>
      </c>
      <c r="J516" s="142" t="s">
        <v>225</v>
      </c>
      <c r="K516" s="140" t="s">
        <v>5908</v>
      </c>
      <c r="L516" s="140" t="s">
        <v>7175</v>
      </c>
      <c r="M516" s="142" t="s">
        <v>272</v>
      </c>
      <c r="N516" s="142" t="s">
        <v>794</v>
      </c>
      <c r="O516" s="142" t="s">
        <v>245</v>
      </c>
      <c r="P516" s="143">
        <v>822445000</v>
      </c>
      <c r="Q516" s="143">
        <v>822445000</v>
      </c>
      <c r="R516" s="140">
        <v>0</v>
      </c>
      <c r="S516" s="142" t="s">
        <v>237</v>
      </c>
      <c r="T516" s="144" t="s">
        <v>24</v>
      </c>
      <c r="U516" s="142" t="s">
        <v>24</v>
      </c>
      <c r="V516" s="142"/>
      <c r="W516" s="142" t="s">
        <v>24</v>
      </c>
      <c r="X516" s="142"/>
      <c r="Y516" s="145" t="s">
        <v>24</v>
      </c>
    </row>
    <row r="517" spans="1:25" s="108" customFormat="1" x14ac:dyDescent="0.25">
      <c r="A517" s="107">
        <v>507</v>
      </c>
      <c r="B517" s="108" t="s">
        <v>5741</v>
      </c>
      <c r="C517" s="14" t="s">
        <v>54</v>
      </c>
      <c r="D517" s="14"/>
      <c r="E517" s="140" t="s">
        <v>7176</v>
      </c>
      <c r="F517" s="141" t="s">
        <v>7177</v>
      </c>
      <c r="G517" s="142" t="s">
        <v>231</v>
      </c>
      <c r="H517" s="142" t="s">
        <v>347</v>
      </c>
      <c r="I517" s="142" t="s">
        <v>233</v>
      </c>
      <c r="J517" s="142" t="s">
        <v>225</v>
      </c>
      <c r="K517" s="140" t="s">
        <v>5920</v>
      </c>
      <c r="L517" s="140" t="s">
        <v>7178</v>
      </c>
      <c r="M517" s="142" t="s">
        <v>226</v>
      </c>
      <c r="N517" s="142" t="s">
        <v>342</v>
      </c>
      <c r="O517" s="142" t="s">
        <v>251</v>
      </c>
      <c r="P517" s="143">
        <v>7377170</v>
      </c>
      <c r="Q517" s="143">
        <v>7377170</v>
      </c>
      <c r="R517" s="140">
        <v>0</v>
      </c>
      <c r="S517" s="142" t="s">
        <v>237</v>
      </c>
      <c r="T517" s="144" t="s">
        <v>24</v>
      </c>
      <c r="U517" s="142" t="s">
        <v>24</v>
      </c>
      <c r="V517" s="142"/>
      <c r="W517" s="142" t="s">
        <v>24</v>
      </c>
      <c r="X517" s="142"/>
      <c r="Y517" s="145" t="s">
        <v>24</v>
      </c>
    </row>
    <row r="518" spans="1:25" s="108" customFormat="1" x14ac:dyDescent="0.25">
      <c r="A518" s="107">
        <v>508</v>
      </c>
      <c r="B518" s="108" t="s">
        <v>5742</v>
      </c>
      <c r="C518" s="14" t="s">
        <v>54</v>
      </c>
      <c r="D518" s="14"/>
      <c r="E518" s="140" t="s">
        <v>7179</v>
      </c>
      <c r="F518" s="141" t="s">
        <v>7148</v>
      </c>
      <c r="G518" s="142" t="s">
        <v>231</v>
      </c>
      <c r="H518" s="142" t="s">
        <v>347</v>
      </c>
      <c r="I518" s="142" t="s">
        <v>233</v>
      </c>
      <c r="J518" s="142" t="s">
        <v>225</v>
      </c>
      <c r="K518" s="140" t="s">
        <v>5908</v>
      </c>
      <c r="L518" s="140" t="s">
        <v>7180</v>
      </c>
      <c r="M518" s="142" t="s">
        <v>243</v>
      </c>
      <c r="N518" s="142" t="s">
        <v>507</v>
      </c>
      <c r="O518" s="142" t="s">
        <v>245</v>
      </c>
      <c r="P518" s="143">
        <v>79220260</v>
      </c>
      <c r="Q518" s="143">
        <v>79220260</v>
      </c>
      <c r="R518" s="140">
        <v>0</v>
      </c>
      <c r="S518" s="142" t="s">
        <v>237</v>
      </c>
      <c r="T518" s="144" t="s">
        <v>24</v>
      </c>
      <c r="U518" s="142" t="s">
        <v>24</v>
      </c>
      <c r="V518" s="142"/>
      <c r="W518" s="142" t="s">
        <v>24</v>
      </c>
      <c r="X518" s="142"/>
      <c r="Y518" s="145" t="s">
        <v>24</v>
      </c>
    </row>
    <row r="519" spans="1:25" s="108" customFormat="1" x14ac:dyDescent="0.25">
      <c r="A519" s="107">
        <v>509</v>
      </c>
      <c r="B519" s="108" t="s">
        <v>5743</v>
      </c>
      <c r="C519" s="14" t="s">
        <v>54</v>
      </c>
      <c r="D519" s="14"/>
      <c r="E519" s="140" t="s">
        <v>7181</v>
      </c>
      <c r="F519" s="141" t="s">
        <v>7182</v>
      </c>
      <c r="G519" s="142" t="s">
        <v>231</v>
      </c>
      <c r="H519" s="142" t="s">
        <v>347</v>
      </c>
      <c r="I519" s="142" t="s">
        <v>233</v>
      </c>
      <c r="J519" s="142" t="s">
        <v>225</v>
      </c>
      <c r="K519" s="140" t="s">
        <v>5908</v>
      </c>
      <c r="L519" s="140" t="s">
        <v>7183</v>
      </c>
      <c r="M519" s="142" t="s">
        <v>243</v>
      </c>
      <c r="N519" s="142" t="s">
        <v>507</v>
      </c>
      <c r="O519" s="142" t="s">
        <v>245</v>
      </c>
      <c r="P519" s="143">
        <v>2143772</v>
      </c>
      <c r="Q519" s="143">
        <v>2143772</v>
      </c>
      <c r="R519" s="140">
        <v>0</v>
      </c>
      <c r="S519" s="142" t="s">
        <v>237</v>
      </c>
      <c r="T519" s="144" t="s">
        <v>24</v>
      </c>
      <c r="U519" s="142" t="s">
        <v>24</v>
      </c>
      <c r="V519" s="142"/>
      <c r="W519" s="142" t="s">
        <v>24</v>
      </c>
      <c r="X519" s="142"/>
      <c r="Y519" s="145" t="s">
        <v>24</v>
      </c>
    </row>
    <row r="520" spans="1:25" s="108" customFormat="1" x14ac:dyDescent="0.25">
      <c r="A520" s="107">
        <v>510</v>
      </c>
      <c r="B520" s="108" t="s">
        <v>5744</v>
      </c>
      <c r="C520" s="14" t="s">
        <v>54</v>
      </c>
      <c r="D520" s="14"/>
      <c r="E520" s="140" t="s">
        <v>7184</v>
      </c>
      <c r="F520" s="141" t="s">
        <v>7182</v>
      </c>
      <c r="G520" s="142" t="s">
        <v>231</v>
      </c>
      <c r="H520" s="142" t="s">
        <v>345</v>
      </c>
      <c r="I520" s="142" t="s">
        <v>233</v>
      </c>
      <c r="J520" s="142" t="s">
        <v>225</v>
      </c>
      <c r="K520" s="140" t="s">
        <v>5924</v>
      </c>
      <c r="L520" s="140" t="s">
        <v>7185</v>
      </c>
      <c r="M520" s="142" t="s">
        <v>243</v>
      </c>
      <c r="N520" s="142" t="s">
        <v>507</v>
      </c>
      <c r="O520" s="142" t="s">
        <v>245</v>
      </c>
      <c r="P520" s="143">
        <v>0</v>
      </c>
      <c r="Q520" s="143">
        <v>0</v>
      </c>
      <c r="R520" s="140">
        <v>0</v>
      </c>
      <c r="S520" s="142" t="s">
        <v>237</v>
      </c>
      <c r="T520" s="144" t="s">
        <v>24</v>
      </c>
      <c r="U520" s="142" t="s">
        <v>24</v>
      </c>
      <c r="V520" s="142"/>
      <c r="W520" s="142" t="s">
        <v>24</v>
      </c>
      <c r="X520" s="142"/>
      <c r="Y520" s="145" t="s">
        <v>24</v>
      </c>
    </row>
    <row r="521" spans="1:25" s="108" customFormat="1" x14ac:dyDescent="0.25">
      <c r="A521" s="107">
        <v>511</v>
      </c>
      <c r="B521" s="108" t="s">
        <v>5745</v>
      </c>
      <c r="C521" s="14" t="s">
        <v>54</v>
      </c>
      <c r="D521" s="14"/>
      <c r="E521" s="140" t="s">
        <v>7186</v>
      </c>
      <c r="F521" s="141" t="s">
        <v>7187</v>
      </c>
      <c r="G521" s="142" t="s">
        <v>231</v>
      </c>
      <c r="H521" s="142" t="s">
        <v>363</v>
      </c>
      <c r="I521" s="142" t="s">
        <v>233</v>
      </c>
      <c r="J521" s="142" t="s">
        <v>225</v>
      </c>
      <c r="K521" s="140" t="s">
        <v>5924</v>
      </c>
      <c r="L521" s="140" t="s">
        <v>7188</v>
      </c>
      <c r="M521" s="142" t="s">
        <v>243</v>
      </c>
      <c r="N521" s="142" t="s">
        <v>507</v>
      </c>
      <c r="O521" s="142" t="s">
        <v>245</v>
      </c>
      <c r="P521" s="143">
        <v>2000000000</v>
      </c>
      <c r="Q521" s="143">
        <v>2000000000</v>
      </c>
      <c r="R521" s="140">
        <v>0</v>
      </c>
      <c r="S521" s="142" t="s">
        <v>237</v>
      </c>
      <c r="T521" s="144" t="s">
        <v>24</v>
      </c>
      <c r="U521" s="142" t="s">
        <v>24</v>
      </c>
      <c r="V521" s="142"/>
      <c r="W521" s="142" t="s">
        <v>24</v>
      </c>
      <c r="X521" s="142"/>
      <c r="Y521" s="145" t="s">
        <v>24</v>
      </c>
    </row>
    <row r="522" spans="1:25" s="108" customFormat="1" x14ac:dyDescent="0.25">
      <c r="A522" s="107">
        <v>512</v>
      </c>
      <c r="B522" s="108" t="s">
        <v>5746</v>
      </c>
      <c r="C522" s="14" t="s">
        <v>54</v>
      </c>
      <c r="D522" s="14"/>
      <c r="E522" s="140" t="s">
        <v>7189</v>
      </c>
      <c r="F522" s="141" t="s">
        <v>7190</v>
      </c>
      <c r="G522" s="142" t="s">
        <v>231</v>
      </c>
      <c r="H522" s="142" t="s">
        <v>365</v>
      </c>
      <c r="I522" s="142" t="s">
        <v>233</v>
      </c>
      <c r="J522" s="142" t="s">
        <v>225</v>
      </c>
      <c r="K522" s="140" t="s">
        <v>5920</v>
      </c>
      <c r="L522" s="140" t="s">
        <v>7191</v>
      </c>
      <c r="M522" s="142" t="s">
        <v>243</v>
      </c>
      <c r="N522" s="142" t="s">
        <v>507</v>
      </c>
      <c r="O522" s="142" t="s">
        <v>245</v>
      </c>
      <c r="P522" s="143">
        <v>18295381600</v>
      </c>
      <c r="Q522" s="143">
        <v>18295381600</v>
      </c>
      <c r="R522" s="140">
        <v>0</v>
      </c>
      <c r="S522" s="142" t="s">
        <v>237</v>
      </c>
      <c r="T522" s="144" t="s">
        <v>24</v>
      </c>
      <c r="U522" s="142" t="s">
        <v>24</v>
      </c>
      <c r="V522" s="142"/>
      <c r="W522" s="142" t="s">
        <v>24</v>
      </c>
      <c r="X522" s="142"/>
      <c r="Y522" s="145" t="s">
        <v>24</v>
      </c>
    </row>
    <row r="523" spans="1:25" s="108" customFormat="1" x14ac:dyDescent="0.25">
      <c r="A523" s="107">
        <v>513</v>
      </c>
      <c r="B523" s="108" t="s">
        <v>5747</v>
      </c>
      <c r="C523" s="14" t="s">
        <v>54</v>
      </c>
      <c r="D523" s="14"/>
      <c r="E523" s="140" t="s">
        <v>7192</v>
      </c>
      <c r="F523" s="141" t="s">
        <v>7193</v>
      </c>
      <c r="G523" s="142" t="s">
        <v>222</v>
      </c>
      <c r="H523" s="142" t="s">
        <v>371</v>
      </c>
      <c r="I523" s="142" t="s">
        <v>233</v>
      </c>
      <c r="J523" s="142" t="s">
        <v>225</v>
      </c>
      <c r="K523" s="140" t="s">
        <v>5942</v>
      </c>
      <c r="L523" s="140" t="s">
        <v>7194</v>
      </c>
      <c r="M523" s="142" t="s">
        <v>243</v>
      </c>
      <c r="N523" s="142" t="s">
        <v>507</v>
      </c>
      <c r="O523" s="142" t="s">
        <v>245</v>
      </c>
      <c r="P523" s="143">
        <v>50000000</v>
      </c>
      <c r="Q523" s="143">
        <v>50000000</v>
      </c>
      <c r="R523" s="140">
        <v>0</v>
      </c>
      <c r="S523" s="142" t="s">
        <v>237</v>
      </c>
      <c r="T523" s="144" t="s">
        <v>24</v>
      </c>
      <c r="U523" s="142" t="s">
        <v>24</v>
      </c>
      <c r="V523" s="142"/>
      <c r="W523" s="142" t="s">
        <v>24</v>
      </c>
      <c r="X523" s="142"/>
      <c r="Y523" s="145" t="s">
        <v>24</v>
      </c>
    </row>
    <row r="524" spans="1:25" s="108" customFormat="1" x14ac:dyDescent="0.25">
      <c r="A524" s="107">
        <v>514</v>
      </c>
      <c r="B524" s="108" t="s">
        <v>5748</v>
      </c>
      <c r="C524" s="14" t="s">
        <v>54</v>
      </c>
      <c r="D524" s="14"/>
      <c r="E524" s="140" t="s">
        <v>7195</v>
      </c>
      <c r="F524" s="141" t="s">
        <v>7196</v>
      </c>
      <c r="G524" s="142" t="s">
        <v>231</v>
      </c>
      <c r="H524" s="142" t="s">
        <v>365</v>
      </c>
      <c r="I524" s="142" t="s">
        <v>233</v>
      </c>
      <c r="J524" s="142" t="s">
        <v>225</v>
      </c>
      <c r="K524" s="140" t="s">
        <v>5942</v>
      </c>
      <c r="L524" s="140" t="s">
        <v>7197</v>
      </c>
      <c r="M524" s="142" t="s">
        <v>243</v>
      </c>
      <c r="N524" s="142" t="s">
        <v>507</v>
      </c>
      <c r="O524" s="142" t="s">
        <v>251</v>
      </c>
      <c r="P524" s="143">
        <v>16863789</v>
      </c>
      <c r="Q524" s="143">
        <v>16863789</v>
      </c>
      <c r="R524" s="140">
        <v>0</v>
      </c>
      <c r="S524" s="142" t="s">
        <v>237</v>
      </c>
      <c r="T524" s="144" t="s">
        <v>24</v>
      </c>
      <c r="U524" s="142" t="s">
        <v>24</v>
      </c>
      <c r="V524" s="142"/>
      <c r="W524" s="142" t="s">
        <v>24</v>
      </c>
      <c r="X524" s="142"/>
      <c r="Y524" s="145" t="s">
        <v>24</v>
      </c>
    </row>
    <row r="525" spans="1:25" s="108" customFormat="1" x14ac:dyDescent="0.25">
      <c r="A525" s="107">
        <v>515</v>
      </c>
      <c r="B525" s="108" t="s">
        <v>5749</v>
      </c>
      <c r="C525" s="14" t="s">
        <v>54</v>
      </c>
      <c r="D525" s="14"/>
      <c r="E525" s="140" t="s">
        <v>7198</v>
      </c>
      <c r="F525" s="141" t="s">
        <v>7199</v>
      </c>
      <c r="G525" s="142" t="s">
        <v>222</v>
      </c>
      <c r="H525" s="142" t="s">
        <v>371</v>
      </c>
      <c r="I525" s="142" t="s">
        <v>233</v>
      </c>
      <c r="J525" s="142" t="s">
        <v>225</v>
      </c>
      <c r="K525" s="140" t="s">
        <v>5932</v>
      </c>
      <c r="L525" s="140" t="s">
        <v>7200</v>
      </c>
      <c r="M525" s="142" t="s">
        <v>243</v>
      </c>
      <c r="N525" s="142" t="s">
        <v>507</v>
      </c>
      <c r="O525" s="142" t="s">
        <v>245</v>
      </c>
      <c r="P525" s="143">
        <v>90000000</v>
      </c>
      <c r="Q525" s="143">
        <v>90000000</v>
      </c>
      <c r="R525" s="140">
        <v>0</v>
      </c>
      <c r="S525" s="142" t="s">
        <v>237</v>
      </c>
      <c r="T525" s="144" t="s">
        <v>24</v>
      </c>
      <c r="U525" s="142" t="s">
        <v>24</v>
      </c>
      <c r="V525" s="142"/>
      <c r="W525" s="142" t="s">
        <v>24</v>
      </c>
      <c r="X525" s="142"/>
      <c r="Y525" s="145" t="s">
        <v>24</v>
      </c>
    </row>
    <row r="526" spans="1:25" s="108" customFormat="1" x14ac:dyDescent="0.25">
      <c r="A526" s="107">
        <v>516</v>
      </c>
      <c r="B526" s="108" t="s">
        <v>5750</v>
      </c>
      <c r="C526" s="14" t="s">
        <v>54</v>
      </c>
      <c r="D526" s="14"/>
      <c r="E526" s="140" t="s">
        <v>7201</v>
      </c>
      <c r="F526" s="141" t="s">
        <v>7202</v>
      </c>
      <c r="G526" s="142" t="s">
        <v>231</v>
      </c>
      <c r="H526" s="142" t="s">
        <v>365</v>
      </c>
      <c r="I526" s="142" t="s">
        <v>233</v>
      </c>
      <c r="J526" s="142" t="s">
        <v>225</v>
      </c>
      <c r="K526" s="140" t="s">
        <v>5920</v>
      </c>
      <c r="L526" s="140" t="s">
        <v>7203</v>
      </c>
      <c r="M526" s="142" t="s">
        <v>243</v>
      </c>
      <c r="N526" s="142" t="s">
        <v>507</v>
      </c>
      <c r="O526" s="142" t="s">
        <v>245</v>
      </c>
      <c r="P526" s="143">
        <v>906519913</v>
      </c>
      <c r="Q526" s="143">
        <v>906519913</v>
      </c>
      <c r="R526" s="140">
        <v>0</v>
      </c>
      <c r="S526" s="142" t="s">
        <v>237</v>
      </c>
      <c r="T526" s="144" t="s">
        <v>24</v>
      </c>
      <c r="U526" s="142" t="s">
        <v>24</v>
      </c>
      <c r="V526" s="142"/>
      <c r="W526" s="142" t="s">
        <v>24</v>
      </c>
      <c r="X526" s="142"/>
      <c r="Y526" s="145" t="s">
        <v>24</v>
      </c>
    </row>
    <row r="527" spans="1:25" s="108" customFormat="1" x14ac:dyDescent="0.25">
      <c r="A527" s="107">
        <v>517</v>
      </c>
      <c r="B527" s="108" t="s">
        <v>5751</v>
      </c>
      <c r="C527" s="14" t="s">
        <v>54</v>
      </c>
      <c r="D527" s="14"/>
      <c r="E527" s="140" t="s">
        <v>7204</v>
      </c>
      <c r="F527" s="141" t="s">
        <v>7202</v>
      </c>
      <c r="G527" s="142" t="s">
        <v>231</v>
      </c>
      <c r="H527" s="142" t="s">
        <v>365</v>
      </c>
      <c r="I527" s="142" t="s">
        <v>233</v>
      </c>
      <c r="J527" s="142" t="s">
        <v>225</v>
      </c>
      <c r="K527" s="140" t="s">
        <v>5942</v>
      </c>
      <c r="L527" s="140" t="s">
        <v>7205</v>
      </c>
      <c r="M527" s="142" t="s">
        <v>243</v>
      </c>
      <c r="N527" s="142" t="s">
        <v>507</v>
      </c>
      <c r="O527" s="142" t="s">
        <v>245</v>
      </c>
      <c r="P527" s="143">
        <v>1142892419</v>
      </c>
      <c r="Q527" s="143">
        <v>1142892419</v>
      </c>
      <c r="R527" s="140">
        <v>0</v>
      </c>
      <c r="S527" s="142" t="s">
        <v>237</v>
      </c>
      <c r="T527" s="144" t="s">
        <v>24</v>
      </c>
      <c r="U527" s="142" t="s">
        <v>24</v>
      </c>
      <c r="V527" s="142"/>
      <c r="W527" s="142" t="s">
        <v>24</v>
      </c>
      <c r="X527" s="142"/>
      <c r="Y527" s="145" t="s">
        <v>24</v>
      </c>
    </row>
    <row r="528" spans="1:25" s="108" customFormat="1" x14ac:dyDescent="0.25">
      <c r="A528" s="107">
        <v>518</v>
      </c>
      <c r="B528" s="108" t="s">
        <v>5752</v>
      </c>
      <c r="C528" s="14" t="s">
        <v>54</v>
      </c>
      <c r="D528" s="14"/>
      <c r="E528" s="140" t="s">
        <v>7206</v>
      </c>
      <c r="F528" s="141" t="s">
        <v>7187</v>
      </c>
      <c r="G528" s="142" t="s">
        <v>222</v>
      </c>
      <c r="H528" s="142" t="s">
        <v>371</v>
      </c>
      <c r="I528" s="142" t="s">
        <v>233</v>
      </c>
      <c r="J528" s="142" t="s">
        <v>225</v>
      </c>
      <c r="K528" s="140" t="s">
        <v>5924</v>
      </c>
      <c r="L528" s="140" t="s">
        <v>7207</v>
      </c>
      <c r="M528" s="142" t="s">
        <v>243</v>
      </c>
      <c r="N528" s="142" t="s">
        <v>507</v>
      </c>
      <c r="O528" s="142" t="s">
        <v>245</v>
      </c>
      <c r="P528" s="143">
        <v>50000000</v>
      </c>
      <c r="Q528" s="143">
        <v>50000000</v>
      </c>
      <c r="R528" s="140">
        <v>0</v>
      </c>
      <c r="S528" s="142" t="s">
        <v>237</v>
      </c>
      <c r="T528" s="144" t="s">
        <v>24</v>
      </c>
      <c r="U528" s="142" t="s">
        <v>24</v>
      </c>
      <c r="V528" s="142"/>
      <c r="W528" s="142" t="s">
        <v>24</v>
      </c>
      <c r="X528" s="142"/>
      <c r="Y528" s="145" t="s">
        <v>24</v>
      </c>
    </row>
    <row r="529" spans="1:25" s="108" customFormat="1" x14ac:dyDescent="0.25">
      <c r="A529" s="107">
        <v>519</v>
      </c>
      <c r="B529" s="108" t="s">
        <v>5753</v>
      </c>
      <c r="C529" s="14" t="s">
        <v>54</v>
      </c>
      <c r="D529" s="14"/>
      <c r="E529" s="140" t="s">
        <v>7208</v>
      </c>
      <c r="F529" s="141" t="s">
        <v>7209</v>
      </c>
      <c r="G529" s="142" t="s">
        <v>231</v>
      </c>
      <c r="H529" s="142" t="s">
        <v>347</v>
      </c>
      <c r="I529" s="142" t="s">
        <v>233</v>
      </c>
      <c r="J529" s="142" t="s">
        <v>225</v>
      </c>
      <c r="K529" s="140" t="s">
        <v>5924</v>
      </c>
      <c r="L529" s="140" t="s">
        <v>7210</v>
      </c>
      <c r="M529" s="142" t="s">
        <v>243</v>
      </c>
      <c r="N529" s="142" t="s">
        <v>507</v>
      </c>
      <c r="O529" s="142" t="s">
        <v>245</v>
      </c>
      <c r="P529" s="143">
        <v>6188000000</v>
      </c>
      <c r="Q529" s="143">
        <v>6188000000</v>
      </c>
      <c r="R529" s="140">
        <v>0</v>
      </c>
      <c r="S529" s="142" t="s">
        <v>237</v>
      </c>
      <c r="T529" s="144" t="s">
        <v>24</v>
      </c>
      <c r="U529" s="142" t="s">
        <v>24</v>
      </c>
      <c r="V529" s="142"/>
      <c r="W529" s="142" t="s">
        <v>24</v>
      </c>
      <c r="X529" s="142"/>
      <c r="Y529" s="145" t="s">
        <v>24</v>
      </c>
    </row>
    <row r="530" spans="1:25" s="108" customFormat="1" x14ac:dyDescent="0.25">
      <c r="A530" s="107">
        <v>520</v>
      </c>
      <c r="B530" s="108" t="s">
        <v>5754</v>
      </c>
      <c r="C530" s="14" t="s">
        <v>54</v>
      </c>
      <c r="D530" s="14"/>
      <c r="E530" s="140" t="s">
        <v>7211</v>
      </c>
      <c r="F530" s="141" t="s">
        <v>7212</v>
      </c>
      <c r="G530" s="142" t="s">
        <v>231</v>
      </c>
      <c r="H530" s="142" t="s">
        <v>365</v>
      </c>
      <c r="I530" s="142" t="s">
        <v>233</v>
      </c>
      <c r="J530" s="142" t="s">
        <v>225</v>
      </c>
      <c r="K530" s="140" t="s">
        <v>5942</v>
      </c>
      <c r="L530" s="140" t="s">
        <v>7213</v>
      </c>
      <c r="M530" s="142" t="s">
        <v>299</v>
      </c>
      <c r="N530" s="142" t="s">
        <v>1088</v>
      </c>
      <c r="O530" s="142" t="s">
        <v>245</v>
      </c>
      <c r="P530" s="143">
        <v>150000000</v>
      </c>
      <c r="Q530" s="143">
        <v>150000000</v>
      </c>
      <c r="R530" s="140">
        <v>0</v>
      </c>
      <c r="S530" s="142" t="s">
        <v>237</v>
      </c>
      <c r="T530" s="144" t="s">
        <v>24</v>
      </c>
      <c r="U530" s="142" t="s">
        <v>24</v>
      </c>
      <c r="V530" s="142"/>
      <c r="W530" s="142" t="s">
        <v>24</v>
      </c>
      <c r="X530" s="142"/>
      <c r="Y530" s="145" t="s">
        <v>24</v>
      </c>
    </row>
    <row r="531" spans="1:25" s="108" customFormat="1" x14ac:dyDescent="0.25">
      <c r="A531" s="107">
        <v>521</v>
      </c>
      <c r="B531" s="108" t="s">
        <v>5755</v>
      </c>
      <c r="C531" s="14" t="s">
        <v>54</v>
      </c>
      <c r="D531" s="14"/>
      <c r="E531" s="140" t="s">
        <v>7214</v>
      </c>
      <c r="F531" s="141" t="s">
        <v>7215</v>
      </c>
      <c r="G531" s="142" t="s">
        <v>231</v>
      </c>
      <c r="H531" s="142" t="s">
        <v>347</v>
      </c>
      <c r="I531" s="142" t="s">
        <v>233</v>
      </c>
      <c r="J531" s="142" t="s">
        <v>225</v>
      </c>
      <c r="K531" s="140" t="s">
        <v>5914</v>
      </c>
      <c r="L531" s="140" t="s">
        <v>7216</v>
      </c>
      <c r="M531" s="142" t="s">
        <v>243</v>
      </c>
      <c r="N531" s="142" t="s">
        <v>507</v>
      </c>
      <c r="O531" s="142" t="s">
        <v>245</v>
      </c>
      <c r="P531" s="143">
        <v>3002182000</v>
      </c>
      <c r="Q531" s="143">
        <v>3002182000</v>
      </c>
      <c r="R531" s="140">
        <v>0</v>
      </c>
      <c r="S531" s="142" t="s">
        <v>237</v>
      </c>
      <c r="T531" s="144" t="s">
        <v>24</v>
      </c>
      <c r="U531" s="142" t="s">
        <v>24</v>
      </c>
      <c r="V531" s="142"/>
      <c r="W531" s="142" t="s">
        <v>24</v>
      </c>
      <c r="X531" s="142"/>
      <c r="Y531" s="145" t="s">
        <v>24</v>
      </c>
    </row>
    <row r="532" spans="1:25" s="108" customFormat="1" x14ac:dyDescent="0.25">
      <c r="A532" s="107">
        <v>522</v>
      </c>
      <c r="B532" s="108" t="s">
        <v>5756</v>
      </c>
      <c r="C532" s="14" t="s">
        <v>54</v>
      </c>
      <c r="D532" s="14"/>
      <c r="E532" s="140" t="s">
        <v>7217</v>
      </c>
      <c r="F532" s="141" t="s">
        <v>7218</v>
      </c>
      <c r="G532" s="142" t="s">
        <v>231</v>
      </c>
      <c r="H532" s="142" t="s">
        <v>347</v>
      </c>
      <c r="I532" s="142" t="s">
        <v>233</v>
      </c>
      <c r="J532" s="142" t="s">
        <v>225</v>
      </c>
      <c r="K532" s="140" t="s">
        <v>5924</v>
      </c>
      <c r="L532" s="140" t="s">
        <v>7219</v>
      </c>
      <c r="M532" s="142" t="s">
        <v>243</v>
      </c>
      <c r="N532" s="142" t="s">
        <v>507</v>
      </c>
      <c r="O532" s="142" t="s">
        <v>245</v>
      </c>
      <c r="P532" s="143">
        <v>231324944</v>
      </c>
      <c r="Q532" s="143">
        <v>231324944</v>
      </c>
      <c r="R532" s="140">
        <v>0</v>
      </c>
      <c r="S532" s="142" t="s">
        <v>237</v>
      </c>
      <c r="T532" s="144" t="s">
        <v>24</v>
      </c>
      <c r="U532" s="142" t="s">
        <v>24</v>
      </c>
      <c r="V532" s="142"/>
      <c r="W532" s="142" t="s">
        <v>24</v>
      </c>
      <c r="X532" s="142"/>
      <c r="Y532" s="145" t="s">
        <v>24</v>
      </c>
    </row>
    <row r="533" spans="1:25" s="108" customFormat="1" x14ac:dyDescent="0.25">
      <c r="A533" s="107">
        <v>523</v>
      </c>
      <c r="B533" s="108" t="s">
        <v>5757</v>
      </c>
      <c r="C533" s="14" t="s">
        <v>54</v>
      </c>
      <c r="D533" s="14"/>
      <c r="E533" s="140" t="s">
        <v>7220</v>
      </c>
      <c r="F533" s="141" t="s">
        <v>7221</v>
      </c>
      <c r="G533" s="142" t="s">
        <v>231</v>
      </c>
      <c r="H533" s="142" t="s">
        <v>365</v>
      </c>
      <c r="I533" s="142" t="s">
        <v>233</v>
      </c>
      <c r="J533" s="142" t="s">
        <v>225</v>
      </c>
      <c r="K533" s="140" t="s">
        <v>5932</v>
      </c>
      <c r="L533" s="140" t="s">
        <v>7222</v>
      </c>
      <c r="M533" s="142" t="s">
        <v>319</v>
      </c>
      <c r="N533" s="142" t="s">
        <v>1385</v>
      </c>
      <c r="O533" s="142" t="s">
        <v>245</v>
      </c>
      <c r="P533" s="143">
        <v>227543400</v>
      </c>
      <c r="Q533" s="143">
        <v>227543400</v>
      </c>
      <c r="R533" s="140">
        <v>0</v>
      </c>
      <c r="S533" s="142" t="s">
        <v>237</v>
      </c>
      <c r="T533" s="144" t="s">
        <v>24</v>
      </c>
      <c r="U533" s="142" t="s">
        <v>24</v>
      </c>
      <c r="V533" s="142"/>
      <c r="W533" s="142" t="s">
        <v>24</v>
      </c>
      <c r="X533" s="142"/>
      <c r="Y533" s="145" t="s">
        <v>24</v>
      </c>
    </row>
    <row r="534" spans="1:25" s="108" customFormat="1" x14ac:dyDescent="0.25">
      <c r="A534" s="107">
        <v>524</v>
      </c>
      <c r="B534" s="108" t="s">
        <v>5758</v>
      </c>
      <c r="C534" s="14" t="s">
        <v>54</v>
      </c>
      <c r="D534" s="14"/>
      <c r="E534" s="140" t="s">
        <v>7223</v>
      </c>
      <c r="F534" s="141" t="s">
        <v>7224</v>
      </c>
      <c r="G534" s="142" t="s">
        <v>231</v>
      </c>
      <c r="H534" s="142" t="s">
        <v>365</v>
      </c>
      <c r="I534" s="142" t="s">
        <v>233</v>
      </c>
      <c r="J534" s="142" t="s">
        <v>225</v>
      </c>
      <c r="K534" s="140" t="s">
        <v>5942</v>
      </c>
      <c r="L534" s="140" t="s">
        <v>7225</v>
      </c>
      <c r="M534" s="142" t="s">
        <v>243</v>
      </c>
      <c r="N534" s="142" t="s">
        <v>507</v>
      </c>
      <c r="O534" s="142" t="s">
        <v>245</v>
      </c>
      <c r="P534" s="143">
        <v>274457288</v>
      </c>
      <c r="Q534" s="143">
        <v>274457288</v>
      </c>
      <c r="R534" s="140">
        <v>0</v>
      </c>
      <c r="S534" s="142" t="s">
        <v>237</v>
      </c>
      <c r="T534" s="144" t="s">
        <v>24</v>
      </c>
      <c r="U534" s="142" t="s">
        <v>24</v>
      </c>
      <c r="V534" s="142"/>
      <c r="W534" s="142" t="s">
        <v>24</v>
      </c>
      <c r="X534" s="142"/>
      <c r="Y534" s="145" t="s">
        <v>24</v>
      </c>
    </row>
    <row r="535" spans="1:25" s="108" customFormat="1" x14ac:dyDescent="0.25">
      <c r="A535" s="107">
        <v>525</v>
      </c>
      <c r="B535" s="108" t="s">
        <v>5759</v>
      </c>
      <c r="C535" s="14" t="s">
        <v>54</v>
      </c>
      <c r="D535" s="14"/>
      <c r="E535" s="140" t="s">
        <v>7226</v>
      </c>
      <c r="F535" s="141" t="s">
        <v>7227</v>
      </c>
      <c r="G535" s="142" t="s">
        <v>222</v>
      </c>
      <c r="H535" s="142" t="s">
        <v>371</v>
      </c>
      <c r="I535" s="142" t="s">
        <v>233</v>
      </c>
      <c r="J535" s="142" t="s">
        <v>225</v>
      </c>
      <c r="K535" s="140" t="s">
        <v>5924</v>
      </c>
      <c r="L535" s="140" t="s">
        <v>7228</v>
      </c>
      <c r="M535" s="142" t="s">
        <v>243</v>
      </c>
      <c r="N535" s="142" t="s">
        <v>507</v>
      </c>
      <c r="O535" s="142" t="s">
        <v>245</v>
      </c>
      <c r="P535" s="143">
        <v>50000000</v>
      </c>
      <c r="Q535" s="143">
        <v>50000000</v>
      </c>
      <c r="R535" s="140">
        <v>0</v>
      </c>
      <c r="S535" s="142" t="s">
        <v>237</v>
      </c>
      <c r="T535" s="144" t="s">
        <v>24</v>
      </c>
      <c r="U535" s="142" t="s">
        <v>24</v>
      </c>
      <c r="V535" s="142"/>
      <c r="W535" s="142" t="s">
        <v>24</v>
      </c>
      <c r="X535" s="142"/>
      <c r="Y535" s="145" t="s">
        <v>24</v>
      </c>
    </row>
    <row r="536" spans="1:25" s="108" customFormat="1" x14ac:dyDescent="0.25">
      <c r="A536" s="107">
        <v>526</v>
      </c>
      <c r="B536" s="108" t="s">
        <v>5760</v>
      </c>
      <c r="C536" s="14" t="s">
        <v>54</v>
      </c>
      <c r="D536" s="14"/>
      <c r="E536" s="140" t="s">
        <v>7229</v>
      </c>
      <c r="F536" s="141" t="s">
        <v>7227</v>
      </c>
      <c r="G536" s="142" t="s">
        <v>231</v>
      </c>
      <c r="H536" s="142" t="s">
        <v>365</v>
      </c>
      <c r="I536" s="142" t="s">
        <v>233</v>
      </c>
      <c r="J536" s="142" t="s">
        <v>225</v>
      </c>
      <c r="K536" s="140" t="s">
        <v>5942</v>
      </c>
      <c r="L536" s="140" t="s">
        <v>7230</v>
      </c>
      <c r="M536" s="142" t="s">
        <v>243</v>
      </c>
      <c r="N536" s="142" t="s">
        <v>507</v>
      </c>
      <c r="O536" s="142" t="s">
        <v>245</v>
      </c>
      <c r="P536" s="143">
        <v>241537227</v>
      </c>
      <c r="Q536" s="143">
        <v>241537227</v>
      </c>
      <c r="R536" s="140">
        <v>0</v>
      </c>
      <c r="S536" s="142" t="s">
        <v>237</v>
      </c>
      <c r="T536" s="144" t="s">
        <v>24</v>
      </c>
      <c r="U536" s="142" t="s">
        <v>24</v>
      </c>
      <c r="V536" s="142"/>
      <c r="W536" s="142" t="s">
        <v>24</v>
      </c>
      <c r="X536" s="142"/>
      <c r="Y536" s="145" t="s">
        <v>24</v>
      </c>
    </row>
    <row r="537" spans="1:25" s="108" customFormat="1" x14ac:dyDescent="0.25">
      <c r="A537" s="107">
        <v>527</v>
      </c>
      <c r="B537" s="108" t="s">
        <v>5761</v>
      </c>
      <c r="C537" s="14" t="s">
        <v>54</v>
      </c>
      <c r="D537" s="14"/>
      <c r="E537" s="140" t="s">
        <v>7231</v>
      </c>
      <c r="F537" s="141" t="s">
        <v>7232</v>
      </c>
      <c r="G537" s="142" t="s">
        <v>231</v>
      </c>
      <c r="H537" s="142" t="s">
        <v>355</v>
      </c>
      <c r="I537" s="142" t="s">
        <v>233</v>
      </c>
      <c r="J537" s="142" t="s">
        <v>225</v>
      </c>
      <c r="K537" s="140" t="s">
        <v>5914</v>
      </c>
      <c r="L537" s="140" t="s">
        <v>7233</v>
      </c>
      <c r="M537" s="142" t="s">
        <v>243</v>
      </c>
      <c r="N537" s="142" t="s">
        <v>507</v>
      </c>
      <c r="O537" s="142" t="s">
        <v>245</v>
      </c>
      <c r="P537" s="143">
        <v>0</v>
      </c>
      <c r="Q537" s="143">
        <v>0</v>
      </c>
      <c r="R537" s="140">
        <v>0</v>
      </c>
      <c r="S537" s="142" t="s">
        <v>237</v>
      </c>
      <c r="T537" s="144" t="s">
        <v>24</v>
      </c>
      <c r="U537" s="142" t="s">
        <v>24</v>
      </c>
      <c r="V537" s="142"/>
      <c r="W537" s="142" t="s">
        <v>24</v>
      </c>
      <c r="X537" s="142"/>
      <c r="Y537" s="145" t="s">
        <v>24</v>
      </c>
    </row>
    <row r="538" spans="1:25" s="108" customFormat="1" ht="105" x14ac:dyDescent="0.25">
      <c r="A538" s="107">
        <v>528</v>
      </c>
      <c r="B538" s="108" t="s">
        <v>5762</v>
      </c>
      <c r="C538" s="14" t="s">
        <v>54</v>
      </c>
      <c r="D538" s="14"/>
      <c r="E538" s="140" t="s">
        <v>7234</v>
      </c>
      <c r="F538" s="141" t="s">
        <v>7235</v>
      </c>
      <c r="G538" s="142" t="s">
        <v>222</v>
      </c>
      <c r="H538" s="142" t="s">
        <v>371</v>
      </c>
      <c r="I538" s="142" t="s">
        <v>233</v>
      </c>
      <c r="J538" s="142" t="s">
        <v>225</v>
      </c>
      <c r="K538" s="140" t="s">
        <v>5914</v>
      </c>
      <c r="L538" s="140" t="s">
        <v>7236</v>
      </c>
      <c r="M538" s="142" t="s">
        <v>243</v>
      </c>
      <c r="N538" s="142" t="s">
        <v>507</v>
      </c>
      <c r="O538" s="142" t="s">
        <v>245</v>
      </c>
      <c r="P538" s="143">
        <v>0</v>
      </c>
      <c r="Q538" s="143">
        <v>0</v>
      </c>
      <c r="R538" s="140">
        <v>0</v>
      </c>
      <c r="S538" s="142" t="s">
        <v>237</v>
      </c>
      <c r="T538" s="144" t="s">
        <v>24</v>
      </c>
      <c r="U538" s="142" t="s">
        <v>24</v>
      </c>
      <c r="V538" s="142"/>
      <c r="W538" s="142" t="s">
        <v>24</v>
      </c>
      <c r="X538" s="142"/>
      <c r="Y538" s="145" t="s">
        <v>7237</v>
      </c>
    </row>
    <row r="539" spans="1:25" s="108" customFormat="1" x14ac:dyDescent="0.25">
      <c r="A539" s="107">
        <v>529</v>
      </c>
      <c r="B539" s="108" t="s">
        <v>5763</v>
      </c>
      <c r="C539" s="14" t="s">
        <v>54</v>
      </c>
      <c r="D539" s="14"/>
      <c r="E539" s="140" t="s">
        <v>7238</v>
      </c>
      <c r="F539" s="141" t="s">
        <v>7239</v>
      </c>
      <c r="G539" s="142" t="s">
        <v>231</v>
      </c>
      <c r="H539" s="142" t="s">
        <v>347</v>
      </c>
      <c r="I539" s="142" t="s">
        <v>233</v>
      </c>
      <c r="J539" s="142" t="s">
        <v>225</v>
      </c>
      <c r="K539" s="140" t="s">
        <v>5942</v>
      </c>
      <c r="L539" s="140" t="s">
        <v>7240</v>
      </c>
      <c r="M539" s="142" t="s">
        <v>243</v>
      </c>
      <c r="N539" s="142" t="s">
        <v>507</v>
      </c>
      <c r="O539" s="142" t="s">
        <v>245</v>
      </c>
      <c r="P539" s="143">
        <v>29508680</v>
      </c>
      <c r="Q539" s="143">
        <v>29508680</v>
      </c>
      <c r="R539" s="140">
        <v>0</v>
      </c>
      <c r="S539" s="142" t="s">
        <v>237</v>
      </c>
      <c r="T539" s="144" t="s">
        <v>24</v>
      </c>
      <c r="U539" s="142" t="s">
        <v>24</v>
      </c>
      <c r="V539" s="142"/>
      <c r="W539" s="142" t="s">
        <v>24</v>
      </c>
      <c r="X539" s="142"/>
      <c r="Y539" s="145" t="s">
        <v>24</v>
      </c>
    </row>
    <row r="540" spans="1:25" s="108" customFormat="1" x14ac:dyDescent="0.25">
      <c r="A540" s="107">
        <v>530</v>
      </c>
      <c r="B540" s="108" t="s">
        <v>5764</v>
      </c>
      <c r="C540" s="14" t="s">
        <v>54</v>
      </c>
      <c r="D540" s="14"/>
      <c r="E540" s="140" t="s">
        <v>7241</v>
      </c>
      <c r="F540" s="141" t="s">
        <v>7242</v>
      </c>
      <c r="G540" s="142" t="s">
        <v>231</v>
      </c>
      <c r="H540" s="142" t="s">
        <v>355</v>
      </c>
      <c r="I540" s="142" t="s">
        <v>233</v>
      </c>
      <c r="J540" s="142" t="s">
        <v>225</v>
      </c>
      <c r="K540" s="140" t="s">
        <v>5914</v>
      </c>
      <c r="L540" s="140" t="s">
        <v>7243</v>
      </c>
      <c r="M540" s="142" t="s">
        <v>264</v>
      </c>
      <c r="N540" s="142" t="s">
        <v>725</v>
      </c>
      <c r="O540" s="142" t="s">
        <v>245</v>
      </c>
      <c r="P540" s="143">
        <v>0</v>
      </c>
      <c r="Q540" s="143">
        <v>0</v>
      </c>
      <c r="R540" s="140">
        <v>0</v>
      </c>
      <c r="S540" s="142" t="s">
        <v>237</v>
      </c>
      <c r="T540" s="144" t="s">
        <v>24</v>
      </c>
      <c r="U540" s="142" t="s">
        <v>24</v>
      </c>
      <c r="V540" s="142"/>
      <c r="W540" s="142" t="s">
        <v>24</v>
      </c>
      <c r="X540" s="142"/>
      <c r="Y540" s="145" t="s">
        <v>24</v>
      </c>
    </row>
    <row r="541" spans="1:25" s="108" customFormat="1" x14ac:dyDescent="0.25">
      <c r="A541" s="107">
        <v>531</v>
      </c>
      <c r="B541" s="108" t="s">
        <v>5765</v>
      </c>
      <c r="C541" s="14" t="s">
        <v>54</v>
      </c>
      <c r="D541" s="14"/>
      <c r="E541" s="140" t="s">
        <v>7244</v>
      </c>
      <c r="F541" s="141" t="s">
        <v>7245</v>
      </c>
      <c r="G541" s="142" t="s">
        <v>231</v>
      </c>
      <c r="H541" s="142" t="s">
        <v>365</v>
      </c>
      <c r="I541" s="142" t="s">
        <v>233</v>
      </c>
      <c r="J541" s="142" t="s">
        <v>225</v>
      </c>
      <c r="K541" s="140" t="s">
        <v>5924</v>
      </c>
      <c r="L541" s="140" t="s">
        <v>7246</v>
      </c>
      <c r="M541" s="142" t="s">
        <v>243</v>
      </c>
      <c r="N541" s="142" t="s">
        <v>507</v>
      </c>
      <c r="O541" s="142" t="s">
        <v>251</v>
      </c>
      <c r="P541" s="143">
        <v>365233138</v>
      </c>
      <c r="Q541" s="143">
        <v>365233138</v>
      </c>
      <c r="R541" s="140">
        <v>0</v>
      </c>
      <c r="S541" s="142" t="s">
        <v>237</v>
      </c>
      <c r="T541" s="144" t="s">
        <v>24</v>
      </c>
      <c r="U541" s="142" t="s">
        <v>24</v>
      </c>
      <c r="V541" s="142"/>
      <c r="W541" s="142" t="s">
        <v>24</v>
      </c>
      <c r="X541" s="142"/>
      <c r="Y541" s="145" t="s">
        <v>24</v>
      </c>
    </row>
    <row r="542" spans="1:25" s="108" customFormat="1" x14ac:dyDescent="0.25">
      <c r="A542" s="107">
        <v>532</v>
      </c>
      <c r="B542" s="108" t="s">
        <v>5766</v>
      </c>
      <c r="C542" s="14" t="s">
        <v>54</v>
      </c>
      <c r="D542" s="14"/>
      <c r="E542" s="140" t="s">
        <v>7247</v>
      </c>
      <c r="F542" s="141" t="s">
        <v>7248</v>
      </c>
      <c r="G542" s="142" t="s">
        <v>231</v>
      </c>
      <c r="H542" s="142" t="s">
        <v>365</v>
      </c>
      <c r="I542" s="142" t="s">
        <v>233</v>
      </c>
      <c r="J542" s="142" t="s">
        <v>225</v>
      </c>
      <c r="K542" s="140" t="s">
        <v>5932</v>
      </c>
      <c r="L542" s="140" t="s">
        <v>7249</v>
      </c>
      <c r="M542" s="142" t="s">
        <v>243</v>
      </c>
      <c r="N542" s="142" t="s">
        <v>507</v>
      </c>
      <c r="O542" s="142" t="s">
        <v>245</v>
      </c>
      <c r="P542" s="143">
        <v>712015956</v>
      </c>
      <c r="Q542" s="143">
        <v>712015956</v>
      </c>
      <c r="R542" s="140">
        <v>0</v>
      </c>
      <c r="S542" s="142" t="s">
        <v>237</v>
      </c>
      <c r="T542" s="144" t="s">
        <v>24</v>
      </c>
      <c r="U542" s="142" t="s">
        <v>24</v>
      </c>
      <c r="V542" s="142"/>
      <c r="W542" s="142" t="s">
        <v>24</v>
      </c>
      <c r="X542" s="142"/>
      <c r="Y542" s="145" t="s">
        <v>24</v>
      </c>
    </row>
    <row r="543" spans="1:25" s="108" customFormat="1" x14ac:dyDescent="0.25">
      <c r="A543" s="107">
        <v>533</v>
      </c>
      <c r="B543" s="108" t="s">
        <v>5767</v>
      </c>
      <c r="C543" s="14" t="s">
        <v>54</v>
      </c>
      <c r="D543" s="14"/>
      <c r="E543" s="140" t="s">
        <v>7250</v>
      </c>
      <c r="F543" s="141" t="s">
        <v>7251</v>
      </c>
      <c r="G543" s="142" t="s">
        <v>231</v>
      </c>
      <c r="H543" s="142" t="s">
        <v>365</v>
      </c>
      <c r="I543" s="142" t="s">
        <v>233</v>
      </c>
      <c r="J543" s="142" t="s">
        <v>225</v>
      </c>
      <c r="K543" s="140" t="s">
        <v>5942</v>
      </c>
      <c r="L543" s="140" t="s">
        <v>7252</v>
      </c>
      <c r="M543" s="142" t="s">
        <v>243</v>
      </c>
      <c r="N543" s="142" t="s">
        <v>507</v>
      </c>
      <c r="O543" s="142" t="s">
        <v>245</v>
      </c>
      <c r="P543" s="143">
        <v>250000000</v>
      </c>
      <c r="Q543" s="143">
        <v>250000000</v>
      </c>
      <c r="R543" s="140">
        <v>0</v>
      </c>
      <c r="S543" s="142" t="s">
        <v>237</v>
      </c>
      <c r="T543" s="144" t="s">
        <v>24</v>
      </c>
      <c r="U543" s="142" t="s">
        <v>24</v>
      </c>
      <c r="V543" s="142"/>
      <c r="W543" s="142" t="s">
        <v>24</v>
      </c>
      <c r="X543" s="142"/>
      <c r="Y543" s="145" t="s">
        <v>24</v>
      </c>
    </row>
    <row r="544" spans="1:25" s="108" customFormat="1" x14ac:dyDescent="0.25">
      <c r="A544" s="107">
        <v>534</v>
      </c>
      <c r="B544" s="108" t="s">
        <v>5768</v>
      </c>
      <c r="C544" s="14" t="s">
        <v>54</v>
      </c>
      <c r="D544" s="14"/>
      <c r="E544" s="140" t="s">
        <v>7253</v>
      </c>
      <c r="F544" s="141" t="s">
        <v>7254</v>
      </c>
      <c r="G544" s="142" t="s">
        <v>231</v>
      </c>
      <c r="H544" s="142" t="s">
        <v>365</v>
      </c>
      <c r="I544" s="142" t="s">
        <v>233</v>
      </c>
      <c r="J544" s="142" t="s">
        <v>225</v>
      </c>
      <c r="K544" s="140" t="s">
        <v>5942</v>
      </c>
      <c r="L544" s="140" t="s">
        <v>7255</v>
      </c>
      <c r="M544" s="142" t="s">
        <v>243</v>
      </c>
      <c r="N544" s="142" t="s">
        <v>507</v>
      </c>
      <c r="O544" s="142" t="s">
        <v>245</v>
      </c>
      <c r="P544" s="143">
        <v>527238934</v>
      </c>
      <c r="Q544" s="143">
        <v>527238934</v>
      </c>
      <c r="R544" s="140">
        <v>0</v>
      </c>
      <c r="S544" s="142" t="s">
        <v>237</v>
      </c>
      <c r="T544" s="144" t="s">
        <v>24</v>
      </c>
      <c r="U544" s="142" t="s">
        <v>24</v>
      </c>
      <c r="V544" s="142"/>
      <c r="W544" s="142" t="s">
        <v>24</v>
      </c>
      <c r="X544" s="142"/>
      <c r="Y544" s="145" t="s">
        <v>24</v>
      </c>
    </row>
    <row r="545" spans="1:25" s="108" customFormat="1" x14ac:dyDescent="0.25">
      <c r="A545" s="107">
        <v>535</v>
      </c>
      <c r="B545" s="108" t="s">
        <v>5769</v>
      </c>
      <c r="C545" s="14" t="s">
        <v>54</v>
      </c>
      <c r="D545" s="14"/>
      <c r="E545" s="140" t="s">
        <v>7256</v>
      </c>
      <c r="F545" s="141" t="s">
        <v>7257</v>
      </c>
      <c r="G545" s="142" t="s">
        <v>231</v>
      </c>
      <c r="H545" s="142" t="s">
        <v>365</v>
      </c>
      <c r="I545" s="142" t="s">
        <v>233</v>
      </c>
      <c r="J545" s="142" t="s">
        <v>225</v>
      </c>
      <c r="K545" s="140" t="s">
        <v>5932</v>
      </c>
      <c r="L545" s="140" t="s">
        <v>7258</v>
      </c>
      <c r="M545" s="142" t="s">
        <v>243</v>
      </c>
      <c r="N545" s="142" t="s">
        <v>507</v>
      </c>
      <c r="O545" s="142" t="s">
        <v>245</v>
      </c>
      <c r="P545" s="160">
        <v>304737807</v>
      </c>
      <c r="Q545" s="143">
        <v>304737807</v>
      </c>
      <c r="R545" s="140">
        <v>0</v>
      </c>
      <c r="S545" s="142" t="s">
        <v>237</v>
      </c>
      <c r="T545" s="144" t="s">
        <v>24</v>
      </c>
      <c r="U545" s="142" t="s">
        <v>24</v>
      </c>
      <c r="V545" s="142"/>
      <c r="W545" s="142" t="s">
        <v>24</v>
      </c>
      <c r="X545" s="142"/>
      <c r="Y545" s="145" t="s">
        <v>24</v>
      </c>
    </row>
    <row r="546" spans="1:25" s="108" customFormat="1" x14ac:dyDescent="0.25">
      <c r="A546" s="107">
        <v>536</v>
      </c>
      <c r="B546" s="108" t="s">
        <v>5770</v>
      </c>
      <c r="C546" s="14" t="s">
        <v>54</v>
      </c>
      <c r="D546" s="14"/>
      <c r="E546" s="140" t="s">
        <v>7259</v>
      </c>
      <c r="F546" s="141" t="s">
        <v>7257</v>
      </c>
      <c r="G546" s="142" t="s">
        <v>231</v>
      </c>
      <c r="H546" s="142" t="s">
        <v>365</v>
      </c>
      <c r="I546" s="142" t="s">
        <v>233</v>
      </c>
      <c r="J546" s="142" t="s">
        <v>225</v>
      </c>
      <c r="K546" s="140" t="s">
        <v>5942</v>
      </c>
      <c r="L546" s="140" t="s">
        <v>7260</v>
      </c>
      <c r="M546" s="142" t="s">
        <v>243</v>
      </c>
      <c r="N546" s="142" t="s">
        <v>507</v>
      </c>
      <c r="O546" s="142" t="s">
        <v>245</v>
      </c>
      <c r="P546" s="143">
        <v>182782879</v>
      </c>
      <c r="Q546" s="143">
        <v>182782879</v>
      </c>
      <c r="R546" s="140">
        <v>0</v>
      </c>
      <c r="S546" s="142" t="s">
        <v>237</v>
      </c>
      <c r="T546" s="144" t="s">
        <v>24</v>
      </c>
      <c r="U546" s="142" t="s">
        <v>24</v>
      </c>
      <c r="V546" s="142"/>
      <c r="W546" s="142" t="s">
        <v>24</v>
      </c>
      <c r="X546" s="142"/>
      <c r="Y546" s="145" t="s">
        <v>24</v>
      </c>
    </row>
    <row r="547" spans="1:25" s="108" customFormat="1" x14ac:dyDescent="0.25">
      <c r="A547" s="107">
        <v>537</v>
      </c>
      <c r="B547" s="108" t="s">
        <v>5771</v>
      </c>
      <c r="C547" s="14" t="s">
        <v>54</v>
      </c>
      <c r="D547" s="14"/>
      <c r="E547" s="140" t="s">
        <v>7261</v>
      </c>
      <c r="F547" s="141" t="s">
        <v>7257</v>
      </c>
      <c r="G547" s="142" t="s">
        <v>231</v>
      </c>
      <c r="H547" s="142" t="s">
        <v>347</v>
      </c>
      <c r="I547" s="142" t="s">
        <v>233</v>
      </c>
      <c r="J547" s="142" t="s">
        <v>225</v>
      </c>
      <c r="K547" s="140" t="s">
        <v>5924</v>
      </c>
      <c r="L547" s="140" t="s">
        <v>7262</v>
      </c>
      <c r="M547" s="142" t="s">
        <v>235</v>
      </c>
      <c r="N547" s="142" t="s">
        <v>484</v>
      </c>
      <c r="O547" s="142" t="s">
        <v>245</v>
      </c>
      <c r="P547" s="143">
        <v>5000000</v>
      </c>
      <c r="Q547" s="143">
        <v>5000000</v>
      </c>
      <c r="R547" s="140">
        <v>0</v>
      </c>
      <c r="S547" s="142" t="s">
        <v>237</v>
      </c>
      <c r="T547" s="144" t="s">
        <v>24</v>
      </c>
      <c r="U547" s="142" t="s">
        <v>24</v>
      </c>
      <c r="V547" s="142"/>
      <c r="W547" s="142" t="s">
        <v>24</v>
      </c>
      <c r="X547" s="142"/>
      <c r="Y547" s="145" t="s">
        <v>24</v>
      </c>
    </row>
    <row r="548" spans="1:25" s="108" customFormat="1" x14ac:dyDescent="0.25">
      <c r="A548" s="107">
        <v>538</v>
      </c>
      <c r="B548" s="108" t="s">
        <v>5772</v>
      </c>
      <c r="C548" s="14" t="s">
        <v>54</v>
      </c>
      <c r="D548" s="14"/>
      <c r="E548" s="140" t="s">
        <v>7263</v>
      </c>
      <c r="F548" s="141" t="s">
        <v>7264</v>
      </c>
      <c r="G548" s="142" t="s">
        <v>231</v>
      </c>
      <c r="H548" s="142" t="s">
        <v>365</v>
      </c>
      <c r="I548" s="142" t="s">
        <v>233</v>
      </c>
      <c r="J548" s="142" t="s">
        <v>225</v>
      </c>
      <c r="K548" s="140" t="s">
        <v>5924</v>
      </c>
      <c r="L548" s="140" t="s">
        <v>7265</v>
      </c>
      <c r="M548" s="142" t="s">
        <v>243</v>
      </c>
      <c r="N548" s="142" t="s">
        <v>507</v>
      </c>
      <c r="O548" s="142" t="s">
        <v>245</v>
      </c>
      <c r="P548" s="143">
        <v>152880828</v>
      </c>
      <c r="Q548" s="143">
        <v>152880828</v>
      </c>
      <c r="R548" s="140">
        <v>0</v>
      </c>
      <c r="S548" s="142" t="s">
        <v>237</v>
      </c>
      <c r="T548" s="144" t="s">
        <v>24</v>
      </c>
      <c r="U548" s="142" t="s">
        <v>24</v>
      </c>
      <c r="V548" s="142"/>
      <c r="W548" s="142" t="s">
        <v>24</v>
      </c>
      <c r="X548" s="142"/>
      <c r="Y548" s="145" t="s">
        <v>24</v>
      </c>
    </row>
    <row r="549" spans="1:25" s="108" customFormat="1" x14ac:dyDescent="0.25">
      <c r="A549" s="107">
        <v>539</v>
      </c>
      <c r="B549" s="108" t="s">
        <v>5773</v>
      </c>
      <c r="C549" s="14" t="s">
        <v>54</v>
      </c>
      <c r="D549" s="14"/>
      <c r="E549" s="140" t="s">
        <v>7266</v>
      </c>
      <c r="F549" s="141" t="s">
        <v>7267</v>
      </c>
      <c r="G549" s="142" t="s">
        <v>231</v>
      </c>
      <c r="H549" s="142" t="s">
        <v>365</v>
      </c>
      <c r="I549" s="142" t="s">
        <v>233</v>
      </c>
      <c r="J549" s="142" t="s">
        <v>225</v>
      </c>
      <c r="K549" s="140" t="s">
        <v>5924</v>
      </c>
      <c r="L549" s="140" t="s">
        <v>7268</v>
      </c>
      <c r="M549" s="142" t="s">
        <v>243</v>
      </c>
      <c r="N549" s="142" t="s">
        <v>507</v>
      </c>
      <c r="O549" s="142" t="s">
        <v>245</v>
      </c>
      <c r="P549" s="143">
        <v>345488659</v>
      </c>
      <c r="Q549" s="143">
        <v>345488659</v>
      </c>
      <c r="R549" s="140">
        <v>0</v>
      </c>
      <c r="S549" s="142" t="s">
        <v>237</v>
      </c>
      <c r="T549" s="144" t="s">
        <v>24</v>
      </c>
      <c r="U549" s="142" t="s">
        <v>24</v>
      </c>
      <c r="V549" s="142"/>
      <c r="W549" s="142" t="s">
        <v>24</v>
      </c>
      <c r="X549" s="142"/>
      <c r="Y549" s="145" t="s">
        <v>24</v>
      </c>
    </row>
    <row r="550" spans="1:25" s="108" customFormat="1" x14ac:dyDescent="0.25">
      <c r="A550" s="107">
        <v>540</v>
      </c>
      <c r="B550" s="108" t="s">
        <v>5774</v>
      </c>
      <c r="C550" s="14" t="s">
        <v>54</v>
      </c>
      <c r="D550" s="14"/>
      <c r="E550" s="140" t="s">
        <v>7269</v>
      </c>
      <c r="F550" s="141" t="s">
        <v>7270</v>
      </c>
      <c r="G550" s="142" t="s">
        <v>231</v>
      </c>
      <c r="H550" s="142" t="s">
        <v>365</v>
      </c>
      <c r="I550" s="142" t="s">
        <v>233</v>
      </c>
      <c r="J550" s="142" t="s">
        <v>225</v>
      </c>
      <c r="K550" s="140" t="s">
        <v>5932</v>
      </c>
      <c r="L550" s="140" t="s">
        <v>7271</v>
      </c>
      <c r="M550" s="142" t="s">
        <v>243</v>
      </c>
      <c r="N550" s="142" t="s">
        <v>507</v>
      </c>
      <c r="O550" s="142" t="s">
        <v>245</v>
      </c>
      <c r="P550" s="143">
        <v>731143079</v>
      </c>
      <c r="Q550" s="143">
        <v>731143079</v>
      </c>
      <c r="R550" s="140">
        <v>0</v>
      </c>
      <c r="S550" s="142" t="s">
        <v>237</v>
      </c>
      <c r="T550" s="144" t="s">
        <v>24</v>
      </c>
      <c r="U550" s="142" t="s">
        <v>24</v>
      </c>
      <c r="V550" s="142"/>
      <c r="W550" s="142" t="s">
        <v>24</v>
      </c>
      <c r="X550" s="142"/>
      <c r="Y550" s="145" t="s">
        <v>24</v>
      </c>
    </row>
    <row r="551" spans="1:25" s="108" customFormat="1" x14ac:dyDescent="0.25">
      <c r="A551" s="107">
        <v>541</v>
      </c>
      <c r="B551" s="108" t="s">
        <v>5775</v>
      </c>
      <c r="C551" s="14" t="s">
        <v>54</v>
      </c>
      <c r="D551" s="14"/>
      <c r="E551" s="140" t="s">
        <v>7272</v>
      </c>
      <c r="F551" s="141" t="s">
        <v>7273</v>
      </c>
      <c r="G551" s="142" t="s">
        <v>231</v>
      </c>
      <c r="H551" s="142" t="s">
        <v>365</v>
      </c>
      <c r="I551" s="142" t="s">
        <v>233</v>
      </c>
      <c r="J551" s="142" t="s">
        <v>225</v>
      </c>
      <c r="K551" s="140" t="s">
        <v>5920</v>
      </c>
      <c r="L551" s="140" t="s">
        <v>7274</v>
      </c>
      <c r="M551" s="142" t="s">
        <v>243</v>
      </c>
      <c r="N551" s="142" t="s">
        <v>507</v>
      </c>
      <c r="O551" s="142" t="s">
        <v>245</v>
      </c>
      <c r="P551" s="143">
        <v>620284142</v>
      </c>
      <c r="Q551" s="143">
        <v>620284142</v>
      </c>
      <c r="R551" s="140">
        <v>0</v>
      </c>
      <c r="S551" s="142" t="s">
        <v>237</v>
      </c>
      <c r="T551" s="144" t="s">
        <v>24</v>
      </c>
      <c r="U551" s="142" t="s">
        <v>24</v>
      </c>
      <c r="V551" s="142"/>
      <c r="W551" s="142" t="s">
        <v>24</v>
      </c>
      <c r="X551" s="142"/>
      <c r="Y551" s="145" t="s">
        <v>24</v>
      </c>
    </row>
    <row r="552" spans="1:25" s="108" customFormat="1" x14ac:dyDescent="0.25">
      <c r="A552" s="107">
        <v>542</v>
      </c>
      <c r="B552" s="108" t="s">
        <v>5776</v>
      </c>
      <c r="C552" s="14" t="s">
        <v>54</v>
      </c>
      <c r="D552" s="14"/>
      <c r="E552" s="140" t="s">
        <v>7275</v>
      </c>
      <c r="F552" s="141" t="s">
        <v>6410</v>
      </c>
      <c r="G552" s="142" t="s">
        <v>231</v>
      </c>
      <c r="H552" s="142" t="s">
        <v>365</v>
      </c>
      <c r="I552" s="142" t="s">
        <v>233</v>
      </c>
      <c r="J552" s="142" t="s">
        <v>225</v>
      </c>
      <c r="K552" s="140" t="s">
        <v>5924</v>
      </c>
      <c r="L552" s="140" t="s">
        <v>7276</v>
      </c>
      <c r="M552" s="142" t="s">
        <v>243</v>
      </c>
      <c r="N552" s="142" t="s">
        <v>507</v>
      </c>
      <c r="O552" s="142" t="s">
        <v>245</v>
      </c>
      <c r="P552" s="143">
        <v>217352173</v>
      </c>
      <c r="Q552" s="143">
        <v>217352173</v>
      </c>
      <c r="R552" s="140">
        <v>0</v>
      </c>
      <c r="S552" s="142" t="s">
        <v>237</v>
      </c>
      <c r="T552" s="144" t="s">
        <v>24</v>
      </c>
      <c r="U552" s="142" t="s">
        <v>24</v>
      </c>
      <c r="V552" s="142"/>
      <c r="W552" s="142" t="s">
        <v>24</v>
      </c>
      <c r="X552" s="142"/>
      <c r="Y552" s="145" t="s">
        <v>24</v>
      </c>
    </row>
    <row r="553" spans="1:25" s="108" customFormat="1" x14ac:dyDescent="0.25">
      <c r="A553" s="107">
        <v>543</v>
      </c>
      <c r="B553" s="108" t="s">
        <v>5777</v>
      </c>
      <c r="C553" s="14" t="s">
        <v>54</v>
      </c>
      <c r="D553" s="14"/>
      <c r="E553" s="140" t="s">
        <v>7277</v>
      </c>
      <c r="F553" s="141" t="s">
        <v>7232</v>
      </c>
      <c r="G553" s="142" t="s">
        <v>222</v>
      </c>
      <c r="H553" s="142" t="s">
        <v>371</v>
      </c>
      <c r="I553" s="142" t="s">
        <v>233</v>
      </c>
      <c r="J553" s="142" t="s">
        <v>225</v>
      </c>
      <c r="K553" s="140" t="s">
        <v>5924</v>
      </c>
      <c r="L553" s="140" t="s">
        <v>7278</v>
      </c>
      <c r="M553" s="142" t="s">
        <v>243</v>
      </c>
      <c r="N553" s="142" t="s">
        <v>507</v>
      </c>
      <c r="O553" s="142" t="s">
        <v>245</v>
      </c>
      <c r="P553" s="143">
        <v>50000000</v>
      </c>
      <c r="Q553" s="143">
        <v>50000000</v>
      </c>
      <c r="R553" s="140">
        <v>0</v>
      </c>
      <c r="S553" s="142" t="s">
        <v>237</v>
      </c>
      <c r="T553" s="144" t="s">
        <v>24</v>
      </c>
      <c r="U553" s="142" t="s">
        <v>24</v>
      </c>
      <c r="V553" s="142"/>
      <c r="W553" s="142" t="s">
        <v>24</v>
      </c>
      <c r="X553" s="142"/>
      <c r="Y553" s="145" t="s">
        <v>24</v>
      </c>
    </row>
    <row r="554" spans="1:25" s="108" customFormat="1" x14ac:dyDescent="0.25">
      <c r="A554" s="107">
        <v>544</v>
      </c>
      <c r="B554" s="108" t="s">
        <v>5778</v>
      </c>
      <c r="C554" s="14" t="s">
        <v>54</v>
      </c>
      <c r="D554" s="14"/>
      <c r="E554" s="140" t="s">
        <v>7279</v>
      </c>
      <c r="F554" s="141" t="s">
        <v>7280</v>
      </c>
      <c r="G554" s="142" t="s">
        <v>231</v>
      </c>
      <c r="H554" s="142" t="s">
        <v>347</v>
      </c>
      <c r="I554" s="142" t="s">
        <v>233</v>
      </c>
      <c r="J554" s="142" t="s">
        <v>225</v>
      </c>
      <c r="K554" s="140" t="s">
        <v>5942</v>
      </c>
      <c r="L554" s="140" t="s">
        <v>7281</v>
      </c>
      <c r="M554" s="142" t="s">
        <v>243</v>
      </c>
      <c r="N554" s="142" t="s">
        <v>507</v>
      </c>
      <c r="O554" s="142" t="s">
        <v>245</v>
      </c>
      <c r="P554" s="143">
        <v>155248400</v>
      </c>
      <c r="Q554" s="143">
        <v>155248400</v>
      </c>
      <c r="R554" s="140">
        <v>0</v>
      </c>
      <c r="S554" s="142" t="s">
        <v>237</v>
      </c>
      <c r="T554" s="144" t="s">
        <v>24</v>
      </c>
      <c r="U554" s="142" t="s">
        <v>24</v>
      </c>
      <c r="V554" s="142"/>
      <c r="W554" s="142" t="s">
        <v>24</v>
      </c>
      <c r="X554" s="142"/>
      <c r="Y554" s="145" t="s">
        <v>24</v>
      </c>
    </row>
    <row r="555" spans="1:25" s="108" customFormat="1" x14ac:dyDescent="0.25">
      <c r="A555" s="107">
        <v>545</v>
      </c>
      <c r="B555" s="108" t="s">
        <v>5779</v>
      </c>
      <c r="C555" s="14" t="s">
        <v>54</v>
      </c>
      <c r="D555" s="14"/>
      <c r="E555" s="140" t="s">
        <v>7282</v>
      </c>
      <c r="F555" s="141" t="s">
        <v>7283</v>
      </c>
      <c r="G555" s="142" t="s">
        <v>231</v>
      </c>
      <c r="H555" s="142" t="s">
        <v>365</v>
      </c>
      <c r="I555" s="142" t="s">
        <v>233</v>
      </c>
      <c r="J555" s="142" t="s">
        <v>225</v>
      </c>
      <c r="K555" s="140" t="s">
        <v>5924</v>
      </c>
      <c r="L555" s="140" t="s">
        <v>7284</v>
      </c>
      <c r="M555" s="142" t="s">
        <v>243</v>
      </c>
      <c r="N555" s="142" t="s">
        <v>507</v>
      </c>
      <c r="O555" s="142" t="s">
        <v>245</v>
      </c>
      <c r="P555" s="143">
        <v>531207406</v>
      </c>
      <c r="Q555" s="143">
        <v>531207406</v>
      </c>
      <c r="R555" s="140">
        <v>0</v>
      </c>
      <c r="S555" s="142" t="s">
        <v>237</v>
      </c>
      <c r="T555" s="144" t="s">
        <v>24</v>
      </c>
      <c r="U555" s="142" t="s">
        <v>24</v>
      </c>
      <c r="V555" s="142"/>
      <c r="W555" s="142" t="s">
        <v>24</v>
      </c>
      <c r="X555" s="142"/>
      <c r="Y555" s="145" t="s">
        <v>24</v>
      </c>
    </row>
    <row r="556" spans="1:25" s="108" customFormat="1" x14ac:dyDescent="0.25">
      <c r="A556" s="107">
        <v>546</v>
      </c>
      <c r="B556" s="108" t="s">
        <v>5780</v>
      </c>
      <c r="C556" s="14" t="s">
        <v>54</v>
      </c>
      <c r="D556" s="14"/>
      <c r="E556" s="140" t="s">
        <v>7285</v>
      </c>
      <c r="F556" s="141" t="s">
        <v>7286</v>
      </c>
      <c r="G556" s="142" t="s">
        <v>231</v>
      </c>
      <c r="H556" s="142" t="s">
        <v>365</v>
      </c>
      <c r="I556" s="142" t="s">
        <v>233</v>
      </c>
      <c r="J556" s="142" t="s">
        <v>225</v>
      </c>
      <c r="K556" s="140" t="s">
        <v>5932</v>
      </c>
      <c r="L556" s="140" t="s">
        <v>7287</v>
      </c>
      <c r="M556" s="142" t="s">
        <v>243</v>
      </c>
      <c r="N556" s="142" t="s">
        <v>507</v>
      </c>
      <c r="O556" s="142" t="s">
        <v>245</v>
      </c>
      <c r="P556" s="143">
        <v>414058000</v>
      </c>
      <c r="Q556" s="143">
        <v>414058000</v>
      </c>
      <c r="R556" s="140">
        <v>0</v>
      </c>
      <c r="S556" s="142" t="s">
        <v>237</v>
      </c>
      <c r="T556" s="144" t="s">
        <v>24</v>
      </c>
      <c r="U556" s="142" t="s">
        <v>24</v>
      </c>
      <c r="V556" s="142"/>
      <c r="W556" s="142" t="s">
        <v>24</v>
      </c>
      <c r="X556" s="142"/>
      <c r="Y556" s="145" t="s">
        <v>24</v>
      </c>
    </row>
    <row r="557" spans="1:25" s="108" customFormat="1" x14ac:dyDescent="0.25">
      <c r="A557" s="107">
        <v>547</v>
      </c>
      <c r="B557" s="108" t="s">
        <v>5781</v>
      </c>
      <c r="C557" s="14" t="s">
        <v>54</v>
      </c>
      <c r="D557" s="14"/>
      <c r="E557" s="140" t="s">
        <v>7288</v>
      </c>
      <c r="F557" s="141" t="s">
        <v>7257</v>
      </c>
      <c r="G557" s="142" t="s">
        <v>231</v>
      </c>
      <c r="H557" s="142" t="s">
        <v>365</v>
      </c>
      <c r="I557" s="142" t="s">
        <v>233</v>
      </c>
      <c r="J557" s="142" t="s">
        <v>225</v>
      </c>
      <c r="K557" s="140" t="s">
        <v>5932</v>
      </c>
      <c r="L557" s="140" t="s">
        <v>7289</v>
      </c>
      <c r="M557" s="142" t="s">
        <v>243</v>
      </c>
      <c r="N557" s="142" t="s">
        <v>507</v>
      </c>
      <c r="O557" s="142" t="s">
        <v>245</v>
      </c>
      <c r="P557" s="143">
        <v>95557984</v>
      </c>
      <c r="Q557" s="143">
        <v>95557984</v>
      </c>
      <c r="R557" s="140">
        <v>0</v>
      </c>
      <c r="S557" s="142" t="s">
        <v>237</v>
      </c>
      <c r="T557" s="144" t="s">
        <v>24</v>
      </c>
      <c r="U557" s="142" t="s">
        <v>24</v>
      </c>
      <c r="V557" s="142"/>
      <c r="W557" s="142" t="s">
        <v>24</v>
      </c>
      <c r="X557" s="142"/>
      <c r="Y557" s="145" t="s">
        <v>24</v>
      </c>
    </row>
    <row r="558" spans="1:25" s="108" customFormat="1" x14ac:dyDescent="0.25">
      <c r="A558" s="107">
        <v>548</v>
      </c>
      <c r="B558" s="108" t="s">
        <v>5782</v>
      </c>
      <c r="C558" s="14" t="s">
        <v>54</v>
      </c>
      <c r="D558" s="14"/>
      <c r="E558" s="140" t="s">
        <v>7290</v>
      </c>
      <c r="F558" s="141" t="s">
        <v>7291</v>
      </c>
      <c r="G558" s="142" t="s">
        <v>231</v>
      </c>
      <c r="H558" s="142" t="s">
        <v>365</v>
      </c>
      <c r="I558" s="142" t="s">
        <v>233</v>
      </c>
      <c r="J558" s="142" t="s">
        <v>225</v>
      </c>
      <c r="K558" s="140" t="s">
        <v>5942</v>
      </c>
      <c r="L558" s="140" t="s">
        <v>7292</v>
      </c>
      <c r="M558" s="142" t="s">
        <v>311</v>
      </c>
      <c r="N558" s="142" t="s">
        <v>1222</v>
      </c>
      <c r="O558" s="142" t="s">
        <v>245</v>
      </c>
      <c r="P558" s="143">
        <v>1276065000</v>
      </c>
      <c r="Q558" s="143">
        <v>1276065000</v>
      </c>
      <c r="R558" s="140">
        <v>0</v>
      </c>
      <c r="S558" s="142" t="s">
        <v>237</v>
      </c>
      <c r="T558" s="144" t="s">
        <v>24</v>
      </c>
      <c r="U558" s="142" t="s">
        <v>24</v>
      </c>
      <c r="V558" s="142"/>
      <c r="W558" s="142" t="s">
        <v>24</v>
      </c>
      <c r="X558" s="142"/>
      <c r="Y558" s="145" t="s">
        <v>24</v>
      </c>
    </row>
    <row r="559" spans="1:25" s="108" customFormat="1" x14ac:dyDescent="0.25">
      <c r="A559" s="107">
        <v>549</v>
      </c>
      <c r="B559" s="108" t="s">
        <v>5783</v>
      </c>
      <c r="C559" s="14" t="s">
        <v>54</v>
      </c>
      <c r="D559" s="14"/>
      <c r="E559" s="140" t="s">
        <v>7293</v>
      </c>
      <c r="F559" s="141" t="s">
        <v>7294</v>
      </c>
      <c r="G559" s="142" t="s">
        <v>231</v>
      </c>
      <c r="H559" s="142" t="s">
        <v>365</v>
      </c>
      <c r="I559" s="142" t="s">
        <v>233</v>
      </c>
      <c r="J559" s="142" t="s">
        <v>225</v>
      </c>
      <c r="K559" s="140" t="s">
        <v>5914</v>
      </c>
      <c r="L559" s="140" t="s">
        <v>7295</v>
      </c>
      <c r="M559" s="142" t="s">
        <v>243</v>
      </c>
      <c r="N559" s="142" t="s">
        <v>507</v>
      </c>
      <c r="O559" s="142" t="s">
        <v>245</v>
      </c>
      <c r="P559" s="143">
        <v>64340659</v>
      </c>
      <c r="Q559" s="143">
        <v>64340659</v>
      </c>
      <c r="R559" s="140">
        <v>0</v>
      </c>
      <c r="S559" s="142" t="s">
        <v>237</v>
      </c>
      <c r="T559" s="144" t="s">
        <v>24</v>
      </c>
      <c r="U559" s="142" t="s">
        <v>24</v>
      </c>
      <c r="V559" s="142"/>
      <c r="W559" s="142" t="s">
        <v>24</v>
      </c>
      <c r="X559" s="142"/>
      <c r="Y559" s="145" t="s">
        <v>24</v>
      </c>
    </row>
    <row r="560" spans="1:25" s="108" customFormat="1" x14ac:dyDescent="0.25">
      <c r="A560" s="107">
        <v>550</v>
      </c>
      <c r="B560" s="108" t="s">
        <v>5784</v>
      </c>
      <c r="C560" s="14" t="s">
        <v>54</v>
      </c>
      <c r="D560" s="14"/>
      <c r="E560" s="140" t="s">
        <v>7296</v>
      </c>
      <c r="F560" s="141" t="s">
        <v>7232</v>
      </c>
      <c r="G560" s="142" t="s">
        <v>231</v>
      </c>
      <c r="H560" s="142" t="s">
        <v>365</v>
      </c>
      <c r="I560" s="142" t="s">
        <v>233</v>
      </c>
      <c r="J560" s="142" t="s">
        <v>225</v>
      </c>
      <c r="K560" s="140" t="s">
        <v>5914</v>
      </c>
      <c r="L560" s="140" t="s">
        <v>7297</v>
      </c>
      <c r="M560" s="142" t="s">
        <v>243</v>
      </c>
      <c r="N560" s="142" t="s">
        <v>507</v>
      </c>
      <c r="O560" s="142" t="s">
        <v>245</v>
      </c>
      <c r="P560" s="160">
        <v>253349235</v>
      </c>
      <c r="Q560" s="143">
        <f>+P560</f>
        <v>253349235</v>
      </c>
      <c r="R560" s="140">
        <v>0</v>
      </c>
      <c r="S560" s="142" t="s">
        <v>237</v>
      </c>
      <c r="T560" s="144" t="s">
        <v>24</v>
      </c>
      <c r="U560" s="142" t="s">
        <v>24</v>
      </c>
      <c r="V560" s="142"/>
      <c r="W560" s="142" t="s">
        <v>24</v>
      </c>
      <c r="X560" s="142"/>
      <c r="Y560" s="145" t="s">
        <v>24</v>
      </c>
    </row>
    <row r="561" spans="1:25" s="108" customFormat="1" x14ac:dyDescent="0.25">
      <c r="A561" s="107">
        <v>551</v>
      </c>
      <c r="B561" s="108" t="s">
        <v>5785</v>
      </c>
      <c r="C561" s="14" t="s">
        <v>54</v>
      </c>
      <c r="D561" s="14"/>
      <c r="E561" s="140" t="s">
        <v>7298</v>
      </c>
      <c r="F561" s="141" t="s">
        <v>7299</v>
      </c>
      <c r="G561" s="142" t="s">
        <v>231</v>
      </c>
      <c r="H561" s="142" t="s">
        <v>347</v>
      </c>
      <c r="I561" s="142" t="s">
        <v>233</v>
      </c>
      <c r="J561" s="142" t="s">
        <v>225</v>
      </c>
      <c r="K561" s="140" t="s">
        <v>5924</v>
      </c>
      <c r="L561" s="140" t="s">
        <v>7300</v>
      </c>
      <c r="M561" s="142" t="s">
        <v>243</v>
      </c>
      <c r="N561" s="142" t="s">
        <v>507</v>
      </c>
      <c r="O561" s="142" t="s">
        <v>245</v>
      </c>
      <c r="P561" s="143">
        <v>5000000</v>
      </c>
      <c r="Q561" s="143">
        <v>5000000</v>
      </c>
      <c r="R561" s="140">
        <v>0</v>
      </c>
      <c r="S561" s="142" t="s">
        <v>237</v>
      </c>
      <c r="T561" s="144" t="s">
        <v>24</v>
      </c>
      <c r="U561" s="142" t="s">
        <v>24</v>
      </c>
      <c r="V561" s="142"/>
      <c r="W561" s="142" t="s">
        <v>24</v>
      </c>
      <c r="X561" s="142"/>
      <c r="Y561" s="145" t="s">
        <v>24</v>
      </c>
    </row>
    <row r="562" spans="1:25" s="108" customFormat="1" x14ac:dyDescent="0.25">
      <c r="A562" s="107">
        <v>552</v>
      </c>
      <c r="B562" s="108" t="s">
        <v>5786</v>
      </c>
      <c r="C562" s="14" t="s">
        <v>54</v>
      </c>
      <c r="D562" s="14"/>
      <c r="E562" s="140" t="s">
        <v>7301</v>
      </c>
      <c r="F562" s="141" t="s">
        <v>7199</v>
      </c>
      <c r="G562" s="142" t="s">
        <v>231</v>
      </c>
      <c r="H562" s="142" t="s">
        <v>365</v>
      </c>
      <c r="I562" s="142" t="s">
        <v>233</v>
      </c>
      <c r="J562" s="142" t="s">
        <v>225</v>
      </c>
      <c r="K562" s="140" t="s">
        <v>5914</v>
      </c>
      <c r="L562" s="140" t="s">
        <v>7302</v>
      </c>
      <c r="M562" s="142" t="s">
        <v>243</v>
      </c>
      <c r="N562" s="142" t="s">
        <v>507</v>
      </c>
      <c r="O562" s="142" t="s">
        <v>245</v>
      </c>
      <c r="P562" s="143">
        <v>14546000000</v>
      </c>
      <c r="Q562" s="143">
        <v>14546000000</v>
      </c>
      <c r="R562" s="140">
        <v>0</v>
      </c>
      <c r="S562" s="142" t="s">
        <v>237</v>
      </c>
      <c r="T562" s="144" t="s">
        <v>24</v>
      </c>
      <c r="U562" s="142" t="s">
        <v>24</v>
      </c>
      <c r="V562" s="142"/>
      <c r="W562" s="142" t="s">
        <v>24</v>
      </c>
      <c r="X562" s="142"/>
      <c r="Y562" s="145" t="s">
        <v>24</v>
      </c>
    </row>
    <row r="563" spans="1:25" s="108" customFormat="1" x14ac:dyDescent="0.25">
      <c r="A563" s="107">
        <v>553</v>
      </c>
      <c r="B563" s="108" t="s">
        <v>5787</v>
      </c>
      <c r="C563" s="14" t="s">
        <v>54</v>
      </c>
      <c r="D563" s="14"/>
      <c r="E563" s="140" t="s">
        <v>7303</v>
      </c>
      <c r="F563" s="141" t="s">
        <v>7304</v>
      </c>
      <c r="G563" s="142" t="s">
        <v>222</v>
      </c>
      <c r="H563" s="142" t="s">
        <v>371</v>
      </c>
      <c r="I563" s="142" t="s">
        <v>233</v>
      </c>
      <c r="J563" s="142" t="s">
        <v>225</v>
      </c>
      <c r="K563" s="140" t="s">
        <v>5924</v>
      </c>
      <c r="L563" s="140" t="s">
        <v>7305</v>
      </c>
      <c r="M563" s="142" t="s">
        <v>243</v>
      </c>
      <c r="N563" s="142" t="s">
        <v>507</v>
      </c>
      <c r="O563" s="142" t="s">
        <v>245</v>
      </c>
      <c r="P563" s="143">
        <v>50000000</v>
      </c>
      <c r="Q563" s="143">
        <v>50000000</v>
      </c>
      <c r="R563" s="140">
        <v>0</v>
      </c>
      <c r="S563" s="142" t="s">
        <v>237</v>
      </c>
      <c r="T563" s="144" t="s">
        <v>24</v>
      </c>
      <c r="U563" s="142" t="s">
        <v>24</v>
      </c>
      <c r="V563" s="142"/>
      <c r="W563" s="142" t="s">
        <v>24</v>
      </c>
      <c r="X563" s="142"/>
      <c r="Y563" s="145" t="s">
        <v>24</v>
      </c>
    </row>
    <row r="564" spans="1:25" s="108" customFormat="1" x14ac:dyDescent="0.25">
      <c r="A564" s="107">
        <v>554</v>
      </c>
      <c r="B564" s="108" t="s">
        <v>5788</v>
      </c>
      <c r="C564" s="14" t="s">
        <v>54</v>
      </c>
      <c r="D564" s="14"/>
      <c r="E564" s="140" t="s">
        <v>7306</v>
      </c>
      <c r="F564" s="141" t="s">
        <v>7307</v>
      </c>
      <c r="G564" s="142" t="s">
        <v>231</v>
      </c>
      <c r="H564" s="142" t="s">
        <v>347</v>
      </c>
      <c r="I564" s="142" t="s">
        <v>233</v>
      </c>
      <c r="J564" s="142" t="s">
        <v>225</v>
      </c>
      <c r="K564" s="140" t="s">
        <v>5924</v>
      </c>
      <c r="L564" s="140" t="s">
        <v>7308</v>
      </c>
      <c r="M564" s="142" t="s">
        <v>243</v>
      </c>
      <c r="N564" s="142" t="s">
        <v>507</v>
      </c>
      <c r="O564" s="142" t="s">
        <v>245</v>
      </c>
      <c r="P564" s="143">
        <v>11992500</v>
      </c>
      <c r="Q564" s="143">
        <v>11992500</v>
      </c>
      <c r="R564" s="140">
        <v>0</v>
      </c>
      <c r="S564" s="142" t="s">
        <v>237</v>
      </c>
      <c r="T564" s="144" t="s">
        <v>24</v>
      </c>
      <c r="U564" s="142" t="s">
        <v>24</v>
      </c>
      <c r="V564" s="142"/>
      <c r="W564" s="142" t="s">
        <v>24</v>
      </c>
      <c r="X564" s="142"/>
      <c r="Y564" s="145" t="s">
        <v>24</v>
      </c>
    </row>
    <row r="565" spans="1:25" s="108" customFormat="1" x14ac:dyDescent="0.25">
      <c r="A565" s="107">
        <v>555</v>
      </c>
      <c r="B565" s="108" t="s">
        <v>5789</v>
      </c>
      <c r="C565" s="14" t="s">
        <v>54</v>
      </c>
      <c r="D565" s="14"/>
      <c r="E565" s="140" t="s">
        <v>7309</v>
      </c>
      <c r="F565" s="141" t="s">
        <v>7310</v>
      </c>
      <c r="G565" s="142" t="s">
        <v>231</v>
      </c>
      <c r="H565" s="142" t="s">
        <v>365</v>
      </c>
      <c r="I565" s="142" t="s">
        <v>233</v>
      </c>
      <c r="J565" s="142" t="s">
        <v>225</v>
      </c>
      <c r="K565" s="140" t="s">
        <v>5914</v>
      </c>
      <c r="L565" s="140" t="s">
        <v>7311</v>
      </c>
      <c r="M565" s="142" t="s">
        <v>243</v>
      </c>
      <c r="N565" s="142" t="s">
        <v>507</v>
      </c>
      <c r="O565" s="142" t="s">
        <v>245</v>
      </c>
      <c r="P565" s="143">
        <v>37496950</v>
      </c>
      <c r="Q565" s="143">
        <v>37496950</v>
      </c>
      <c r="R565" s="140">
        <v>0</v>
      </c>
      <c r="S565" s="142" t="s">
        <v>237</v>
      </c>
      <c r="T565" s="144" t="s">
        <v>24</v>
      </c>
      <c r="U565" s="142" t="s">
        <v>24</v>
      </c>
      <c r="V565" s="142"/>
      <c r="W565" s="142" t="s">
        <v>24</v>
      </c>
      <c r="X565" s="142"/>
      <c r="Y565" s="145" t="s">
        <v>24</v>
      </c>
    </row>
    <row r="566" spans="1:25" s="108" customFormat="1" x14ac:dyDescent="0.25">
      <c r="A566" s="107">
        <v>556</v>
      </c>
      <c r="B566" s="108" t="s">
        <v>5790</v>
      </c>
      <c r="C566" s="14" t="s">
        <v>54</v>
      </c>
      <c r="D566" s="14"/>
      <c r="E566" s="140" t="s">
        <v>7312</v>
      </c>
      <c r="F566" s="141" t="s">
        <v>7313</v>
      </c>
      <c r="G566" s="142" t="s">
        <v>231</v>
      </c>
      <c r="H566" s="142" t="s">
        <v>365</v>
      </c>
      <c r="I566" s="142" t="s">
        <v>233</v>
      </c>
      <c r="J566" s="142" t="s">
        <v>225</v>
      </c>
      <c r="K566" s="140" t="s">
        <v>5920</v>
      </c>
      <c r="L566" s="140" t="s">
        <v>7314</v>
      </c>
      <c r="M566" s="142" t="s">
        <v>243</v>
      </c>
      <c r="N566" s="142" t="s">
        <v>507</v>
      </c>
      <c r="O566" s="142" t="s">
        <v>245</v>
      </c>
      <c r="P566" s="143">
        <v>1056638010</v>
      </c>
      <c r="Q566" s="143">
        <v>1056638010</v>
      </c>
      <c r="R566" s="140">
        <v>0</v>
      </c>
      <c r="S566" s="142" t="s">
        <v>237</v>
      </c>
      <c r="T566" s="144" t="s">
        <v>24</v>
      </c>
      <c r="U566" s="142" t="s">
        <v>24</v>
      </c>
      <c r="V566" s="142"/>
      <c r="W566" s="142" t="s">
        <v>24</v>
      </c>
      <c r="X566" s="142"/>
      <c r="Y566" s="145" t="s">
        <v>24</v>
      </c>
    </row>
    <row r="567" spans="1:25" s="108" customFormat="1" x14ac:dyDescent="0.25">
      <c r="A567" s="107">
        <v>557</v>
      </c>
      <c r="B567" s="108" t="s">
        <v>5791</v>
      </c>
      <c r="C567" s="14" t="s">
        <v>54</v>
      </c>
      <c r="D567" s="14"/>
      <c r="E567" s="140" t="s">
        <v>7315</v>
      </c>
      <c r="F567" s="141" t="s">
        <v>7248</v>
      </c>
      <c r="G567" s="142" t="s">
        <v>231</v>
      </c>
      <c r="H567" s="142" t="s">
        <v>355</v>
      </c>
      <c r="I567" s="142" t="s">
        <v>233</v>
      </c>
      <c r="J567" s="142" t="s">
        <v>225</v>
      </c>
      <c r="K567" s="140" t="s">
        <v>5914</v>
      </c>
      <c r="L567" s="140" t="s">
        <v>7316</v>
      </c>
      <c r="M567" s="142" t="s">
        <v>284</v>
      </c>
      <c r="N567" s="142" t="s">
        <v>973</v>
      </c>
      <c r="O567" s="142" t="s">
        <v>245</v>
      </c>
      <c r="P567" s="143">
        <v>1000000000</v>
      </c>
      <c r="Q567" s="143">
        <v>1000000000</v>
      </c>
      <c r="R567" s="140">
        <v>0</v>
      </c>
      <c r="S567" s="142" t="s">
        <v>237</v>
      </c>
      <c r="T567" s="144" t="s">
        <v>24</v>
      </c>
      <c r="U567" s="142" t="s">
        <v>24</v>
      </c>
      <c r="V567" s="142"/>
      <c r="W567" s="142" t="s">
        <v>24</v>
      </c>
      <c r="X567" s="142"/>
      <c r="Y567" s="145" t="s">
        <v>24</v>
      </c>
    </row>
    <row r="568" spans="1:25" s="108" customFormat="1" x14ac:dyDescent="0.25">
      <c r="A568" s="107">
        <v>558</v>
      </c>
      <c r="B568" s="108" t="s">
        <v>5792</v>
      </c>
      <c r="C568" s="14" t="s">
        <v>54</v>
      </c>
      <c r="D568" s="14"/>
      <c r="E568" s="140" t="s">
        <v>7317</v>
      </c>
      <c r="F568" s="141" t="s">
        <v>7318</v>
      </c>
      <c r="G568" s="142" t="s">
        <v>231</v>
      </c>
      <c r="H568" s="142" t="s">
        <v>365</v>
      </c>
      <c r="I568" s="142" t="s">
        <v>233</v>
      </c>
      <c r="J568" s="142" t="s">
        <v>225</v>
      </c>
      <c r="K568" s="140" t="s">
        <v>5932</v>
      </c>
      <c r="L568" s="140" t="s">
        <v>7319</v>
      </c>
      <c r="M568" s="142" t="s">
        <v>243</v>
      </c>
      <c r="N568" s="142" t="s">
        <v>507</v>
      </c>
      <c r="O568" s="142" t="s">
        <v>245</v>
      </c>
      <c r="P568" s="160">
        <v>417812739</v>
      </c>
      <c r="Q568" s="143">
        <v>124826036</v>
      </c>
      <c r="R568" s="140">
        <v>0</v>
      </c>
      <c r="S568" s="142" t="s">
        <v>237</v>
      </c>
      <c r="T568" s="144" t="s">
        <v>24</v>
      </c>
      <c r="U568" s="142" t="s">
        <v>24</v>
      </c>
      <c r="V568" s="142"/>
      <c r="W568" s="142" t="s">
        <v>24</v>
      </c>
      <c r="X568" s="142"/>
      <c r="Y568" s="145" t="s">
        <v>24</v>
      </c>
    </row>
    <row r="569" spans="1:25" s="108" customFormat="1" x14ac:dyDescent="0.25">
      <c r="A569" s="107">
        <v>559</v>
      </c>
      <c r="B569" s="108" t="s">
        <v>5793</v>
      </c>
      <c r="C569" s="14" t="s">
        <v>54</v>
      </c>
      <c r="D569" s="14"/>
      <c r="E569" s="140" t="s">
        <v>7320</v>
      </c>
      <c r="F569" s="141" t="s">
        <v>7321</v>
      </c>
      <c r="G569" s="142" t="s">
        <v>222</v>
      </c>
      <c r="H569" s="142" t="s">
        <v>371</v>
      </c>
      <c r="I569" s="142" t="s">
        <v>233</v>
      </c>
      <c r="J569" s="142" t="s">
        <v>225</v>
      </c>
      <c r="K569" s="140" t="s">
        <v>5924</v>
      </c>
      <c r="L569" s="140" t="s">
        <v>7322</v>
      </c>
      <c r="M569" s="142" t="s">
        <v>317</v>
      </c>
      <c r="N569" s="142" t="s">
        <v>1337</v>
      </c>
      <c r="O569" s="142" t="s">
        <v>245</v>
      </c>
      <c r="P569" s="143">
        <v>0</v>
      </c>
      <c r="Q569" s="143">
        <v>0</v>
      </c>
      <c r="R569" s="140">
        <v>0</v>
      </c>
      <c r="S569" s="142" t="s">
        <v>237</v>
      </c>
      <c r="T569" s="144" t="s">
        <v>24</v>
      </c>
      <c r="U569" s="142" t="s">
        <v>24</v>
      </c>
      <c r="V569" s="142"/>
      <c r="W569" s="142" t="s">
        <v>24</v>
      </c>
      <c r="X569" s="142"/>
      <c r="Y569" s="145" t="s">
        <v>24</v>
      </c>
    </row>
    <row r="570" spans="1:25" s="108" customFormat="1" x14ac:dyDescent="0.25">
      <c r="A570" s="107">
        <v>560</v>
      </c>
      <c r="B570" s="108" t="s">
        <v>5794</v>
      </c>
      <c r="C570" s="14" t="s">
        <v>54</v>
      </c>
      <c r="D570" s="14"/>
      <c r="E570" s="140" t="s">
        <v>7323</v>
      </c>
      <c r="F570" s="141" t="s">
        <v>7324</v>
      </c>
      <c r="G570" s="142" t="s">
        <v>231</v>
      </c>
      <c r="H570" s="142" t="s">
        <v>365</v>
      </c>
      <c r="I570" s="142" t="s">
        <v>233</v>
      </c>
      <c r="J570" s="142" t="s">
        <v>225</v>
      </c>
      <c r="K570" s="140" t="s">
        <v>5924</v>
      </c>
      <c r="L570" s="140" t="s">
        <v>7325</v>
      </c>
      <c r="M570" s="142" t="s">
        <v>243</v>
      </c>
      <c r="N570" s="142" t="s">
        <v>507</v>
      </c>
      <c r="O570" s="142" t="s">
        <v>245</v>
      </c>
      <c r="P570" s="143">
        <v>182782879</v>
      </c>
      <c r="Q570" s="143">
        <v>182782879</v>
      </c>
      <c r="R570" s="140">
        <v>0</v>
      </c>
      <c r="S570" s="142" t="s">
        <v>237</v>
      </c>
      <c r="T570" s="144" t="s">
        <v>24</v>
      </c>
      <c r="U570" s="142" t="s">
        <v>24</v>
      </c>
      <c r="V570" s="142"/>
      <c r="W570" s="142" t="s">
        <v>24</v>
      </c>
      <c r="X570" s="142"/>
      <c r="Y570" s="145" t="s">
        <v>24</v>
      </c>
    </row>
    <row r="571" spans="1:25" s="108" customFormat="1" x14ac:dyDescent="0.25">
      <c r="A571" s="107">
        <v>561</v>
      </c>
      <c r="B571" s="108" t="s">
        <v>5795</v>
      </c>
      <c r="C571" s="14" t="s">
        <v>54</v>
      </c>
      <c r="D571" s="14"/>
      <c r="E571" s="140" t="s">
        <v>7326</v>
      </c>
      <c r="F571" s="141" t="s">
        <v>7270</v>
      </c>
      <c r="G571" s="142" t="s">
        <v>231</v>
      </c>
      <c r="H571" s="142" t="s">
        <v>365</v>
      </c>
      <c r="I571" s="142" t="s">
        <v>233</v>
      </c>
      <c r="J571" s="142" t="s">
        <v>225</v>
      </c>
      <c r="K571" s="140" t="s">
        <v>5932</v>
      </c>
      <c r="L571" s="140" t="s">
        <v>7327</v>
      </c>
      <c r="M571" s="142" t="s">
        <v>243</v>
      </c>
      <c r="N571" s="142" t="s">
        <v>507</v>
      </c>
      <c r="O571" s="142" t="s">
        <v>245</v>
      </c>
      <c r="P571" s="143">
        <v>649410637</v>
      </c>
      <c r="Q571" s="143">
        <v>649410637</v>
      </c>
      <c r="R571" s="140">
        <v>0</v>
      </c>
      <c r="S571" s="142" t="s">
        <v>237</v>
      </c>
      <c r="T571" s="144" t="s">
        <v>24</v>
      </c>
      <c r="U571" s="142" t="s">
        <v>24</v>
      </c>
      <c r="V571" s="142"/>
      <c r="W571" s="142" t="s">
        <v>24</v>
      </c>
      <c r="X571" s="142"/>
      <c r="Y571" s="145" t="s">
        <v>24</v>
      </c>
    </row>
    <row r="572" spans="1:25" s="108" customFormat="1" x14ac:dyDescent="0.25">
      <c r="A572" s="107">
        <v>562</v>
      </c>
      <c r="B572" s="108" t="s">
        <v>5796</v>
      </c>
      <c r="C572" s="14" t="s">
        <v>54</v>
      </c>
      <c r="D572" s="14"/>
      <c r="E572" s="140" t="s">
        <v>7328</v>
      </c>
      <c r="F572" s="141" t="s">
        <v>7329</v>
      </c>
      <c r="G572" s="142" t="s">
        <v>231</v>
      </c>
      <c r="H572" s="142" t="s">
        <v>365</v>
      </c>
      <c r="I572" s="142" t="s">
        <v>233</v>
      </c>
      <c r="J572" s="142" t="s">
        <v>225</v>
      </c>
      <c r="K572" s="140" t="s">
        <v>5920</v>
      </c>
      <c r="L572" s="140" t="s">
        <v>7330</v>
      </c>
      <c r="M572" s="142" t="s">
        <v>243</v>
      </c>
      <c r="N572" s="142" t="s">
        <v>507</v>
      </c>
      <c r="O572" s="142" t="s">
        <v>245</v>
      </c>
      <c r="P572" s="143">
        <v>66448096</v>
      </c>
      <c r="Q572" s="143">
        <v>66448096</v>
      </c>
      <c r="R572" s="140">
        <v>0</v>
      </c>
      <c r="S572" s="142" t="s">
        <v>237</v>
      </c>
      <c r="T572" s="144" t="s">
        <v>24</v>
      </c>
      <c r="U572" s="142" t="s">
        <v>24</v>
      </c>
      <c r="V572" s="142"/>
      <c r="W572" s="142" t="s">
        <v>24</v>
      </c>
      <c r="X572" s="142"/>
      <c r="Y572" s="145" t="s">
        <v>24</v>
      </c>
    </row>
    <row r="573" spans="1:25" s="108" customFormat="1" x14ac:dyDescent="0.25">
      <c r="A573" s="107">
        <v>563</v>
      </c>
      <c r="B573" s="108" t="s">
        <v>5797</v>
      </c>
      <c r="C573" s="14" t="s">
        <v>54</v>
      </c>
      <c r="D573" s="14"/>
      <c r="E573" s="140" t="s">
        <v>7331</v>
      </c>
      <c r="F573" s="141" t="s">
        <v>7318</v>
      </c>
      <c r="G573" s="142" t="s">
        <v>222</v>
      </c>
      <c r="H573" s="142" t="s">
        <v>371</v>
      </c>
      <c r="I573" s="142" t="s">
        <v>233</v>
      </c>
      <c r="J573" s="142" t="s">
        <v>225</v>
      </c>
      <c r="K573" s="140" t="s">
        <v>5924</v>
      </c>
      <c r="L573" s="140" t="s">
        <v>7332</v>
      </c>
      <c r="M573" s="142" t="s">
        <v>243</v>
      </c>
      <c r="N573" s="142" t="s">
        <v>507</v>
      </c>
      <c r="O573" s="142" t="s">
        <v>245</v>
      </c>
      <c r="P573" s="143">
        <v>50000000</v>
      </c>
      <c r="Q573" s="143">
        <v>50000000</v>
      </c>
      <c r="R573" s="140">
        <v>0</v>
      </c>
      <c r="S573" s="142" t="s">
        <v>237</v>
      </c>
      <c r="T573" s="144" t="s">
        <v>24</v>
      </c>
      <c r="U573" s="142" t="s">
        <v>24</v>
      </c>
      <c r="V573" s="142"/>
      <c r="W573" s="142" t="s">
        <v>24</v>
      </c>
      <c r="X573" s="142"/>
      <c r="Y573" s="145" t="s">
        <v>24</v>
      </c>
    </row>
    <row r="574" spans="1:25" s="108" customFormat="1" x14ac:dyDescent="0.25">
      <c r="A574" s="107">
        <v>564</v>
      </c>
      <c r="B574" s="108" t="s">
        <v>5798</v>
      </c>
      <c r="C574" s="14" t="s">
        <v>54</v>
      </c>
      <c r="D574" s="14"/>
      <c r="E574" s="140" t="s">
        <v>7333</v>
      </c>
      <c r="F574" s="141" t="s">
        <v>7334</v>
      </c>
      <c r="G574" s="142" t="s">
        <v>231</v>
      </c>
      <c r="H574" s="142" t="s">
        <v>365</v>
      </c>
      <c r="I574" s="142" t="s">
        <v>233</v>
      </c>
      <c r="J574" s="142" t="s">
        <v>225</v>
      </c>
      <c r="K574" s="140" t="s">
        <v>5932</v>
      </c>
      <c r="L574" s="140" t="s">
        <v>7335</v>
      </c>
      <c r="M574" s="142" t="s">
        <v>243</v>
      </c>
      <c r="N574" s="142" t="s">
        <v>507</v>
      </c>
      <c r="O574" s="142" t="s">
        <v>245</v>
      </c>
      <c r="P574" s="143">
        <v>197560977</v>
      </c>
      <c r="Q574" s="143">
        <v>197560977</v>
      </c>
      <c r="R574" s="140">
        <v>0</v>
      </c>
      <c r="S574" s="142" t="s">
        <v>237</v>
      </c>
      <c r="T574" s="144" t="s">
        <v>24</v>
      </c>
      <c r="U574" s="142" t="s">
        <v>24</v>
      </c>
      <c r="V574" s="142"/>
      <c r="W574" s="142" t="s">
        <v>24</v>
      </c>
      <c r="X574" s="142"/>
      <c r="Y574" s="145" t="s">
        <v>24</v>
      </c>
    </row>
    <row r="575" spans="1:25" s="108" customFormat="1" x14ac:dyDescent="0.25">
      <c r="A575" s="107">
        <v>565</v>
      </c>
      <c r="B575" s="108" t="s">
        <v>5799</v>
      </c>
      <c r="C575" s="14" t="s">
        <v>54</v>
      </c>
      <c r="D575" s="14"/>
      <c r="E575" s="140" t="s">
        <v>7336</v>
      </c>
      <c r="F575" s="141" t="s">
        <v>7337</v>
      </c>
      <c r="G575" s="142" t="s">
        <v>231</v>
      </c>
      <c r="H575" s="142" t="s">
        <v>365</v>
      </c>
      <c r="I575" s="142" t="s">
        <v>233</v>
      </c>
      <c r="J575" s="142" t="s">
        <v>225</v>
      </c>
      <c r="K575" s="140" t="s">
        <v>5924</v>
      </c>
      <c r="L575" s="140" t="s">
        <v>7338</v>
      </c>
      <c r="M575" s="142" t="s">
        <v>243</v>
      </c>
      <c r="N575" s="142" t="s">
        <v>507</v>
      </c>
      <c r="O575" s="142" t="s">
        <v>245</v>
      </c>
      <c r="P575" s="160">
        <v>542000000</v>
      </c>
      <c r="Q575" s="143">
        <v>542000000</v>
      </c>
      <c r="R575" s="140">
        <v>0</v>
      </c>
      <c r="S575" s="142" t="s">
        <v>237</v>
      </c>
      <c r="T575" s="144" t="s">
        <v>24</v>
      </c>
      <c r="U575" s="142" t="s">
        <v>24</v>
      </c>
      <c r="V575" s="142"/>
      <c r="W575" s="142" t="s">
        <v>24</v>
      </c>
      <c r="X575" s="142"/>
      <c r="Y575" s="145" t="s">
        <v>24</v>
      </c>
    </row>
    <row r="576" spans="1:25" s="108" customFormat="1" x14ac:dyDescent="0.25">
      <c r="A576" s="107">
        <v>566</v>
      </c>
      <c r="B576" s="108" t="s">
        <v>5800</v>
      </c>
      <c r="C576" s="14" t="s">
        <v>54</v>
      </c>
      <c r="D576" s="14"/>
      <c r="E576" s="140" t="s">
        <v>7339</v>
      </c>
      <c r="F576" s="141" t="s">
        <v>7245</v>
      </c>
      <c r="G576" s="142" t="s">
        <v>231</v>
      </c>
      <c r="H576" s="142" t="s">
        <v>365</v>
      </c>
      <c r="I576" s="142" t="s">
        <v>233</v>
      </c>
      <c r="J576" s="142" t="s">
        <v>225</v>
      </c>
      <c r="K576" s="140" t="s">
        <v>5932</v>
      </c>
      <c r="L576" s="140" t="s">
        <v>7340</v>
      </c>
      <c r="M576" s="142" t="s">
        <v>243</v>
      </c>
      <c r="N576" s="142" t="s">
        <v>507</v>
      </c>
      <c r="O576" s="142" t="s">
        <v>245</v>
      </c>
      <c r="P576" s="143">
        <v>712015956</v>
      </c>
      <c r="Q576" s="143">
        <v>712015956</v>
      </c>
      <c r="R576" s="140">
        <v>0</v>
      </c>
      <c r="S576" s="142" t="s">
        <v>237</v>
      </c>
      <c r="T576" s="144" t="s">
        <v>24</v>
      </c>
      <c r="U576" s="142" t="s">
        <v>24</v>
      </c>
      <c r="V576" s="142"/>
      <c r="W576" s="142" t="s">
        <v>24</v>
      </c>
      <c r="X576" s="142"/>
      <c r="Y576" s="145" t="s">
        <v>24</v>
      </c>
    </row>
    <row r="577" spans="1:25" s="108" customFormat="1" x14ac:dyDescent="0.25">
      <c r="A577" s="107">
        <v>567</v>
      </c>
      <c r="B577" s="108" t="s">
        <v>5801</v>
      </c>
      <c r="C577" s="14" t="s">
        <v>54</v>
      </c>
      <c r="D577" s="14"/>
      <c r="E577" s="140" t="s">
        <v>7341</v>
      </c>
      <c r="F577" s="141" t="s">
        <v>7337</v>
      </c>
      <c r="G577" s="142" t="s">
        <v>231</v>
      </c>
      <c r="H577" s="142" t="s">
        <v>365</v>
      </c>
      <c r="I577" s="142" t="s">
        <v>233</v>
      </c>
      <c r="J577" s="142" t="s">
        <v>225</v>
      </c>
      <c r="K577" s="140" t="s">
        <v>5920</v>
      </c>
      <c r="L577" s="140" t="s">
        <v>7342</v>
      </c>
      <c r="M577" s="142" t="s">
        <v>243</v>
      </c>
      <c r="N577" s="142" t="s">
        <v>507</v>
      </c>
      <c r="O577" s="142" t="s">
        <v>245</v>
      </c>
      <c r="P577" s="143">
        <v>405331634</v>
      </c>
      <c r="Q577" s="143">
        <v>405331634</v>
      </c>
      <c r="R577" s="140">
        <v>0</v>
      </c>
      <c r="S577" s="142" t="s">
        <v>237</v>
      </c>
      <c r="T577" s="144" t="s">
        <v>24</v>
      </c>
      <c r="U577" s="142" t="s">
        <v>24</v>
      </c>
      <c r="V577" s="142"/>
      <c r="W577" s="142" t="s">
        <v>24</v>
      </c>
      <c r="X577" s="142"/>
      <c r="Y577" s="145" t="s">
        <v>24</v>
      </c>
    </row>
    <row r="578" spans="1:25" s="108" customFormat="1" x14ac:dyDescent="0.25">
      <c r="A578" s="107">
        <v>568</v>
      </c>
      <c r="B578" s="108" t="s">
        <v>5802</v>
      </c>
      <c r="C578" s="14" t="s">
        <v>54</v>
      </c>
      <c r="D578" s="14"/>
      <c r="E578" s="140" t="s">
        <v>7343</v>
      </c>
      <c r="F578" s="141" t="s">
        <v>7286</v>
      </c>
      <c r="G578" s="142" t="s">
        <v>231</v>
      </c>
      <c r="H578" s="142" t="s">
        <v>365</v>
      </c>
      <c r="I578" s="142" t="s">
        <v>233</v>
      </c>
      <c r="J578" s="142" t="s">
        <v>225</v>
      </c>
      <c r="K578" s="140" t="s">
        <v>5924</v>
      </c>
      <c r="L578" s="140" t="s">
        <v>7338</v>
      </c>
      <c r="M578" s="142" t="s">
        <v>243</v>
      </c>
      <c r="N578" s="142" t="s">
        <v>507</v>
      </c>
      <c r="O578" s="142" t="s">
        <v>245</v>
      </c>
      <c r="P578" s="143">
        <v>496094322</v>
      </c>
      <c r="Q578" s="143">
        <v>496094322</v>
      </c>
      <c r="R578" s="140">
        <v>0</v>
      </c>
      <c r="S578" s="142" t="s">
        <v>237</v>
      </c>
      <c r="T578" s="144" t="s">
        <v>24</v>
      </c>
      <c r="U578" s="142" t="s">
        <v>24</v>
      </c>
      <c r="V578" s="142"/>
      <c r="W578" s="142" t="s">
        <v>24</v>
      </c>
      <c r="X578" s="142"/>
      <c r="Y578" s="145" t="s">
        <v>24</v>
      </c>
    </row>
    <row r="579" spans="1:25" s="108" customFormat="1" x14ac:dyDescent="0.25">
      <c r="A579" s="107">
        <v>569</v>
      </c>
      <c r="B579" s="108" t="s">
        <v>5803</v>
      </c>
      <c r="C579" s="14" t="s">
        <v>54</v>
      </c>
      <c r="D579" s="14"/>
      <c r="E579" s="140" t="s">
        <v>7344</v>
      </c>
      <c r="F579" s="141" t="s">
        <v>7345</v>
      </c>
      <c r="G579" s="142" t="s">
        <v>231</v>
      </c>
      <c r="H579" s="142" t="s">
        <v>365</v>
      </c>
      <c r="I579" s="142" t="s">
        <v>233</v>
      </c>
      <c r="J579" s="142" t="s">
        <v>225</v>
      </c>
      <c r="K579" s="140" t="s">
        <v>5942</v>
      </c>
      <c r="L579" s="140" t="s">
        <v>7346</v>
      </c>
      <c r="M579" s="142" t="s">
        <v>243</v>
      </c>
      <c r="N579" s="142" t="s">
        <v>507</v>
      </c>
      <c r="O579" s="142" t="s">
        <v>245</v>
      </c>
      <c r="P579" s="143">
        <v>1049565000</v>
      </c>
      <c r="Q579" s="143">
        <v>1049565000</v>
      </c>
      <c r="R579" s="140">
        <v>0</v>
      </c>
      <c r="S579" s="142" t="s">
        <v>237</v>
      </c>
      <c r="T579" s="144" t="s">
        <v>24</v>
      </c>
      <c r="U579" s="142" t="s">
        <v>24</v>
      </c>
      <c r="V579" s="142"/>
      <c r="W579" s="142" t="s">
        <v>24</v>
      </c>
      <c r="X579" s="142"/>
      <c r="Y579" s="145" t="s">
        <v>24</v>
      </c>
    </row>
    <row r="580" spans="1:25" s="108" customFormat="1" x14ac:dyDescent="0.25">
      <c r="A580" s="107">
        <v>570</v>
      </c>
      <c r="B580" s="108" t="s">
        <v>5804</v>
      </c>
      <c r="C580" s="14" t="s">
        <v>54</v>
      </c>
      <c r="D580" s="14"/>
      <c r="E580" s="140" t="s">
        <v>7347</v>
      </c>
      <c r="F580" s="141" t="s">
        <v>7348</v>
      </c>
      <c r="G580" s="142" t="s">
        <v>231</v>
      </c>
      <c r="H580" s="142" t="s">
        <v>365</v>
      </c>
      <c r="I580" s="142" t="s">
        <v>233</v>
      </c>
      <c r="J580" s="142" t="s">
        <v>225</v>
      </c>
      <c r="K580" s="140" t="s">
        <v>5924</v>
      </c>
      <c r="L580" s="140" t="s">
        <v>7349</v>
      </c>
      <c r="M580" s="142" t="s">
        <v>243</v>
      </c>
      <c r="N580" s="142" t="s">
        <v>507</v>
      </c>
      <c r="O580" s="142" t="s">
        <v>245</v>
      </c>
      <c r="P580" s="143">
        <v>349773377</v>
      </c>
      <c r="Q580" s="143">
        <v>349773377</v>
      </c>
      <c r="R580" s="140">
        <v>0</v>
      </c>
      <c r="S580" s="142" t="s">
        <v>237</v>
      </c>
      <c r="T580" s="144" t="s">
        <v>24</v>
      </c>
      <c r="U580" s="142" t="s">
        <v>24</v>
      </c>
      <c r="V580" s="142"/>
      <c r="W580" s="142" t="s">
        <v>24</v>
      </c>
      <c r="X580" s="142"/>
      <c r="Y580" s="145" t="s">
        <v>24</v>
      </c>
    </row>
    <row r="581" spans="1:25" s="108" customFormat="1" x14ac:dyDescent="0.25">
      <c r="A581" s="107">
        <v>571</v>
      </c>
      <c r="B581" s="108" t="s">
        <v>5805</v>
      </c>
      <c r="C581" s="14" t="s">
        <v>54</v>
      </c>
      <c r="D581" s="14"/>
      <c r="E581" s="140" t="s">
        <v>7350</v>
      </c>
      <c r="F581" s="141" t="s">
        <v>7351</v>
      </c>
      <c r="G581" s="142" t="s">
        <v>231</v>
      </c>
      <c r="H581" s="142" t="s">
        <v>365</v>
      </c>
      <c r="I581" s="142" t="s">
        <v>233</v>
      </c>
      <c r="J581" s="142" t="s">
        <v>225</v>
      </c>
      <c r="K581" s="140" t="s">
        <v>5920</v>
      </c>
      <c r="L581" s="140" t="s">
        <v>7352</v>
      </c>
      <c r="M581" s="142" t="s">
        <v>243</v>
      </c>
      <c r="N581" s="142" t="s">
        <v>507</v>
      </c>
      <c r="O581" s="142" t="s">
        <v>245</v>
      </c>
      <c r="P581" s="143">
        <v>1618869923</v>
      </c>
      <c r="Q581" s="143">
        <v>1618869923</v>
      </c>
      <c r="R581" s="140">
        <v>0</v>
      </c>
      <c r="S581" s="142" t="s">
        <v>237</v>
      </c>
      <c r="T581" s="144" t="s">
        <v>24</v>
      </c>
      <c r="U581" s="142" t="s">
        <v>24</v>
      </c>
      <c r="V581" s="142"/>
      <c r="W581" s="142" t="s">
        <v>24</v>
      </c>
      <c r="X581" s="142"/>
      <c r="Y581" s="145" t="s">
        <v>24</v>
      </c>
    </row>
    <row r="582" spans="1:25" s="108" customFormat="1" x14ac:dyDescent="0.25">
      <c r="A582" s="107">
        <v>572</v>
      </c>
      <c r="B582" s="108" t="s">
        <v>5806</v>
      </c>
      <c r="C582" s="14" t="s">
        <v>54</v>
      </c>
      <c r="D582" s="14"/>
      <c r="E582" s="140" t="s">
        <v>7353</v>
      </c>
      <c r="F582" s="141" t="s">
        <v>7224</v>
      </c>
      <c r="G582" s="142" t="s">
        <v>231</v>
      </c>
      <c r="H582" s="142" t="s">
        <v>347</v>
      </c>
      <c r="I582" s="142" t="s">
        <v>233</v>
      </c>
      <c r="J582" s="142" t="s">
        <v>225</v>
      </c>
      <c r="K582" s="140" t="s">
        <v>5920</v>
      </c>
      <c r="L582" s="140" t="s">
        <v>7354</v>
      </c>
      <c r="M582" s="142" t="s">
        <v>243</v>
      </c>
      <c r="N582" s="142" t="s">
        <v>507</v>
      </c>
      <c r="O582" s="142" t="s">
        <v>245</v>
      </c>
      <c r="P582" s="143">
        <v>6639000</v>
      </c>
      <c r="Q582" s="143">
        <v>6639000</v>
      </c>
      <c r="R582" s="140">
        <v>0</v>
      </c>
      <c r="S582" s="142" t="s">
        <v>237</v>
      </c>
      <c r="T582" s="144" t="s">
        <v>24</v>
      </c>
      <c r="U582" s="142" t="s">
        <v>24</v>
      </c>
      <c r="V582" s="142"/>
      <c r="W582" s="142" t="s">
        <v>24</v>
      </c>
      <c r="X582" s="142"/>
      <c r="Y582" s="145" t="s">
        <v>24</v>
      </c>
    </row>
    <row r="583" spans="1:25" s="108" customFormat="1" x14ac:dyDescent="0.25">
      <c r="A583" s="107">
        <v>573</v>
      </c>
      <c r="B583" s="108" t="s">
        <v>5807</v>
      </c>
      <c r="C583" s="14" t="s">
        <v>54</v>
      </c>
      <c r="D583" s="14"/>
      <c r="E583" s="140" t="s">
        <v>7355</v>
      </c>
      <c r="F583" s="141" t="s">
        <v>7356</v>
      </c>
      <c r="G583" s="142" t="s">
        <v>231</v>
      </c>
      <c r="H583" s="142" t="s">
        <v>347</v>
      </c>
      <c r="I583" s="142" t="s">
        <v>233</v>
      </c>
      <c r="J583" s="142" t="s">
        <v>225</v>
      </c>
      <c r="K583" s="140" t="s">
        <v>5942</v>
      </c>
      <c r="L583" s="140" t="s">
        <v>7357</v>
      </c>
      <c r="M583" s="142" t="s">
        <v>243</v>
      </c>
      <c r="N583" s="142" t="s">
        <v>507</v>
      </c>
      <c r="O583" s="142" t="s">
        <v>245</v>
      </c>
      <c r="P583" s="143">
        <v>24061450</v>
      </c>
      <c r="Q583" s="143">
        <v>24061450</v>
      </c>
      <c r="R583" s="140">
        <v>0</v>
      </c>
      <c r="S583" s="142" t="s">
        <v>237</v>
      </c>
      <c r="T583" s="144" t="s">
        <v>24</v>
      </c>
      <c r="U583" s="142" t="s">
        <v>24</v>
      </c>
      <c r="V583" s="142"/>
      <c r="W583" s="142" t="s">
        <v>24</v>
      </c>
      <c r="X583" s="142"/>
      <c r="Y583" s="145" t="s">
        <v>24</v>
      </c>
    </row>
    <row r="584" spans="1:25" s="108" customFormat="1" x14ac:dyDescent="0.25">
      <c r="A584" s="107">
        <v>574</v>
      </c>
      <c r="B584" s="108" t="s">
        <v>5808</v>
      </c>
      <c r="C584" s="14" t="s">
        <v>54</v>
      </c>
      <c r="D584" s="14"/>
      <c r="E584" s="140" t="s">
        <v>7358</v>
      </c>
      <c r="F584" s="141" t="s">
        <v>7356</v>
      </c>
      <c r="G584" s="142" t="s">
        <v>231</v>
      </c>
      <c r="H584" s="142" t="s">
        <v>365</v>
      </c>
      <c r="I584" s="142" t="s">
        <v>233</v>
      </c>
      <c r="J584" s="142" t="s">
        <v>225</v>
      </c>
      <c r="K584" s="140" t="s">
        <v>5924</v>
      </c>
      <c r="L584" s="140" t="s">
        <v>7359</v>
      </c>
      <c r="M584" s="142" t="s">
        <v>243</v>
      </c>
      <c r="N584" s="142" t="s">
        <v>507</v>
      </c>
      <c r="O584" s="142" t="s">
        <v>245</v>
      </c>
      <c r="P584" s="143">
        <v>242286544</v>
      </c>
      <c r="Q584" s="143">
        <v>242286544</v>
      </c>
      <c r="R584" s="140">
        <v>0</v>
      </c>
      <c r="S584" s="142" t="s">
        <v>237</v>
      </c>
      <c r="T584" s="144" t="s">
        <v>24</v>
      </c>
      <c r="U584" s="142" t="s">
        <v>24</v>
      </c>
      <c r="V584" s="142"/>
      <c r="W584" s="142" t="s">
        <v>24</v>
      </c>
      <c r="X584" s="142"/>
      <c r="Y584" s="145" t="s">
        <v>24</v>
      </c>
    </row>
    <row r="585" spans="1:25" s="108" customFormat="1" x14ac:dyDescent="0.25">
      <c r="A585" s="107">
        <v>575</v>
      </c>
      <c r="B585" s="108" t="s">
        <v>5809</v>
      </c>
      <c r="C585" s="14" t="s">
        <v>54</v>
      </c>
      <c r="D585" s="14"/>
      <c r="E585" s="140" t="s">
        <v>7360</v>
      </c>
      <c r="F585" s="141" t="s">
        <v>7361</v>
      </c>
      <c r="G585" s="142" t="s">
        <v>231</v>
      </c>
      <c r="H585" s="142" t="s">
        <v>365</v>
      </c>
      <c r="I585" s="142" t="s">
        <v>233</v>
      </c>
      <c r="J585" s="142" t="s">
        <v>225</v>
      </c>
      <c r="K585" s="140" t="s">
        <v>5924</v>
      </c>
      <c r="L585" s="140" t="s">
        <v>7359</v>
      </c>
      <c r="M585" s="142" t="s">
        <v>243</v>
      </c>
      <c r="N585" s="142" t="s">
        <v>507</v>
      </c>
      <c r="O585" s="142" t="s">
        <v>245</v>
      </c>
      <c r="P585" s="143">
        <v>242286544</v>
      </c>
      <c r="Q585" s="143">
        <v>242286544</v>
      </c>
      <c r="R585" s="140">
        <v>0</v>
      </c>
      <c r="S585" s="142" t="s">
        <v>237</v>
      </c>
      <c r="T585" s="144" t="s">
        <v>24</v>
      </c>
      <c r="U585" s="142" t="s">
        <v>24</v>
      </c>
      <c r="V585" s="142"/>
      <c r="W585" s="142" t="s">
        <v>24</v>
      </c>
      <c r="X585" s="142"/>
      <c r="Y585" s="145" t="s">
        <v>24</v>
      </c>
    </row>
    <row r="586" spans="1:25" s="108" customFormat="1" x14ac:dyDescent="0.25">
      <c r="A586" s="107">
        <v>576</v>
      </c>
      <c r="B586" s="108" t="s">
        <v>5810</v>
      </c>
      <c r="C586" s="14" t="s">
        <v>54</v>
      </c>
      <c r="D586" s="14"/>
      <c r="E586" s="140" t="s">
        <v>7362</v>
      </c>
      <c r="F586" s="141" t="s">
        <v>7363</v>
      </c>
      <c r="G586" s="142" t="s">
        <v>231</v>
      </c>
      <c r="H586" s="142" t="s">
        <v>365</v>
      </c>
      <c r="I586" s="142" t="s">
        <v>233</v>
      </c>
      <c r="J586" s="142" t="s">
        <v>225</v>
      </c>
      <c r="K586" s="140" t="s">
        <v>5932</v>
      </c>
      <c r="L586" s="140" t="s">
        <v>7364</v>
      </c>
      <c r="M586" s="142" t="s">
        <v>243</v>
      </c>
      <c r="N586" s="142" t="s">
        <v>507</v>
      </c>
      <c r="O586" s="142" t="s">
        <v>245</v>
      </c>
      <c r="P586" s="143">
        <v>101520720</v>
      </c>
      <c r="Q586" s="143">
        <v>101520720</v>
      </c>
      <c r="R586" s="140">
        <v>0</v>
      </c>
      <c r="S586" s="142" t="s">
        <v>237</v>
      </c>
      <c r="T586" s="144" t="s">
        <v>24</v>
      </c>
      <c r="U586" s="142" t="s">
        <v>24</v>
      </c>
      <c r="V586" s="142"/>
      <c r="W586" s="142" t="s">
        <v>24</v>
      </c>
      <c r="X586" s="142"/>
      <c r="Y586" s="145" t="s">
        <v>24</v>
      </c>
    </row>
    <row r="587" spans="1:25" s="108" customFormat="1" x14ac:dyDescent="0.25">
      <c r="A587" s="107">
        <v>577</v>
      </c>
      <c r="B587" s="108" t="s">
        <v>5811</v>
      </c>
      <c r="C587" s="14" t="s">
        <v>54</v>
      </c>
      <c r="D587" s="14"/>
      <c r="E587" s="140" t="s">
        <v>7365</v>
      </c>
      <c r="F587" s="141" t="s">
        <v>7366</v>
      </c>
      <c r="G587" s="142" t="s">
        <v>231</v>
      </c>
      <c r="H587" s="142" t="s">
        <v>365</v>
      </c>
      <c r="I587" s="142" t="s">
        <v>233</v>
      </c>
      <c r="J587" s="142" t="s">
        <v>225</v>
      </c>
      <c r="K587" s="140" t="s">
        <v>5924</v>
      </c>
      <c r="L587" s="140" t="s">
        <v>7367</v>
      </c>
      <c r="M587" s="142" t="s">
        <v>243</v>
      </c>
      <c r="N587" s="142" t="s">
        <v>507</v>
      </c>
      <c r="O587" s="142" t="s">
        <v>245</v>
      </c>
      <c r="P587" s="143">
        <v>0</v>
      </c>
      <c r="Q587" s="143">
        <v>0</v>
      </c>
      <c r="R587" s="140">
        <v>0</v>
      </c>
      <c r="S587" s="142" t="s">
        <v>237</v>
      </c>
      <c r="T587" s="144" t="s">
        <v>24</v>
      </c>
      <c r="U587" s="142" t="s">
        <v>24</v>
      </c>
      <c r="V587" s="142"/>
      <c r="W587" s="142" t="s">
        <v>24</v>
      </c>
      <c r="X587" s="142"/>
      <c r="Y587" s="145" t="s">
        <v>24</v>
      </c>
    </row>
    <row r="588" spans="1:25" s="108" customFormat="1" x14ac:dyDescent="0.25">
      <c r="A588" s="107">
        <v>578</v>
      </c>
      <c r="B588" s="108" t="s">
        <v>5812</v>
      </c>
      <c r="C588" s="14" t="s">
        <v>54</v>
      </c>
      <c r="D588" s="14"/>
      <c r="E588" s="140" t="s">
        <v>7368</v>
      </c>
      <c r="F588" s="141" t="s">
        <v>7369</v>
      </c>
      <c r="G588" s="142" t="s">
        <v>231</v>
      </c>
      <c r="H588" s="142" t="s">
        <v>347</v>
      </c>
      <c r="I588" s="142" t="s">
        <v>233</v>
      </c>
      <c r="J588" s="142" t="s">
        <v>225</v>
      </c>
      <c r="K588" s="140" t="s">
        <v>5942</v>
      </c>
      <c r="L588" s="140" t="s">
        <v>7370</v>
      </c>
      <c r="M588" s="142" t="s">
        <v>243</v>
      </c>
      <c r="N588" s="142" t="s">
        <v>507</v>
      </c>
      <c r="O588" s="142" t="s">
        <v>245</v>
      </c>
      <c r="P588" s="143">
        <v>242000000</v>
      </c>
      <c r="Q588" s="143">
        <v>242000000</v>
      </c>
      <c r="R588" s="140">
        <v>0</v>
      </c>
      <c r="S588" s="142" t="s">
        <v>237</v>
      </c>
      <c r="T588" s="144" t="s">
        <v>24</v>
      </c>
      <c r="U588" s="142" t="s">
        <v>24</v>
      </c>
      <c r="V588" s="142"/>
      <c r="W588" s="142" t="s">
        <v>24</v>
      </c>
      <c r="X588" s="142"/>
      <c r="Y588" s="145" t="s">
        <v>24</v>
      </c>
    </row>
    <row r="589" spans="1:25" s="108" customFormat="1" x14ac:dyDescent="0.25">
      <c r="A589" s="107">
        <v>579</v>
      </c>
      <c r="B589" s="108" t="s">
        <v>5813</v>
      </c>
      <c r="C589" s="14" t="s">
        <v>54</v>
      </c>
      <c r="D589" s="14"/>
      <c r="E589" s="140" t="s">
        <v>7371</v>
      </c>
      <c r="F589" s="141" t="s">
        <v>7372</v>
      </c>
      <c r="G589" s="142" t="s">
        <v>231</v>
      </c>
      <c r="H589" s="142" t="s">
        <v>365</v>
      </c>
      <c r="I589" s="142" t="s">
        <v>233</v>
      </c>
      <c r="J589" s="142" t="s">
        <v>225</v>
      </c>
      <c r="K589" s="140" t="s">
        <v>5920</v>
      </c>
      <c r="L589" s="140" t="s">
        <v>7314</v>
      </c>
      <c r="M589" s="142" t="s">
        <v>243</v>
      </c>
      <c r="N589" s="142" t="s">
        <v>507</v>
      </c>
      <c r="O589" s="142" t="s">
        <v>245</v>
      </c>
      <c r="P589" s="143">
        <v>1056638010</v>
      </c>
      <c r="Q589" s="143">
        <v>1056638010</v>
      </c>
      <c r="R589" s="140">
        <v>0</v>
      </c>
      <c r="S589" s="142" t="s">
        <v>237</v>
      </c>
      <c r="T589" s="144" t="s">
        <v>24</v>
      </c>
      <c r="U589" s="142" t="s">
        <v>24</v>
      </c>
      <c r="V589" s="142"/>
      <c r="W589" s="142" t="s">
        <v>24</v>
      </c>
      <c r="X589" s="142"/>
      <c r="Y589" s="145" t="s">
        <v>24</v>
      </c>
    </row>
    <row r="590" spans="1:25" s="108" customFormat="1" x14ac:dyDescent="0.25">
      <c r="A590" s="107">
        <v>580</v>
      </c>
      <c r="B590" s="108" t="s">
        <v>5814</v>
      </c>
      <c r="C590" s="14" t="s">
        <v>54</v>
      </c>
      <c r="D590" s="14"/>
      <c r="E590" s="140" t="s">
        <v>7373</v>
      </c>
      <c r="F590" s="141" t="s">
        <v>7374</v>
      </c>
      <c r="G590" s="142" t="s">
        <v>231</v>
      </c>
      <c r="H590" s="142" t="s">
        <v>347</v>
      </c>
      <c r="I590" s="142" t="s">
        <v>233</v>
      </c>
      <c r="J590" s="142" t="s">
        <v>225</v>
      </c>
      <c r="K590" s="140" t="s">
        <v>5942</v>
      </c>
      <c r="L590" s="140" t="s">
        <v>7375</v>
      </c>
      <c r="M590" s="142" t="s">
        <v>243</v>
      </c>
      <c r="N590" s="142" t="s">
        <v>507</v>
      </c>
      <c r="O590" s="142" t="s">
        <v>245</v>
      </c>
      <c r="P590" s="160">
        <v>61713379</v>
      </c>
      <c r="Q590" s="143">
        <f>+P590</f>
        <v>61713379</v>
      </c>
      <c r="R590" s="140">
        <v>0</v>
      </c>
      <c r="S590" s="142" t="s">
        <v>237</v>
      </c>
      <c r="T590" s="144" t="s">
        <v>24</v>
      </c>
      <c r="U590" s="142" t="s">
        <v>24</v>
      </c>
      <c r="V590" s="142"/>
      <c r="W590" s="142" t="s">
        <v>24</v>
      </c>
      <c r="X590" s="142"/>
      <c r="Y590" s="145" t="s">
        <v>24</v>
      </c>
    </row>
    <row r="591" spans="1:25" s="108" customFormat="1" x14ac:dyDescent="0.25">
      <c r="A591" s="107">
        <v>581</v>
      </c>
      <c r="B591" s="108" t="s">
        <v>5815</v>
      </c>
      <c r="C591" s="14" t="s">
        <v>54</v>
      </c>
      <c r="D591" s="14"/>
      <c r="E591" s="140" t="s">
        <v>7376</v>
      </c>
      <c r="F591" s="141" t="s">
        <v>7374</v>
      </c>
      <c r="G591" s="142" t="s">
        <v>231</v>
      </c>
      <c r="H591" s="142" t="s">
        <v>365</v>
      </c>
      <c r="I591" s="142" t="s">
        <v>233</v>
      </c>
      <c r="J591" s="142" t="s">
        <v>225</v>
      </c>
      <c r="K591" s="140" t="s">
        <v>5914</v>
      </c>
      <c r="L591" s="140" t="s">
        <v>7377</v>
      </c>
      <c r="M591" s="142" t="s">
        <v>243</v>
      </c>
      <c r="N591" s="142" t="s">
        <v>507</v>
      </c>
      <c r="O591" s="142" t="s">
        <v>245</v>
      </c>
      <c r="P591" s="143">
        <v>1192485067</v>
      </c>
      <c r="Q591" s="143">
        <v>1192485067</v>
      </c>
      <c r="R591" s="140">
        <v>0</v>
      </c>
      <c r="S591" s="142" t="s">
        <v>237</v>
      </c>
      <c r="T591" s="144" t="s">
        <v>24</v>
      </c>
      <c r="U591" s="142" t="s">
        <v>24</v>
      </c>
      <c r="V591" s="142"/>
      <c r="W591" s="142" t="s">
        <v>24</v>
      </c>
      <c r="X591" s="142"/>
      <c r="Y591" s="145" t="s">
        <v>24</v>
      </c>
    </row>
    <row r="592" spans="1:25" s="108" customFormat="1" x14ac:dyDescent="0.25">
      <c r="A592" s="107">
        <v>582</v>
      </c>
      <c r="B592" s="108" t="s">
        <v>5816</v>
      </c>
      <c r="C592" s="14" t="s">
        <v>54</v>
      </c>
      <c r="D592" s="14"/>
      <c r="E592" s="140" t="s">
        <v>7378</v>
      </c>
      <c r="F592" s="141" t="s">
        <v>7318</v>
      </c>
      <c r="G592" s="142" t="s">
        <v>231</v>
      </c>
      <c r="H592" s="142" t="s">
        <v>347</v>
      </c>
      <c r="I592" s="142" t="s">
        <v>233</v>
      </c>
      <c r="J592" s="142" t="s">
        <v>225</v>
      </c>
      <c r="K592" s="140" t="s">
        <v>5942</v>
      </c>
      <c r="L592" s="140" t="s">
        <v>7379</v>
      </c>
      <c r="M592" s="142" t="s">
        <v>243</v>
      </c>
      <c r="N592" s="142" t="s">
        <v>507</v>
      </c>
      <c r="O592" s="142" t="s">
        <v>245</v>
      </c>
      <c r="P592" s="143">
        <v>400000000</v>
      </c>
      <c r="Q592" s="143">
        <v>400000000</v>
      </c>
      <c r="R592" s="140">
        <v>0</v>
      </c>
      <c r="S592" s="142" t="s">
        <v>237</v>
      </c>
      <c r="T592" s="144" t="s">
        <v>24</v>
      </c>
      <c r="U592" s="142" t="s">
        <v>24</v>
      </c>
      <c r="V592" s="142"/>
      <c r="W592" s="142" t="s">
        <v>24</v>
      </c>
      <c r="X592" s="142"/>
      <c r="Y592" s="145" t="s">
        <v>24</v>
      </c>
    </row>
    <row r="593" spans="1:25" s="108" customFormat="1" x14ac:dyDescent="0.25">
      <c r="A593" s="107">
        <v>583</v>
      </c>
      <c r="B593" s="108" t="s">
        <v>5817</v>
      </c>
      <c r="C593" s="14" t="s">
        <v>54</v>
      </c>
      <c r="D593" s="14"/>
      <c r="E593" s="140" t="s">
        <v>7380</v>
      </c>
      <c r="F593" s="141" t="s">
        <v>7381</v>
      </c>
      <c r="G593" s="142" t="s">
        <v>231</v>
      </c>
      <c r="H593" s="142" t="s">
        <v>365</v>
      </c>
      <c r="I593" s="142" t="s">
        <v>233</v>
      </c>
      <c r="J593" s="142" t="s">
        <v>225</v>
      </c>
      <c r="K593" s="140" t="s">
        <v>5942</v>
      </c>
      <c r="L593" s="140" t="s">
        <v>7382</v>
      </c>
      <c r="M593" s="142" t="s">
        <v>243</v>
      </c>
      <c r="N593" s="142" t="s">
        <v>507</v>
      </c>
      <c r="O593" s="142" t="s">
        <v>245</v>
      </c>
      <c r="P593" s="160">
        <v>388248296</v>
      </c>
      <c r="Q593" s="143">
        <f>+P593</f>
        <v>388248296</v>
      </c>
      <c r="R593" s="140">
        <v>0</v>
      </c>
      <c r="S593" s="142" t="s">
        <v>237</v>
      </c>
      <c r="T593" s="144" t="s">
        <v>24</v>
      </c>
      <c r="U593" s="142" t="s">
        <v>24</v>
      </c>
      <c r="V593" s="142"/>
      <c r="W593" s="142" t="s">
        <v>24</v>
      </c>
      <c r="X593" s="142"/>
      <c r="Y593" s="145" t="s">
        <v>24</v>
      </c>
    </row>
    <row r="594" spans="1:25" s="108" customFormat="1" x14ac:dyDescent="0.25">
      <c r="A594" s="107">
        <v>584</v>
      </c>
      <c r="B594" s="108" t="s">
        <v>5818</v>
      </c>
      <c r="C594" s="14" t="s">
        <v>54</v>
      </c>
      <c r="D594" s="14"/>
      <c r="E594" s="140" t="s">
        <v>7383</v>
      </c>
      <c r="F594" s="141" t="s">
        <v>7384</v>
      </c>
      <c r="G594" s="142" t="s">
        <v>231</v>
      </c>
      <c r="H594" s="142" t="s">
        <v>365</v>
      </c>
      <c r="I594" s="142" t="s">
        <v>233</v>
      </c>
      <c r="J594" s="142" t="s">
        <v>225</v>
      </c>
      <c r="K594" s="140" t="s">
        <v>5924</v>
      </c>
      <c r="L594" s="140" t="s">
        <v>7385</v>
      </c>
      <c r="M594" s="142" t="s">
        <v>243</v>
      </c>
      <c r="N594" s="142" t="s">
        <v>507</v>
      </c>
      <c r="O594" s="142" t="s">
        <v>245</v>
      </c>
      <c r="P594" s="143">
        <v>130000000</v>
      </c>
      <c r="Q594" s="143">
        <v>130000000</v>
      </c>
      <c r="R594" s="140">
        <v>0</v>
      </c>
      <c r="S594" s="142" t="s">
        <v>237</v>
      </c>
      <c r="T594" s="144" t="s">
        <v>24</v>
      </c>
      <c r="U594" s="142" t="s">
        <v>24</v>
      </c>
      <c r="V594" s="142"/>
      <c r="W594" s="142" t="s">
        <v>24</v>
      </c>
      <c r="X594" s="142"/>
      <c r="Y594" s="145" t="s">
        <v>24</v>
      </c>
    </row>
    <row r="595" spans="1:25" s="108" customFormat="1" x14ac:dyDescent="0.25">
      <c r="A595" s="107">
        <v>585</v>
      </c>
      <c r="B595" s="108" t="s">
        <v>5819</v>
      </c>
      <c r="C595" s="14" t="s">
        <v>54</v>
      </c>
      <c r="D595" s="14"/>
      <c r="E595" s="140" t="s">
        <v>7386</v>
      </c>
      <c r="F595" s="141" t="s">
        <v>7387</v>
      </c>
      <c r="G595" s="142" t="s">
        <v>231</v>
      </c>
      <c r="H595" s="142" t="s">
        <v>365</v>
      </c>
      <c r="I595" s="142" t="s">
        <v>233</v>
      </c>
      <c r="J595" s="142" t="s">
        <v>225</v>
      </c>
      <c r="K595" s="140" t="s">
        <v>5914</v>
      </c>
      <c r="L595" s="140" t="s">
        <v>7388</v>
      </c>
      <c r="M595" s="142" t="s">
        <v>243</v>
      </c>
      <c r="N595" s="142" t="s">
        <v>507</v>
      </c>
      <c r="O595" s="142" t="s">
        <v>245</v>
      </c>
      <c r="P595" s="143">
        <v>542000000</v>
      </c>
      <c r="Q595" s="143">
        <v>542000000</v>
      </c>
      <c r="R595" s="140">
        <v>0</v>
      </c>
      <c r="S595" s="142" t="s">
        <v>237</v>
      </c>
      <c r="T595" s="144" t="s">
        <v>24</v>
      </c>
      <c r="U595" s="142" t="s">
        <v>24</v>
      </c>
      <c r="V595" s="142"/>
      <c r="W595" s="142" t="s">
        <v>24</v>
      </c>
      <c r="X595" s="142"/>
      <c r="Y595" s="145" t="s">
        <v>24</v>
      </c>
    </row>
    <row r="596" spans="1:25" s="108" customFormat="1" x14ac:dyDescent="0.25">
      <c r="A596" s="107">
        <v>586</v>
      </c>
      <c r="B596" s="108" t="s">
        <v>5820</v>
      </c>
      <c r="C596" s="14" t="s">
        <v>54</v>
      </c>
      <c r="D596" s="14"/>
      <c r="E596" s="140" t="s">
        <v>7389</v>
      </c>
      <c r="F596" s="141" t="s">
        <v>7390</v>
      </c>
      <c r="G596" s="142" t="s">
        <v>231</v>
      </c>
      <c r="H596" s="142" t="s">
        <v>365</v>
      </c>
      <c r="I596" s="142" t="s">
        <v>233</v>
      </c>
      <c r="J596" s="142" t="s">
        <v>225</v>
      </c>
      <c r="K596" s="140" t="s">
        <v>5932</v>
      </c>
      <c r="L596" s="140" t="s">
        <v>7391</v>
      </c>
      <c r="M596" s="142" t="s">
        <v>243</v>
      </c>
      <c r="N596" s="142" t="s">
        <v>507</v>
      </c>
      <c r="O596" s="142" t="s">
        <v>245</v>
      </c>
      <c r="P596" s="143">
        <v>226041425</v>
      </c>
      <c r="Q596" s="143">
        <v>226041425</v>
      </c>
      <c r="R596" s="140">
        <v>0</v>
      </c>
      <c r="S596" s="142" t="s">
        <v>237</v>
      </c>
      <c r="T596" s="144" t="s">
        <v>24</v>
      </c>
      <c r="U596" s="142" t="s">
        <v>24</v>
      </c>
      <c r="V596" s="142"/>
      <c r="W596" s="142" t="s">
        <v>24</v>
      </c>
      <c r="X596" s="142"/>
      <c r="Y596" s="145" t="s">
        <v>24</v>
      </c>
    </row>
    <row r="597" spans="1:25" s="108" customFormat="1" x14ac:dyDescent="0.25">
      <c r="A597" s="107">
        <v>587</v>
      </c>
      <c r="B597" s="108" t="s">
        <v>5821</v>
      </c>
      <c r="C597" s="14" t="s">
        <v>54</v>
      </c>
      <c r="D597" s="14"/>
      <c r="E597" s="140" t="s">
        <v>7392</v>
      </c>
      <c r="F597" s="141" t="s">
        <v>7348</v>
      </c>
      <c r="G597" s="142" t="s">
        <v>231</v>
      </c>
      <c r="H597" s="142" t="s">
        <v>365</v>
      </c>
      <c r="I597" s="142" t="s">
        <v>233</v>
      </c>
      <c r="J597" s="142" t="s">
        <v>225</v>
      </c>
      <c r="K597" s="140" t="s">
        <v>5942</v>
      </c>
      <c r="L597" s="140" t="s">
        <v>7393</v>
      </c>
      <c r="M597" s="142" t="s">
        <v>243</v>
      </c>
      <c r="N597" s="142" t="s">
        <v>507</v>
      </c>
      <c r="O597" s="142" t="s">
        <v>245</v>
      </c>
      <c r="P597" s="143">
        <v>527238934</v>
      </c>
      <c r="Q597" s="143">
        <v>527238934</v>
      </c>
      <c r="R597" s="140">
        <v>0</v>
      </c>
      <c r="S597" s="142" t="s">
        <v>237</v>
      </c>
      <c r="T597" s="144" t="s">
        <v>24</v>
      </c>
      <c r="U597" s="142" t="s">
        <v>24</v>
      </c>
      <c r="V597" s="142"/>
      <c r="W597" s="142" t="s">
        <v>24</v>
      </c>
      <c r="X597" s="142"/>
      <c r="Y597" s="145" t="s">
        <v>24</v>
      </c>
    </row>
    <row r="598" spans="1:25" s="108" customFormat="1" x14ac:dyDescent="0.25">
      <c r="A598" s="107">
        <v>588</v>
      </c>
      <c r="B598" s="108" t="s">
        <v>5822</v>
      </c>
      <c r="C598" s="14" t="s">
        <v>54</v>
      </c>
      <c r="D598" s="14"/>
      <c r="E598" s="140" t="s">
        <v>7394</v>
      </c>
      <c r="F598" s="141" t="s">
        <v>7395</v>
      </c>
      <c r="G598" s="142" t="s">
        <v>231</v>
      </c>
      <c r="H598" s="142" t="s">
        <v>365</v>
      </c>
      <c r="I598" s="142" t="s">
        <v>233</v>
      </c>
      <c r="J598" s="142" t="s">
        <v>225</v>
      </c>
      <c r="K598" s="140" t="s">
        <v>5920</v>
      </c>
      <c r="L598" s="140" t="s">
        <v>7396</v>
      </c>
      <c r="M598" s="142" t="s">
        <v>243</v>
      </c>
      <c r="N598" s="142" t="s">
        <v>507</v>
      </c>
      <c r="O598" s="142" t="s">
        <v>245</v>
      </c>
      <c r="P598" s="143">
        <v>729320128</v>
      </c>
      <c r="Q598" s="143">
        <v>729320128</v>
      </c>
      <c r="R598" s="140">
        <v>0</v>
      </c>
      <c r="S598" s="142" t="s">
        <v>237</v>
      </c>
      <c r="T598" s="144" t="s">
        <v>24</v>
      </c>
      <c r="U598" s="142" t="s">
        <v>24</v>
      </c>
      <c r="V598" s="142"/>
      <c r="W598" s="142" t="s">
        <v>24</v>
      </c>
      <c r="X598" s="142"/>
      <c r="Y598" s="145" t="s">
        <v>24</v>
      </c>
    </row>
    <row r="599" spans="1:25" s="108" customFormat="1" x14ac:dyDescent="0.25">
      <c r="A599" s="107">
        <v>589</v>
      </c>
      <c r="B599" s="108" t="s">
        <v>5823</v>
      </c>
      <c r="C599" s="14" t="s">
        <v>54</v>
      </c>
      <c r="D599" s="14"/>
      <c r="E599" s="140" t="s">
        <v>7397</v>
      </c>
      <c r="F599" s="141" t="s">
        <v>7286</v>
      </c>
      <c r="G599" s="142" t="s">
        <v>231</v>
      </c>
      <c r="H599" s="142" t="s">
        <v>347</v>
      </c>
      <c r="I599" s="142" t="s">
        <v>233</v>
      </c>
      <c r="J599" s="142" t="s">
        <v>225</v>
      </c>
      <c r="K599" s="140" t="s">
        <v>5924</v>
      </c>
      <c r="L599" s="140" t="s">
        <v>7398</v>
      </c>
      <c r="M599" s="142" t="s">
        <v>243</v>
      </c>
      <c r="N599" s="142" t="s">
        <v>507</v>
      </c>
      <c r="O599" s="142" t="s">
        <v>245</v>
      </c>
      <c r="P599" s="143">
        <v>514503359</v>
      </c>
      <c r="Q599" s="143">
        <v>514503359</v>
      </c>
      <c r="R599" s="140">
        <v>0</v>
      </c>
      <c r="S599" s="142" t="s">
        <v>237</v>
      </c>
      <c r="T599" s="144" t="s">
        <v>24</v>
      </c>
      <c r="U599" s="142" t="s">
        <v>24</v>
      </c>
      <c r="V599" s="142"/>
      <c r="W599" s="142" t="s">
        <v>24</v>
      </c>
      <c r="X599" s="142"/>
      <c r="Y599" s="145" t="s">
        <v>24</v>
      </c>
    </row>
    <row r="600" spans="1:25" s="108" customFormat="1" x14ac:dyDescent="0.25">
      <c r="A600" s="107">
        <v>590</v>
      </c>
      <c r="B600" s="108" t="s">
        <v>5824</v>
      </c>
      <c r="C600" s="14" t="s">
        <v>54</v>
      </c>
      <c r="D600" s="14"/>
      <c r="E600" s="140" t="s">
        <v>7399</v>
      </c>
      <c r="F600" s="141" t="s">
        <v>7400</v>
      </c>
      <c r="G600" s="142" t="s">
        <v>222</v>
      </c>
      <c r="H600" s="142" t="s">
        <v>371</v>
      </c>
      <c r="I600" s="142" t="s">
        <v>233</v>
      </c>
      <c r="J600" s="142" t="s">
        <v>225</v>
      </c>
      <c r="K600" s="140" t="s">
        <v>5914</v>
      </c>
      <c r="L600" s="140" t="s">
        <v>7401</v>
      </c>
      <c r="M600" s="142" t="s">
        <v>235</v>
      </c>
      <c r="N600" s="142" t="s">
        <v>484</v>
      </c>
      <c r="O600" s="142" t="s">
        <v>245</v>
      </c>
      <c r="P600" s="143">
        <v>34000000</v>
      </c>
      <c r="Q600" s="143">
        <v>34000000</v>
      </c>
      <c r="R600" s="140">
        <v>0</v>
      </c>
      <c r="S600" s="142" t="s">
        <v>237</v>
      </c>
      <c r="T600" s="144" t="s">
        <v>24</v>
      </c>
      <c r="U600" s="142" t="s">
        <v>24</v>
      </c>
      <c r="V600" s="142"/>
      <c r="W600" s="142" t="s">
        <v>24</v>
      </c>
      <c r="X600" s="142"/>
      <c r="Y600" s="145" t="s">
        <v>24</v>
      </c>
    </row>
    <row r="601" spans="1:25" s="108" customFormat="1" x14ac:dyDescent="0.25">
      <c r="A601" s="107">
        <v>591</v>
      </c>
      <c r="B601" s="108" t="s">
        <v>5825</v>
      </c>
      <c r="C601" s="14" t="s">
        <v>54</v>
      </c>
      <c r="D601" s="14"/>
      <c r="E601" s="140" t="s">
        <v>7402</v>
      </c>
      <c r="F601" s="141" t="s">
        <v>7403</v>
      </c>
      <c r="G601" s="142" t="s">
        <v>231</v>
      </c>
      <c r="H601" s="142" t="s">
        <v>330</v>
      </c>
      <c r="I601" s="142" t="s">
        <v>233</v>
      </c>
      <c r="J601" s="142" t="s">
        <v>225</v>
      </c>
      <c r="K601" s="140" t="s">
        <v>5942</v>
      </c>
      <c r="L601" s="140" t="s">
        <v>7404</v>
      </c>
      <c r="M601" s="142" t="s">
        <v>243</v>
      </c>
      <c r="N601" s="142" t="s">
        <v>507</v>
      </c>
      <c r="O601" s="142" t="s">
        <v>245</v>
      </c>
      <c r="P601" s="143">
        <v>0</v>
      </c>
      <c r="Q601" s="143">
        <v>0</v>
      </c>
      <c r="R601" s="140">
        <v>0</v>
      </c>
      <c r="S601" s="142" t="s">
        <v>237</v>
      </c>
      <c r="T601" s="144" t="s">
        <v>24</v>
      </c>
      <c r="U601" s="142" t="s">
        <v>24</v>
      </c>
      <c r="V601" s="142"/>
      <c r="W601" s="142" t="s">
        <v>24</v>
      </c>
      <c r="X601" s="142"/>
      <c r="Y601" s="145" t="s">
        <v>24</v>
      </c>
    </row>
    <row r="602" spans="1:25" s="108" customFormat="1" x14ac:dyDescent="0.25">
      <c r="A602" s="107">
        <v>592</v>
      </c>
      <c r="B602" s="108" t="s">
        <v>5826</v>
      </c>
      <c r="C602" s="14" t="s">
        <v>54</v>
      </c>
      <c r="D602" s="14"/>
      <c r="E602" s="140" t="s">
        <v>7405</v>
      </c>
      <c r="F602" s="141" t="s">
        <v>7406</v>
      </c>
      <c r="G602" s="142" t="s">
        <v>222</v>
      </c>
      <c r="H602" s="142" t="s">
        <v>371</v>
      </c>
      <c r="I602" s="142" t="s">
        <v>233</v>
      </c>
      <c r="J602" s="142" t="s">
        <v>225</v>
      </c>
      <c r="K602" s="140" t="s">
        <v>5908</v>
      </c>
      <c r="L602" s="140" t="s">
        <v>7407</v>
      </c>
      <c r="M602" s="142" t="s">
        <v>243</v>
      </c>
      <c r="N602" s="142" t="s">
        <v>507</v>
      </c>
      <c r="O602" s="142" t="s">
        <v>245</v>
      </c>
      <c r="P602" s="143">
        <v>16562320</v>
      </c>
      <c r="Q602" s="143">
        <v>16562320</v>
      </c>
      <c r="R602" s="140">
        <v>0</v>
      </c>
      <c r="S602" s="142" t="s">
        <v>237</v>
      </c>
      <c r="T602" s="144" t="s">
        <v>24</v>
      </c>
      <c r="U602" s="142" t="s">
        <v>24</v>
      </c>
      <c r="V602" s="142"/>
      <c r="W602" s="142" t="s">
        <v>24</v>
      </c>
      <c r="X602" s="142"/>
      <c r="Y602" s="145" t="s">
        <v>24</v>
      </c>
    </row>
    <row r="603" spans="1:25" s="108" customFormat="1" x14ac:dyDescent="0.25">
      <c r="A603" s="107">
        <v>593</v>
      </c>
      <c r="B603" s="108" t="s">
        <v>5827</v>
      </c>
      <c r="C603" s="14" t="s">
        <v>54</v>
      </c>
      <c r="D603" s="14"/>
      <c r="E603" s="140" t="s">
        <v>7408</v>
      </c>
      <c r="F603" s="141" t="s">
        <v>7307</v>
      </c>
      <c r="G603" s="142" t="s">
        <v>231</v>
      </c>
      <c r="H603" s="142" t="s">
        <v>345</v>
      </c>
      <c r="I603" s="142" t="s">
        <v>233</v>
      </c>
      <c r="J603" s="142" t="s">
        <v>225</v>
      </c>
      <c r="K603" s="140" t="s">
        <v>5942</v>
      </c>
      <c r="L603" s="140" t="s">
        <v>7409</v>
      </c>
      <c r="M603" s="142" t="s">
        <v>243</v>
      </c>
      <c r="N603" s="142" t="s">
        <v>507</v>
      </c>
      <c r="O603" s="142" t="s">
        <v>245</v>
      </c>
      <c r="P603" s="143">
        <v>0</v>
      </c>
      <c r="Q603" s="143">
        <v>0</v>
      </c>
      <c r="R603" s="140">
        <v>0</v>
      </c>
      <c r="S603" s="142" t="s">
        <v>237</v>
      </c>
      <c r="T603" s="144" t="s">
        <v>24</v>
      </c>
      <c r="U603" s="142" t="s">
        <v>24</v>
      </c>
      <c r="V603" s="142"/>
      <c r="W603" s="142" t="s">
        <v>24</v>
      </c>
      <c r="X603" s="142"/>
      <c r="Y603" s="145" t="s">
        <v>24</v>
      </c>
    </row>
    <row r="604" spans="1:25" s="108" customFormat="1" x14ac:dyDescent="0.25">
      <c r="A604" s="107">
        <v>594</v>
      </c>
      <c r="B604" s="108" t="s">
        <v>5828</v>
      </c>
      <c r="C604" s="14" t="s">
        <v>54</v>
      </c>
      <c r="D604" s="14"/>
      <c r="E604" s="140" t="s">
        <v>7410</v>
      </c>
      <c r="F604" s="141" t="s">
        <v>7411</v>
      </c>
      <c r="G604" s="142" t="s">
        <v>231</v>
      </c>
      <c r="H604" s="142" t="s">
        <v>347</v>
      </c>
      <c r="I604" s="142" t="s">
        <v>233</v>
      </c>
      <c r="J604" s="142" t="s">
        <v>225</v>
      </c>
      <c r="K604" s="140" t="s">
        <v>5924</v>
      </c>
      <c r="L604" s="140" t="s">
        <v>7412</v>
      </c>
      <c r="M604" s="142" t="s">
        <v>235</v>
      </c>
      <c r="N604" s="142" t="s">
        <v>484</v>
      </c>
      <c r="O604" s="142" t="s">
        <v>245</v>
      </c>
      <c r="P604" s="143">
        <v>5000000</v>
      </c>
      <c r="Q604" s="143">
        <v>5000000</v>
      </c>
      <c r="R604" s="140">
        <v>0</v>
      </c>
      <c r="S604" s="142" t="s">
        <v>237</v>
      </c>
      <c r="T604" s="144" t="s">
        <v>24</v>
      </c>
      <c r="U604" s="142" t="s">
        <v>24</v>
      </c>
      <c r="V604" s="142"/>
      <c r="W604" s="142" t="s">
        <v>24</v>
      </c>
      <c r="X604" s="142"/>
      <c r="Y604" s="145" t="s">
        <v>24</v>
      </c>
    </row>
    <row r="605" spans="1:25" s="108" customFormat="1" x14ac:dyDescent="0.25">
      <c r="A605" s="107">
        <v>595</v>
      </c>
      <c r="B605" s="108" t="s">
        <v>5829</v>
      </c>
      <c r="C605" s="14" t="s">
        <v>54</v>
      </c>
      <c r="D605" s="14"/>
      <c r="E605" s="140" t="s">
        <v>7413</v>
      </c>
      <c r="F605" s="141" t="s">
        <v>7414</v>
      </c>
      <c r="G605" s="142" t="s">
        <v>231</v>
      </c>
      <c r="H605" s="142" t="s">
        <v>365</v>
      </c>
      <c r="I605" s="142" t="s">
        <v>233</v>
      </c>
      <c r="J605" s="142" t="s">
        <v>225</v>
      </c>
      <c r="K605" s="140" t="s">
        <v>5914</v>
      </c>
      <c r="L605" s="140" t="s">
        <v>7415</v>
      </c>
      <c r="M605" s="142" t="s">
        <v>243</v>
      </c>
      <c r="N605" s="142" t="s">
        <v>507</v>
      </c>
      <c r="O605" s="142" t="s">
        <v>245</v>
      </c>
      <c r="P605" s="143">
        <v>137812123</v>
      </c>
      <c r="Q605" s="143">
        <v>137812123</v>
      </c>
      <c r="R605" s="140">
        <v>0</v>
      </c>
      <c r="S605" s="142" t="s">
        <v>237</v>
      </c>
      <c r="T605" s="144" t="s">
        <v>24</v>
      </c>
      <c r="U605" s="142" t="s">
        <v>24</v>
      </c>
      <c r="V605" s="142"/>
      <c r="W605" s="142" t="s">
        <v>24</v>
      </c>
      <c r="X605" s="142"/>
      <c r="Y605" s="145" t="s">
        <v>24</v>
      </c>
    </row>
    <row r="606" spans="1:25" s="108" customFormat="1" x14ac:dyDescent="0.25">
      <c r="A606" s="107">
        <v>596</v>
      </c>
      <c r="B606" s="108" t="s">
        <v>5830</v>
      </c>
      <c r="C606" s="14" t="s">
        <v>54</v>
      </c>
      <c r="D606" s="14"/>
      <c r="E606" s="140" t="s">
        <v>7416</v>
      </c>
      <c r="F606" s="141" t="s">
        <v>7417</v>
      </c>
      <c r="G606" s="142" t="s">
        <v>231</v>
      </c>
      <c r="H606" s="142" t="s">
        <v>365</v>
      </c>
      <c r="I606" s="142" t="s">
        <v>233</v>
      </c>
      <c r="J606" s="142" t="s">
        <v>225</v>
      </c>
      <c r="K606" s="140" t="s">
        <v>5932</v>
      </c>
      <c r="L606" s="140" t="s">
        <v>7418</v>
      </c>
      <c r="M606" s="142" t="s">
        <v>243</v>
      </c>
      <c r="N606" s="142" t="s">
        <v>507</v>
      </c>
      <c r="O606" s="142" t="s">
        <v>245</v>
      </c>
      <c r="P606" s="143">
        <v>218482991</v>
      </c>
      <c r="Q606" s="143">
        <v>218482991</v>
      </c>
      <c r="R606" s="140">
        <v>0</v>
      </c>
      <c r="S606" s="142" t="s">
        <v>237</v>
      </c>
      <c r="T606" s="144" t="s">
        <v>24</v>
      </c>
      <c r="U606" s="142" t="s">
        <v>24</v>
      </c>
      <c r="V606" s="142"/>
      <c r="W606" s="142" t="s">
        <v>24</v>
      </c>
      <c r="X606" s="142"/>
      <c r="Y606" s="145" t="s">
        <v>24</v>
      </c>
    </row>
    <row r="607" spans="1:25" s="108" customFormat="1" x14ac:dyDescent="0.25">
      <c r="A607" s="107">
        <v>597</v>
      </c>
      <c r="B607" s="108" t="s">
        <v>5831</v>
      </c>
      <c r="C607" s="14" t="s">
        <v>54</v>
      </c>
      <c r="D607" s="14"/>
      <c r="E607" s="140" t="s">
        <v>7419</v>
      </c>
      <c r="F607" s="141" t="s">
        <v>7420</v>
      </c>
      <c r="G607" s="142" t="s">
        <v>231</v>
      </c>
      <c r="H607" s="142" t="s">
        <v>365</v>
      </c>
      <c r="I607" s="142" t="s">
        <v>233</v>
      </c>
      <c r="J607" s="142" t="s">
        <v>225</v>
      </c>
      <c r="K607" s="140" t="s">
        <v>5924</v>
      </c>
      <c r="L607" s="140" t="s">
        <v>7421</v>
      </c>
      <c r="M607" s="142" t="s">
        <v>243</v>
      </c>
      <c r="N607" s="142" t="s">
        <v>507</v>
      </c>
      <c r="O607" s="142" t="s">
        <v>245</v>
      </c>
      <c r="P607" s="143">
        <v>500000000000</v>
      </c>
      <c r="Q607" s="143">
        <v>500000000000</v>
      </c>
      <c r="R607" s="140">
        <v>0</v>
      </c>
      <c r="S607" s="142" t="s">
        <v>237</v>
      </c>
      <c r="T607" s="144" t="s">
        <v>24</v>
      </c>
      <c r="U607" s="142" t="s">
        <v>24</v>
      </c>
      <c r="V607" s="142"/>
      <c r="W607" s="142" t="s">
        <v>24</v>
      </c>
      <c r="X607" s="142"/>
      <c r="Y607" s="145" t="s">
        <v>24</v>
      </c>
    </row>
    <row r="608" spans="1:25" s="108" customFormat="1" x14ac:dyDescent="0.25">
      <c r="A608" s="107">
        <v>598</v>
      </c>
      <c r="B608" s="108" t="s">
        <v>5832</v>
      </c>
      <c r="C608" s="14" t="s">
        <v>54</v>
      </c>
      <c r="D608" s="14"/>
      <c r="E608" s="140" t="s">
        <v>7422</v>
      </c>
      <c r="F608" s="141" t="s">
        <v>7423</v>
      </c>
      <c r="G608" s="142" t="s">
        <v>231</v>
      </c>
      <c r="H608" s="142" t="s">
        <v>365</v>
      </c>
      <c r="I608" s="142" t="s">
        <v>233</v>
      </c>
      <c r="J608" s="142" t="s">
        <v>225</v>
      </c>
      <c r="K608" s="140" t="s">
        <v>5942</v>
      </c>
      <c r="L608" s="140" t="s">
        <v>7424</v>
      </c>
      <c r="M608" s="142" t="s">
        <v>243</v>
      </c>
      <c r="N608" s="142" t="s">
        <v>507</v>
      </c>
      <c r="O608" s="142" t="s">
        <v>245</v>
      </c>
      <c r="P608" s="143">
        <v>296853659</v>
      </c>
      <c r="Q608" s="143">
        <v>296853659</v>
      </c>
      <c r="R608" s="140">
        <v>0</v>
      </c>
      <c r="S608" s="142" t="s">
        <v>237</v>
      </c>
      <c r="T608" s="144" t="s">
        <v>24</v>
      </c>
      <c r="U608" s="142" t="s">
        <v>24</v>
      </c>
      <c r="V608" s="142"/>
      <c r="W608" s="142" t="s">
        <v>24</v>
      </c>
      <c r="X608" s="142"/>
      <c r="Y608" s="145" t="s">
        <v>24</v>
      </c>
    </row>
    <row r="609" spans="1:25" s="108" customFormat="1" x14ac:dyDescent="0.25">
      <c r="A609" s="107">
        <v>599</v>
      </c>
      <c r="B609" s="108" t="s">
        <v>5833</v>
      </c>
      <c r="C609" s="14" t="s">
        <v>54</v>
      </c>
      <c r="D609" s="14"/>
      <c r="E609" s="140" t="s">
        <v>7425</v>
      </c>
      <c r="F609" s="141" t="s">
        <v>7426</v>
      </c>
      <c r="G609" s="142" t="s">
        <v>231</v>
      </c>
      <c r="H609" s="142" t="s">
        <v>365</v>
      </c>
      <c r="I609" s="142" t="s">
        <v>233</v>
      </c>
      <c r="J609" s="142" t="s">
        <v>225</v>
      </c>
      <c r="K609" s="140" t="s">
        <v>5932</v>
      </c>
      <c r="L609" s="140" t="s">
        <v>7427</v>
      </c>
      <c r="M609" s="142" t="s">
        <v>243</v>
      </c>
      <c r="N609" s="142" t="s">
        <v>507</v>
      </c>
      <c r="O609" s="142" t="s">
        <v>245</v>
      </c>
      <c r="P609" s="143">
        <v>335121060</v>
      </c>
      <c r="Q609" s="143">
        <v>335121060</v>
      </c>
      <c r="R609" s="140">
        <v>0</v>
      </c>
      <c r="S609" s="142" t="s">
        <v>237</v>
      </c>
      <c r="T609" s="144" t="s">
        <v>24</v>
      </c>
      <c r="U609" s="142" t="s">
        <v>24</v>
      </c>
      <c r="V609" s="142"/>
      <c r="W609" s="142" t="s">
        <v>24</v>
      </c>
      <c r="X609" s="142"/>
      <c r="Y609" s="145" t="s">
        <v>24</v>
      </c>
    </row>
    <row r="610" spans="1:25" s="108" customFormat="1" x14ac:dyDescent="0.25">
      <c r="A610" s="107">
        <v>600</v>
      </c>
      <c r="B610" s="108" t="s">
        <v>5834</v>
      </c>
      <c r="C610" s="14" t="s">
        <v>54</v>
      </c>
      <c r="D610" s="14"/>
      <c r="E610" s="140" t="s">
        <v>7428</v>
      </c>
      <c r="F610" s="141" t="s">
        <v>7429</v>
      </c>
      <c r="G610" s="142" t="s">
        <v>231</v>
      </c>
      <c r="H610" s="142" t="s">
        <v>365</v>
      </c>
      <c r="I610" s="142" t="s">
        <v>233</v>
      </c>
      <c r="J610" s="142" t="s">
        <v>225</v>
      </c>
      <c r="K610" s="140" t="s">
        <v>5924</v>
      </c>
      <c r="L610" s="140" t="s">
        <v>7430</v>
      </c>
      <c r="M610" s="142" t="s">
        <v>243</v>
      </c>
      <c r="N610" s="142" t="s">
        <v>507</v>
      </c>
      <c r="O610" s="142" t="s">
        <v>245</v>
      </c>
      <c r="P610" s="143">
        <v>270133334</v>
      </c>
      <c r="Q610" s="143">
        <v>270133334</v>
      </c>
      <c r="R610" s="140">
        <v>0</v>
      </c>
      <c r="S610" s="142" t="s">
        <v>237</v>
      </c>
      <c r="T610" s="144" t="s">
        <v>24</v>
      </c>
      <c r="U610" s="142" t="s">
        <v>24</v>
      </c>
      <c r="V610" s="142"/>
      <c r="W610" s="142" t="s">
        <v>24</v>
      </c>
      <c r="X610" s="142"/>
      <c r="Y610" s="145" t="s">
        <v>24</v>
      </c>
    </row>
    <row r="611" spans="1:25" s="108" customFormat="1" x14ac:dyDescent="0.25">
      <c r="A611" s="107">
        <v>601</v>
      </c>
      <c r="B611" s="108" t="s">
        <v>5835</v>
      </c>
      <c r="C611" s="14" t="s">
        <v>54</v>
      </c>
      <c r="D611" s="14"/>
      <c r="E611" s="140" t="s">
        <v>7431</v>
      </c>
      <c r="F611" s="141" t="s">
        <v>7432</v>
      </c>
      <c r="G611" s="142" t="s">
        <v>231</v>
      </c>
      <c r="H611" s="142" t="s">
        <v>365</v>
      </c>
      <c r="I611" s="142" t="s">
        <v>233</v>
      </c>
      <c r="J611" s="142" t="s">
        <v>225</v>
      </c>
      <c r="K611" s="140" t="s">
        <v>5914</v>
      </c>
      <c r="L611" s="140" t="s">
        <v>7433</v>
      </c>
      <c r="M611" s="142" t="s">
        <v>243</v>
      </c>
      <c r="N611" s="142" t="s">
        <v>507</v>
      </c>
      <c r="O611" s="142" t="s">
        <v>245</v>
      </c>
      <c r="P611" s="143">
        <v>89929411</v>
      </c>
      <c r="Q611" s="143">
        <v>89929411</v>
      </c>
      <c r="R611" s="140">
        <v>0</v>
      </c>
      <c r="S611" s="142" t="s">
        <v>237</v>
      </c>
      <c r="T611" s="144" t="s">
        <v>24</v>
      </c>
      <c r="U611" s="142" t="s">
        <v>24</v>
      </c>
      <c r="V611" s="142"/>
      <c r="W611" s="142" t="s">
        <v>24</v>
      </c>
      <c r="X611" s="142"/>
      <c r="Y611" s="145" t="s">
        <v>24</v>
      </c>
    </row>
    <row r="612" spans="1:25" s="108" customFormat="1" x14ac:dyDescent="0.25">
      <c r="A612" s="107">
        <v>602</v>
      </c>
      <c r="B612" s="108" t="s">
        <v>5836</v>
      </c>
      <c r="C612" s="14" t="s">
        <v>54</v>
      </c>
      <c r="D612" s="14"/>
      <c r="E612" s="140" t="s">
        <v>7434</v>
      </c>
      <c r="F612" s="141" t="s">
        <v>7395</v>
      </c>
      <c r="G612" s="142" t="s">
        <v>231</v>
      </c>
      <c r="H612" s="142" t="s">
        <v>365</v>
      </c>
      <c r="I612" s="142" t="s">
        <v>233</v>
      </c>
      <c r="J612" s="142" t="s">
        <v>225</v>
      </c>
      <c r="K612" s="140" t="s">
        <v>5942</v>
      </c>
      <c r="L612" s="140" t="s">
        <v>7435</v>
      </c>
      <c r="M612" s="142" t="s">
        <v>226</v>
      </c>
      <c r="N612" s="142" t="s">
        <v>342</v>
      </c>
      <c r="O612" s="142" t="s">
        <v>245</v>
      </c>
      <c r="P612" s="143">
        <v>124505000</v>
      </c>
      <c r="Q612" s="143">
        <v>124505000</v>
      </c>
      <c r="R612" s="140">
        <v>0</v>
      </c>
      <c r="S612" s="142" t="s">
        <v>237</v>
      </c>
      <c r="T612" s="144" t="s">
        <v>24</v>
      </c>
      <c r="U612" s="142" t="s">
        <v>24</v>
      </c>
      <c r="V612" s="142"/>
      <c r="W612" s="142" t="s">
        <v>24</v>
      </c>
      <c r="X612" s="142"/>
      <c r="Y612" s="145" t="s">
        <v>24</v>
      </c>
    </row>
    <row r="613" spans="1:25" s="108" customFormat="1" x14ac:dyDescent="0.25">
      <c r="A613" s="107">
        <v>603</v>
      </c>
      <c r="B613" s="108" t="s">
        <v>5837</v>
      </c>
      <c r="C613" s="14" t="s">
        <v>54</v>
      </c>
      <c r="D613" s="14"/>
      <c r="E613" s="140" t="s">
        <v>7436</v>
      </c>
      <c r="F613" s="141" t="s">
        <v>7437</v>
      </c>
      <c r="G613" s="142" t="s">
        <v>231</v>
      </c>
      <c r="H613" s="142" t="s">
        <v>365</v>
      </c>
      <c r="I613" s="142" t="s">
        <v>233</v>
      </c>
      <c r="J613" s="142" t="s">
        <v>225</v>
      </c>
      <c r="K613" s="140" t="s">
        <v>5932</v>
      </c>
      <c r="L613" s="140" t="s">
        <v>7438</v>
      </c>
      <c r="M613" s="142" t="s">
        <v>243</v>
      </c>
      <c r="N613" s="142" t="s">
        <v>507</v>
      </c>
      <c r="O613" s="142" t="s">
        <v>245</v>
      </c>
      <c r="P613" s="143">
        <v>248677804</v>
      </c>
      <c r="Q613" s="143">
        <v>248677804</v>
      </c>
      <c r="R613" s="140">
        <v>0</v>
      </c>
      <c r="S613" s="142" t="s">
        <v>237</v>
      </c>
      <c r="T613" s="144" t="s">
        <v>24</v>
      </c>
      <c r="U613" s="142" t="s">
        <v>24</v>
      </c>
      <c r="V613" s="142"/>
      <c r="W613" s="142" t="s">
        <v>24</v>
      </c>
      <c r="X613" s="142"/>
      <c r="Y613" s="145" t="s">
        <v>24</v>
      </c>
    </row>
    <row r="614" spans="1:25" s="108" customFormat="1" x14ac:dyDescent="0.25">
      <c r="A614" s="107">
        <v>604</v>
      </c>
      <c r="B614" s="108" t="s">
        <v>5838</v>
      </c>
      <c r="C614" s="14" t="s">
        <v>54</v>
      </c>
      <c r="D614" s="14"/>
      <c r="E614" s="140" t="s">
        <v>7439</v>
      </c>
      <c r="F614" s="141" t="s">
        <v>7440</v>
      </c>
      <c r="G614" s="142" t="s">
        <v>231</v>
      </c>
      <c r="H614" s="142" t="s">
        <v>365</v>
      </c>
      <c r="I614" s="142" t="s">
        <v>233</v>
      </c>
      <c r="J614" s="142" t="s">
        <v>225</v>
      </c>
      <c r="K614" s="140" t="s">
        <v>5932</v>
      </c>
      <c r="L614" s="140" t="s">
        <v>7441</v>
      </c>
      <c r="M614" s="142" t="s">
        <v>243</v>
      </c>
      <c r="N614" s="142" t="s">
        <v>507</v>
      </c>
      <c r="O614" s="142" t="s">
        <v>245</v>
      </c>
      <c r="P614" s="143">
        <v>182772557</v>
      </c>
      <c r="Q614" s="143">
        <v>182772557</v>
      </c>
      <c r="R614" s="140">
        <v>0</v>
      </c>
      <c r="S614" s="142" t="s">
        <v>237</v>
      </c>
      <c r="T614" s="144" t="s">
        <v>24</v>
      </c>
      <c r="U614" s="142" t="s">
        <v>24</v>
      </c>
      <c r="V614" s="142"/>
      <c r="W614" s="142" t="s">
        <v>24</v>
      </c>
      <c r="X614" s="142"/>
      <c r="Y614" s="145" t="s">
        <v>24</v>
      </c>
    </row>
    <row r="615" spans="1:25" s="108" customFormat="1" x14ac:dyDescent="0.25">
      <c r="A615" s="107">
        <v>605</v>
      </c>
      <c r="B615" s="108" t="s">
        <v>5839</v>
      </c>
      <c r="C615" s="14" t="s">
        <v>54</v>
      </c>
      <c r="D615" s="14"/>
      <c r="E615" s="140" t="s">
        <v>7442</v>
      </c>
      <c r="F615" s="141" t="s">
        <v>7443</v>
      </c>
      <c r="G615" s="142" t="s">
        <v>231</v>
      </c>
      <c r="H615" s="142" t="s">
        <v>365</v>
      </c>
      <c r="I615" s="142" t="s">
        <v>233</v>
      </c>
      <c r="J615" s="142" t="s">
        <v>225</v>
      </c>
      <c r="K615" s="140" t="s">
        <v>5942</v>
      </c>
      <c r="L615" s="140" t="s">
        <v>7444</v>
      </c>
      <c r="M615" s="142" t="s">
        <v>243</v>
      </c>
      <c r="N615" s="142" t="s">
        <v>507</v>
      </c>
      <c r="O615" s="142" t="s">
        <v>245</v>
      </c>
      <c r="P615" s="143">
        <v>748218802</v>
      </c>
      <c r="Q615" s="143">
        <v>748218802</v>
      </c>
      <c r="R615" s="140">
        <v>0</v>
      </c>
      <c r="S615" s="142" t="s">
        <v>237</v>
      </c>
      <c r="T615" s="144" t="s">
        <v>24</v>
      </c>
      <c r="U615" s="142" t="s">
        <v>24</v>
      </c>
      <c r="V615" s="142"/>
      <c r="W615" s="142" t="s">
        <v>24</v>
      </c>
      <c r="X615" s="142"/>
      <c r="Y615" s="145" t="s">
        <v>24</v>
      </c>
    </row>
    <row r="616" spans="1:25" s="108" customFormat="1" x14ac:dyDescent="0.25">
      <c r="A616" s="107">
        <v>606</v>
      </c>
      <c r="B616" s="108" t="s">
        <v>5840</v>
      </c>
      <c r="C616" s="14" t="s">
        <v>54</v>
      </c>
      <c r="D616" s="14"/>
      <c r="E616" s="140" t="s">
        <v>7445</v>
      </c>
      <c r="F616" s="141" t="s">
        <v>7446</v>
      </c>
      <c r="G616" s="142" t="s">
        <v>231</v>
      </c>
      <c r="H616" s="142" t="s">
        <v>365</v>
      </c>
      <c r="I616" s="142" t="s">
        <v>233</v>
      </c>
      <c r="J616" s="142" t="s">
        <v>225</v>
      </c>
      <c r="K616" s="140" t="s">
        <v>5924</v>
      </c>
      <c r="L616" s="140" t="s">
        <v>7447</v>
      </c>
      <c r="M616" s="142" t="s">
        <v>243</v>
      </c>
      <c r="N616" s="142" t="s">
        <v>507</v>
      </c>
      <c r="O616" s="142" t="s">
        <v>245</v>
      </c>
      <c r="P616" s="143">
        <v>106303674</v>
      </c>
      <c r="Q616" s="143">
        <v>106303674</v>
      </c>
      <c r="R616" s="140">
        <v>0</v>
      </c>
      <c r="S616" s="142" t="s">
        <v>237</v>
      </c>
      <c r="T616" s="144" t="s">
        <v>24</v>
      </c>
      <c r="U616" s="142" t="s">
        <v>24</v>
      </c>
      <c r="V616" s="142"/>
      <c r="W616" s="142" t="s">
        <v>24</v>
      </c>
      <c r="X616" s="142"/>
      <c r="Y616" s="145" t="s">
        <v>24</v>
      </c>
    </row>
    <row r="617" spans="1:25" s="108" customFormat="1" x14ac:dyDescent="0.25">
      <c r="A617" s="107">
        <v>607</v>
      </c>
      <c r="B617" s="108" t="s">
        <v>5841</v>
      </c>
      <c r="C617" s="14" t="s">
        <v>54</v>
      </c>
      <c r="D617" s="14"/>
      <c r="E617" s="140" t="s">
        <v>7448</v>
      </c>
      <c r="F617" s="141" t="s">
        <v>7449</v>
      </c>
      <c r="G617" s="142" t="s">
        <v>231</v>
      </c>
      <c r="H617" s="142" t="s">
        <v>365</v>
      </c>
      <c r="I617" s="142" t="s">
        <v>233</v>
      </c>
      <c r="J617" s="142" t="s">
        <v>225</v>
      </c>
      <c r="K617" s="140" t="s">
        <v>5920</v>
      </c>
      <c r="L617" s="140" t="s">
        <v>7450</v>
      </c>
      <c r="M617" s="142" t="s">
        <v>243</v>
      </c>
      <c r="N617" s="142" t="s">
        <v>507</v>
      </c>
      <c r="O617" s="142" t="s">
        <v>245</v>
      </c>
      <c r="P617" s="143">
        <v>305163684</v>
      </c>
      <c r="Q617" s="143">
        <v>305163684</v>
      </c>
      <c r="R617" s="140">
        <v>0</v>
      </c>
      <c r="S617" s="142" t="s">
        <v>237</v>
      </c>
      <c r="T617" s="144" t="s">
        <v>24</v>
      </c>
      <c r="U617" s="142" t="s">
        <v>24</v>
      </c>
      <c r="V617" s="142"/>
      <c r="W617" s="142" t="s">
        <v>24</v>
      </c>
      <c r="X617" s="142"/>
      <c r="Y617" s="145" t="s">
        <v>24</v>
      </c>
    </row>
    <row r="618" spans="1:25" s="108" customFormat="1" x14ac:dyDescent="0.25">
      <c r="A618" s="107">
        <v>608</v>
      </c>
      <c r="B618" s="108" t="s">
        <v>5842</v>
      </c>
      <c r="C618" s="14" t="s">
        <v>54</v>
      </c>
      <c r="D618" s="14"/>
      <c r="E618" s="140" t="s">
        <v>7451</v>
      </c>
      <c r="F618" s="141" t="s">
        <v>7452</v>
      </c>
      <c r="G618" s="142" t="s">
        <v>231</v>
      </c>
      <c r="H618" s="142" t="s">
        <v>365</v>
      </c>
      <c r="I618" s="142" t="s">
        <v>233</v>
      </c>
      <c r="J618" s="142" t="s">
        <v>225</v>
      </c>
      <c r="K618" s="140" t="s">
        <v>5932</v>
      </c>
      <c r="L618" s="140" t="s">
        <v>7453</v>
      </c>
      <c r="M618" s="142" t="s">
        <v>243</v>
      </c>
      <c r="N618" s="142" t="s">
        <v>507</v>
      </c>
      <c r="O618" s="142" t="s">
        <v>245</v>
      </c>
      <c r="P618" s="143">
        <v>124900673</v>
      </c>
      <c r="Q618" s="143">
        <v>124900673</v>
      </c>
      <c r="R618" s="140">
        <v>0</v>
      </c>
      <c r="S618" s="142" t="s">
        <v>237</v>
      </c>
      <c r="T618" s="144" t="s">
        <v>24</v>
      </c>
      <c r="U618" s="142" t="s">
        <v>24</v>
      </c>
      <c r="V618" s="142"/>
      <c r="W618" s="142" t="s">
        <v>24</v>
      </c>
      <c r="X618" s="142"/>
      <c r="Y618" s="145" t="s">
        <v>24</v>
      </c>
    </row>
    <row r="619" spans="1:25" s="108" customFormat="1" x14ac:dyDescent="0.25">
      <c r="A619" s="107">
        <v>609</v>
      </c>
      <c r="B619" s="108" t="s">
        <v>5843</v>
      </c>
      <c r="C619" s="14" t="s">
        <v>54</v>
      </c>
      <c r="D619" s="14"/>
      <c r="E619" s="140" t="s">
        <v>7454</v>
      </c>
      <c r="F619" s="141" t="s">
        <v>7455</v>
      </c>
      <c r="G619" s="142" t="s">
        <v>231</v>
      </c>
      <c r="H619" s="142" t="s">
        <v>365</v>
      </c>
      <c r="I619" s="142" t="s">
        <v>233</v>
      </c>
      <c r="J619" s="142" t="s">
        <v>225</v>
      </c>
      <c r="K619" s="140" t="s">
        <v>5932</v>
      </c>
      <c r="L619" s="140" t="s">
        <v>7456</v>
      </c>
      <c r="M619" s="142" t="s">
        <v>243</v>
      </c>
      <c r="N619" s="142" t="s">
        <v>507</v>
      </c>
      <c r="O619" s="142" t="s">
        <v>245</v>
      </c>
      <c r="P619" s="143">
        <v>215933154</v>
      </c>
      <c r="Q619" s="143">
        <v>215933154</v>
      </c>
      <c r="R619" s="140">
        <v>0</v>
      </c>
      <c r="S619" s="142" t="s">
        <v>237</v>
      </c>
      <c r="T619" s="144" t="s">
        <v>24</v>
      </c>
      <c r="U619" s="142" t="s">
        <v>24</v>
      </c>
      <c r="V619" s="142"/>
      <c r="W619" s="142" t="s">
        <v>24</v>
      </c>
      <c r="X619" s="142"/>
      <c r="Y619" s="145" t="s">
        <v>24</v>
      </c>
    </row>
    <row r="620" spans="1:25" s="108" customFormat="1" x14ac:dyDescent="0.25">
      <c r="A620" s="107">
        <v>610</v>
      </c>
      <c r="B620" s="108" t="s">
        <v>5844</v>
      </c>
      <c r="C620" s="14" t="s">
        <v>54</v>
      </c>
      <c r="D620" s="14"/>
      <c r="E620" s="140" t="s">
        <v>7457</v>
      </c>
      <c r="F620" s="141" t="s">
        <v>7458</v>
      </c>
      <c r="G620" s="142" t="s">
        <v>231</v>
      </c>
      <c r="H620" s="142" t="s">
        <v>365</v>
      </c>
      <c r="I620" s="142" t="s">
        <v>233</v>
      </c>
      <c r="J620" s="142" t="s">
        <v>225</v>
      </c>
      <c r="K620" s="140" t="s">
        <v>5942</v>
      </c>
      <c r="L620" s="140" t="s">
        <v>7459</v>
      </c>
      <c r="M620" s="142" t="s">
        <v>243</v>
      </c>
      <c r="N620" s="142" t="s">
        <v>507</v>
      </c>
      <c r="O620" s="142" t="s">
        <v>245</v>
      </c>
      <c r="P620" s="143">
        <v>100160815</v>
      </c>
      <c r="Q620" s="143">
        <v>100160815</v>
      </c>
      <c r="R620" s="140">
        <v>0</v>
      </c>
      <c r="S620" s="142" t="s">
        <v>237</v>
      </c>
      <c r="T620" s="144" t="s">
        <v>24</v>
      </c>
      <c r="U620" s="142" t="s">
        <v>24</v>
      </c>
      <c r="V620" s="142"/>
      <c r="W620" s="142" t="s">
        <v>24</v>
      </c>
      <c r="X620" s="142"/>
      <c r="Y620" s="145" t="s">
        <v>24</v>
      </c>
    </row>
    <row r="621" spans="1:25" s="108" customFormat="1" x14ac:dyDescent="0.25">
      <c r="A621" s="107">
        <v>611</v>
      </c>
      <c r="B621" s="108" t="s">
        <v>5845</v>
      </c>
      <c r="C621" s="14" t="s">
        <v>54</v>
      </c>
      <c r="D621" s="14"/>
      <c r="E621" s="140" t="s">
        <v>7460</v>
      </c>
      <c r="F621" s="141" t="s">
        <v>6410</v>
      </c>
      <c r="G621" s="142" t="s">
        <v>231</v>
      </c>
      <c r="H621" s="142" t="s">
        <v>365</v>
      </c>
      <c r="I621" s="142" t="s">
        <v>233</v>
      </c>
      <c r="J621" s="142" t="s">
        <v>225</v>
      </c>
      <c r="K621" s="140" t="s">
        <v>5942</v>
      </c>
      <c r="L621" s="140" t="s">
        <v>7461</v>
      </c>
      <c r="M621" s="142" t="s">
        <v>243</v>
      </c>
      <c r="N621" s="142" t="s">
        <v>507</v>
      </c>
      <c r="O621" s="142" t="s">
        <v>245</v>
      </c>
      <c r="P621" s="143">
        <v>51225836</v>
      </c>
      <c r="Q621" s="143">
        <v>51225836</v>
      </c>
      <c r="R621" s="140">
        <v>0</v>
      </c>
      <c r="S621" s="142" t="s">
        <v>237</v>
      </c>
      <c r="T621" s="144" t="s">
        <v>24</v>
      </c>
      <c r="U621" s="142" t="s">
        <v>24</v>
      </c>
      <c r="V621" s="142"/>
      <c r="W621" s="142" t="s">
        <v>24</v>
      </c>
      <c r="X621" s="142"/>
      <c r="Y621" s="145" t="s">
        <v>24</v>
      </c>
    </row>
    <row r="622" spans="1:25" s="108" customFormat="1" x14ac:dyDescent="0.25">
      <c r="A622" s="107">
        <v>612</v>
      </c>
      <c r="B622" s="108" t="s">
        <v>5846</v>
      </c>
      <c r="C622" s="14" t="s">
        <v>54</v>
      </c>
      <c r="D622" s="14"/>
      <c r="E622" s="140" t="s">
        <v>7462</v>
      </c>
      <c r="F622" s="141" t="s">
        <v>7463</v>
      </c>
      <c r="G622" s="142" t="s">
        <v>231</v>
      </c>
      <c r="H622" s="142" t="s">
        <v>365</v>
      </c>
      <c r="I622" s="142" t="s">
        <v>233</v>
      </c>
      <c r="J622" s="142" t="s">
        <v>225</v>
      </c>
      <c r="K622" s="140" t="s">
        <v>5920</v>
      </c>
      <c r="L622" s="140" t="s">
        <v>7464</v>
      </c>
      <c r="M622" s="142" t="s">
        <v>243</v>
      </c>
      <c r="N622" s="142" t="s">
        <v>507</v>
      </c>
      <c r="O622" s="142" t="s">
        <v>245</v>
      </c>
      <c r="P622" s="143">
        <v>243123133</v>
      </c>
      <c r="Q622" s="143">
        <v>243123133</v>
      </c>
      <c r="R622" s="140">
        <v>0</v>
      </c>
      <c r="S622" s="142" t="s">
        <v>237</v>
      </c>
      <c r="T622" s="144" t="s">
        <v>24</v>
      </c>
      <c r="U622" s="142" t="s">
        <v>24</v>
      </c>
      <c r="V622" s="142"/>
      <c r="W622" s="142" t="s">
        <v>24</v>
      </c>
      <c r="X622" s="142"/>
      <c r="Y622" s="145" t="s">
        <v>24</v>
      </c>
    </row>
    <row r="623" spans="1:25" s="108" customFormat="1" x14ac:dyDescent="0.25">
      <c r="A623" s="107">
        <v>613</v>
      </c>
      <c r="B623" s="108" t="s">
        <v>5847</v>
      </c>
      <c r="C623" s="14" t="s">
        <v>54</v>
      </c>
      <c r="D623" s="14"/>
      <c r="E623" s="140" t="s">
        <v>7465</v>
      </c>
      <c r="F623" s="141" t="s">
        <v>7440</v>
      </c>
      <c r="G623" s="142" t="s">
        <v>231</v>
      </c>
      <c r="H623" s="142" t="s">
        <v>365</v>
      </c>
      <c r="I623" s="142" t="s">
        <v>233</v>
      </c>
      <c r="J623" s="142" t="s">
        <v>225</v>
      </c>
      <c r="K623" s="140" t="s">
        <v>5932</v>
      </c>
      <c r="L623" s="140" t="s">
        <v>7466</v>
      </c>
      <c r="M623" s="142" t="s">
        <v>243</v>
      </c>
      <c r="N623" s="142" t="s">
        <v>507</v>
      </c>
      <c r="O623" s="142" t="s">
        <v>245</v>
      </c>
      <c r="P623" s="143">
        <v>1414041996</v>
      </c>
      <c r="Q623" s="143">
        <v>1414041996</v>
      </c>
      <c r="R623" s="140">
        <v>0</v>
      </c>
      <c r="S623" s="142" t="s">
        <v>237</v>
      </c>
      <c r="T623" s="144" t="s">
        <v>24</v>
      </c>
      <c r="U623" s="142" t="s">
        <v>24</v>
      </c>
      <c r="V623" s="142"/>
      <c r="W623" s="142" t="s">
        <v>24</v>
      </c>
      <c r="X623" s="142"/>
      <c r="Y623" s="145" t="s">
        <v>24</v>
      </c>
    </row>
    <row r="624" spans="1:25" s="108" customFormat="1" x14ac:dyDescent="0.25">
      <c r="A624" s="107">
        <v>614</v>
      </c>
      <c r="B624" s="108" t="s">
        <v>5848</v>
      </c>
      <c r="C624" s="14" t="s">
        <v>54</v>
      </c>
      <c r="D624" s="14"/>
      <c r="E624" s="140" t="s">
        <v>7467</v>
      </c>
      <c r="F624" s="141" t="s">
        <v>7468</v>
      </c>
      <c r="G624" s="142" t="s">
        <v>231</v>
      </c>
      <c r="H624" s="142" t="s">
        <v>365</v>
      </c>
      <c r="I624" s="142" t="s">
        <v>233</v>
      </c>
      <c r="J624" s="142" t="s">
        <v>225</v>
      </c>
      <c r="K624" s="140" t="s">
        <v>5932</v>
      </c>
      <c r="L624" s="140" t="s">
        <v>7469</v>
      </c>
      <c r="M624" s="142" t="s">
        <v>243</v>
      </c>
      <c r="N624" s="142" t="s">
        <v>507</v>
      </c>
      <c r="O624" s="142" t="s">
        <v>245</v>
      </c>
      <c r="P624" s="143">
        <v>94240000</v>
      </c>
      <c r="Q624" s="143">
        <v>94240000</v>
      </c>
      <c r="R624" s="140">
        <v>0</v>
      </c>
      <c r="S624" s="142" t="s">
        <v>237</v>
      </c>
      <c r="T624" s="144" t="s">
        <v>24</v>
      </c>
      <c r="U624" s="142" t="s">
        <v>24</v>
      </c>
      <c r="V624" s="142"/>
      <c r="W624" s="142" t="s">
        <v>24</v>
      </c>
      <c r="X624" s="142"/>
      <c r="Y624" s="145" t="s">
        <v>24</v>
      </c>
    </row>
    <row r="625" spans="1:25" s="108" customFormat="1" x14ac:dyDescent="0.25">
      <c r="A625" s="107">
        <v>615</v>
      </c>
      <c r="B625" s="108" t="s">
        <v>5849</v>
      </c>
      <c r="C625" s="14" t="s">
        <v>54</v>
      </c>
      <c r="D625" s="14"/>
      <c r="E625" s="140" t="s">
        <v>7470</v>
      </c>
      <c r="F625" s="141" t="s">
        <v>7471</v>
      </c>
      <c r="G625" s="142" t="s">
        <v>231</v>
      </c>
      <c r="H625" s="142" t="s">
        <v>365</v>
      </c>
      <c r="I625" s="142" t="s">
        <v>233</v>
      </c>
      <c r="J625" s="142" t="s">
        <v>225</v>
      </c>
      <c r="K625" s="140" t="s">
        <v>5924</v>
      </c>
      <c r="L625" s="140" t="s">
        <v>7472</v>
      </c>
      <c r="M625" s="142" t="s">
        <v>235</v>
      </c>
      <c r="N625" s="142" t="s">
        <v>484</v>
      </c>
      <c r="O625" s="142" t="s">
        <v>245</v>
      </c>
      <c r="P625" s="143">
        <v>23437260</v>
      </c>
      <c r="Q625" s="143">
        <v>23437260</v>
      </c>
      <c r="R625" s="140">
        <v>0</v>
      </c>
      <c r="S625" s="142" t="s">
        <v>237</v>
      </c>
      <c r="T625" s="144" t="s">
        <v>24</v>
      </c>
      <c r="U625" s="142" t="s">
        <v>24</v>
      </c>
      <c r="V625" s="142"/>
      <c r="W625" s="142" t="s">
        <v>24</v>
      </c>
      <c r="X625" s="142"/>
      <c r="Y625" s="145" t="s">
        <v>24</v>
      </c>
    </row>
    <row r="626" spans="1:25" s="108" customFormat="1" x14ac:dyDescent="0.25">
      <c r="A626" s="107">
        <v>616</v>
      </c>
      <c r="B626" s="108" t="s">
        <v>5850</v>
      </c>
      <c r="C626" s="14" t="s">
        <v>54</v>
      </c>
      <c r="D626" s="14"/>
      <c r="E626" s="140" t="s">
        <v>7473</v>
      </c>
      <c r="F626" s="141" t="s">
        <v>7414</v>
      </c>
      <c r="G626" s="142" t="s">
        <v>231</v>
      </c>
      <c r="H626" s="142" t="s">
        <v>365</v>
      </c>
      <c r="I626" s="142" t="s">
        <v>233</v>
      </c>
      <c r="J626" s="142" t="s">
        <v>225</v>
      </c>
      <c r="K626" s="140" t="s">
        <v>5942</v>
      </c>
      <c r="L626" s="140" t="s">
        <v>7474</v>
      </c>
      <c r="M626" s="142" t="s">
        <v>243</v>
      </c>
      <c r="N626" s="142" t="s">
        <v>507</v>
      </c>
      <c r="O626" s="142" t="s">
        <v>245</v>
      </c>
      <c r="P626" s="143">
        <v>390621000</v>
      </c>
      <c r="Q626" s="143">
        <v>390621000</v>
      </c>
      <c r="R626" s="140">
        <v>0</v>
      </c>
      <c r="S626" s="142" t="s">
        <v>237</v>
      </c>
      <c r="T626" s="144" t="s">
        <v>24</v>
      </c>
      <c r="U626" s="142" t="s">
        <v>24</v>
      </c>
      <c r="V626" s="142"/>
      <c r="W626" s="142" t="s">
        <v>24</v>
      </c>
      <c r="X626" s="142"/>
      <c r="Y626" s="145" t="s">
        <v>24</v>
      </c>
    </row>
    <row r="627" spans="1:25" s="108" customFormat="1" x14ac:dyDescent="0.25">
      <c r="A627" s="107">
        <v>617</v>
      </c>
      <c r="B627" s="108" t="s">
        <v>5851</v>
      </c>
      <c r="C627" s="14" t="s">
        <v>54</v>
      </c>
      <c r="D627" s="14"/>
      <c r="E627" s="140" t="s">
        <v>7475</v>
      </c>
      <c r="F627" s="141" t="s">
        <v>7476</v>
      </c>
      <c r="G627" s="142" t="s">
        <v>231</v>
      </c>
      <c r="H627" s="142" t="s">
        <v>365</v>
      </c>
      <c r="I627" s="142" t="s">
        <v>233</v>
      </c>
      <c r="J627" s="142" t="s">
        <v>225</v>
      </c>
      <c r="K627" s="140" t="s">
        <v>5920</v>
      </c>
      <c r="L627" s="140" t="s">
        <v>7477</v>
      </c>
      <c r="M627" s="142" t="s">
        <v>243</v>
      </c>
      <c r="N627" s="142" t="s">
        <v>507</v>
      </c>
      <c r="O627" s="142" t="s">
        <v>245</v>
      </c>
      <c r="P627" s="143">
        <v>34787621</v>
      </c>
      <c r="Q627" s="143">
        <v>34787621</v>
      </c>
      <c r="R627" s="140">
        <v>0</v>
      </c>
      <c r="S627" s="142" t="s">
        <v>237</v>
      </c>
      <c r="T627" s="144" t="s">
        <v>24</v>
      </c>
      <c r="U627" s="142" t="s">
        <v>24</v>
      </c>
      <c r="V627" s="142"/>
      <c r="W627" s="142" t="s">
        <v>24</v>
      </c>
      <c r="X627" s="142"/>
      <c r="Y627" s="145" t="s">
        <v>24</v>
      </c>
    </row>
    <row r="628" spans="1:25" s="108" customFormat="1" x14ac:dyDescent="0.25">
      <c r="A628" s="107">
        <v>618</v>
      </c>
      <c r="B628" s="108" t="s">
        <v>5852</v>
      </c>
      <c r="C628" s="14" t="s">
        <v>54</v>
      </c>
      <c r="D628" s="14"/>
      <c r="E628" s="140" t="s">
        <v>7478</v>
      </c>
      <c r="F628" s="141" t="s">
        <v>7479</v>
      </c>
      <c r="G628" s="142" t="s">
        <v>231</v>
      </c>
      <c r="H628" s="142" t="s">
        <v>365</v>
      </c>
      <c r="I628" s="142" t="s">
        <v>233</v>
      </c>
      <c r="J628" s="142" t="s">
        <v>225</v>
      </c>
      <c r="K628" s="140" t="s">
        <v>5908</v>
      </c>
      <c r="L628" s="140" t="s">
        <v>7480</v>
      </c>
      <c r="M628" s="142" t="s">
        <v>226</v>
      </c>
      <c r="N628" s="142" t="s">
        <v>342</v>
      </c>
      <c r="O628" s="142" t="s">
        <v>245</v>
      </c>
      <c r="P628" s="143">
        <v>15000000</v>
      </c>
      <c r="Q628" s="143">
        <v>15000000</v>
      </c>
      <c r="R628" s="140">
        <v>0</v>
      </c>
      <c r="S628" s="142" t="s">
        <v>237</v>
      </c>
      <c r="T628" s="144" t="s">
        <v>24</v>
      </c>
      <c r="U628" s="142" t="s">
        <v>24</v>
      </c>
      <c r="V628" s="142"/>
      <c r="W628" s="142" t="s">
        <v>24</v>
      </c>
      <c r="X628" s="142"/>
      <c r="Y628" s="145" t="s">
        <v>24</v>
      </c>
    </row>
    <row r="629" spans="1:25" s="108" customFormat="1" x14ac:dyDescent="0.25">
      <c r="A629" s="107">
        <v>619</v>
      </c>
      <c r="B629" s="108" t="s">
        <v>5853</v>
      </c>
      <c r="C629" s="14" t="s">
        <v>54</v>
      </c>
      <c r="D629" s="14"/>
      <c r="E629" s="140" t="s">
        <v>7481</v>
      </c>
      <c r="F629" s="141" t="s">
        <v>7482</v>
      </c>
      <c r="G629" s="142" t="s">
        <v>231</v>
      </c>
      <c r="H629" s="142" t="s">
        <v>365</v>
      </c>
      <c r="I629" s="142" t="s">
        <v>233</v>
      </c>
      <c r="J629" s="142" t="s">
        <v>225</v>
      </c>
      <c r="K629" s="140" t="s">
        <v>5932</v>
      </c>
      <c r="L629" s="140" t="s">
        <v>7483</v>
      </c>
      <c r="M629" s="142" t="s">
        <v>243</v>
      </c>
      <c r="N629" s="142" t="s">
        <v>507</v>
      </c>
      <c r="O629" s="142" t="s">
        <v>245</v>
      </c>
      <c r="P629" s="143">
        <v>134290838413</v>
      </c>
      <c r="Q629" s="143">
        <v>134290838413</v>
      </c>
      <c r="R629" s="140">
        <v>0</v>
      </c>
      <c r="S629" s="142" t="s">
        <v>237</v>
      </c>
      <c r="T629" s="144" t="s">
        <v>24</v>
      </c>
      <c r="U629" s="142" t="s">
        <v>24</v>
      </c>
      <c r="V629" s="142"/>
      <c r="W629" s="142" t="s">
        <v>24</v>
      </c>
      <c r="X629" s="142"/>
      <c r="Y629" s="145" t="s">
        <v>24</v>
      </c>
    </row>
    <row r="630" spans="1:25" s="108" customFormat="1" x14ac:dyDescent="0.25">
      <c r="A630" s="107">
        <v>620</v>
      </c>
      <c r="B630" s="108" t="s">
        <v>5854</v>
      </c>
      <c r="C630" s="14" t="s">
        <v>54</v>
      </c>
      <c r="D630" s="14"/>
      <c r="E630" s="140" t="s">
        <v>7484</v>
      </c>
      <c r="F630" s="141" t="s">
        <v>7485</v>
      </c>
      <c r="G630" s="142" t="s">
        <v>231</v>
      </c>
      <c r="H630" s="142" t="s">
        <v>365</v>
      </c>
      <c r="I630" s="142" t="s">
        <v>233</v>
      </c>
      <c r="J630" s="142" t="s">
        <v>225</v>
      </c>
      <c r="K630" s="140" t="s">
        <v>5924</v>
      </c>
      <c r="L630" s="140" t="s">
        <v>7486</v>
      </c>
      <c r="M630" s="142" t="s">
        <v>243</v>
      </c>
      <c r="N630" s="142" t="s">
        <v>507</v>
      </c>
      <c r="O630" s="142" t="s">
        <v>245</v>
      </c>
      <c r="P630" s="160">
        <v>1005074402</v>
      </c>
      <c r="Q630" s="143">
        <v>1005074402</v>
      </c>
      <c r="R630" s="140">
        <v>0</v>
      </c>
      <c r="S630" s="142" t="s">
        <v>237</v>
      </c>
      <c r="T630" s="144" t="s">
        <v>24</v>
      </c>
      <c r="U630" s="142" t="s">
        <v>24</v>
      </c>
      <c r="V630" s="142"/>
      <c r="W630" s="142" t="s">
        <v>24</v>
      </c>
      <c r="X630" s="142"/>
      <c r="Y630" s="145" t="s">
        <v>24</v>
      </c>
    </row>
    <row r="631" spans="1:25" s="108" customFormat="1" x14ac:dyDescent="0.25">
      <c r="A631" s="107">
        <v>621</v>
      </c>
      <c r="B631" s="108" t="s">
        <v>5855</v>
      </c>
      <c r="C631" s="14" t="s">
        <v>54</v>
      </c>
      <c r="D631" s="14"/>
      <c r="E631" s="140" t="s">
        <v>7487</v>
      </c>
      <c r="F631" s="141" t="s">
        <v>7488</v>
      </c>
      <c r="G631" s="142" t="s">
        <v>231</v>
      </c>
      <c r="H631" s="142" t="s">
        <v>347</v>
      </c>
      <c r="I631" s="142" t="s">
        <v>233</v>
      </c>
      <c r="J631" s="142" t="s">
        <v>225</v>
      </c>
      <c r="K631" s="140" t="s">
        <v>5942</v>
      </c>
      <c r="L631" s="140" t="s">
        <v>7474</v>
      </c>
      <c r="M631" s="142" t="s">
        <v>243</v>
      </c>
      <c r="N631" s="142" t="s">
        <v>507</v>
      </c>
      <c r="O631" s="142" t="s">
        <v>251</v>
      </c>
      <c r="P631" s="160">
        <v>358371272</v>
      </c>
      <c r="Q631" s="143">
        <v>358371272</v>
      </c>
      <c r="R631" s="140">
        <v>0</v>
      </c>
      <c r="S631" s="142" t="s">
        <v>237</v>
      </c>
      <c r="T631" s="144" t="s">
        <v>24</v>
      </c>
      <c r="U631" s="142" t="s">
        <v>24</v>
      </c>
      <c r="V631" s="142"/>
      <c r="W631" s="142" t="s">
        <v>24</v>
      </c>
      <c r="X631" s="142"/>
      <c r="Y631" s="145" t="s">
        <v>24</v>
      </c>
    </row>
    <row r="632" spans="1:25" s="108" customFormat="1" x14ac:dyDescent="0.25">
      <c r="A632" s="107">
        <v>622</v>
      </c>
      <c r="B632" s="108" t="s">
        <v>5856</v>
      </c>
      <c r="C632" s="14" t="s">
        <v>54</v>
      </c>
      <c r="D632" s="14"/>
      <c r="E632" s="140" t="s">
        <v>7489</v>
      </c>
      <c r="F632" s="141" t="s">
        <v>7490</v>
      </c>
      <c r="G632" s="142" t="s">
        <v>231</v>
      </c>
      <c r="H632" s="142" t="s">
        <v>365</v>
      </c>
      <c r="I632" s="142" t="s">
        <v>233</v>
      </c>
      <c r="J632" s="142" t="s">
        <v>225</v>
      </c>
      <c r="K632" s="140" t="s">
        <v>5920</v>
      </c>
      <c r="L632" s="140" t="s">
        <v>7456</v>
      </c>
      <c r="M632" s="142" t="s">
        <v>243</v>
      </c>
      <c r="N632" s="142" t="s">
        <v>507</v>
      </c>
      <c r="O632" s="142" t="s">
        <v>245</v>
      </c>
      <c r="P632" s="143">
        <v>215933154</v>
      </c>
      <c r="Q632" s="143">
        <v>215933154</v>
      </c>
      <c r="R632" s="140">
        <v>0</v>
      </c>
      <c r="S632" s="142" t="s">
        <v>237</v>
      </c>
      <c r="T632" s="144" t="s">
        <v>24</v>
      </c>
      <c r="U632" s="142" t="s">
        <v>24</v>
      </c>
      <c r="V632" s="142"/>
      <c r="W632" s="142" t="s">
        <v>24</v>
      </c>
      <c r="X632" s="142"/>
      <c r="Y632" s="145" t="s">
        <v>24</v>
      </c>
    </row>
    <row r="633" spans="1:25" s="108" customFormat="1" x14ac:dyDescent="0.25">
      <c r="A633" s="107">
        <v>623</v>
      </c>
      <c r="B633" s="108" t="s">
        <v>5857</v>
      </c>
      <c r="C633" s="14" t="s">
        <v>54</v>
      </c>
      <c r="D633" s="14"/>
      <c r="E633" s="140" t="s">
        <v>7389</v>
      </c>
      <c r="F633" s="141" t="s">
        <v>7491</v>
      </c>
      <c r="G633" s="142" t="s">
        <v>231</v>
      </c>
      <c r="H633" s="142" t="s">
        <v>365</v>
      </c>
      <c r="I633" s="142" t="s">
        <v>233</v>
      </c>
      <c r="J633" s="142" t="s">
        <v>225</v>
      </c>
      <c r="K633" s="140" t="s">
        <v>5908</v>
      </c>
      <c r="L633" s="140" t="s">
        <v>7492</v>
      </c>
      <c r="M633" s="142" t="s">
        <v>243</v>
      </c>
      <c r="N633" s="142" t="s">
        <v>507</v>
      </c>
      <c r="O633" s="142" t="s">
        <v>245</v>
      </c>
      <c r="P633" s="143">
        <v>226041425</v>
      </c>
      <c r="Q633" s="143">
        <v>226041425</v>
      </c>
      <c r="R633" s="140">
        <v>0</v>
      </c>
      <c r="S633" s="142" t="s">
        <v>237</v>
      </c>
      <c r="T633" s="144" t="s">
        <v>24</v>
      </c>
      <c r="U633" s="142" t="s">
        <v>24</v>
      </c>
      <c r="V633" s="142"/>
      <c r="W633" s="142" t="s">
        <v>24</v>
      </c>
      <c r="X633" s="142"/>
      <c r="Y633" s="145" t="s">
        <v>24</v>
      </c>
    </row>
    <row r="634" spans="1:25" s="108" customFormat="1" x14ac:dyDescent="0.25">
      <c r="A634" s="107">
        <v>624</v>
      </c>
      <c r="B634" s="108" t="s">
        <v>5858</v>
      </c>
      <c r="C634" s="14" t="s">
        <v>54</v>
      </c>
      <c r="D634" s="14"/>
      <c r="E634" s="140" t="s">
        <v>7493</v>
      </c>
      <c r="F634" s="141" t="s">
        <v>7494</v>
      </c>
      <c r="G634" s="142" t="s">
        <v>231</v>
      </c>
      <c r="H634" s="142" t="s">
        <v>365</v>
      </c>
      <c r="I634" s="142" t="s">
        <v>233</v>
      </c>
      <c r="J634" s="142" t="s">
        <v>225</v>
      </c>
      <c r="K634" s="140" t="s">
        <v>5932</v>
      </c>
      <c r="L634" s="140" t="s">
        <v>7495</v>
      </c>
      <c r="M634" s="142" t="s">
        <v>243</v>
      </c>
      <c r="N634" s="142" t="s">
        <v>507</v>
      </c>
      <c r="O634" s="142" t="s">
        <v>245</v>
      </c>
      <c r="P634" s="143">
        <v>1025698878</v>
      </c>
      <c r="Q634" s="143">
        <v>1025698878</v>
      </c>
      <c r="R634" s="140">
        <v>0</v>
      </c>
      <c r="S634" s="142" t="s">
        <v>237</v>
      </c>
      <c r="T634" s="144" t="s">
        <v>24</v>
      </c>
      <c r="U634" s="142" t="s">
        <v>24</v>
      </c>
      <c r="V634" s="142"/>
      <c r="W634" s="142" t="s">
        <v>24</v>
      </c>
      <c r="X634" s="142"/>
      <c r="Y634" s="145" t="s">
        <v>24</v>
      </c>
    </row>
    <row r="635" spans="1:25" s="108" customFormat="1" x14ac:dyDescent="0.25">
      <c r="A635" s="107">
        <v>625</v>
      </c>
      <c r="B635" s="108" t="s">
        <v>5859</v>
      </c>
      <c r="C635" s="14" t="s">
        <v>54</v>
      </c>
      <c r="D635" s="14"/>
      <c r="E635" s="140" t="s">
        <v>7496</v>
      </c>
      <c r="F635" s="141" t="s">
        <v>7497</v>
      </c>
      <c r="G635" s="142" t="s">
        <v>231</v>
      </c>
      <c r="H635" s="142" t="s">
        <v>347</v>
      </c>
      <c r="I635" s="142" t="s">
        <v>233</v>
      </c>
      <c r="J635" s="142" t="s">
        <v>225</v>
      </c>
      <c r="K635" s="140" t="s">
        <v>5924</v>
      </c>
      <c r="L635" s="140" t="s">
        <v>7498</v>
      </c>
      <c r="M635" s="142" t="s">
        <v>319</v>
      </c>
      <c r="N635" s="142" t="s">
        <v>1385</v>
      </c>
      <c r="O635" s="142" t="s">
        <v>245</v>
      </c>
      <c r="P635" s="143">
        <v>7000000</v>
      </c>
      <c r="Q635" s="143">
        <v>7000000</v>
      </c>
      <c r="R635" s="140">
        <v>0</v>
      </c>
      <c r="S635" s="142" t="s">
        <v>237</v>
      </c>
      <c r="T635" s="144" t="s">
        <v>24</v>
      </c>
      <c r="U635" s="142" t="s">
        <v>24</v>
      </c>
      <c r="V635" s="142"/>
      <c r="W635" s="142" t="s">
        <v>24</v>
      </c>
      <c r="X635" s="142"/>
      <c r="Y635" s="145" t="s">
        <v>24</v>
      </c>
    </row>
    <row r="636" spans="1:25" s="108" customFormat="1" x14ac:dyDescent="0.25">
      <c r="A636" s="107">
        <v>626</v>
      </c>
      <c r="B636" s="108" t="s">
        <v>5860</v>
      </c>
      <c r="C636" s="14" t="s">
        <v>54</v>
      </c>
      <c r="D636" s="14"/>
      <c r="E636" s="140" t="s">
        <v>7499</v>
      </c>
      <c r="F636" s="141" t="s">
        <v>7500</v>
      </c>
      <c r="G636" s="142" t="s">
        <v>231</v>
      </c>
      <c r="H636" s="142" t="s">
        <v>365</v>
      </c>
      <c r="I636" s="142" t="s">
        <v>233</v>
      </c>
      <c r="J636" s="142" t="s">
        <v>225</v>
      </c>
      <c r="K636" s="140" t="s">
        <v>5942</v>
      </c>
      <c r="L636" s="140" t="s">
        <v>7501</v>
      </c>
      <c r="M636" s="142" t="s">
        <v>235</v>
      </c>
      <c r="N636" s="142" t="s">
        <v>484</v>
      </c>
      <c r="O636" s="142" t="s">
        <v>245</v>
      </c>
      <c r="P636" s="160">
        <v>1021000000</v>
      </c>
      <c r="Q636" s="143">
        <v>1021000000</v>
      </c>
      <c r="R636" s="140">
        <v>0</v>
      </c>
      <c r="S636" s="142" t="s">
        <v>237</v>
      </c>
      <c r="T636" s="144" t="s">
        <v>24</v>
      </c>
      <c r="U636" s="142" t="s">
        <v>24</v>
      </c>
      <c r="V636" s="142"/>
      <c r="W636" s="142" t="s">
        <v>24</v>
      </c>
      <c r="X636" s="142"/>
      <c r="Y636" s="145" t="s">
        <v>24</v>
      </c>
    </row>
    <row r="637" spans="1:25" s="108" customFormat="1" x14ac:dyDescent="0.25">
      <c r="A637" s="107">
        <v>627</v>
      </c>
      <c r="B637" s="108" t="s">
        <v>5861</v>
      </c>
      <c r="C637" s="14" t="s">
        <v>54</v>
      </c>
      <c r="D637" s="14"/>
      <c r="E637" s="140" t="s">
        <v>7502</v>
      </c>
      <c r="F637" s="141" t="s">
        <v>7503</v>
      </c>
      <c r="G637" s="142" t="s">
        <v>231</v>
      </c>
      <c r="H637" s="142" t="s">
        <v>365</v>
      </c>
      <c r="I637" s="142" t="s">
        <v>233</v>
      </c>
      <c r="J637" s="142" t="s">
        <v>225</v>
      </c>
      <c r="K637" s="140" t="s">
        <v>5908</v>
      </c>
      <c r="L637" s="140" t="s">
        <v>7504</v>
      </c>
      <c r="M637" s="142" t="s">
        <v>272</v>
      </c>
      <c r="N637" s="142" t="s">
        <v>794</v>
      </c>
      <c r="O637" s="142" t="s">
        <v>245</v>
      </c>
      <c r="P637" s="143">
        <v>722735000</v>
      </c>
      <c r="Q637" s="143">
        <v>722735000</v>
      </c>
      <c r="R637" s="140">
        <v>0</v>
      </c>
      <c r="S637" s="142" t="s">
        <v>237</v>
      </c>
      <c r="T637" s="144" t="s">
        <v>24</v>
      </c>
      <c r="U637" s="142" t="s">
        <v>24</v>
      </c>
      <c r="V637" s="142"/>
      <c r="W637" s="142" t="s">
        <v>24</v>
      </c>
      <c r="X637" s="142"/>
      <c r="Y637" s="145" t="s">
        <v>24</v>
      </c>
    </row>
    <row r="638" spans="1:25" s="108" customFormat="1" x14ac:dyDescent="0.25">
      <c r="A638" s="107">
        <v>628</v>
      </c>
      <c r="B638" s="108" t="s">
        <v>5862</v>
      </c>
      <c r="C638" s="14" t="s">
        <v>54</v>
      </c>
      <c r="D638" s="14"/>
      <c r="E638" s="140" t="s">
        <v>7505</v>
      </c>
      <c r="F638" s="141" t="s">
        <v>7506</v>
      </c>
      <c r="G638" s="142" t="s">
        <v>222</v>
      </c>
      <c r="H638" s="142" t="s">
        <v>371</v>
      </c>
      <c r="I638" s="142" t="s">
        <v>233</v>
      </c>
      <c r="J638" s="142" t="s">
        <v>225</v>
      </c>
      <c r="K638" s="140" t="s">
        <v>5932</v>
      </c>
      <c r="L638" s="140" t="s">
        <v>7507</v>
      </c>
      <c r="M638" s="142" t="s">
        <v>264</v>
      </c>
      <c r="N638" s="142" t="s">
        <v>725</v>
      </c>
      <c r="O638" s="142" t="s">
        <v>245</v>
      </c>
      <c r="P638" s="143">
        <v>220584000</v>
      </c>
      <c r="Q638" s="143">
        <v>220584000</v>
      </c>
      <c r="R638" s="140">
        <v>0</v>
      </c>
      <c r="S638" s="142" t="s">
        <v>237</v>
      </c>
      <c r="T638" s="144" t="s">
        <v>24</v>
      </c>
      <c r="U638" s="142" t="s">
        <v>24</v>
      </c>
      <c r="V638" s="142"/>
      <c r="W638" s="142" t="s">
        <v>24</v>
      </c>
      <c r="X638" s="142"/>
      <c r="Y638" s="145" t="s">
        <v>24</v>
      </c>
    </row>
    <row r="639" spans="1:25" s="108" customFormat="1" x14ac:dyDescent="0.25">
      <c r="A639" s="107">
        <v>629</v>
      </c>
      <c r="B639" s="108" t="s">
        <v>5863</v>
      </c>
      <c r="C639" s="14" t="s">
        <v>54</v>
      </c>
      <c r="D639" s="14"/>
      <c r="E639" s="140" t="s">
        <v>7508</v>
      </c>
      <c r="F639" s="141" t="s">
        <v>7509</v>
      </c>
      <c r="G639" s="142" t="s">
        <v>231</v>
      </c>
      <c r="H639" s="142" t="s">
        <v>347</v>
      </c>
      <c r="I639" s="142" t="s">
        <v>233</v>
      </c>
      <c r="J639" s="142" t="s">
        <v>225</v>
      </c>
      <c r="K639" s="140" t="s">
        <v>5924</v>
      </c>
      <c r="L639" s="140" t="s">
        <v>7510</v>
      </c>
      <c r="M639" s="142" t="s">
        <v>243</v>
      </c>
      <c r="N639" s="142" t="s">
        <v>507</v>
      </c>
      <c r="O639" s="142" t="s">
        <v>245</v>
      </c>
      <c r="P639" s="143">
        <v>0</v>
      </c>
      <c r="Q639" s="143">
        <v>0</v>
      </c>
      <c r="R639" s="140">
        <v>0</v>
      </c>
      <c r="S639" s="142" t="s">
        <v>237</v>
      </c>
      <c r="T639" s="144" t="s">
        <v>24</v>
      </c>
      <c r="U639" s="142" t="s">
        <v>24</v>
      </c>
      <c r="V639" s="142"/>
      <c r="W639" s="142" t="s">
        <v>24</v>
      </c>
      <c r="X639" s="142"/>
      <c r="Y639" s="145" t="s">
        <v>24</v>
      </c>
    </row>
    <row r="640" spans="1:25" s="108" customFormat="1" x14ac:dyDescent="0.25">
      <c r="A640" s="107">
        <v>630</v>
      </c>
      <c r="B640" s="108" t="s">
        <v>5864</v>
      </c>
      <c r="C640" s="14" t="s">
        <v>54</v>
      </c>
      <c r="D640" s="14"/>
      <c r="E640" s="140" t="s">
        <v>7511</v>
      </c>
      <c r="F640" s="141" t="s">
        <v>7512</v>
      </c>
      <c r="G640" s="142" t="s">
        <v>222</v>
      </c>
      <c r="H640" s="142" t="s">
        <v>371</v>
      </c>
      <c r="I640" s="142" t="s">
        <v>233</v>
      </c>
      <c r="J640" s="142" t="s">
        <v>225</v>
      </c>
      <c r="K640" s="140" t="s">
        <v>5942</v>
      </c>
      <c r="L640" s="140" t="s">
        <v>7513</v>
      </c>
      <c r="M640" s="142" t="s">
        <v>244</v>
      </c>
      <c r="N640" s="142" t="s">
        <v>509</v>
      </c>
      <c r="O640" s="142" t="s">
        <v>245</v>
      </c>
      <c r="P640" s="143">
        <v>50961884641</v>
      </c>
      <c r="Q640" s="143">
        <v>50961884641</v>
      </c>
      <c r="R640" s="140">
        <v>0</v>
      </c>
      <c r="S640" s="142" t="s">
        <v>237</v>
      </c>
      <c r="T640" s="144" t="s">
        <v>24</v>
      </c>
      <c r="U640" s="142" t="s">
        <v>24</v>
      </c>
      <c r="V640" s="142"/>
      <c r="W640" s="142" t="s">
        <v>24</v>
      </c>
      <c r="X640" s="142"/>
      <c r="Y640" s="145" t="s">
        <v>24</v>
      </c>
    </row>
    <row r="641" spans="1:25" s="108" customFormat="1" x14ac:dyDescent="0.25">
      <c r="A641" s="107">
        <v>631</v>
      </c>
      <c r="B641" s="108" t="s">
        <v>5865</v>
      </c>
      <c r="C641" s="14" t="s">
        <v>54</v>
      </c>
      <c r="D641" s="14"/>
      <c r="E641" s="140" t="s">
        <v>7514</v>
      </c>
      <c r="F641" s="141" t="s">
        <v>7515</v>
      </c>
      <c r="G641" s="142" t="s">
        <v>222</v>
      </c>
      <c r="H641" s="142" t="s">
        <v>371</v>
      </c>
      <c r="I641" s="142" t="s">
        <v>233</v>
      </c>
      <c r="J641" s="142" t="s">
        <v>225</v>
      </c>
      <c r="K641" s="140" t="s">
        <v>5920</v>
      </c>
      <c r="L641" s="140" t="s">
        <v>7516</v>
      </c>
      <c r="M641" s="142" t="s">
        <v>243</v>
      </c>
      <c r="N641" s="142" t="s">
        <v>507</v>
      </c>
      <c r="O641" s="142" t="s">
        <v>245</v>
      </c>
      <c r="P641" s="143">
        <v>90000000</v>
      </c>
      <c r="Q641" s="143">
        <v>90000000</v>
      </c>
      <c r="R641" s="140">
        <v>0</v>
      </c>
      <c r="S641" s="142" t="s">
        <v>237</v>
      </c>
      <c r="T641" s="144" t="s">
        <v>24</v>
      </c>
      <c r="U641" s="142" t="s">
        <v>24</v>
      </c>
      <c r="V641" s="142"/>
      <c r="W641" s="142" t="s">
        <v>24</v>
      </c>
      <c r="X641" s="142"/>
      <c r="Y641" s="145" t="s">
        <v>24</v>
      </c>
    </row>
    <row r="642" spans="1:25" s="108" customFormat="1" x14ac:dyDescent="0.25">
      <c r="A642" s="107">
        <v>632</v>
      </c>
      <c r="B642" s="108" t="s">
        <v>5866</v>
      </c>
      <c r="C642" s="14" t="s">
        <v>54</v>
      </c>
      <c r="D642" s="14"/>
      <c r="E642" s="140" t="s">
        <v>7517</v>
      </c>
      <c r="F642" s="141" t="s">
        <v>7518</v>
      </c>
      <c r="G642" s="142" t="s">
        <v>231</v>
      </c>
      <c r="H642" s="142" t="s">
        <v>365</v>
      </c>
      <c r="I642" s="142" t="s">
        <v>233</v>
      </c>
      <c r="J642" s="142" t="s">
        <v>225</v>
      </c>
      <c r="K642" s="140" t="s">
        <v>5924</v>
      </c>
      <c r="L642" s="140" t="s">
        <v>7519</v>
      </c>
      <c r="M642" s="142" t="s">
        <v>243</v>
      </c>
      <c r="N642" s="142" t="s">
        <v>507</v>
      </c>
      <c r="O642" s="142" t="s">
        <v>245</v>
      </c>
      <c r="P642" s="143">
        <v>360000000</v>
      </c>
      <c r="Q642" s="143">
        <v>360000000</v>
      </c>
      <c r="R642" s="140">
        <v>0</v>
      </c>
      <c r="S642" s="142" t="s">
        <v>237</v>
      </c>
      <c r="T642" s="144" t="s">
        <v>24</v>
      </c>
      <c r="U642" s="142" t="s">
        <v>24</v>
      </c>
      <c r="V642" s="142"/>
      <c r="W642" s="142" t="s">
        <v>24</v>
      </c>
      <c r="X642" s="142"/>
      <c r="Y642" s="145" t="s">
        <v>24</v>
      </c>
    </row>
    <row r="643" spans="1:25" s="108" customFormat="1" x14ac:dyDescent="0.25">
      <c r="A643" s="107">
        <v>633</v>
      </c>
      <c r="B643" s="108" t="s">
        <v>5867</v>
      </c>
      <c r="C643" s="14" t="s">
        <v>54</v>
      </c>
      <c r="D643" s="14"/>
      <c r="E643" s="140" t="s">
        <v>7520</v>
      </c>
      <c r="F643" s="141" t="s">
        <v>7521</v>
      </c>
      <c r="G643" s="142" t="s">
        <v>231</v>
      </c>
      <c r="H643" s="142" t="s">
        <v>347</v>
      </c>
      <c r="I643" s="142" t="s">
        <v>233</v>
      </c>
      <c r="J643" s="142" t="s">
        <v>225</v>
      </c>
      <c r="K643" s="140" t="s">
        <v>5914</v>
      </c>
      <c r="L643" s="140" t="s">
        <v>7522</v>
      </c>
      <c r="M643" s="142" t="s">
        <v>243</v>
      </c>
      <c r="N643" s="142" t="s">
        <v>507</v>
      </c>
      <c r="O643" s="142" t="s">
        <v>245</v>
      </c>
      <c r="P643" s="143">
        <v>553287750</v>
      </c>
      <c r="Q643" s="143">
        <v>553287750</v>
      </c>
      <c r="R643" s="140">
        <v>0</v>
      </c>
      <c r="S643" s="142" t="s">
        <v>237</v>
      </c>
      <c r="T643" s="144" t="s">
        <v>24</v>
      </c>
      <c r="U643" s="142" t="s">
        <v>24</v>
      </c>
      <c r="V643" s="142"/>
      <c r="W643" s="142" t="s">
        <v>24</v>
      </c>
      <c r="X643" s="142"/>
      <c r="Y643" s="145" t="s">
        <v>24</v>
      </c>
    </row>
    <row r="644" spans="1:25" s="108" customFormat="1" x14ac:dyDescent="0.25">
      <c r="A644" s="107">
        <v>634</v>
      </c>
      <c r="B644" s="108" t="s">
        <v>5868</v>
      </c>
      <c r="C644" s="14" t="s">
        <v>54</v>
      </c>
      <c r="D644" s="14"/>
      <c r="E644" s="140" t="s">
        <v>7523</v>
      </c>
      <c r="F644" s="141" t="s">
        <v>7524</v>
      </c>
      <c r="G644" s="142" t="s">
        <v>231</v>
      </c>
      <c r="H644" s="142" t="s">
        <v>361</v>
      </c>
      <c r="I644" s="142" t="s">
        <v>233</v>
      </c>
      <c r="J644" s="142" t="s">
        <v>225</v>
      </c>
      <c r="K644" s="140" t="s">
        <v>5920</v>
      </c>
      <c r="L644" s="140" t="s">
        <v>7525</v>
      </c>
      <c r="M644" s="142" t="s">
        <v>243</v>
      </c>
      <c r="N644" s="142" t="s">
        <v>507</v>
      </c>
      <c r="O644" s="142" t="s">
        <v>245</v>
      </c>
      <c r="P644" s="143">
        <v>4976981219</v>
      </c>
      <c r="Q644" s="143">
        <v>4976981219</v>
      </c>
      <c r="R644" s="140">
        <v>0</v>
      </c>
      <c r="S644" s="142" t="s">
        <v>237</v>
      </c>
      <c r="T644" s="144" t="s">
        <v>24</v>
      </c>
      <c r="U644" s="142" t="s">
        <v>24</v>
      </c>
      <c r="V644" s="142"/>
      <c r="W644" s="142" t="s">
        <v>24</v>
      </c>
      <c r="X644" s="142"/>
      <c r="Y644" s="145" t="s">
        <v>24</v>
      </c>
    </row>
    <row r="645" spans="1:25" s="108" customFormat="1" x14ac:dyDescent="0.25">
      <c r="A645" s="107">
        <v>635</v>
      </c>
      <c r="B645" s="108" t="s">
        <v>5869</v>
      </c>
      <c r="C645" s="14" t="s">
        <v>54</v>
      </c>
      <c r="D645" s="14"/>
      <c r="E645" s="140" t="s">
        <v>7526</v>
      </c>
      <c r="F645" s="141" t="s">
        <v>7527</v>
      </c>
      <c r="G645" s="142" t="s">
        <v>231</v>
      </c>
      <c r="H645" s="142" t="s">
        <v>347</v>
      </c>
      <c r="I645" s="142" t="s">
        <v>233</v>
      </c>
      <c r="J645" s="142" t="s">
        <v>225</v>
      </c>
      <c r="K645" s="140" t="s">
        <v>5932</v>
      </c>
      <c r="L645" s="140" t="s">
        <v>7528</v>
      </c>
      <c r="M645" s="142" t="s">
        <v>243</v>
      </c>
      <c r="N645" s="142" t="s">
        <v>507</v>
      </c>
      <c r="O645" s="142" t="s">
        <v>245</v>
      </c>
      <c r="P645" s="143">
        <v>59200000</v>
      </c>
      <c r="Q645" s="143">
        <v>59200000</v>
      </c>
      <c r="R645" s="140">
        <v>0</v>
      </c>
      <c r="S645" s="142" t="s">
        <v>237</v>
      </c>
      <c r="T645" s="144" t="s">
        <v>24</v>
      </c>
      <c r="U645" s="142" t="s">
        <v>24</v>
      </c>
      <c r="V645" s="142"/>
      <c r="W645" s="142" t="s">
        <v>24</v>
      </c>
      <c r="X645" s="142"/>
      <c r="Y645" s="145" t="s">
        <v>24</v>
      </c>
    </row>
    <row r="646" spans="1:25" s="108" customFormat="1" x14ac:dyDescent="0.25">
      <c r="A646" s="107">
        <v>636</v>
      </c>
      <c r="B646" s="108" t="s">
        <v>5870</v>
      </c>
      <c r="C646" s="14" t="s">
        <v>54</v>
      </c>
      <c r="D646" s="14"/>
      <c r="E646" s="140" t="s">
        <v>7529</v>
      </c>
      <c r="F646" s="141" t="s">
        <v>7530</v>
      </c>
      <c r="G646" s="142" t="s">
        <v>231</v>
      </c>
      <c r="H646" s="142" t="s">
        <v>330</v>
      </c>
      <c r="I646" s="142" t="s">
        <v>233</v>
      </c>
      <c r="J646" s="142" t="s">
        <v>225</v>
      </c>
      <c r="K646" s="140" t="s">
        <v>5924</v>
      </c>
      <c r="L646" s="140" t="s">
        <v>7531</v>
      </c>
      <c r="M646" s="142" t="s">
        <v>243</v>
      </c>
      <c r="N646" s="142" t="s">
        <v>507</v>
      </c>
      <c r="O646" s="142" t="s">
        <v>245</v>
      </c>
      <c r="P646" s="160">
        <v>0</v>
      </c>
      <c r="Q646" s="143">
        <v>0</v>
      </c>
      <c r="R646" s="140">
        <v>0</v>
      </c>
      <c r="S646" s="142" t="s">
        <v>237</v>
      </c>
      <c r="T646" s="144" t="s">
        <v>24</v>
      </c>
      <c r="U646" s="142" t="s">
        <v>24</v>
      </c>
      <c r="V646" s="142"/>
      <c r="W646" s="142" t="s">
        <v>24</v>
      </c>
      <c r="X646" s="142"/>
      <c r="Y646" s="145" t="s">
        <v>24</v>
      </c>
    </row>
    <row r="647" spans="1:25" s="108" customFormat="1" x14ac:dyDescent="0.25">
      <c r="A647" s="107">
        <v>637</v>
      </c>
      <c r="B647" s="108" t="s">
        <v>5871</v>
      </c>
      <c r="C647" s="14" t="s">
        <v>54</v>
      </c>
      <c r="D647" s="14"/>
      <c r="E647" s="140" t="s">
        <v>7532</v>
      </c>
      <c r="F647" s="141" t="s">
        <v>7533</v>
      </c>
      <c r="G647" s="142" t="s">
        <v>231</v>
      </c>
      <c r="H647" s="142" t="s">
        <v>365</v>
      </c>
      <c r="I647" s="142" t="s">
        <v>233</v>
      </c>
      <c r="J647" s="142" t="s">
        <v>225</v>
      </c>
      <c r="K647" s="140" t="s">
        <v>5908</v>
      </c>
      <c r="L647" s="140" t="s">
        <v>7534</v>
      </c>
      <c r="M647" s="142" t="s">
        <v>243</v>
      </c>
      <c r="N647" s="142" t="s">
        <v>507</v>
      </c>
      <c r="O647" s="142" t="s">
        <v>245</v>
      </c>
      <c r="P647" s="143">
        <v>1477662621</v>
      </c>
      <c r="Q647" s="143">
        <v>1477662621</v>
      </c>
      <c r="R647" s="140">
        <v>0</v>
      </c>
      <c r="S647" s="142" t="s">
        <v>237</v>
      </c>
      <c r="T647" s="144" t="s">
        <v>24</v>
      </c>
      <c r="U647" s="142" t="s">
        <v>24</v>
      </c>
      <c r="V647" s="142"/>
      <c r="W647" s="142" t="s">
        <v>24</v>
      </c>
      <c r="X647" s="142"/>
      <c r="Y647" s="145" t="s">
        <v>24</v>
      </c>
    </row>
    <row r="648" spans="1:25" s="108" customFormat="1" x14ac:dyDescent="0.25">
      <c r="A648" s="107">
        <v>638</v>
      </c>
      <c r="B648" s="108" t="s">
        <v>5872</v>
      </c>
      <c r="C648" s="14" t="s">
        <v>54</v>
      </c>
      <c r="D648" s="14"/>
      <c r="E648" s="140" t="s">
        <v>7535</v>
      </c>
      <c r="F648" s="141" t="s">
        <v>7527</v>
      </c>
      <c r="G648" s="142" t="s">
        <v>231</v>
      </c>
      <c r="H648" s="142" t="s">
        <v>365</v>
      </c>
      <c r="I648" s="142" t="s">
        <v>233</v>
      </c>
      <c r="J648" s="142" t="s">
        <v>225</v>
      </c>
      <c r="K648" s="140" t="s">
        <v>5920</v>
      </c>
      <c r="L648" s="140" t="s">
        <v>7536</v>
      </c>
      <c r="M648" s="142" t="s">
        <v>243</v>
      </c>
      <c r="N648" s="142" t="s">
        <v>507</v>
      </c>
      <c r="O648" s="142" t="s">
        <v>245</v>
      </c>
      <c r="P648" s="143">
        <v>694371906</v>
      </c>
      <c r="Q648" s="143">
        <v>694371906</v>
      </c>
      <c r="R648" s="140">
        <v>0</v>
      </c>
      <c r="S648" s="142" t="s">
        <v>237</v>
      </c>
      <c r="T648" s="144" t="s">
        <v>24</v>
      </c>
      <c r="U648" s="142" t="s">
        <v>24</v>
      </c>
      <c r="V648" s="142"/>
      <c r="W648" s="142" t="s">
        <v>24</v>
      </c>
      <c r="X648" s="142"/>
      <c r="Y648" s="145" t="s">
        <v>24</v>
      </c>
    </row>
    <row r="649" spans="1:25" s="108" customFormat="1" x14ac:dyDescent="0.25">
      <c r="A649" s="107">
        <v>639</v>
      </c>
      <c r="B649" s="108" t="s">
        <v>5873</v>
      </c>
      <c r="C649" s="14" t="s">
        <v>54</v>
      </c>
      <c r="D649" s="14"/>
      <c r="E649" s="140" t="s">
        <v>7537</v>
      </c>
      <c r="F649" s="141" t="s">
        <v>7538</v>
      </c>
      <c r="G649" s="142" t="s">
        <v>231</v>
      </c>
      <c r="H649" s="142" t="s">
        <v>365</v>
      </c>
      <c r="I649" s="142" t="s">
        <v>233</v>
      </c>
      <c r="J649" s="142" t="s">
        <v>225</v>
      </c>
      <c r="K649" s="140" t="s">
        <v>5924</v>
      </c>
      <c r="L649" s="140" t="s">
        <v>7539</v>
      </c>
      <c r="M649" s="142" t="s">
        <v>243</v>
      </c>
      <c r="N649" s="142" t="s">
        <v>507</v>
      </c>
      <c r="O649" s="142" t="s">
        <v>245</v>
      </c>
      <c r="P649" s="143">
        <v>71299400000</v>
      </c>
      <c r="Q649" s="143">
        <v>71299400000</v>
      </c>
      <c r="R649" s="140">
        <v>0</v>
      </c>
      <c r="S649" s="142" t="s">
        <v>237</v>
      </c>
      <c r="T649" s="144" t="s">
        <v>24</v>
      </c>
      <c r="U649" s="142" t="s">
        <v>24</v>
      </c>
      <c r="V649" s="142"/>
      <c r="W649" s="142" t="s">
        <v>24</v>
      </c>
      <c r="X649" s="142"/>
      <c r="Y649" s="145" t="s">
        <v>24</v>
      </c>
    </row>
    <row r="650" spans="1:25" s="108" customFormat="1" x14ac:dyDescent="0.25">
      <c r="A650" s="107">
        <v>640</v>
      </c>
      <c r="B650" s="108" t="s">
        <v>5874</v>
      </c>
      <c r="C650" s="14" t="s">
        <v>54</v>
      </c>
      <c r="D650" s="14"/>
      <c r="E650" s="140" t="s">
        <v>7540</v>
      </c>
      <c r="F650" s="141" t="s">
        <v>7541</v>
      </c>
      <c r="G650" s="142" t="s">
        <v>231</v>
      </c>
      <c r="H650" s="142" t="s">
        <v>365</v>
      </c>
      <c r="I650" s="142" t="s">
        <v>233</v>
      </c>
      <c r="J650" s="142" t="s">
        <v>225</v>
      </c>
      <c r="K650" s="140" t="s">
        <v>5908</v>
      </c>
      <c r="L650" s="140" t="s">
        <v>7542</v>
      </c>
      <c r="M650" s="142" t="s">
        <v>243</v>
      </c>
      <c r="N650" s="142" t="s">
        <v>507</v>
      </c>
      <c r="O650" s="142" t="s">
        <v>245</v>
      </c>
      <c r="P650" s="143">
        <v>400000000</v>
      </c>
      <c r="Q650" s="143">
        <v>400000000</v>
      </c>
      <c r="R650" s="140">
        <v>0</v>
      </c>
      <c r="S650" s="142" t="s">
        <v>237</v>
      </c>
      <c r="T650" s="144" t="s">
        <v>24</v>
      </c>
      <c r="U650" s="142" t="s">
        <v>24</v>
      </c>
      <c r="V650" s="142"/>
      <c r="W650" s="142" t="s">
        <v>24</v>
      </c>
      <c r="X650" s="142"/>
      <c r="Y650" s="145" t="s">
        <v>24</v>
      </c>
    </row>
    <row r="651" spans="1:25" s="108" customFormat="1" x14ac:dyDescent="0.25">
      <c r="A651" s="107">
        <v>641</v>
      </c>
      <c r="B651" s="108" t="s">
        <v>5875</v>
      </c>
      <c r="C651" s="14" t="s">
        <v>54</v>
      </c>
      <c r="D651" s="14"/>
      <c r="E651" s="161" t="s">
        <v>7543</v>
      </c>
      <c r="F651" s="141" t="s">
        <v>7544</v>
      </c>
      <c r="G651" s="142" t="s">
        <v>231</v>
      </c>
      <c r="H651" s="142" t="s">
        <v>365</v>
      </c>
      <c r="I651" s="142" t="s">
        <v>233</v>
      </c>
      <c r="J651" s="142" t="s">
        <v>225</v>
      </c>
      <c r="K651" s="140" t="s">
        <v>5920</v>
      </c>
      <c r="L651" s="140" t="s">
        <v>7545</v>
      </c>
      <c r="M651" s="142" t="s">
        <v>243</v>
      </c>
      <c r="N651" s="142" t="s">
        <v>507</v>
      </c>
      <c r="O651" s="142" t="s">
        <v>245</v>
      </c>
      <c r="P651" s="143">
        <v>43759</v>
      </c>
      <c r="Q651" s="143">
        <v>43759</v>
      </c>
      <c r="R651" s="140">
        <v>0</v>
      </c>
      <c r="S651" s="142" t="s">
        <v>237</v>
      </c>
      <c r="T651" s="144" t="s">
        <v>24</v>
      </c>
      <c r="U651" s="142" t="s">
        <v>24</v>
      </c>
      <c r="V651" s="142"/>
      <c r="W651" s="142" t="s">
        <v>24</v>
      </c>
      <c r="X651" s="142"/>
      <c r="Y651" s="145" t="s">
        <v>24</v>
      </c>
    </row>
    <row r="652" spans="1:25" s="108" customFormat="1" x14ac:dyDescent="0.25">
      <c r="A652" s="107">
        <v>642</v>
      </c>
      <c r="B652" s="108" t="s">
        <v>5876</v>
      </c>
      <c r="C652" s="14" t="s">
        <v>54</v>
      </c>
      <c r="D652" s="14"/>
      <c r="E652" s="140" t="s">
        <v>7546</v>
      </c>
      <c r="F652" s="141" t="s">
        <v>7530</v>
      </c>
      <c r="G652" s="142" t="s">
        <v>231</v>
      </c>
      <c r="H652" s="142" t="s">
        <v>330</v>
      </c>
      <c r="I652" s="142" t="s">
        <v>233</v>
      </c>
      <c r="J652" s="142" t="s">
        <v>225</v>
      </c>
      <c r="K652" s="140" t="s">
        <v>5924</v>
      </c>
      <c r="L652" s="140" t="s">
        <v>7547</v>
      </c>
      <c r="M652" s="142" t="s">
        <v>243</v>
      </c>
      <c r="N652" s="142" t="s">
        <v>507</v>
      </c>
      <c r="O652" s="142" t="s">
        <v>245</v>
      </c>
      <c r="P652" s="160">
        <v>0</v>
      </c>
      <c r="Q652" s="143">
        <v>0</v>
      </c>
      <c r="R652" s="140">
        <v>0</v>
      </c>
      <c r="S652" s="142" t="s">
        <v>237</v>
      </c>
      <c r="T652" s="144" t="s">
        <v>24</v>
      </c>
      <c r="U652" s="142" t="s">
        <v>24</v>
      </c>
      <c r="V652" s="142"/>
      <c r="W652" s="142" t="s">
        <v>24</v>
      </c>
      <c r="X652" s="142"/>
      <c r="Y652" s="145" t="s">
        <v>24</v>
      </c>
    </row>
    <row r="653" spans="1:25" s="108" customFormat="1" x14ac:dyDescent="0.25">
      <c r="A653" s="107">
        <v>643</v>
      </c>
      <c r="B653" s="108" t="s">
        <v>5877</v>
      </c>
      <c r="C653" s="14" t="s">
        <v>54</v>
      </c>
      <c r="D653" s="14"/>
      <c r="E653" s="140" t="s">
        <v>7548</v>
      </c>
      <c r="F653" s="141" t="s">
        <v>7549</v>
      </c>
      <c r="G653" s="142" t="s">
        <v>231</v>
      </c>
      <c r="H653" s="142" t="s">
        <v>365</v>
      </c>
      <c r="I653" s="142" t="s">
        <v>233</v>
      </c>
      <c r="J653" s="142" t="s">
        <v>225</v>
      </c>
      <c r="K653" s="140" t="s">
        <v>5920</v>
      </c>
      <c r="L653" s="140" t="s">
        <v>7550</v>
      </c>
      <c r="M653" s="142" t="s">
        <v>243</v>
      </c>
      <c r="N653" s="142" t="s">
        <v>507</v>
      </c>
      <c r="O653" s="142" t="s">
        <v>245</v>
      </c>
      <c r="P653" s="160">
        <v>162084734</v>
      </c>
      <c r="Q653" s="143">
        <f>+P653</f>
        <v>162084734</v>
      </c>
      <c r="R653" s="140">
        <v>0</v>
      </c>
      <c r="S653" s="142" t="s">
        <v>237</v>
      </c>
      <c r="T653" s="144" t="s">
        <v>24</v>
      </c>
      <c r="U653" s="142" t="s">
        <v>24</v>
      </c>
      <c r="V653" s="142"/>
      <c r="W653" s="142" t="s">
        <v>24</v>
      </c>
      <c r="X653" s="142"/>
      <c r="Y653" s="145" t="s">
        <v>24</v>
      </c>
    </row>
    <row r="654" spans="1:25" s="108" customFormat="1" x14ac:dyDescent="0.25">
      <c r="A654" s="107">
        <v>644</v>
      </c>
      <c r="B654" s="108" t="s">
        <v>5878</v>
      </c>
      <c r="C654" s="14" t="s">
        <v>54</v>
      </c>
      <c r="D654" s="14"/>
      <c r="E654" s="140" t="s">
        <v>7551</v>
      </c>
      <c r="F654" s="141" t="s">
        <v>7552</v>
      </c>
      <c r="G654" s="142" t="s">
        <v>231</v>
      </c>
      <c r="H654" s="142" t="s">
        <v>365</v>
      </c>
      <c r="I654" s="142" t="s">
        <v>233</v>
      </c>
      <c r="J654" s="142" t="s">
        <v>225</v>
      </c>
      <c r="K654" s="140" t="s">
        <v>5932</v>
      </c>
      <c r="L654" s="140" t="s">
        <v>7553</v>
      </c>
      <c r="M654" s="142" t="s">
        <v>243</v>
      </c>
      <c r="N654" s="142" t="s">
        <v>507</v>
      </c>
      <c r="O654" s="142" t="s">
        <v>245</v>
      </c>
      <c r="P654" s="143">
        <v>471180357</v>
      </c>
      <c r="Q654" s="143">
        <v>471180357</v>
      </c>
      <c r="R654" s="140">
        <v>0</v>
      </c>
      <c r="S654" s="142" t="s">
        <v>237</v>
      </c>
      <c r="T654" s="144" t="s">
        <v>24</v>
      </c>
      <c r="U654" s="142" t="s">
        <v>24</v>
      </c>
      <c r="V654" s="142"/>
      <c r="W654" s="142" t="s">
        <v>24</v>
      </c>
      <c r="X654" s="142"/>
      <c r="Y654" s="145" t="s">
        <v>24</v>
      </c>
    </row>
    <row r="655" spans="1:25" s="108" customFormat="1" x14ac:dyDescent="0.25">
      <c r="A655" s="107">
        <v>645</v>
      </c>
      <c r="B655" s="108" t="s">
        <v>5879</v>
      </c>
      <c r="C655" s="14" t="s">
        <v>54</v>
      </c>
      <c r="D655" s="14"/>
      <c r="E655" s="140" t="s">
        <v>7554</v>
      </c>
      <c r="F655" s="141" t="s">
        <v>7555</v>
      </c>
      <c r="G655" s="142" t="s">
        <v>231</v>
      </c>
      <c r="H655" s="142" t="s">
        <v>365</v>
      </c>
      <c r="I655" s="142" t="s">
        <v>233</v>
      </c>
      <c r="J655" s="142" t="s">
        <v>225</v>
      </c>
      <c r="K655" s="140" t="s">
        <v>5920</v>
      </c>
      <c r="L655" s="140" t="s">
        <v>7556</v>
      </c>
      <c r="M655" s="142" t="s">
        <v>243</v>
      </c>
      <c r="N655" s="142" t="s">
        <v>507</v>
      </c>
      <c r="O655" s="142" t="s">
        <v>245</v>
      </c>
      <c r="P655" s="143">
        <v>292741503</v>
      </c>
      <c r="Q655" s="143">
        <v>292741503</v>
      </c>
      <c r="R655" s="140">
        <v>0</v>
      </c>
      <c r="S655" s="142" t="s">
        <v>237</v>
      </c>
      <c r="T655" s="144" t="s">
        <v>24</v>
      </c>
      <c r="U655" s="142" t="s">
        <v>24</v>
      </c>
      <c r="V655" s="142"/>
      <c r="W655" s="142" t="s">
        <v>24</v>
      </c>
      <c r="X655" s="142"/>
      <c r="Y655" s="145" t="s">
        <v>24</v>
      </c>
    </row>
    <row r="656" spans="1:25" s="108" customFormat="1" x14ac:dyDescent="0.25">
      <c r="A656" s="107">
        <v>646</v>
      </c>
      <c r="B656" s="108" t="s">
        <v>5880</v>
      </c>
      <c r="C656" s="14" t="s">
        <v>54</v>
      </c>
      <c r="D656" s="14"/>
      <c r="E656" s="140" t="s">
        <v>7557</v>
      </c>
      <c r="F656" s="141" t="s">
        <v>7558</v>
      </c>
      <c r="G656" s="142" t="s">
        <v>231</v>
      </c>
      <c r="H656" s="142" t="s">
        <v>365</v>
      </c>
      <c r="I656" s="142" t="s">
        <v>233</v>
      </c>
      <c r="J656" s="142" t="s">
        <v>225</v>
      </c>
      <c r="K656" s="140" t="s">
        <v>5924</v>
      </c>
      <c r="L656" s="140" t="s">
        <v>7559</v>
      </c>
      <c r="M656" s="142" t="s">
        <v>243</v>
      </c>
      <c r="N656" s="142" t="s">
        <v>507</v>
      </c>
      <c r="O656" s="142" t="s">
        <v>245</v>
      </c>
      <c r="P656" s="143">
        <v>182772557</v>
      </c>
      <c r="Q656" s="143">
        <v>182772557</v>
      </c>
      <c r="R656" s="140">
        <v>0</v>
      </c>
      <c r="S656" s="142" t="s">
        <v>237</v>
      </c>
      <c r="T656" s="144" t="s">
        <v>24</v>
      </c>
      <c r="U656" s="142" t="s">
        <v>24</v>
      </c>
      <c r="V656" s="142"/>
      <c r="W656" s="142" t="s">
        <v>24</v>
      </c>
      <c r="X656" s="142"/>
      <c r="Y656" s="145" t="s">
        <v>24</v>
      </c>
    </row>
    <row r="657" spans="1:25" s="108" customFormat="1" x14ac:dyDescent="0.25">
      <c r="A657" s="107">
        <v>647</v>
      </c>
      <c r="B657" s="108" t="s">
        <v>5881</v>
      </c>
      <c r="C657" s="14" t="s">
        <v>54</v>
      </c>
      <c r="D657" s="14"/>
      <c r="E657" s="162" t="s">
        <v>7560</v>
      </c>
      <c r="F657" s="141" t="s">
        <v>7561</v>
      </c>
      <c r="G657" s="142" t="s">
        <v>231</v>
      </c>
      <c r="H657" s="142" t="s">
        <v>365</v>
      </c>
      <c r="I657" s="142" t="s">
        <v>233</v>
      </c>
      <c r="J657" s="142" t="s">
        <v>225</v>
      </c>
      <c r="K657" s="140" t="s">
        <v>5932</v>
      </c>
      <c r="L657" s="140" t="s">
        <v>7562</v>
      </c>
      <c r="M657" s="142" t="s">
        <v>243</v>
      </c>
      <c r="N657" s="142" t="s">
        <v>507</v>
      </c>
      <c r="O657" s="142" t="s">
        <v>245</v>
      </c>
      <c r="P657" s="143">
        <v>219297355</v>
      </c>
      <c r="Q657" s="143">
        <v>219297355</v>
      </c>
      <c r="R657" s="140">
        <v>0</v>
      </c>
      <c r="S657" s="142" t="s">
        <v>237</v>
      </c>
      <c r="T657" s="144" t="s">
        <v>24</v>
      </c>
      <c r="U657" s="142" t="s">
        <v>24</v>
      </c>
      <c r="V657" s="142"/>
      <c r="W657" s="142" t="s">
        <v>24</v>
      </c>
      <c r="X657" s="142"/>
      <c r="Y657" s="145" t="s">
        <v>24</v>
      </c>
    </row>
    <row r="658" spans="1:25" s="108" customFormat="1" x14ac:dyDescent="0.25">
      <c r="A658" s="107">
        <v>648</v>
      </c>
      <c r="B658" s="108" t="s">
        <v>5882</v>
      </c>
      <c r="C658" s="14" t="s">
        <v>54</v>
      </c>
      <c r="D658" s="14"/>
      <c r="E658" s="162" t="s">
        <v>7563</v>
      </c>
      <c r="F658" s="141" t="s">
        <v>7564</v>
      </c>
      <c r="G658" s="142" t="s">
        <v>231</v>
      </c>
      <c r="H658" s="142" t="s">
        <v>355</v>
      </c>
      <c r="I658" s="142" t="s">
        <v>233</v>
      </c>
      <c r="J658" s="142" t="s">
        <v>225</v>
      </c>
      <c r="K658" s="140" t="s">
        <v>5914</v>
      </c>
      <c r="L658" s="140" t="s">
        <v>7565</v>
      </c>
      <c r="M658" s="142" t="s">
        <v>244</v>
      </c>
      <c r="N658" s="142" t="s">
        <v>509</v>
      </c>
      <c r="O658" s="142" t="s">
        <v>245</v>
      </c>
      <c r="P658" s="143">
        <v>0</v>
      </c>
      <c r="Q658" s="143">
        <v>0</v>
      </c>
      <c r="R658" s="140">
        <v>0</v>
      </c>
      <c r="S658" s="142" t="s">
        <v>237</v>
      </c>
      <c r="T658" s="144" t="s">
        <v>24</v>
      </c>
      <c r="U658" s="142" t="s">
        <v>24</v>
      </c>
      <c r="V658" s="142"/>
      <c r="W658" s="142" t="s">
        <v>24</v>
      </c>
      <c r="X658" s="142"/>
      <c r="Y658" s="145" t="s">
        <v>24</v>
      </c>
    </row>
    <row r="659" spans="1:25" s="108" customFormat="1" x14ac:dyDescent="0.25">
      <c r="A659" s="107">
        <v>649</v>
      </c>
      <c r="B659" s="108" t="s">
        <v>5883</v>
      </c>
      <c r="C659" s="14" t="s">
        <v>54</v>
      </c>
      <c r="D659" s="14"/>
      <c r="E659" s="162" t="s">
        <v>7566</v>
      </c>
      <c r="F659" s="141" t="s">
        <v>7567</v>
      </c>
      <c r="G659" s="142" t="s">
        <v>222</v>
      </c>
      <c r="H659" s="142" t="s">
        <v>371</v>
      </c>
      <c r="I659" s="142" t="s">
        <v>233</v>
      </c>
      <c r="J659" s="142" t="s">
        <v>225</v>
      </c>
      <c r="K659" s="140" t="s">
        <v>5924</v>
      </c>
      <c r="L659" s="140" t="s">
        <v>7568</v>
      </c>
      <c r="M659" s="142" t="s">
        <v>243</v>
      </c>
      <c r="N659" s="142" t="s">
        <v>507</v>
      </c>
      <c r="O659" s="142" t="s">
        <v>245</v>
      </c>
      <c r="P659" s="143">
        <v>50000000</v>
      </c>
      <c r="Q659" s="143">
        <v>50000000</v>
      </c>
      <c r="R659" s="140">
        <v>0</v>
      </c>
      <c r="S659" s="142" t="s">
        <v>237</v>
      </c>
      <c r="T659" s="144" t="s">
        <v>24</v>
      </c>
      <c r="U659" s="142" t="s">
        <v>24</v>
      </c>
      <c r="V659" s="142"/>
      <c r="W659" s="142" t="s">
        <v>24</v>
      </c>
      <c r="X659" s="142"/>
      <c r="Y659" s="145" t="s">
        <v>24</v>
      </c>
    </row>
    <row r="660" spans="1:25" s="108" customFormat="1" x14ac:dyDescent="0.25">
      <c r="A660" s="107">
        <v>650</v>
      </c>
      <c r="B660" s="108" t="s">
        <v>5884</v>
      </c>
      <c r="C660" s="14" t="s">
        <v>54</v>
      </c>
      <c r="D660" s="14"/>
      <c r="E660" s="140" t="s">
        <v>7569</v>
      </c>
      <c r="F660" s="141" t="s">
        <v>7570</v>
      </c>
      <c r="G660" s="142" t="s">
        <v>231</v>
      </c>
      <c r="H660" s="142" t="s">
        <v>347</v>
      </c>
      <c r="I660" s="142" t="s">
        <v>233</v>
      </c>
      <c r="J660" s="142" t="s">
        <v>225</v>
      </c>
      <c r="K660" s="140" t="s">
        <v>5932</v>
      </c>
      <c r="L660" s="140" t="s">
        <v>7571</v>
      </c>
      <c r="M660" s="142" t="s">
        <v>243</v>
      </c>
      <c r="N660" s="142" t="s">
        <v>507</v>
      </c>
      <c r="O660" s="142" t="s">
        <v>245</v>
      </c>
      <c r="P660" s="143">
        <v>20000000</v>
      </c>
      <c r="Q660" s="143">
        <v>20000000</v>
      </c>
      <c r="R660" s="140">
        <v>0</v>
      </c>
      <c r="S660" s="142" t="s">
        <v>237</v>
      </c>
      <c r="T660" s="144" t="s">
        <v>24</v>
      </c>
      <c r="U660" s="142" t="s">
        <v>24</v>
      </c>
      <c r="V660" s="142"/>
      <c r="W660" s="142" t="s">
        <v>24</v>
      </c>
      <c r="X660" s="142"/>
      <c r="Y660" s="145" t="s">
        <v>24</v>
      </c>
    </row>
    <row r="661" spans="1:25" s="108" customFormat="1" x14ac:dyDescent="0.25">
      <c r="A661" s="107">
        <v>651</v>
      </c>
      <c r="B661" s="108" t="s">
        <v>5885</v>
      </c>
      <c r="C661" s="14" t="s">
        <v>54</v>
      </c>
      <c r="D661" s="14"/>
      <c r="E661" s="140" t="s">
        <v>7572</v>
      </c>
      <c r="F661" s="141" t="s">
        <v>7573</v>
      </c>
      <c r="G661" s="142" t="s">
        <v>231</v>
      </c>
      <c r="H661" s="142" t="s">
        <v>365</v>
      </c>
      <c r="I661" s="142" t="s">
        <v>233</v>
      </c>
      <c r="J661" s="142" t="s">
        <v>225</v>
      </c>
      <c r="K661" s="140" t="s">
        <v>5920</v>
      </c>
      <c r="L661" s="140" t="s">
        <v>7574</v>
      </c>
      <c r="M661" s="142" t="s">
        <v>243</v>
      </c>
      <c r="N661" s="142" t="s">
        <v>507</v>
      </c>
      <c r="O661" s="142" t="s">
        <v>245</v>
      </c>
      <c r="P661" s="143">
        <v>0</v>
      </c>
      <c r="Q661" s="143">
        <v>0</v>
      </c>
      <c r="R661" s="140">
        <v>0</v>
      </c>
      <c r="S661" s="142" t="s">
        <v>237</v>
      </c>
      <c r="T661" s="144" t="s">
        <v>24</v>
      </c>
      <c r="U661" s="142" t="s">
        <v>24</v>
      </c>
      <c r="V661" s="142"/>
      <c r="W661" s="142" t="s">
        <v>24</v>
      </c>
      <c r="X661" s="142"/>
      <c r="Y661" s="145" t="s">
        <v>24</v>
      </c>
    </row>
    <row r="662" spans="1:25" s="108" customFormat="1" x14ac:dyDescent="0.25">
      <c r="A662" s="107">
        <v>652</v>
      </c>
      <c r="B662" s="108" t="s">
        <v>5886</v>
      </c>
      <c r="C662" s="14" t="s">
        <v>54</v>
      </c>
      <c r="D662" s="14"/>
      <c r="E662" s="140" t="s">
        <v>7575</v>
      </c>
      <c r="F662" s="141" t="s">
        <v>7576</v>
      </c>
      <c r="G662" s="142" t="s">
        <v>231</v>
      </c>
      <c r="H662" s="142" t="s">
        <v>365</v>
      </c>
      <c r="I662" s="142" t="s">
        <v>233</v>
      </c>
      <c r="J662" s="142" t="s">
        <v>225</v>
      </c>
      <c r="K662" s="140" t="s">
        <v>7577</v>
      </c>
      <c r="L662" s="140" t="s">
        <v>7578</v>
      </c>
      <c r="M662" s="142" t="s">
        <v>243</v>
      </c>
      <c r="N662" s="142" t="s">
        <v>507</v>
      </c>
      <c r="O662" s="142" t="s">
        <v>245</v>
      </c>
      <c r="P662" s="143">
        <v>117500000</v>
      </c>
      <c r="Q662" s="143">
        <v>117500000</v>
      </c>
      <c r="R662" s="140">
        <v>0</v>
      </c>
      <c r="S662" s="142" t="s">
        <v>237</v>
      </c>
      <c r="T662" s="144" t="s">
        <v>24</v>
      </c>
      <c r="U662" s="142" t="s">
        <v>24</v>
      </c>
      <c r="V662" s="142"/>
      <c r="W662" s="142" t="s">
        <v>24</v>
      </c>
      <c r="X662" s="142"/>
      <c r="Y662" s="145" t="s">
        <v>24</v>
      </c>
    </row>
    <row r="663" spans="1:25" s="108" customFormat="1" x14ac:dyDescent="0.25">
      <c r="A663" s="107">
        <v>653</v>
      </c>
      <c r="B663" s="108" t="s">
        <v>5887</v>
      </c>
      <c r="C663" s="14" t="s">
        <v>54</v>
      </c>
      <c r="D663" s="14"/>
      <c r="E663" s="140" t="s">
        <v>7579</v>
      </c>
      <c r="F663" s="141" t="s">
        <v>7580</v>
      </c>
      <c r="G663" s="142" t="s">
        <v>231</v>
      </c>
      <c r="H663" s="142" t="s">
        <v>347</v>
      </c>
      <c r="I663" s="142" t="s">
        <v>233</v>
      </c>
      <c r="J663" s="142" t="s">
        <v>225</v>
      </c>
      <c r="K663" s="140" t="s">
        <v>7577</v>
      </c>
      <c r="L663" s="140" t="s">
        <v>7581</v>
      </c>
      <c r="M663" s="142" t="s">
        <v>243</v>
      </c>
      <c r="N663" s="142" t="s">
        <v>507</v>
      </c>
      <c r="O663" s="142" t="s">
        <v>245</v>
      </c>
      <c r="P663" s="160">
        <v>23437260</v>
      </c>
      <c r="Q663" s="143">
        <f>+P663</f>
        <v>23437260</v>
      </c>
      <c r="R663" s="140">
        <v>0</v>
      </c>
      <c r="S663" s="142" t="s">
        <v>237</v>
      </c>
      <c r="T663" s="144" t="s">
        <v>24</v>
      </c>
      <c r="U663" s="142" t="s">
        <v>24</v>
      </c>
      <c r="V663" s="142"/>
      <c r="W663" s="142" t="s">
        <v>24</v>
      </c>
      <c r="X663" s="142"/>
      <c r="Y663" s="145" t="s">
        <v>24</v>
      </c>
    </row>
    <row r="664" spans="1:25" s="108" customFormat="1" x14ac:dyDescent="0.25">
      <c r="A664" s="107">
        <v>654</v>
      </c>
      <c r="B664" s="108" t="s">
        <v>5888</v>
      </c>
      <c r="C664" s="14" t="s">
        <v>54</v>
      </c>
      <c r="D664" s="14"/>
      <c r="E664" s="140" t="s">
        <v>7582</v>
      </c>
      <c r="F664" s="141" t="s">
        <v>7583</v>
      </c>
      <c r="G664" s="142" t="s">
        <v>231</v>
      </c>
      <c r="H664" s="142" t="s">
        <v>365</v>
      </c>
      <c r="I664" s="142" t="s">
        <v>233</v>
      </c>
      <c r="J664" s="142" t="s">
        <v>225</v>
      </c>
      <c r="K664" s="140" t="s">
        <v>5908</v>
      </c>
      <c r="L664" s="140" t="s">
        <v>7584</v>
      </c>
      <c r="M664" s="142" t="s">
        <v>243</v>
      </c>
      <c r="N664" s="142" t="s">
        <v>507</v>
      </c>
      <c r="O664" s="142" t="s">
        <v>245</v>
      </c>
      <c r="P664" s="143">
        <v>0</v>
      </c>
      <c r="Q664" s="143">
        <v>0</v>
      </c>
      <c r="R664" s="140">
        <v>0</v>
      </c>
      <c r="S664" s="142" t="s">
        <v>237</v>
      </c>
      <c r="T664" s="144" t="s">
        <v>24</v>
      </c>
      <c r="U664" s="142" t="s">
        <v>24</v>
      </c>
      <c r="V664" s="142"/>
      <c r="W664" s="142" t="s">
        <v>24</v>
      </c>
      <c r="X664" s="142"/>
      <c r="Y664" s="145" t="s">
        <v>24</v>
      </c>
    </row>
    <row r="665" spans="1:25" s="108" customFormat="1" x14ac:dyDescent="0.25">
      <c r="A665" s="107">
        <v>655</v>
      </c>
      <c r="B665" s="108" t="s">
        <v>5889</v>
      </c>
      <c r="C665" s="14" t="s">
        <v>54</v>
      </c>
      <c r="D665" s="14"/>
      <c r="E665" s="140" t="s">
        <v>7585</v>
      </c>
      <c r="F665" s="141" t="s">
        <v>7586</v>
      </c>
      <c r="G665" s="142" t="s">
        <v>231</v>
      </c>
      <c r="H665" s="142" t="s">
        <v>365</v>
      </c>
      <c r="I665" s="142" t="s">
        <v>233</v>
      </c>
      <c r="J665" s="142" t="s">
        <v>225</v>
      </c>
      <c r="K665" s="140" t="s">
        <v>5924</v>
      </c>
      <c r="L665" s="140" t="s">
        <v>7587</v>
      </c>
      <c r="M665" s="142" t="s">
        <v>243</v>
      </c>
      <c r="N665" s="142" t="s">
        <v>507</v>
      </c>
      <c r="O665" s="142" t="s">
        <v>245</v>
      </c>
      <c r="P665" s="143">
        <v>457105294</v>
      </c>
      <c r="Q665" s="143">
        <v>457105294</v>
      </c>
      <c r="R665" s="140">
        <v>0</v>
      </c>
      <c r="S665" s="142" t="s">
        <v>237</v>
      </c>
      <c r="T665" s="144" t="s">
        <v>24</v>
      </c>
      <c r="U665" s="142" t="s">
        <v>24</v>
      </c>
      <c r="V665" s="142"/>
      <c r="W665" s="142" t="s">
        <v>24</v>
      </c>
      <c r="X665" s="142"/>
      <c r="Y665" s="145" t="s">
        <v>24</v>
      </c>
    </row>
    <row r="666" spans="1:25" s="108" customFormat="1" x14ac:dyDescent="0.25">
      <c r="A666" s="107">
        <v>656</v>
      </c>
      <c r="B666" s="108" t="s">
        <v>5890</v>
      </c>
      <c r="C666" s="14" t="s">
        <v>54</v>
      </c>
      <c r="D666" s="14"/>
      <c r="E666" s="163" t="s">
        <v>7588</v>
      </c>
      <c r="F666" s="141" t="s">
        <v>7589</v>
      </c>
      <c r="G666" s="142" t="s">
        <v>231</v>
      </c>
      <c r="H666" s="142" t="s">
        <v>347</v>
      </c>
      <c r="I666" s="142" t="s">
        <v>233</v>
      </c>
      <c r="J666" s="142" t="s">
        <v>225</v>
      </c>
      <c r="K666" s="140" t="s">
        <v>5908</v>
      </c>
      <c r="L666" s="140" t="s">
        <v>7590</v>
      </c>
      <c r="M666" s="142" t="s">
        <v>272</v>
      </c>
      <c r="N666" s="142" t="s">
        <v>794</v>
      </c>
      <c r="O666" s="142" t="s">
        <v>245</v>
      </c>
      <c r="P666" s="143">
        <v>15620000</v>
      </c>
      <c r="Q666" s="143">
        <v>15620000</v>
      </c>
      <c r="R666" s="140">
        <v>0</v>
      </c>
      <c r="S666" s="142" t="s">
        <v>237</v>
      </c>
      <c r="T666" s="144" t="s">
        <v>24</v>
      </c>
      <c r="U666" s="142" t="s">
        <v>24</v>
      </c>
      <c r="V666" s="142"/>
      <c r="W666" s="142" t="s">
        <v>24</v>
      </c>
      <c r="X666" s="142"/>
      <c r="Y666" s="145" t="s">
        <v>24</v>
      </c>
    </row>
    <row r="667" spans="1:25" s="108" customFormat="1" x14ac:dyDescent="0.25">
      <c r="A667" s="107">
        <v>657</v>
      </c>
      <c r="B667" s="108" t="s">
        <v>5891</v>
      </c>
      <c r="C667" s="14" t="s">
        <v>54</v>
      </c>
      <c r="D667" s="14"/>
      <c r="E667" s="140" t="s">
        <v>7591</v>
      </c>
      <c r="F667" s="141" t="s">
        <v>7592</v>
      </c>
      <c r="G667" s="142" t="s">
        <v>231</v>
      </c>
      <c r="H667" s="142" t="s">
        <v>365</v>
      </c>
      <c r="I667" s="142" t="s">
        <v>233</v>
      </c>
      <c r="J667" s="142" t="s">
        <v>225</v>
      </c>
      <c r="K667" s="140" t="s">
        <v>5920</v>
      </c>
      <c r="L667" s="140" t="s">
        <v>7593</v>
      </c>
      <c r="M667" s="142" t="s">
        <v>243</v>
      </c>
      <c r="N667" s="142" t="s">
        <v>507</v>
      </c>
      <c r="O667" s="142" t="s">
        <v>245</v>
      </c>
      <c r="P667" s="143">
        <v>37246032</v>
      </c>
      <c r="Q667" s="143">
        <v>37246032</v>
      </c>
      <c r="R667" s="140">
        <v>0</v>
      </c>
      <c r="S667" s="142" t="s">
        <v>237</v>
      </c>
      <c r="T667" s="144" t="s">
        <v>24</v>
      </c>
      <c r="U667" s="142" t="s">
        <v>24</v>
      </c>
      <c r="V667" s="142"/>
      <c r="W667" s="142" t="s">
        <v>24</v>
      </c>
      <c r="X667" s="142"/>
      <c r="Y667" s="145" t="s">
        <v>24</v>
      </c>
    </row>
    <row r="668" spans="1:25" s="108" customFormat="1" x14ac:dyDescent="0.25">
      <c r="A668" s="107">
        <v>658</v>
      </c>
      <c r="B668" s="108" t="s">
        <v>5892</v>
      </c>
      <c r="C668" s="14" t="s">
        <v>54</v>
      </c>
      <c r="D668" s="14"/>
      <c r="E668" s="164" t="s">
        <v>7594</v>
      </c>
      <c r="F668" s="165" t="s">
        <v>7573</v>
      </c>
      <c r="G668" s="166" t="s">
        <v>231</v>
      </c>
      <c r="H668" s="166" t="s">
        <v>365</v>
      </c>
      <c r="I668" s="166" t="s">
        <v>233</v>
      </c>
      <c r="J668" s="166" t="s">
        <v>225</v>
      </c>
      <c r="K668" s="140" t="s">
        <v>5932</v>
      </c>
      <c r="L668" s="140" t="s">
        <v>7553</v>
      </c>
      <c r="M668" s="142" t="s">
        <v>243</v>
      </c>
      <c r="N668" s="166" t="s">
        <v>507</v>
      </c>
      <c r="O668" s="166" t="s">
        <v>245</v>
      </c>
      <c r="P668" s="167">
        <v>132988690</v>
      </c>
      <c r="Q668" s="167">
        <v>132988690</v>
      </c>
      <c r="R668" s="164">
        <v>0</v>
      </c>
      <c r="S668" s="166" t="s">
        <v>237</v>
      </c>
      <c r="T668" s="168" t="s">
        <v>24</v>
      </c>
      <c r="U668" s="166" t="s">
        <v>24</v>
      </c>
      <c r="V668" s="166"/>
      <c r="W668" s="166" t="s">
        <v>24</v>
      </c>
      <c r="X668" s="166"/>
      <c r="Y668" s="169" t="s">
        <v>24</v>
      </c>
    </row>
    <row r="669" spans="1:25" s="108" customFormat="1" ht="38.25" x14ac:dyDescent="0.25">
      <c r="A669" s="107">
        <v>659</v>
      </c>
      <c r="B669" s="108" t="s">
        <v>5893</v>
      </c>
      <c r="C669" s="14" t="s">
        <v>54</v>
      </c>
      <c r="D669" s="14"/>
      <c r="E669" s="170" t="s">
        <v>7595</v>
      </c>
      <c r="F669" s="171">
        <v>40130</v>
      </c>
      <c r="G669" s="166" t="s">
        <v>231</v>
      </c>
      <c r="H669" s="166" t="s">
        <v>365</v>
      </c>
      <c r="I669" s="166" t="s">
        <v>233</v>
      </c>
      <c r="J669" s="166" t="s">
        <v>225</v>
      </c>
      <c r="K669" s="164" t="s">
        <v>5908</v>
      </c>
      <c r="L669" s="172" t="s">
        <v>7596</v>
      </c>
      <c r="M669" s="166" t="s">
        <v>243</v>
      </c>
      <c r="N669" s="166" t="s">
        <v>507</v>
      </c>
      <c r="O669" s="166" t="s">
        <v>227</v>
      </c>
      <c r="P669" s="173">
        <v>643000000</v>
      </c>
      <c r="Q669" s="173">
        <v>643000000</v>
      </c>
      <c r="R669" s="174">
        <v>0</v>
      </c>
      <c r="S669" s="166" t="s">
        <v>237</v>
      </c>
      <c r="T669" s="175"/>
      <c r="U669" s="175"/>
      <c r="V669" s="175"/>
      <c r="W669" s="175"/>
      <c r="X669" s="175"/>
      <c r="Y669" s="176"/>
    </row>
    <row r="670" spans="1:25" s="108" customFormat="1" x14ac:dyDescent="0.25">
      <c r="A670" s="107">
        <v>660</v>
      </c>
      <c r="B670" s="108" t="s">
        <v>5894</v>
      </c>
      <c r="C670" s="14" t="s">
        <v>54</v>
      </c>
      <c r="D670" s="14"/>
      <c r="E670" s="177" t="s">
        <v>7597</v>
      </c>
      <c r="F670" s="178">
        <v>42164</v>
      </c>
      <c r="G670" s="142" t="s">
        <v>231</v>
      </c>
      <c r="H670" s="15" t="s">
        <v>363</v>
      </c>
      <c r="I670" s="142" t="s">
        <v>233</v>
      </c>
      <c r="J670" s="142" t="s">
        <v>225</v>
      </c>
      <c r="K670" s="140" t="s">
        <v>5920</v>
      </c>
      <c r="L670" s="15" t="s">
        <v>7598</v>
      </c>
      <c r="M670" s="142" t="s">
        <v>243</v>
      </c>
      <c r="N670" s="142" t="s">
        <v>507</v>
      </c>
      <c r="O670" s="142" t="s">
        <v>245</v>
      </c>
      <c r="P670" s="179">
        <v>29958968707</v>
      </c>
      <c r="Q670" s="179">
        <v>29958968707</v>
      </c>
      <c r="R670" s="15">
        <v>0</v>
      </c>
      <c r="S670" s="142" t="s">
        <v>237</v>
      </c>
      <c r="T670" s="15"/>
      <c r="U670" s="15"/>
      <c r="V670" s="15"/>
      <c r="W670" s="15"/>
      <c r="X670" s="15"/>
      <c r="Y670" s="180"/>
    </row>
    <row r="671" spans="1:25" s="108" customFormat="1" ht="77.25" thickBot="1" x14ac:dyDescent="0.3">
      <c r="A671" s="107">
        <v>661</v>
      </c>
      <c r="B671" s="108" t="s">
        <v>5895</v>
      </c>
      <c r="C671" s="14" t="s">
        <v>54</v>
      </c>
      <c r="D671" s="14"/>
      <c r="E671" s="181" t="s">
        <v>7505</v>
      </c>
      <c r="F671" s="182">
        <v>43733</v>
      </c>
      <c r="G671" s="142" t="s">
        <v>222</v>
      </c>
      <c r="H671" s="142" t="s">
        <v>371</v>
      </c>
      <c r="I671" s="142" t="s">
        <v>233</v>
      </c>
      <c r="J671" s="142" t="s">
        <v>225</v>
      </c>
      <c r="K671" s="140" t="s">
        <v>5932</v>
      </c>
      <c r="L671" s="183" t="s">
        <v>7599</v>
      </c>
      <c r="M671" s="142" t="s">
        <v>264</v>
      </c>
      <c r="N671" s="142" t="s">
        <v>725</v>
      </c>
      <c r="O671" s="142" t="s">
        <v>245</v>
      </c>
      <c r="P671" s="179">
        <v>220584000</v>
      </c>
      <c r="Q671" s="179">
        <v>220584000</v>
      </c>
      <c r="R671" s="140">
        <v>0</v>
      </c>
      <c r="S671" s="142" t="s">
        <v>237</v>
      </c>
      <c r="T671" s="15"/>
      <c r="U671" s="15"/>
      <c r="V671" s="15"/>
      <c r="W671" s="15"/>
      <c r="X671" s="15"/>
      <c r="Y671" s="180"/>
    </row>
    <row r="672" spans="1:25" s="108" customFormat="1" ht="15.75" thickBot="1" x14ac:dyDescent="0.3">
      <c r="A672" s="107">
        <v>662</v>
      </c>
      <c r="B672" s="108" t="s">
        <v>5896</v>
      </c>
      <c r="C672" s="14" t="s">
        <v>54</v>
      </c>
      <c r="D672" s="14"/>
      <c r="E672" s="177" t="s">
        <v>7600</v>
      </c>
      <c r="F672" s="178">
        <v>41590</v>
      </c>
      <c r="G672" s="4" t="s">
        <v>247</v>
      </c>
      <c r="H672" s="4" t="s">
        <v>351</v>
      </c>
      <c r="I672" s="142" t="s">
        <v>233</v>
      </c>
      <c r="J672" s="142" t="s">
        <v>225</v>
      </c>
      <c r="K672" s="140" t="s">
        <v>5924</v>
      </c>
      <c r="L672" s="15" t="s">
        <v>7601</v>
      </c>
      <c r="M672" s="142" t="s">
        <v>317</v>
      </c>
      <c r="N672" s="142" t="s">
        <v>1337</v>
      </c>
      <c r="O672" s="142" t="s">
        <v>245</v>
      </c>
      <c r="P672" s="179">
        <v>589000000</v>
      </c>
      <c r="Q672" s="179">
        <v>589000000</v>
      </c>
      <c r="R672" s="140">
        <v>0</v>
      </c>
      <c r="S672" s="142" t="s">
        <v>237</v>
      </c>
      <c r="T672" s="15"/>
      <c r="U672" s="15"/>
      <c r="V672" s="15"/>
      <c r="W672" s="15"/>
      <c r="X672" s="15"/>
      <c r="Y672" s="180"/>
    </row>
    <row r="673" spans="1:25" s="108" customFormat="1" x14ac:dyDescent="0.25">
      <c r="A673" s="107">
        <v>663</v>
      </c>
      <c r="B673" s="108" t="s">
        <v>5897</v>
      </c>
      <c r="C673" s="14" t="s">
        <v>54</v>
      </c>
      <c r="D673" s="14"/>
      <c r="E673" s="177" t="s">
        <v>7602</v>
      </c>
      <c r="F673" s="178">
        <v>41251</v>
      </c>
      <c r="G673" s="142" t="s">
        <v>231</v>
      </c>
      <c r="H673" s="142" t="s">
        <v>345</v>
      </c>
      <c r="I673" s="142" t="s">
        <v>233</v>
      </c>
      <c r="J673" s="142" t="s">
        <v>225</v>
      </c>
      <c r="K673" s="140" t="s">
        <v>5920</v>
      </c>
      <c r="L673" s="142" t="s">
        <v>7603</v>
      </c>
      <c r="M673" s="142" t="s">
        <v>243</v>
      </c>
      <c r="N673" s="142" t="s">
        <v>507</v>
      </c>
      <c r="O673" s="142" t="s">
        <v>245</v>
      </c>
      <c r="P673" s="179">
        <v>0</v>
      </c>
      <c r="Q673" s="179">
        <v>0</v>
      </c>
      <c r="R673" s="184">
        <v>0</v>
      </c>
      <c r="S673" s="142" t="s">
        <v>237</v>
      </c>
      <c r="T673" s="15"/>
      <c r="U673" s="15"/>
      <c r="V673" s="15"/>
      <c r="W673" s="15"/>
      <c r="X673" s="15"/>
      <c r="Y673" s="180"/>
    </row>
    <row r="674" spans="1:25" s="108" customFormat="1" x14ac:dyDescent="0.25">
      <c r="A674" s="107">
        <v>664</v>
      </c>
      <c r="B674" s="108" t="s">
        <v>5898</v>
      </c>
      <c r="C674" s="14" t="s">
        <v>54</v>
      </c>
      <c r="D674" s="14"/>
      <c r="E674" s="177" t="s">
        <v>7604</v>
      </c>
      <c r="F674" s="178">
        <v>42668</v>
      </c>
      <c r="G674" s="142" t="s">
        <v>231</v>
      </c>
      <c r="H674" s="142" t="s">
        <v>347</v>
      </c>
      <c r="I674" s="142" t="s">
        <v>233</v>
      </c>
      <c r="J674" s="142" t="s">
        <v>225</v>
      </c>
      <c r="K674" s="140" t="s">
        <v>5924</v>
      </c>
      <c r="L674" s="142" t="s">
        <v>7605</v>
      </c>
      <c r="M674" s="142" t="s">
        <v>235</v>
      </c>
      <c r="N674" s="142" t="s">
        <v>484</v>
      </c>
      <c r="O674" s="142" t="s">
        <v>245</v>
      </c>
      <c r="P674" s="179">
        <v>78933000</v>
      </c>
      <c r="Q674" s="179">
        <v>78933000</v>
      </c>
      <c r="R674" s="15">
        <v>0</v>
      </c>
      <c r="S674" s="142" t="s">
        <v>237</v>
      </c>
      <c r="T674" s="15"/>
      <c r="U674" s="15"/>
      <c r="V674" s="15"/>
      <c r="W674" s="15"/>
      <c r="X674" s="15"/>
      <c r="Y674" s="180"/>
    </row>
    <row r="675" spans="1:25" s="108" customFormat="1" x14ac:dyDescent="0.25">
      <c r="A675" s="107">
        <v>665</v>
      </c>
      <c r="B675" s="108" t="s">
        <v>5899</v>
      </c>
      <c r="C675" s="14" t="s">
        <v>54</v>
      </c>
      <c r="D675" s="14"/>
      <c r="E675" s="177" t="s">
        <v>7606</v>
      </c>
      <c r="F675" s="178">
        <v>42914</v>
      </c>
      <c r="G675" s="142" t="s">
        <v>222</v>
      </c>
      <c r="H675" s="142" t="s">
        <v>232</v>
      </c>
      <c r="I675" s="142" t="s">
        <v>233</v>
      </c>
      <c r="J675" s="142" t="s">
        <v>225</v>
      </c>
      <c r="K675" s="140" t="s">
        <v>5924</v>
      </c>
      <c r="L675" s="142" t="s">
        <v>7607</v>
      </c>
      <c r="M675" s="142" t="s">
        <v>226</v>
      </c>
      <c r="N675" s="142" t="s">
        <v>342</v>
      </c>
      <c r="O675" s="142" t="s">
        <v>245</v>
      </c>
      <c r="P675" s="179">
        <v>5592402000</v>
      </c>
      <c r="Q675" s="179">
        <v>5592402000</v>
      </c>
      <c r="R675" s="15">
        <v>0</v>
      </c>
      <c r="S675" s="142" t="s">
        <v>237</v>
      </c>
      <c r="T675" s="15"/>
      <c r="U675" s="15"/>
      <c r="V675" s="15"/>
      <c r="W675" s="15"/>
      <c r="X675" s="15"/>
      <c r="Y675" s="180"/>
    </row>
    <row r="676" spans="1:25" s="108" customFormat="1" x14ac:dyDescent="0.25">
      <c r="A676" s="107">
        <v>666</v>
      </c>
      <c r="B676" s="108" t="s">
        <v>5900</v>
      </c>
      <c r="C676" s="14" t="s">
        <v>54</v>
      </c>
      <c r="D676" s="14"/>
      <c r="E676" s="181" t="s">
        <v>7035</v>
      </c>
      <c r="F676" s="185">
        <v>43000</v>
      </c>
      <c r="G676" s="142" t="s">
        <v>231</v>
      </c>
      <c r="H676" s="142" t="s">
        <v>347</v>
      </c>
      <c r="I676" s="142" t="s">
        <v>233</v>
      </c>
      <c r="J676" s="142" t="s">
        <v>225</v>
      </c>
      <c r="K676" s="140" t="s">
        <v>5942</v>
      </c>
      <c r="L676" s="142" t="s">
        <v>7608</v>
      </c>
      <c r="M676" s="142" t="s">
        <v>243</v>
      </c>
      <c r="N676" s="142" t="s">
        <v>507</v>
      </c>
      <c r="O676" s="142" t="s">
        <v>227</v>
      </c>
      <c r="P676" s="179">
        <v>114413357</v>
      </c>
      <c r="Q676" s="179">
        <v>114413357</v>
      </c>
      <c r="R676" s="15">
        <v>0</v>
      </c>
      <c r="S676" s="142" t="s">
        <v>237</v>
      </c>
      <c r="T676" s="15"/>
      <c r="U676" s="15"/>
      <c r="V676" s="15"/>
      <c r="W676" s="15"/>
      <c r="X676" s="15"/>
      <c r="Y676" s="180"/>
    </row>
    <row r="677" spans="1:25" s="108" customFormat="1" ht="15.75" thickBot="1" x14ac:dyDescent="0.3">
      <c r="A677" s="107">
        <v>667</v>
      </c>
      <c r="B677" s="108" t="s">
        <v>5901</v>
      </c>
      <c r="C677" s="14" t="s">
        <v>54</v>
      </c>
      <c r="D677" s="14"/>
      <c r="E677" s="177" t="s">
        <v>7609</v>
      </c>
      <c r="F677" s="178">
        <v>43063</v>
      </c>
      <c r="G677" s="142" t="s">
        <v>231</v>
      </c>
      <c r="H677" s="142" t="s">
        <v>347</v>
      </c>
      <c r="I677" s="142" t="s">
        <v>233</v>
      </c>
      <c r="J677" s="142" t="s">
        <v>225</v>
      </c>
      <c r="K677" s="140" t="s">
        <v>5908</v>
      </c>
      <c r="L677" s="142" t="s">
        <v>7610</v>
      </c>
      <c r="M677" s="142" t="s">
        <v>243</v>
      </c>
      <c r="N677" s="142" t="s">
        <v>507</v>
      </c>
      <c r="O677" s="142" t="s">
        <v>245</v>
      </c>
      <c r="P677" s="186">
        <v>126856050</v>
      </c>
      <c r="Q677" s="187">
        <v>126856050</v>
      </c>
      <c r="R677" s="15">
        <v>0</v>
      </c>
      <c r="S677" s="142" t="s">
        <v>237</v>
      </c>
      <c r="T677" s="15"/>
      <c r="U677" s="15"/>
      <c r="V677" s="15"/>
      <c r="W677" s="15"/>
      <c r="X677" s="15"/>
      <c r="Y677" s="180"/>
    </row>
    <row r="678" spans="1:25" s="108" customFormat="1" ht="15.75" thickBot="1" x14ac:dyDescent="0.3">
      <c r="A678" s="107">
        <v>668</v>
      </c>
      <c r="B678" s="108" t="s">
        <v>5902</v>
      </c>
      <c r="C678" s="14" t="s">
        <v>54</v>
      </c>
      <c r="D678" s="14"/>
      <c r="E678" s="188" t="s">
        <v>7611</v>
      </c>
      <c r="F678" s="178">
        <v>42711</v>
      </c>
      <c r="G678" s="142" t="s">
        <v>231</v>
      </c>
      <c r="H678" s="142" t="s">
        <v>347</v>
      </c>
      <c r="I678" s="4" t="s">
        <v>224</v>
      </c>
      <c r="J678" s="142" t="s">
        <v>225</v>
      </c>
      <c r="K678" s="140" t="s">
        <v>5920</v>
      </c>
      <c r="L678" s="142" t="s">
        <v>7612</v>
      </c>
      <c r="M678" s="142" t="s">
        <v>243</v>
      </c>
      <c r="N678" s="142" t="s">
        <v>507</v>
      </c>
      <c r="O678" s="142" t="s">
        <v>245</v>
      </c>
      <c r="P678" s="179">
        <v>17295000</v>
      </c>
      <c r="Q678" s="179">
        <v>17295000</v>
      </c>
      <c r="R678" s="15">
        <v>0</v>
      </c>
      <c r="S678" s="142" t="s">
        <v>237</v>
      </c>
      <c r="T678" s="15"/>
      <c r="U678" s="15"/>
      <c r="V678" s="15"/>
      <c r="W678" s="15"/>
      <c r="X678" s="15"/>
      <c r="Y678" s="180"/>
    </row>
    <row r="679" spans="1:25" s="108" customFormat="1" ht="15.75" thickBot="1" x14ac:dyDescent="0.3">
      <c r="A679" s="107">
        <v>669</v>
      </c>
      <c r="B679" s="108" t="s">
        <v>5903</v>
      </c>
      <c r="C679" s="14" t="s">
        <v>54</v>
      </c>
      <c r="D679" s="14"/>
      <c r="E679" s="188" t="s">
        <v>7613</v>
      </c>
      <c r="F679" s="178">
        <v>43892</v>
      </c>
      <c r="G679" s="142" t="s">
        <v>222</v>
      </c>
      <c r="H679" s="142" t="s">
        <v>371</v>
      </c>
      <c r="I679" s="4" t="s">
        <v>224</v>
      </c>
      <c r="J679" s="142" t="s">
        <v>225</v>
      </c>
      <c r="K679" s="140" t="s">
        <v>5920</v>
      </c>
      <c r="L679" s="142" t="s">
        <v>7614</v>
      </c>
      <c r="M679" s="142" t="s">
        <v>319</v>
      </c>
      <c r="N679" s="142" t="s">
        <v>1385</v>
      </c>
      <c r="O679" s="142" t="s">
        <v>245</v>
      </c>
      <c r="P679" s="179">
        <v>1694182</v>
      </c>
      <c r="Q679" s="179">
        <v>1694182</v>
      </c>
      <c r="R679" s="15">
        <v>0</v>
      </c>
      <c r="S679" s="142" t="s">
        <v>237</v>
      </c>
      <c r="T679" s="15"/>
      <c r="U679" s="15"/>
      <c r="V679" s="15"/>
      <c r="W679" s="15"/>
      <c r="X679" s="15"/>
      <c r="Y679" s="180"/>
    </row>
    <row r="680" spans="1:25" s="108" customFormat="1" ht="15.75" thickBot="1" x14ac:dyDescent="0.3">
      <c r="A680" s="107">
        <v>670</v>
      </c>
      <c r="B680" s="108" t="s">
        <v>5904</v>
      </c>
      <c r="C680" s="14" t="s">
        <v>54</v>
      </c>
      <c r="D680" s="14"/>
      <c r="E680" s="177" t="s">
        <v>7615</v>
      </c>
      <c r="F680" s="178">
        <v>43692</v>
      </c>
      <c r="G680" s="142" t="s">
        <v>231</v>
      </c>
      <c r="H680" s="142" t="s">
        <v>345</v>
      </c>
      <c r="I680" s="4" t="s">
        <v>224</v>
      </c>
      <c r="J680" s="142" t="s">
        <v>225</v>
      </c>
      <c r="K680" s="140" t="s">
        <v>5920</v>
      </c>
      <c r="L680" s="142" t="s">
        <v>7616</v>
      </c>
      <c r="M680" s="142" t="s">
        <v>243</v>
      </c>
      <c r="N680" s="142" t="s">
        <v>507</v>
      </c>
      <c r="O680" s="142" t="s">
        <v>245</v>
      </c>
      <c r="P680" s="179">
        <v>0</v>
      </c>
      <c r="Q680" s="179">
        <v>0</v>
      </c>
      <c r="R680" s="15">
        <v>0</v>
      </c>
      <c r="S680" s="142" t="s">
        <v>237</v>
      </c>
      <c r="T680" s="15"/>
      <c r="U680" s="15"/>
      <c r="V680" s="15"/>
      <c r="W680" s="15"/>
      <c r="X680" s="15"/>
      <c r="Y680" s="180"/>
    </row>
    <row r="681" spans="1:25" s="108" customFormat="1" ht="15.75" thickBot="1" x14ac:dyDescent="0.3">
      <c r="A681" s="107">
        <v>671</v>
      </c>
      <c r="B681" s="108" t="s">
        <v>5905</v>
      </c>
      <c r="C681" s="14" t="s">
        <v>54</v>
      </c>
      <c r="D681" s="14"/>
      <c r="E681" s="189" t="s">
        <v>7617</v>
      </c>
      <c r="F681" s="178">
        <v>42642</v>
      </c>
      <c r="G681" s="142" t="s">
        <v>231</v>
      </c>
      <c r="H681" s="142" t="s">
        <v>347</v>
      </c>
      <c r="I681" s="4" t="s">
        <v>224</v>
      </c>
      <c r="J681" s="142" t="s">
        <v>225</v>
      </c>
      <c r="K681" s="140" t="s">
        <v>5920</v>
      </c>
      <c r="L681" s="142" t="s">
        <v>7618</v>
      </c>
      <c r="M681" s="142" t="s">
        <v>243</v>
      </c>
      <c r="N681" s="142" t="s">
        <v>507</v>
      </c>
      <c r="O681" s="142" t="s">
        <v>245</v>
      </c>
      <c r="P681" s="179">
        <v>358013259</v>
      </c>
      <c r="Q681" s="179">
        <v>358013259</v>
      </c>
      <c r="R681" s="15">
        <v>0</v>
      </c>
      <c r="S681" s="142" t="s">
        <v>237</v>
      </c>
      <c r="T681" s="15"/>
      <c r="U681" s="15"/>
      <c r="V681" s="15"/>
      <c r="W681" s="15"/>
      <c r="X681" s="15"/>
      <c r="Y681" s="180"/>
    </row>
    <row r="682" spans="1:25" x14ac:dyDescent="0.25">
      <c r="A682" s="1">
        <v>-1</v>
      </c>
      <c r="C682" s="2" t="s">
        <v>24</v>
      </c>
      <c r="D682" s="2" t="s">
        <v>24</v>
      </c>
      <c r="E682" s="2" t="s">
        <v>24</v>
      </c>
      <c r="F682" s="2" t="s">
        <v>24</v>
      </c>
      <c r="G682" s="2" t="s">
        <v>24</v>
      </c>
      <c r="H682" s="2" t="s">
        <v>24</v>
      </c>
      <c r="I682" s="2" t="s">
        <v>24</v>
      </c>
      <c r="J682" s="2" t="s">
        <v>24</v>
      </c>
      <c r="K682" s="2" t="s">
        <v>24</v>
      </c>
      <c r="L682" s="2" t="s">
        <v>24</v>
      </c>
      <c r="M682" s="2" t="s">
        <v>24</v>
      </c>
      <c r="N682" s="2" t="s">
        <v>24</v>
      </c>
      <c r="O682" s="2" t="s">
        <v>24</v>
      </c>
      <c r="P682" s="2" t="s">
        <v>24</v>
      </c>
      <c r="Q682" s="2" t="s">
        <v>24</v>
      </c>
      <c r="R682" s="2" t="s">
        <v>24</v>
      </c>
      <c r="S682" s="2" t="s">
        <v>24</v>
      </c>
      <c r="T682" s="2" t="s">
        <v>24</v>
      </c>
      <c r="U682" s="2" t="s">
        <v>24</v>
      </c>
      <c r="V682" s="2" t="s">
        <v>24</v>
      </c>
      <c r="W682" s="2" t="s">
        <v>24</v>
      </c>
      <c r="X682" s="2" t="s">
        <v>24</v>
      </c>
      <c r="Y682" s="2" t="s">
        <v>24</v>
      </c>
    </row>
    <row r="683" spans="1:25" x14ac:dyDescent="0.25">
      <c r="A683" s="1">
        <v>999999</v>
      </c>
      <c r="B683" t="s">
        <v>66</v>
      </c>
    </row>
    <row r="351673" spans="1:11" x14ac:dyDescent="0.25">
      <c r="A351673" t="s">
        <v>54</v>
      </c>
      <c r="B351673" t="s">
        <v>222</v>
      </c>
      <c r="C351673" t="s">
        <v>223</v>
      </c>
      <c r="D351673" t="s">
        <v>224</v>
      </c>
      <c r="E351673" t="s">
        <v>225</v>
      </c>
      <c r="F351673" t="s">
        <v>226</v>
      </c>
      <c r="G351673" t="s">
        <v>226</v>
      </c>
      <c r="H351673" t="s">
        <v>227</v>
      </c>
      <c r="I351673" t="s">
        <v>228</v>
      </c>
      <c r="J351673" t="s">
        <v>229</v>
      </c>
      <c r="K351673" t="s">
        <v>230</v>
      </c>
    </row>
    <row r="351674" spans="1:11" x14ac:dyDescent="0.25">
      <c r="A351674" t="s">
        <v>55</v>
      </c>
      <c r="B351674" t="s">
        <v>231</v>
      </c>
      <c r="C351674" t="s">
        <v>232</v>
      </c>
      <c r="D351674" t="s">
        <v>233</v>
      </c>
      <c r="E351674" t="s">
        <v>234</v>
      </c>
      <c r="F351674" t="s">
        <v>235</v>
      </c>
      <c r="G351674" t="s">
        <v>235</v>
      </c>
      <c r="H351674" t="s">
        <v>236</v>
      </c>
      <c r="I351674" t="s">
        <v>237</v>
      </c>
      <c r="J351674" t="s">
        <v>238</v>
      </c>
      <c r="K351674" t="s">
        <v>239</v>
      </c>
    </row>
    <row r="351675" spans="1:11" x14ac:dyDescent="0.25">
      <c r="B351675" t="s">
        <v>240</v>
      </c>
      <c r="C351675" t="s">
        <v>241</v>
      </c>
      <c r="D351675" t="s">
        <v>242</v>
      </c>
      <c r="F351675" t="s">
        <v>243</v>
      </c>
      <c r="G351675" t="s">
        <v>244</v>
      </c>
      <c r="H351675" t="s">
        <v>245</v>
      </c>
      <c r="K351675" t="s">
        <v>246</v>
      </c>
    </row>
    <row r="351676" spans="1:11" x14ac:dyDescent="0.25">
      <c r="B351676" t="s">
        <v>247</v>
      </c>
      <c r="C351676" t="s">
        <v>248</v>
      </c>
      <c r="D351676" t="s">
        <v>249</v>
      </c>
      <c r="F351676" t="s">
        <v>244</v>
      </c>
      <c r="G351676" t="s">
        <v>250</v>
      </c>
      <c r="H351676" t="s">
        <v>251</v>
      </c>
      <c r="K351676" t="s">
        <v>252</v>
      </c>
    </row>
    <row r="351677" spans="1:11" x14ac:dyDescent="0.25">
      <c r="C351677" t="s">
        <v>253</v>
      </c>
      <c r="D351677" t="s">
        <v>254</v>
      </c>
      <c r="F351677" t="s">
        <v>250</v>
      </c>
      <c r="G351677" t="s">
        <v>255</v>
      </c>
      <c r="H351677" t="s">
        <v>256</v>
      </c>
      <c r="K351677" t="s">
        <v>257</v>
      </c>
    </row>
    <row r="351678" spans="1:11" x14ac:dyDescent="0.25">
      <c r="C351678" t="s">
        <v>258</v>
      </c>
      <c r="D351678" t="s">
        <v>259</v>
      </c>
      <c r="F351678" t="s">
        <v>255</v>
      </c>
      <c r="G351678" t="s">
        <v>260</v>
      </c>
      <c r="K351678" t="s">
        <v>261</v>
      </c>
    </row>
    <row r="351679" spans="1:11" x14ac:dyDescent="0.25">
      <c r="C351679" t="s">
        <v>262</v>
      </c>
      <c r="D351679" t="s">
        <v>263</v>
      </c>
      <c r="F351679" t="s">
        <v>260</v>
      </c>
      <c r="G351679" t="s">
        <v>264</v>
      </c>
      <c r="K351679" t="s">
        <v>265</v>
      </c>
    </row>
    <row r="351680" spans="1:11" x14ac:dyDescent="0.25">
      <c r="C351680" t="s">
        <v>266</v>
      </c>
      <c r="D351680" t="s">
        <v>267</v>
      </c>
      <c r="F351680" t="s">
        <v>264</v>
      </c>
      <c r="G351680" t="s">
        <v>268</v>
      </c>
      <c r="K351680" t="s">
        <v>269</v>
      </c>
    </row>
    <row r="351681" spans="3:11" x14ac:dyDescent="0.25">
      <c r="C351681" t="s">
        <v>270</v>
      </c>
      <c r="D351681" t="s">
        <v>271</v>
      </c>
      <c r="F351681" t="s">
        <v>268</v>
      </c>
      <c r="G351681" t="s">
        <v>272</v>
      </c>
      <c r="K351681" t="s">
        <v>273</v>
      </c>
    </row>
    <row r="351682" spans="3:11" x14ac:dyDescent="0.25">
      <c r="C351682" t="s">
        <v>274</v>
      </c>
      <c r="D351682" t="s">
        <v>275</v>
      </c>
      <c r="F351682" t="s">
        <v>272</v>
      </c>
      <c r="G351682" t="s">
        <v>276</v>
      </c>
      <c r="K351682" t="s">
        <v>277</v>
      </c>
    </row>
    <row r="351683" spans="3:11" x14ac:dyDescent="0.25">
      <c r="C351683" t="s">
        <v>278</v>
      </c>
      <c r="D351683" t="s">
        <v>279</v>
      </c>
      <c r="F351683" t="s">
        <v>276</v>
      </c>
      <c r="G351683" t="s">
        <v>280</v>
      </c>
      <c r="K351683" t="s">
        <v>281</v>
      </c>
    </row>
    <row r="351684" spans="3:11" x14ac:dyDescent="0.25">
      <c r="C351684" t="s">
        <v>282</v>
      </c>
      <c r="D351684" t="s">
        <v>283</v>
      </c>
      <c r="F351684" t="s">
        <v>280</v>
      </c>
      <c r="G351684" t="s">
        <v>284</v>
      </c>
      <c r="K351684" t="s">
        <v>285</v>
      </c>
    </row>
    <row r="351685" spans="3:11" x14ac:dyDescent="0.25">
      <c r="C351685" t="s">
        <v>286</v>
      </c>
      <c r="D351685" t="s">
        <v>287</v>
      </c>
      <c r="F351685" t="s">
        <v>284</v>
      </c>
      <c r="G351685" t="s">
        <v>288</v>
      </c>
      <c r="K351685" t="s">
        <v>289</v>
      </c>
    </row>
    <row r="351686" spans="3:11" x14ac:dyDescent="0.25">
      <c r="C351686" t="s">
        <v>290</v>
      </c>
      <c r="D351686" t="s">
        <v>291</v>
      </c>
      <c r="F351686" t="s">
        <v>288</v>
      </c>
      <c r="G351686" t="s">
        <v>292</v>
      </c>
      <c r="K351686" t="s">
        <v>293</v>
      </c>
    </row>
    <row r="351687" spans="3:11" x14ac:dyDescent="0.25">
      <c r="C351687" t="s">
        <v>294</v>
      </c>
      <c r="D351687" t="s">
        <v>295</v>
      </c>
      <c r="F351687" t="s">
        <v>292</v>
      </c>
      <c r="G351687" t="s">
        <v>296</v>
      </c>
      <c r="K351687" t="s">
        <v>297</v>
      </c>
    </row>
    <row r="351688" spans="3:11" x14ac:dyDescent="0.25">
      <c r="C351688" t="s">
        <v>298</v>
      </c>
      <c r="F351688" t="s">
        <v>296</v>
      </c>
      <c r="G351688" t="s">
        <v>299</v>
      </c>
      <c r="K351688" t="s">
        <v>300</v>
      </c>
    </row>
    <row r="351689" spans="3:11" x14ac:dyDescent="0.25">
      <c r="C351689" t="s">
        <v>301</v>
      </c>
      <c r="F351689" t="s">
        <v>299</v>
      </c>
      <c r="G351689" t="s">
        <v>302</v>
      </c>
      <c r="K351689" t="s">
        <v>303</v>
      </c>
    </row>
    <row r="351690" spans="3:11" x14ac:dyDescent="0.25">
      <c r="C351690" t="s">
        <v>304</v>
      </c>
      <c r="F351690" t="s">
        <v>302</v>
      </c>
      <c r="G351690" t="s">
        <v>305</v>
      </c>
      <c r="K351690" t="s">
        <v>306</v>
      </c>
    </row>
    <row r="351691" spans="3:11" x14ac:dyDescent="0.25">
      <c r="C351691" t="s">
        <v>307</v>
      </c>
      <c r="F351691" t="s">
        <v>305</v>
      </c>
      <c r="G351691" t="s">
        <v>308</v>
      </c>
      <c r="K351691" t="s">
        <v>309</v>
      </c>
    </row>
    <row r="351692" spans="3:11" x14ac:dyDescent="0.25">
      <c r="C351692" t="s">
        <v>310</v>
      </c>
      <c r="F351692" t="s">
        <v>308</v>
      </c>
      <c r="G351692" t="s">
        <v>311</v>
      </c>
      <c r="K351692" t="s">
        <v>312</v>
      </c>
    </row>
    <row r="351693" spans="3:11" x14ac:dyDescent="0.25">
      <c r="C351693" t="s">
        <v>313</v>
      </c>
      <c r="F351693" t="s">
        <v>311</v>
      </c>
      <c r="G351693" t="s">
        <v>314</v>
      </c>
      <c r="K351693" t="s">
        <v>315</v>
      </c>
    </row>
    <row r="351694" spans="3:11" x14ac:dyDescent="0.25">
      <c r="C351694" t="s">
        <v>316</v>
      </c>
      <c r="F351694" t="s">
        <v>314</v>
      </c>
      <c r="G351694" t="s">
        <v>317</v>
      </c>
    </row>
    <row r="351695" spans="3:11" x14ac:dyDescent="0.25">
      <c r="C351695" t="s">
        <v>318</v>
      </c>
      <c r="F351695" t="s">
        <v>317</v>
      </c>
      <c r="G351695" t="s">
        <v>319</v>
      </c>
    </row>
    <row r="351696" spans="3:11" x14ac:dyDescent="0.25">
      <c r="C351696" t="s">
        <v>320</v>
      </c>
      <c r="F351696" t="s">
        <v>319</v>
      </c>
      <c r="G351696" t="s">
        <v>321</v>
      </c>
    </row>
    <row r="351697" spans="3:7" x14ac:dyDescent="0.25">
      <c r="C351697" t="s">
        <v>322</v>
      </c>
      <c r="F351697" t="s">
        <v>321</v>
      </c>
      <c r="G351697" t="s">
        <v>323</v>
      </c>
    </row>
    <row r="351698" spans="3:7" x14ac:dyDescent="0.25">
      <c r="C351698" t="s">
        <v>324</v>
      </c>
      <c r="F351698" t="s">
        <v>323</v>
      </c>
      <c r="G351698" t="s">
        <v>325</v>
      </c>
    </row>
    <row r="351699" spans="3:7" x14ac:dyDescent="0.25">
      <c r="C351699" t="s">
        <v>326</v>
      </c>
      <c r="F351699" t="s">
        <v>325</v>
      </c>
      <c r="G351699" t="s">
        <v>327</v>
      </c>
    </row>
    <row r="351700" spans="3:7" x14ac:dyDescent="0.25">
      <c r="C351700" t="s">
        <v>328</v>
      </c>
      <c r="F351700" t="s">
        <v>327</v>
      </c>
      <c r="G351700" t="s">
        <v>329</v>
      </c>
    </row>
    <row r="351701" spans="3:7" x14ac:dyDescent="0.25">
      <c r="C351701" t="s">
        <v>330</v>
      </c>
      <c r="F351701" t="s">
        <v>329</v>
      </c>
      <c r="G351701" t="s">
        <v>331</v>
      </c>
    </row>
    <row r="351702" spans="3:7" x14ac:dyDescent="0.25">
      <c r="C351702" t="s">
        <v>332</v>
      </c>
      <c r="F351702" t="s">
        <v>331</v>
      </c>
      <c r="G351702" t="s">
        <v>333</v>
      </c>
    </row>
    <row r="351703" spans="3:7" x14ac:dyDescent="0.25">
      <c r="C351703" t="s">
        <v>334</v>
      </c>
      <c r="F351703" t="s">
        <v>333</v>
      </c>
      <c r="G351703" t="s">
        <v>335</v>
      </c>
    </row>
    <row r="351704" spans="3:7" x14ac:dyDescent="0.25">
      <c r="C351704" t="s">
        <v>336</v>
      </c>
      <c r="F351704" t="s">
        <v>335</v>
      </c>
      <c r="G351704" t="s">
        <v>337</v>
      </c>
    </row>
    <row r="351705" spans="3:7" x14ac:dyDescent="0.25">
      <c r="C351705" t="s">
        <v>338</v>
      </c>
      <c r="F351705" t="s">
        <v>337</v>
      </c>
      <c r="G351705" t="s">
        <v>339</v>
      </c>
    </row>
    <row r="351706" spans="3:7" x14ac:dyDescent="0.25">
      <c r="C351706" t="s">
        <v>340</v>
      </c>
      <c r="F351706" t="s">
        <v>341</v>
      </c>
      <c r="G351706" t="s">
        <v>342</v>
      </c>
    </row>
    <row r="351707" spans="3:7" x14ac:dyDescent="0.25">
      <c r="C351707" t="s">
        <v>343</v>
      </c>
      <c r="G351707" t="s">
        <v>344</v>
      </c>
    </row>
    <row r="351708" spans="3:7" x14ac:dyDescent="0.25">
      <c r="C351708" t="s">
        <v>345</v>
      </c>
      <c r="G351708" t="s">
        <v>346</v>
      </c>
    </row>
    <row r="351709" spans="3:7" x14ac:dyDescent="0.25">
      <c r="C351709" t="s">
        <v>347</v>
      </c>
      <c r="G351709" t="s">
        <v>348</v>
      </c>
    </row>
    <row r="351710" spans="3:7" x14ac:dyDescent="0.25">
      <c r="C351710" t="s">
        <v>349</v>
      </c>
      <c r="G351710" t="s">
        <v>350</v>
      </c>
    </row>
    <row r="351711" spans="3:7" x14ac:dyDescent="0.25">
      <c r="C351711" t="s">
        <v>351</v>
      </c>
      <c r="G351711" t="s">
        <v>352</v>
      </c>
    </row>
    <row r="351712" spans="3:7" x14ac:dyDescent="0.25">
      <c r="C351712" t="s">
        <v>353</v>
      </c>
      <c r="G351712" t="s">
        <v>354</v>
      </c>
    </row>
    <row r="351713" spans="3:7" x14ac:dyDescent="0.25">
      <c r="C351713" t="s">
        <v>355</v>
      </c>
      <c r="G351713" t="s">
        <v>356</v>
      </c>
    </row>
    <row r="351714" spans="3:7" x14ac:dyDescent="0.25">
      <c r="C351714" t="s">
        <v>357</v>
      </c>
      <c r="G351714" t="s">
        <v>358</v>
      </c>
    </row>
    <row r="351715" spans="3:7" x14ac:dyDescent="0.25">
      <c r="C351715" t="s">
        <v>359</v>
      </c>
      <c r="G351715" t="s">
        <v>360</v>
      </c>
    </row>
    <row r="351716" spans="3:7" x14ac:dyDescent="0.25">
      <c r="C351716" t="s">
        <v>361</v>
      </c>
      <c r="G351716" t="s">
        <v>362</v>
      </c>
    </row>
    <row r="351717" spans="3:7" x14ac:dyDescent="0.25">
      <c r="C351717" t="s">
        <v>363</v>
      </c>
      <c r="G351717" t="s">
        <v>364</v>
      </c>
    </row>
    <row r="351718" spans="3:7" x14ac:dyDescent="0.25">
      <c r="C351718" t="s">
        <v>365</v>
      </c>
      <c r="G351718" t="s">
        <v>366</v>
      </c>
    </row>
    <row r="351719" spans="3:7" x14ac:dyDescent="0.25">
      <c r="C351719" t="s">
        <v>367</v>
      </c>
      <c r="G351719" t="s">
        <v>368</v>
      </c>
    </row>
    <row r="351720" spans="3:7" x14ac:dyDescent="0.25">
      <c r="C351720" t="s">
        <v>369</v>
      </c>
      <c r="G351720" t="s">
        <v>370</v>
      </c>
    </row>
    <row r="351721" spans="3:7" x14ac:dyDescent="0.25">
      <c r="C351721" t="s">
        <v>371</v>
      </c>
      <c r="G351721" t="s">
        <v>372</v>
      </c>
    </row>
    <row r="351722" spans="3:7" x14ac:dyDescent="0.25">
      <c r="C351722" t="s">
        <v>373</v>
      </c>
      <c r="G351722" t="s">
        <v>374</v>
      </c>
    </row>
    <row r="351723" spans="3:7" x14ac:dyDescent="0.25">
      <c r="G351723" t="s">
        <v>375</v>
      </c>
    </row>
    <row r="351724" spans="3:7" x14ac:dyDescent="0.25">
      <c r="G351724" t="s">
        <v>376</v>
      </c>
    </row>
    <row r="351725" spans="3:7" x14ac:dyDescent="0.25">
      <c r="G351725" t="s">
        <v>377</v>
      </c>
    </row>
    <row r="351726" spans="3:7" x14ac:dyDescent="0.25">
      <c r="G351726" t="s">
        <v>378</v>
      </c>
    </row>
    <row r="351727" spans="3:7" x14ac:dyDescent="0.25">
      <c r="G351727" t="s">
        <v>379</v>
      </c>
    </row>
    <row r="351728" spans="3:7" x14ac:dyDescent="0.25">
      <c r="G351728" t="s">
        <v>380</v>
      </c>
    </row>
    <row r="351729" spans="7:7" x14ac:dyDescent="0.25">
      <c r="G351729" t="s">
        <v>381</v>
      </c>
    </row>
    <row r="351730" spans="7:7" x14ac:dyDescent="0.25">
      <c r="G351730" t="s">
        <v>382</v>
      </c>
    </row>
    <row r="351731" spans="7:7" x14ac:dyDescent="0.25">
      <c r="G351731" t="s">
        <v>383</v>
      </c>
    </row>
    <row r="351732" spans="7:7" x14ac:dyDescent="0.25">
      <c r="G351732" t="s">
        <v>384</v>
      </c>
    </row>
    <row r="351733" spans="7:7" x14ac:dyDescent="0.25">
      <c r="G351733" t="s">
        <v>385</v>
      </c>
    </row>
    <row r="351734" spans="7:7" x14ac:dyDescent="0.25">
      <c r="G351734" t="s">
        <v>386</v>
      </c>
    </row>
    <row r="351735" spans="7:7" x14ac:dyDescent="0.25">
      <c r="G351735" t="s">
        <v>387</v>
      </c>
    </row>
    <row r="351736" spans="7:7" x14ac:dyDescent="0.25">
      <c r="G351736" t="s">
        <v>388</v>
      </c>
    </row>
    <row r="351737" spans="7:7" x14ac:dyDescent="0.25">
      <c r="G351737" t="s">
        <v>389</v>
      </c>
    </row>
    <row r="351738" spans="7:7" x14ac:dyDescent="0.25">
      <c r="G351738" t="s">
        <v>390</v>
      </c>
    </row>
    <row r="351739" spans="7:7" x14ac:dyDescent="0.25">
      <c r="G351739" t="s">
        <v>391</v>
      </c>
    </row>
    <row r="351740" spans="7:7" x14ac:dyDescent="0.25">
      <c r="G351740" t="s">
        <v>392</v>
      </c>
    </row>
    <row r="351741" spans="7:7" x14ac:dyDescent="0.25">
      <c r="G351741" t="s">
        <v>393</v>
      </c>
    </row>
    <row r="351742" spans="7:7" x14ac:dyDescent="0.25">
      <c r="G351742" t="s">
        <v>394</v>
      </c>
    </row>
    <row r="351743" spans="7:7" x14ac:dyDescent="0.25">
      <c r="G351743" t="s">
        <v>395</v>
      </c>
    </row>
    <row r="351744" spans="7:7" x14ac:dyDescent="0.25">
      <c r="G351744" t="s">
        <v>396</v>
      </c>
    </row>
    <row r="351745" spans="7:7" x14ac:dyDescent="0.25">
      <c r="G351745" t="s">
        <v>397</v>
      </c>
    </row>
    <row r="351746" spans="7:7" x14ac:dyDescent="0.25">
      <c r="G351746" t="s">
        <v>398</v>
      </c>
    </row>
    <row r="351747" spans="7:7" x14ac:dyDescent="0.25">
      <c r="G351747" t="s">
        <v>399</v>
      </c>
    </row>
    <row r="351748" spans="7:7" x14ac:dyDescent="0.25">
      <c r="G351748" t="s">
        <v>400</v>
      </c>
    </row>
    <row r="351749" spans="7:7" x14ac:dyDescent="0.25">
      <c r="G351749" t="s">
        <v>401</v>
      </c>
    </row>
    <row r="351750" spans="7:7" x14ac:dyDescent="0.25">
      <c r="G351750" t="s">
        <v>402</v>
      </c>
    </row>
    <row r="351751" spans="7:7" x14ac:dyDescent="0.25">
      <c r="G351751" t="s">
        <v>403</v>
      </c>
    </row>
    <row r="351752" spans="7:7" x14ac:dyDescent="0.25">
      <c r="G351752" t="s">
        <v>404</v>
      </c>
    </row>
    <row r="351753" spans="7:7" x14ac:dyDescent="0.25">
      <c r="G351753" t="s">
        <v>405</v>
      </c>
    </row>
    <row r="351754" spans="7:7" x14ac:dyDescent="0.25">
      <c r="G351754" t="s">
        <v>406</v>
      </c>
    </row>
    <row r="351755" spans="7:7" x14ac:dyDescent="0.25">
      <c r="G351755" t="s">
        <v>407</v>
      </c>
    </row>
    <row r="351756" spans="7:7" x14ac:dyDescent="0.25">
      <c r="G351756" t="s">
        <v>408</v>
      </c>
    </row>
    <row r="351757" spans="7:7" x14ac:dyDescent="0.25">
      <c r="G351757" t="s">
        <v>409</v>
      </c>
    </row>
    <row r="351758" spans="7:7" x14ac:dyDescent="0.25">
      <c r="G351758" t="s">
        <v>410</v>
      </c>
    </row>
    <row r="351759" spans="7:7" x14ac:dyDescent="0.25">
      <c r="G351759" t="s">
        <v>411</v>
      </c>
    </row>
    <row r="351760" spans="7:7" x14ac:dyDescent="0.25">
      <c r="G351760" t="s">
        <v>412</v>
      </c>
    </row>
    <row r="351761" spans="7:7" x14ac:dyDescent="0.25">
      <c r="G351761" t="s">
        <v>413</v>
      </c>
    </row>
    <row r="351762" spans="7:7" x14ac:dyDescent="0.25">
      <c r="G351762" t="s">
        <v>414</v>
      </c>
    </row>
    <row r="351763" spans="7:7" x14ac:dyDescent="0.25">
      <c r="G351763" t="s">
        <v>415</v>
      </c>
    </row>
    <row r="351764" spans="7:7" x14ac:dyDescent="0.25">
      <c r="G351764" t="s">
        <v>416</v>
      </c>
    </row>
    <row r="351765" spans="7:7" x14ac:dyDescent="0.25">
      <c r="G351765" t="s">
        <v>417</v>
      </c>
    </row>
    <row r="351766" spans="7:7" x14ac:dyDescent="0.25">
      <c r="G351766" t="s">
        <v>418</v>
      </c>
    </row>
    <row r="351767" spans="7:7" x14ac:dyDescent="0.25">
      <c r="G351767" t="s">
        <v>419</v>
      </c>
    </row>
    <row r="351768" spans="7:7" x14ac:dyDescent="0.25">
      <c r="G351768" t="s">
        <v>420</v>
      </c>
    </row>
    <row r="351769" spans="7:7" x14ac:dyDescent="0.25">
      <c r="G351769" t="s">
        <v>421</v>
      </c>
    </row>
    <row r="351770" spans="7:7" x14ac:dyDescent="0.25">
      <c r="G351770" t="s">
        <v>422</v>
      </c>
    </row>
    <row r="351771" spans="7:7" x14ac:dyDescent="0.25">
      <c r="G351771" t="s">
        <v>423</v>
      </c>
    </row>
    <row r="351772" spans="7:7" x14ac:dyDescent="0.25">
      <c r="G351772" t="s">
        <v>424</v>
      </c>
    </row>
    <row r="351773" spans="7:7" x14ac:dyDescent="0.25">
      <c r="G351773" t="s">
        <v>425</v>
      </c>
    </row>
    <row r="351774" spans="7:7" x14ac:dyDescent="0.25">
      <c r="G351774" t="s">
        <v>426</v>
      </c>
    </row>
    <row r="351775" spans="7:7" x14ac:dyDescent="0.25">
      <c r="G351775" t="s">
        <v>427</v>
      </c>
    </row>
    <row r="351776" spans="7:7" x14ac:dyDescent="0.25">
      <c r="G351776" t="s">
        <v>428</v>
      </c>
    </row>
    <row r="351777" spans="7:7" x14ac:dyDescent="0.25">
      <c r="G351777" t="s">
        <v>429</v>
      </c>
    </row>
    <row r="351778" spans="7:7" x14ac:dyDescent="0.25">
      <c r="G351778" t="s">
        <v>430</v>
      </c>
    </row>
    <row r="351779" spans="7:7" x14ac:dyDescent="0.25">
      <c r="G351779" t="s">
        <v>431</v>
      </c>
    </row>
    <row r="351780" spans="7:7" x14ac:dyDescent="0.25">
      <c r="G351780" t="s">
        <v>432</v>
      </c>
    </row>
    <row r="351781" spans="7:7" x14ac:dyDescent="0.25">
      <c r="G351781" t="s">
        <v>433</v>
      </c>
    </row>
    <row r="351782" spans="7:7" x14ac:dyDescent="0.25">
      <c r="G351782" t="s">
        <v>434</v>
      </c>
    </row>
    <row r="351783" spans="7:7" x14ac:dyDescent="0.25">
      <c r="G351783" t="s">
        <v>435</v>
      </c>
    </row>
    <row r="351784" spans="7:7" x14ac:dyDescent="0.25">
      <c r="G351784" t="s">
        <v>436</v>
      </c>
    </row>
    <row r="351785" spans="7:7" x14ac:dyDescent="0.25">
      <c r="G351785" t="s">
        <v>437</v>
      </c>
    </row>
    <row r="351786" spans="7:7" x14ac:dyDescent="0.25">
      <c r="G351786" t="s">
        <v>438</v>
      </c>
    </row>
    <row r="351787" spans="7:7" x14ac:dyDescent="0.25">
      <c r="G351787" t="s">
        <v>439</v>
      </c>
    </row>
    <row r="351788" spans="7:7" x14ac:dyDescent="0.25">
      <c r="G351788" t="s">
        <v>440</v>
      </c>
    </row>
    <row r="351789" spans="7:7" x14ac:dyDescent="0.25">
      <c r="G351789" t="s">
        <v>441</v>
      </c>
    </row>
    <row r="351790" spans="7:7" x14ac:dyDescent="0.25">
      <c r="G351790" t="s">
        <v>442</v>
      </c>
    </row>
    <row r="351791" spans="7:7" x14ac:dyDescent="0.25">
      <c r="G351791" t="s">
        <v>443</v>
      </c>
    </row>
    <row r="351792" spans="7:7" x14ac:dyDescent="0.25">
      <c r="G351792" t="s">
        <v>444</v>
      </c>
    </row>
    <row r="351793" spans="7:7" x14ac:dyDescent="0.25">
      <c r="G351793" t="s">
        <v>445</v>
      </c>
    </row>
    <row r="351794" spans="7:7" x14ac:dyDescent="0.25">
      <c r="G351794" t="s">
        <v>446</v>
      </c>
    </row>
    <row r="351795" spans="7:7" x14ac:dyDescent="0.25">
      <c r="G351795" t="s">
        <v>447</v>
      </c>
    </row>
    <row r="351796" spans="7:7" x14ac:dyDescent="0.25">
      <c r="G351796" t="s">
        <v>448</v>
      </c>
    </row>
    <row r="351797" spans="7:7" x14ac:dyDescent="0.25">
      <c r="G351797" t="s">
        <v>449</v>
      </c>
    </row>
    <row r="351798" spans="7:7" x14ac:dyDescent="0.25">
      <c r="G351798" t="s">
        <v>450</v>
      </c>
    </row>
    <row r="351799" spans="7:7" x14ac:dyDescent="0.25">
      <c r="G351799" t="s">
        <v>451</v>
      </c>
    </row>
    <row r="351800" spans="7:7" x14ac:dyDescent="0.25">
      <c r="G351800" t="s">
        <v>452</v>
      </c>
    </row>
    <row r="351801" spans="7:7" x14ac:dyDescent="0.25">
      <c r="G351801" t="s">
        <v>453</v>
      </c>
    </row>
    <row r="351802" spans="7:7" x14ac:dyDescent="0.25">
      <c r="G351802" t="s">
        <v>454</v>
      </c>
    </row>
    <row r="351803" spans="7:7" x14ac:dyDescent="0.25">
      <c r="G351803" t="s">
        <v>455</v>
      </c>
    </row>
    <row r="351804" spans="7:7" x14ac:dyDescent="0.25">
      <c r="G351804" t="s">
        <v>456</v>
      </c>
    </row>
    <row r="351805" spans="7:7" x14ac:dyDescent="0.25">
      <c r="G351805" t="s">
        <v>457</v>
      </c>
    </row>
    <row r="351806" spans="7:7" x14ac:dyDescent="0.25">
      <c r="G351806" t="s">
        <v>458</v>
      </c>
    </row>
    <row r="351807" spans="7:7" x14ac:dyDescent="0.25">
      <c r="G351807" t="s">
        <v>459</v>
      </c>
    </row>
    <row r="351808" spans="7:7" x14ac:dyDescent="0.25">
      <c r="G351808" t="s">
        <v>460</v>
      </c>
    </row>
    <row r="351809" spans="7:7" x14ac:dyDescent="0.25">
      <c r="G351809" t="s">
        <v>461</v>
      </c>
    </row>
    <row r="351810" spans="7:7" x14ac:dyDescent="0.25">
      <c r="G351810" t="s">
        <v>462</v>
      </c>
    </row>
    <row r="351811" spans="7:7" x14ac:dyDescent="0.25">
      <c r="G351811" t="s">
        <v>463</v>
      </c>
    </row>
    <row r="351812" spans="7:7" x14ac:dyDescent="0.25">
      <c r="G351812" t="s">
        <v>464</v>
      </c>
    </row>
    <row r="351813" spans="7:7" x14ac:dyDescent="0.25">
      <c r="G351813" t="s">
        <v>465</v>
      </c>
    </row>
    <row r="351814" spans="7:7" x14ac:dyDescent="0.25">
      <c r="G351814" t="s">
        <v>466</v>
      </c>
    </row>
    <row r="351815" spans="7:7" x14ac:dyDescent="0.25">
      <c r="G351815" t="s">
        <v>467</v>
      </c>
    </row>
    <row r="351816" spans="7:7" x14ac:dyDescent="0.25">
      <c r="G351816" t="s">
        <v>468</v>
      </c>
    </row>
    <row r="351817" spans="7:7" x14ac:dyDescent="0.25">
      <c r="G351817" t="s">
        <v>469</v>
      </c>
    </row>
    <row r="351818" spans="7:7" x14ac:dyDescent="0.25">
      <c r="G351818" t="s">
        <v>470</v>
      </c>
    </row>
    <row r="351819" spans="7:7" x14ac:dyDescent="0.25">
      <c r="G351819" t="s">
        <v>471</v>
      </c>
    </row>
    <row r="351820" spans="7:7" x14ac:dyDescent="0.25">
      <c r="G351820" t="s">
        <v>472</v>
      </c>
    </row>
    <row r="351821" spans="7:7" x14ac:dyDescent="0.25">
      <c r="G351821" t="s">
        <v>473</v>
      </c>
    </row>
    <row r="351822" spans="7:7" x14ac:dyDescent="0.25">
      <c r="G351822" t="s">
        <v>474</v>
      </c>
    </row>
    <row r="351823" spans="7:7" x14ac:dyDescent="0.25">
      <c r="G351823" t="s">
        <v>475</v>
      </c>
    </row>
    <row r="351824" spans="7:7" x14ac:dyDescent="0.25">
      <c r="G351824" t="s">
        <v>476</v>
      </c>
    </row>
    <row r="351825" spans="7:7" x14ac:dyDescent="0.25">
      <c r="G351825" t="s">
        <v>477</v>
      </c>
    </row>
    <row r="351826" spans="7:7" x14ac:dyDescent="0.25">
      <c r="G351826" t="s">
        <v>478</v>
      </c>
    </row>
    <row r="351827" spans="7:7" x14ac:dyDescent="0.25">
      <c r="G351827" t="s">
        <v>479</v>
      </c>
    </row>
    <row r="351828" spans="7:7" x14ac:dyDescent="0.25">
      <c r="G351828" t="s">
        <v>480</v>
      </c>
    </row>
    <row r="351829" spans="7:7" x14ac:dyDescent="0.25">
      <c r="G351829" t="s">
        <v>481</v>
      </c>
    </row>
    <row r="351830" spans="7:7" x14ac:dyDescent="0.25">
      <c r="G351830" t="s">
        <v>482</v>
      </c>
    </row>
    <row r="351831" spans="7:7" x14ac:dyDescent="0.25">
      <c r="G351831" t="s">
        <v>483</v>
      </c>
    </row>
    <row r="351832" spans="7:7" x14ac:dyDescent="0.25">
      <c r="G351832" t="s">
        <v>484</v>
      </c>
    </row>
    <row r="351833" spans="7:7" x14ac:dyDescent="0.25">
      <c r="G351833" t="s">
        <v>485</v>
      </c>
    </row>
    <row r="351834" spans="7:7" x14ac:dyDescent="0.25">
      <c r="G351834" t="s">
        <v>486</v>
      </c>
    </row>
    <row r="351835" spans="7:7" x14ac:dyDescent="0.25">
      <c r="G351835" t="s">
        <v>487</v>
      </c>
    </row>
    <row r="351836" spans="7:7" x14ac:dyDescent="0.25">
      <c r="G351836" t="s">
        <v>488</v>
      </c>
    </row>
    <row r="351837" spans="7:7" x14ac:dyDescent="0.25">
      <c r="G351837" t="s">
        <v>489</v>
      </c>
    </row>
    <row r="351838" spans="7:7" x14ac:dyDescent="0.25">
      <c r="G351838" t="s">
        <v>490</v>
      </c>
    </row>
    <row r="351839" spans="7:7" x14ac:dyDescent="0.25">
      <c r="G351839" t="s">
        <v>491</v>
      </c>
    </row>
    <row r="351840" spans="7:7" x14ac:dyDescent="0.25">
      <c r="G351840" t="s">
        <v>492</v>
      </c>
    </row>
    <row r="351841" spans="7:7" x14ac:dyDescent="0.25">
      <c r="G351841" t="s">
        <v>493</v>
      </c>
    </row>
    <row r="351842" spans="7:7" x14ac:dyDescent="0.25">
      <c r="G351842" t="s">
        <v>494</v>
      </c>
    </row>
    <row r="351843" spans="7:7" x14ac:dyDescent="0.25">
      <c r="G351843" t="s">
        <v>495</v>
      </c>
    </row>
    <row r="351844" spans="7:7" x14ac:dyDescent="0.25">
      <c r="G351844" t="s">
        <v>496</v>
      </c>
    </row>
    <row r="351845" spans="7:7" x14ac:dyDescent="0.25">
      <c r="G351845" t="s">
        <v>497</v>
      </c>
    </row>
    <row r="351846" spans="7:7" x14ac:dyDescent="0.25">
      <c r="G351846" t="s">
        <v>498</v>
      </c>
    </row>
    <row r="351847" spans="7:7" x14ac:dyDescent="0.25">
      <c r="G351847" t="s">
        <v>499</v>
      </c>
    </row>
    <row r="351848" spans="7:7" x14ac:dyDescent="0.25">
      <c r="G351848" t="s">
        <v>500</v>
      </c>
    </row>
    <row r="351849" spans="7:7" x14ac:dyDescent="0.25">
      <c r="G351849" t="s">
        <v>501</v>
      </c>
    </row>
    <row r="351850" spans="7:7" x14ac:dyDescent="0.25">
      <c r="G351850" t="s">
        <v>502</v>
      </c>
    </row>
    <row r="351851" spans="7:7" x14ac:dyDescent="0.25">
      <c r="G351851" t="s">
        <v>503</v>
      </c>
    </row>
    <row r="351852" spans="7:7" x14ac:dyDescent="0.25">
      <c r="G351852" t="s">
        <v>504</v>
      </c>
    </row>
    <row r="351853" spans="7:7" x14ac:dyDescent="0.25">
      <c r="G351853" t="s">
        <v>505</v>
      </c>
    </row>
    <row r="351854" spans="7:7" x14ac:dyDescent="0.25">
      <c r="G351854" t="s">
        <v>506</v>
      </c>
    </row>
    <row r="351855" spans="7:7" x14ac:dyDescent="0.25">
      <c r="G351855" t="s">
        <v>507</v>
      </c>
    </row>
    <row r="351856" spans="7:7" x14ac:dyDescent="0.25">
      <c r="G351856" t="s">
        <v>508</v>
      </c>
    </row>
    <row r="351857" spans="7:7" x14ac:dyDescent="0.25">
      <c r="G351857" t="s">
        <v>509</v>
      </c>
    </row>
    <row r="351858" spans="7:7" x14ac:dyDescent="0.25">
      <c r="G351858" t="s">
        <v>510</v>
      </c>
    </row>
    <row r="351859" spans="7:7" x14ac:dyDescent="0.25">
      <c r="G351859" t="s">
        <v>511</v>
      </c>
    </row>
    <row r="351860" spans="7:7" x14ac:dyDescent="0.25">
      <c r="G351860" t="s">
        <v>512</v>
      </c>
    </row>
    <row r="351861" spans="7:7" x14ac:dyDescent="0.25">
      <c r="G351861" t="s">
        <v>513</v>
      </c>
    </row>
    <row r="351862" spans="7:7" x14ac:dyDescent="0.25">
      <c r="G351862" t="s">
        <v>514</v>
      </c>
    </row>
    <row r="351863" spans="7:7" x14ac:dyDescent="0.25">
      <c r="G351863" t="s">
        <v>515</v>
      </c>
    </row>
    <row r="351864" spans="7:7" x14ac:dyDescent="0.25">
      <c r="G351864" t="s">
        <v>516</v>
      </c>
    </row>
    <row r="351865" spans="7:7" x14ac:dyDescent="0.25">
      <c r="G351865" t="s">
        <v>517</v>
      </c>
    </row>
    <row r="351866" spans="7:7" x14ac:dyDescent="0.25">
      <c r="G351866" t="s">
        <v>518</v>
      </c>
    </row>
    <row r="351867" spans="7:7" x14ac:dyDescent="0.25">
      <c r="G351867" t="s">
        <v>519</v>
      </c>
    </row>
    <row r="351868" spans="7:7" x14ac:dyDescent="0.25">
      <c r="G351868" t="s">
        <v>520</v>
      </c>
    </row>
    <row r="351869" spans="7:7" x14ac:dyDescent="0.25">
      <c r="G351869" t="s">
        <v>521</v>
      </c>
    </row>
    <row r="351870" spans="7:7" x14ac:dyDescent="0.25">
      <c r="G351870" t="s">
        <v>522</v>
      </c>
    </row>
    <row r="351871" spans="7:7" x14ac:dyDescent="0.25">
      <c r="G351871" t="s">
        <v>523</v>
      </c>
    </row>
    <row r="351872" spans="7:7" x14ac:dyDescent="0.25">
      <c r="G351872" t="s">
        <v>524</v>
      </c>
    </row>
    <row r="351873" spans="7:7" x14ac:dyDescent="0.25">
      <c r="G351873" t="s">
        <v>525</v>
      </c>
    </row>
    <row r="351874" spans="7:7" x14ac:dyDescent="0.25">
      <c r="G351874" t="s">
        <v>526</v>
      </c>
    </row>
    <row r="351875" spans="7:7" x14ac:dyDescent="0.25">
      <c r="G351875" t="s">
        <v>527</v>
      </c>
    </row>
    <row r="351876" spans="7:7" x14ac:dyDescent="0.25">
      <c r="G351876" t="s">
        <v>528</v>
      </c>
    </row>
    <row r="351877" spans="7:7" x14ac:dyDescent="0.25">
      <c r="G351877" t="s">
        <v>529</v>
      </c>
    </row>
    <row r="351878" spans="7:7" x14ac:dyDescent="0.25">
      <c r="G351878" t="s">
        <v>530</v>
      </c>
    </row>
    <row r="351879" spans="7:7" x14ac:dyDescent="0.25">
      <c r="G351879" t="s">
        <v>531</v>
      </c>
    </row>
    <row r="351880" spans="7:7" x14ac:dyDescent="0.25">
      <c r="G351880" t="s">
        <v>532</v>
      </c>
    </row>
    <row r="351881" spans="7:7" x14ac:dyDescent="0.25">
      <c r="G351881" t="s">
        <v>533</v>
      </c>
    </row>
    <row r="351882" spans="7:7" x14ac:dyDescent="0.25">
      <c r="G351882" t="s">
        <v>534</v>
      </c>
    </row>
    <row r="351883" spans="7:7" x14ac:dyDescent="0.25">
      <c r="G351883" t="s">
        <v>535</v>
      </c>
    </row>
    <row r="351884" spans="7:7" x14ac:dyDescent="0.25">
      <c r="G351884" t="s">
        <v>536</v>
      </c>
    </row>
    <row r="351885" spans="7:7" x14ac:dyDescent="0.25">
      <c r="G351885" t="s">
        <v>537</v>
      </c>
    </row>
    <row r="351886" spans="7:7" x14ac:dyDescent="0.25">
      <c r="G351886" t="s">
        <v>538</v>
      </c>
    </row>
    <row r="351887" spans="7:7" x14ac:dyDescent="0.25">
      <c r="G351887" t="s">
        <v>539</v>
      </c>
    </row>
    <row r="351888" spans="7:7" x14ac:dyDescent="0.25">
      <c r="G351888" t="s">
        <v>540</v>
      </c>
    </row>
    <row r="351889" spans="7:7" x14ac:dyDescent="0.25">
      <c r="G351889" t="s">
        <v>541</v>
      </c>
    </row>
    <row r="351890" spans="7:7" x14ac:dyDescent="0.25">
      <c r="G351890" t="s">
        <v>542</v>
      </c>
    </row>
    <row r="351891" spans="7:7" x14ac:dyDescent="0.25">
      <c r="G351891" t="s">
        <v>543</v>
      </c>
    </row>
    <row r="351892" spans="7:7" x14ac:dyDescent="0.25">
      <c r="G351892" t="s">
        <v>544</v>
      </c>
    </row>
    <row r="351893" spans="7:7" x14ac:dyDescent="0.25">
      <c r="G351893" t="s">
        <v>545</v>
      </c>
    </row>
    <row r="351894" spans="7:7" x14ac:dyDescent="0.25">
      <c r="G351894" t="s">
        <v>546</v>
      </c>
    </row>
    <row r="351895" spans="7:7" x14ac:dyDescent="0.25">
      <c r="G351895" t="s">
        <v>547</v>
      </c>
    </row>
    <row r="351896" spans="7:7" x14ac:dyDescent="0.25">
      <c r="G351896" t="s">
        <v>548</v>
      </c>
    </row>
    <row r="351897" spans="7:7" x14ac:dyDescent="0.25">
      <c r="G351897" t="s">
        <v>549</v>
      </c>
    </row>
    <row r="351898" spans="7:7" x14ac:dyDescent="0.25">
      <c r="G351898" t="s">
        <v>550</v>
      </c>
    </row>
    <row r="351899" spans="7:7" x14ac:dyDescent="0.25">
      <c r="G351899" t="s">
        <v>551</v>
      </c>
    </row>
    <row r="351900" spans="7:7" x14ac:dyDescent="0.25">
      <c r="G351900" t="s">
        <v>552</v>
      </c>
    </row>
    <row r="351901" spans="7:7" x14ac:dyDescent="0.25">
      <c r="G351901" t="s">
        <v>553</v>
      </c>
    </row>
    <row r="351902" spans="7:7" x14ac:dyDescent="0.25">
      <c r="G351902" t="s">
        <v>554</v>
      </c>
    </row>
    <row r="351903" spans="7:7" x14ac:dyDescent="0.25">
      <c r="G351903" t="s">
        <v>555</v>
      </c>
    </row>
    <row r="351904" spans="7:7" x14ac:dyDescent="0.25">
      <c r="G351904" t="s">
        <v>556</v>
      </c>
    </row>
    <row r="351905" spans="7:7" x14ac:dyDescent="0.25">
      <c r="G351905" t="s">
        <v>557</v>
      </c>
    </row>
    <row r="351906" spans="7:7" x14ac:dyDescent="0.25">
      <c r="G351906" t="s">
        <v>558</v>
      </c>
    </row>
    <row r="351907" spans="7:7" x14ac:dyDescent="0.25">
      <c r="G351907" t="s">
        <v>559</v>
      </c>
    </row>
    <row r="351908" spans="7:7" x14ac:dyDescent="0.25">
      <c r="G351908" t="s">
        <v>560</v>
      </c>
    </row>
    <row r="351909" spans="7:7" x14ac:dyDescent="0.25">
      <c r="G351909" t="s">
        <v>561</v>
      </c>
    </row>
    <row r="351910" spans="7:7" x14ac:dyDescent="0.25">
      <c r="G351910" t="s">
        <v>562</v>
      </c>
    </row>
    <row r="351911" spans="7:7" x14ac:dyDescent="0.25">
      <c r="G351911" t="s">
        <v>563</v>
      </c>
    </row>
    <row r="351912" spans="7:7" x14ac:dyDescent="0.25">
      <c r="G351912" t="s">
        <v>564</v>
      </c>
    </row>
    <row r="351913" spans="7:7" x14ac:dyDescent="0.25">
      <c r="G351913" t="s">
        <v>565</v>
      </c>
    </row>
    <row r="351914" spans="7:7" x14ac:dyDescent="0.25">
      <c r="G351914" t="s">
        <v>566</v>
      </c>
    </row>
    <row r="351915" spans="7:7" x14ac:dyDescent="0.25">
      <c r="G351915" t="s">
        <v>567</v>
      </c>
    </row>
    <row r="351916" spans="7:7" x14ac:dyDescent="0.25">
      <c r="G351916" t="s">
        <v>568</v>
      </c>
    </row>
    <row r="351917" spans="7:7" x14ac:dyDescent="0.25">
      <c r="G351917" t="s">
        <v>569</v>
      </c>
    </row>
    <row r="351918" spans="7:7" x14ac:dyDescent="0.25">
      <c r="G351918" t="s">
        <v>570</v>
      </c>
    </row>
    <row r="351919" spans="7:7" x14ac:dyDescent="0.25">
      <c r="G351919" t="s">
        <v>571</v>
      </c>
    </row>
    <row r="351920" spans="7:7" x14ac:dyDescent="0.25">
      <c r="G351920" t="s">
        <v>572</v>
      </c>
    </row>
    <row r="351921" spans="7:7" x14ac:dyDescent="0.25">
      <c r="G351921" t="s">
        <v>573</v>
      </c>
    </row>
    <row r="351922" spans="7:7" x14ac:dyDescent="0.25">
      <c r="G351922" t="s">
        <v>574</v>
      </c>
    </row>
    <row r="351923" spans="7:7" x14ac:dyDescent="0.25">
      <c r="G351923" t="s">
        <v>575</v>
      </c>
    </row>
    <row r="351924" spans="7:7" x14ac:dyDescent="0.25">
      <c r="G351924" t="s">
        <v>576</v>
      </c>
    </row>
    <row r="351925" spans="7:7" x14ac:dyDescent="0.25">
      <c r="G351925" t="s">
        <v>577</v>
      </c>
    </row>
    <row r="351926" spans="7:7" x14ac:dyDescent="0.25">
      <c r="G351926" t="s">
        <v>578</v>
      </c>
    </row>
    <row r="351927" spans="7:7" x14ac:dyDescent="0.25">
      <c r="G351927" t="s">
        <v>579</v>
      </c>
    </row>
    <row r="351928" spans="7:7" x14ac:dyDescent="0.25">
      <c r="G351928" t="s">
        <v>580</v>
      </c>
    </row>
    <row r="351929" spans="7:7" x14ac:dyDescent="0.25">
      <c r="G351929" t="s">
        <v>581</v>
      </c>
    </row>
    <row r="351930" spans="7:7" x14ac:dyDescent="0.25">
      <c r="G351930" t="s">
        <v>582</v>
      </c>
    </row>
    <row r="351931" spans="7:7" x14ac:dyDescent="0.25">
      <c r="G351931" t="s">
        <v>583</v>
      </c>
    </row>
    <row r="351932" spans="7:7" x14ac:dyDescent="0.25">
      <c r="G351932" t="s">
        <v>584</v>
      </c>
    </row>
    <row r="351933" spans="7:7" x14ac:dyDescent="0.25">
      <c r="G351933" t="s">
        <v>585</v>
      </c>
    </row>
    <row r="351934" spans="7:7" x14ac:dyDescent="0.25">
      <c r="G351934" t="s">
        <v>586</v>
      </c>
    </row>
    <row r="351935" spans="7:7" x14ac:dyDescent="0.25">
      <c r="G351935" t="s">
        <v>587</v>
      </c>
    </row>
    <row r="351936" spans="7:7" x14ac:dyDescent="0.25">
      <c r="G351936" t="s">
        <v>588</v>
      </c>
    </row>
    <row r="351937" spans="7:7" x14ac:dyDescent="0.25">
      <c r="G351937" t="s">
        <v>589</v>
      </c>
    </row>
    <row r="351938" spans="7:7" x14ac:dyDescent="0.25">
      <c r="G351938" t="s">
        <v>590</v>
      </c>
    </row>
    <row r="351939" spans="7:7" x14ac:dyDescent="0.25">
      <c r="G351939" t="s">
        <v>591</v>
      </c>
    </row>
    <row r="351940" spans="7:7" x14ac:dyDescent="0.25">
      <c r="G351940" t="s">
        <v>592</v>
      </c>
    </row>
    <row r="351941" spans="7:7" x14ac:dyDescent="0.25">
      <c r="G351941" t="s">
        <v>593</v>
      </c>
    </row>
    <row r="351942" spans="7:7" x14ac:dyDescent="0.25">
      <c r="G351942" t="s">
        <v>594</v>
      </c>
    </row>
    <row r="351943" spans="7:7" x14ac:dyDescent="0.25">
      <c r="G351943" t="s">
        <v>595</v>
      </c>
    </row>
    <row r="351944" spans="7:7" x14ac:dyDescent="0.25">
      <c r="G351944" t="s">
        <v>596</v>
      </c>
    </row>
    <row r="351945" spans="7:7" x14ac:dyDescent="0.25">
      <c r="G351945" t="s">
        <v>597</v>
      </c>
    </row>
    <row r="351946" spans="7:7" x14ac:dyDescent="0.25">
      <c r="G351946" t="s">
        <v>598</v>
      </c>
    </row>
    <row r="351947" spans="7:7" x14ac:dyDescent="0.25">
      <c r="G351947" t="s">
        <v>599</v>
      </c>
    </row>
    <row r="351948" spans="7:7" x14ac:dyDescent="0.25">
      <c r="G351948" t="s">
        <v>600</v>
      </c>
    </row>
    <row r="351949" spans="7:7" x14ac:dyDescent="0.25">
      <c r="G351949" t="s">
        <v>601</v>
      </c>
    </row>
    <row r="351950" spans="7:7" x14ac:dyDescent="0.25">
      <c r="G351950" t="s">
        <v>602</v>
      </c>
    </row>
    <row r="351951" spans="7:7" x14ac:dyDescent="0.25">
      <c r="G351951" t="s">
        <v>603</v>
      </c>
    </row>
    <row r="351952" spans="7:7" x14ac:dyDescent="0.25">
      <c r="G351952" t="s">
        <v>604</v>
      </c>
    </row>
    <row r="351953" spans="7:7" x14ac:dyDescent="0.25">
      <c r="G351953" t="s">
        <v>605</v>
      </c>
    </row>
    <row r="351954" spans="7:7" x14ac:dyDescent="0.25">
      <c r="G351954" t="s">
        <v>606</v>
      </c>
    </row>
    <row r="351955" spans="7:7" x14ac:dyDescent="0.25">
      <c r="G351955" t="s">
        <v>607</v>
      </c>
    </row>
    <row r="351956" spans="7:7" x14ac:dyDescent="0.25">
      <c r="G351956" t="s">
        <v>608</v>
      </c>
    </row>
    <row r="351957" spans="7:7" x14ac:dyDescent="0.25">
      <c r="G351957" t="s">
        <v>609</v>
      </c>
    </row>
    <row r="351958" spans="7:7" x14ac:dyDescent="0.25">
      <c r="G351958" t="s">
        <v>610</v>
      </c>
    </row>
    <row r="351959" spans="7:7" x14ac:dyDescent="0.25">
      <c r="G351959" t="s">
        <v>611</v>
      </c>
    </row>
    <row r="351960" spans="7:7" x14ac:dyDescent="0.25">
      <c r="G351960" t="s">
        <v>612</v>
      </c>
    </row>
    <row r="351961" spans="7:7" x14ac:dyDescent="0.25">
      <c r="G351961" t="s">
        <v>613</v>
      </c>
    </row>
    <row r="351962" spans="7:7" x14ac:dyDescent="0.25">
      <c r="G351962" t="s">
        <v>614</v>
      </c>
    </row>
    <row r="351963" spans="7:7" x14ac:dyDescent="0.25">
      <c r="G351963" t="s">
        <v>615</v>
      </c>
    </row>
    <row r="351964" spans="7:7" x14ac:dyDescent="0.25">
      <c r="G351964" t="s">
        <v>616</v>
      </c>
    </row>
    <row r="351965" spans="7:7" x14ac:dyDescent="0.25">
      <c r="G351965" t="s">
        <v>617</v>
      </c>
    </row>
    <row r="351966" spans="7:7" x14ac:dyDescent="0.25">
      <c r="G351966" t="s">
        <v>618</v>
      </c>
    </row>
    <row r="351967" spans="7:7" x14ac:dyDescent="0.25">
      <c r="G351967" t="s">
        <v>619</v>
      </c>
    </row>
    <row r="351968" spans="7:7" x14ac:dyDescent="0.25">
      <c r="G351968" t="s">
        <v>620</v>
      </c>
    </row>
    <row r="351969" spans="7:7" x14ac:dyDescent="0.25">
      <c r="G351969" t="s">
        <v>621</v>
      </c>
    </row>
    <row r="351970" spans="7:7" x14ac:dyDescent="0.25">
      <c r="G351970" t="s">
        <v>622</v>
      </c>
    </row>
    <row r="351971" spans="7:7" x14ac:dyDescent="0.25">
      <c r="G351971" t="s">
        <v>623</v>
      </c>
    </row>
    <row r="351972" spans="7:7" x14ac:dyDescent="0.25">
      <c r="G351972" t="s">
        <v>624</v>
      </c>
    </row>
    <row r="351973" spans="7:7" x14ac:dyDescent="0.25">
      <c r="G351973" t="s">
        <v>625</v>
      </c>
    </row>
    <row r="351974" spans="7:7" x14ac:dyDescent="0.25">
      <c r="G351974" t="s">
        <v>626</v>
      </c>
    </row>
    <row r="351975" spans="7:7" x14ac:dyDescent="0.25">
      <c r="G351975" t="s">
        <v>627</v>
      </c>
    </row>
    <row r="351976" spans="7:7" x14ac:dyDescent="0.25">
      <c r="G351976" t="s">
        <v>628</v>
      </c>
    </row>
    <row r="351977" spans="7:7" x14ac:dyDescent="0.25">
      <c r="G351977" t="s">
        <v>629</v>
      </c>
    </row>
    <row r="351978" spans="7:7" x14ac:dyDescent="0.25">
      <c r="G351978" t="s">
        <v>630</v>
      </c>
    </row>
    <row r="351979" spans="7:7" x14ac:dyDescent="0.25">
      <c r="G351979" t="s">
        <v>631</v>
      </c>
    </row>
    <row r="351980" spans="7:7" x14ac:dyDescent="0.25">
      <c r="G351980" t="s">
        <v>632</v>
      </c>
    </row>
    <row r="351981" spans="7:7" x14ac:dyDescent="0.25">
      <c r="G351981" t="s">
        <v>633</v>
      </c>
    </row>
    <row r="351982" spans="7:7" x14ac:dyDescent="0.25">
      <c r="G351982" t="s">
        <v>634</v>
      </c>
    </row>
    <row r="351983" spans="7:7" x14ac:dyDescent="0.25">
      <c r="G351983" t="s">
        <v>635</v>
      </c>
    </row>
    <row r="351984" spans="7:7" x14ac:dyDescent="0.25">
      <c r="G351984" t="s">
        <v>636</v>
      </c>
    </row>
    <row r="351985" spans="7:7" x14ac:dyDescent="0.25">
      <c r="G351985" t="s">
        <v>637</v>
      </c>
    </row>
    <row r="351986" spans="7:7" x14ac:dyDescent="0.25">
      <c r="G351986" t="s">
        <v>638</v>
      </c>
    </row>
    <row r="351987" spans="7:7" x14ac:dyDescent="0.25">
      <c r="G351987" t="s">
        <v>639</v>
      </c>
    </row>
    <row r="351988" spans="7:7" x14ac:dyDescent="0.25">
      <c r="G351988" t="s">
        <v>640</v>
      </c>
    </row>
    <row r="351989" spans="7:7" x14ac:dyDescent="0.25">
      <c r="G351989" t="s">
        <v>641</v>
      </c>
    </row>
    <row r="351990" spans="7:7" x14ac:dyDescent="0.25">
      <c r="G351990" t="s">
        <v>642</v>
      </c>
    </row>
    <row r="351991" spans="7:7" x14ac:dyDescent="0.25">
      <c r="G351991" t="s">
        <v>643</v>
      </c>
    </row>
    <row r="351992" spans="7:7" x14ac:dyDescent="0.25">
      <c r="G351992" t="s">
        <v>644</v>
      </c>
    </row>
    <row r="351993" spans="7:7" x14ac:dyDescent="0.25">
      <c r="G351993" t="s">
        <v>645</v>
      </c>
    </row>
    <row r="351994" spans="7:7" x14ac:dyDescent="0.25">
      <c r="G351994" t="s">
        <v>646</v>
      </c>
    </row>
    <row r="351995" spans="7:7" x14ac:dyDescent="0.25">
      <c r="G351995" t="s">
        <v>647</v>
      </c>
    </row>
    <row r="351996" spans="7:7" x14ac:dyDescent="0.25">
      <c r="G351996" t="s">
        <v>648</v>
      </c>
    </row>
    <row r="351997" spans="7:7" x14ac:dyDescent="0.25">
      <c r="G351997" t="s">
        <v>649</v>
      </c>
    </row>
    <row r="351998" spans="7:7" x14ac:dyDescent="0.25">
      <c r="G351998" t="s">
        <v>650</v>
      </c>
    </row>
    <row r="351999" spans="7:7" x14ac:dyDescent="0.25">
      <c r="G351999" t="s">
        <v>651</v>
      </c>
    </row>
    <row r="352000" spans="7:7" x14ac:dyDescent="0.25">
      <c r="G352000" t="s">
        <v>652</v>
      </c>
    </row>
    <row r="352001" spans="7:7" x14ac:dyDescent="0.25">
      <c r="G352001" t="s">
        <v>653</v>
      </c>
    </row>
    <row r="352002" spans="7:7" x14ac:dyDescent="0.25">
      <c r="G352002" t="s">
        <v>654</v>
      </c>
    </row>
    <row r="352003" spans="7:7" x14ac:dyDescent="0.25">
      <c r="G352003" t="s">
        <v>655</v>
      </c>
    </row>
    <row r="352004" spans="7:7" x14ac:dyDescent="0.25">
      <c r="G352004" t="s">
        <v>656</v>
      </c>
    </row>
    <row r="352005" spans="7:7" x14ac:dyDescent="0.25">
      <c r="G352005" t="s">
        <v>657</v>
      </c>
    </row>
    <row r="352006" spans="7:7" x14ac:dyDescent="0.25">
      <c r="G352006" t="s">
        <v>658</v>
      </c>
    </row>
    <row r="352007" spans="7:7" x14ac:dyDescent="0.25">
      <c r="G352007" t="s">
        <v>659</v>
      </c>
    </row>
    <row r="352008" spans="7:7" x14ac:dyDescent="0.25">
      <c r="G352008" t="s">
        <v>660</v>
      </c>
    </row>
    <row r="352009" spans="7:7" x14ac:dyDescent="0.25">
      <c r="G352009" t="s">
        <v>661</v>
      </c>
    </row>
    <row r="352010" spans="7:7" x14ac:dyDescent="0.25">
      <c r="G352010" t="s">
        <v>662</v>
      </c>
    </row>
    <row r="352011" spans="7:7" x14ac:dyDescent="0.25">
      <c r="G352011" t="s">
        <v>663</v>
      </c>
    </row>
    <row r="352012" spans="7:7" x14ac:dyDescent="0.25">
      <c r="G352012" t="s">
        <v>664</v>
      </c>
    </row>
    <row r="352013" spans="7:7" x14ac:dyDescent="0.25">
      <c r="G352013" t="s">
        <v>665</v>
      </c>
    </row>
    <row r="352014" spans="7:7" x14ac:dyDescent="0.25">
      <c r="G352014" t="s">
        <v>666</v>
      </c>
    </row>
    <row r="352015" spans="7:7" x14ac:dyDescent="0.25">
      <c r="G352015" t="s">
        <v>667</v>
      </c>
    </row>
    <row r="352016" spans="7:7" x14ac:dyDescent="0.25">
      <c r="G352016" t="s">
        <v>668</v>
      </c>
    </row>
    <row r="352017" spans="7:7" x14ac:dyDescent="0.25">
      <c r="G352017" t="s">
        <v>669</v>
      </c>
    </row>
    <row r="352018" spans="7:7" x14ac:dyDescent="0.25">
      <c r="G352018" t="s">
        <v>670</v>
      </c>
    </row>
    <row r="352019" spans="7:7" x14ac:dyDescent="0.25">
      <c r="G352019" t="s">
        <v>671</v>
      </c>
    </row>
    <row r="352020" spans="7:7" x14ac:dyDescent="0.25">
      <c r="G352020" t="s">
        <v>672</v>
      </c>
    </row>
    <row r="352021" spans="7:7" x14ac:dyDescent="0.25">
      <c r="G352021" t="s">
        <v>673</v>
      </c>
    </row>
    <row r="352022" spans="7:7" x14ac:dyDescent="0.25">
      <c r="G352022" t="s">
        <v>674</v>
      </c>
    </row>
    <row r="352023" spans="7:7" x14ac:dyDescent="0.25">
      <c r="G352023" t="s">
        <v>675</v>
      </c>
    </row>
    <row r="352024" spans="7:7" x14ac:dyDescent="0.25">
      <c r="G352024" t="s">
        <v>676</v>
      </c>
    </row>
    <row r="352025" spans="7:7" x14ac:dyDescent="0.25">
      <c r="G352025" t="s">
        <v>677</v>
      </c>
    </row>
    <row r="352026" spans="7:7" x14ac:dyDescent="0.25">
      <c r="G352026" t="s">
        <v>678</v>
      </c>
    </row>
    <row r="352027" spans="7:7" x14ac:dyDescent="0.25">
      <c r="G352027" t="s">
        <v>679</v>
      </c>
    </row>
    <row r="352028" spans="7:7" x14ac:dyDescent="0.25">
      <c r="G352028" t="s">
        <v>680</v>
      </c>
    </row>
    <row r="352029" spans="7:7" x14ac:dyDescent="0.25">
      <c r="G352029" t="s">
        <v>681</v>
      </c>
    </row>
    <row r="352030" spans="7:7" x14ac:dyDescent="0.25">
      <c r="G352030" t="s">
        <v>682</v>
      </c>
    </row>
    <row r="352031" spans="7:7" x14ac:dyDescent="0.25">
      <c r="G352031" t="s">
        <v>683</v>
      </c>
    </row>
    <row r="352032" spans="7:7" x14ac:dyDescent="0.25">
      <c r="G352032" t="s">
        <v>684</v>
      </c>
    </row>
    <row r="352033" spans="7:7" x14ac:dyDescent="0.25">
      <c r="G352033" t="s">
        <v>685</v>
      </c>
    </row>
    <row r="352034" spans="7:7" x14ac:dyDescent="0.25">
      <c r="G352034" t="s">
        <v>686</v>
      </c>
    </row>
    <row r="352035" spans="7:7" x14ac:dyDescent="0.25">
      <c r="G352035" t="s">
        <v>687</v>
      </c>
    </row>
    <row r="352036" spans="7:7" x14ac:dyDescent="0.25">
      <c r="G352036" t="s">
        <v>688</v>
      </c>
    </row>
    <row r="352037" spans="7:7" x14ac:dyDescent="0.25">
      <c r="G352037" t="s">
        <v>689</v>
      </c>
    </row>
    <row r="352038" spans="7:7" x14ac:dyDescent="0.25">
      <c r="G352038" t="s">
        <v>690</v>
      </c>
    </row>
    <row r="352039" spans="7:7" x14ac:dyDescent="0.25">
      <c r="G352039" t="s">
        <v>691</v>
      </c>
    </row>
    <row r="352040" spans="7:7" x14ac:dyDescent="0.25">
      <c r="G352040" t="s">
        <v>692</v>
      </c>
    </row>
    <row r="352041" spans="7:7" x14ac:dyDescent="0.25">
      <c r="G352041" t="s">
        <v>693</v>
      </c>
    </row>
    <row r="352042" spans="7:7" x14ac:dyDescent="0.25">
      <c r="G352042" t="s">
        <v>694</v>
      </c>
    </row>
    <row r="352043" spans="7:7" x14ac:dyDescent="0.25">
      <c r="G352043" t="s">
        <v>695</v>
      </c>
    </row>
    <row r="352044" spans="7:7" x14ac:dyDescent="0.25">
      <c r="G352044" t="s">
        <v>696</v>
      </c>
    </row>
    <row r="352045" spans="7:7" x14ac:dyDescent="0.25">
      <c r="G352045" t="s">
        <v>697</v>
      </c>
    </row>
    <row r="352046" spans="7:7" x14ac:dyDescent="0.25">
      <c r="G352046" t="s">
        <v>698</v>
      </c>
    </row>
    <row r="352047" spans="7:7" x14ac:dyDescent="0.25">
      <c r="G352047" t="s">
        <v>699</v>
      </c>
    </row>
    <row r="352048" spans="7:7" x14ac:dyDescent="0.25">
      <c r="G352048" t="s">
        <v>700</v>
      </c>
    </row>
    <row r="352049" spans="7:7" x14ac:dyDescent="0.25">
      <c r="G352049" t="s">
        <v>701</v>
      </c>
    </row>
    <row r="352050" spans="7:7" x14ac:dyDescent="0.25">
      <c r="G352050" t="s">
        <v>702</v>
      </c>
    </row>
    <row r="352051" spans="7:7" x14ac:dyDescent="0.25">
      <c r="G352051" t="s">
        <v>703</v>
      </c>
    </row>
    <row r="352052" spans="7:7" x14ac:dyDescent="0.25">
      <c r="G352052" t="s">
        <v>704</v>
      </c>
    </row>
    <row r="352053" spans="7:7" x14ac:dyDescent="0.25">
      <c r="G352053" t="s">
        <v>705</v>
      </c>
    </row>
    <row r="352054" spans="7:7" x14ac:dyDescent="0.25">
      <c r="G352054" t="s">
        <v>706</v>
      </c>
    </row>
    <row r="352055" spans="7:7" x14ac:dyDescent="0.25">
      <c r="G352055" t="s">
        <v>707</v>
      </c>
    </row>
    <row r="352056" spans="7:7" x14ac:dyDescent="0.25">
      <c r="G352056" t="s">
        <v>708</v>
      </c>
    </row>
    <row r="352057" spans="7:7" x14ac:dyDescent="0.25">
      <c r="G352057" t="s">
        <v>709</v>
      </c>
    </row>
    <row r="352058" spans="7:7" x14ac:dyDescent="0.25">
      <c r="G352058" t="s">
        <v>710</v>
      </c>
    </row>
    <row r="352059" spans="7:7" x14ac:dyDescent="0.25">
      <c r="G352059" t="s">
        <v>711</v>
      </c>
    </row>
    <row r="352060" spans="7:7" x14ac:dyDescent="0.25">
      <c r="G352060" t="s">
        <v>712</v>
      </c>
    </row>
    <row r="352061" spans="7:7" x14ac:dyDescent="0.25">
      <c r="G352061" t="s">
        <v>713</v>
      </c>
    </row>
    <row r="352062" spans="7:7" x14ac:dyDescent="0.25">
      <c r="G352062" t="s">
        <v>714</v>
      </c>
    </row>
    <row r="352063" spans="7:7" x14ac:dyDescent="0.25">
      <c r="G352063" t="s">
        <v>715</v>
      </c>
    </row>
    <row r="352064" spans="7:7" x14ac:dyDescent="0.25">
      <c r="G352064" t="s">
        <v>716</v>
      </c>
    </row>
    <row r="352065" spans="7:7" x14ac:dyDescent="0.25">
      <c r="G352065" t="s">
        <v>717</v>
      </c>
    </row>
    <row r="352066" spans="7:7" x14ac:dyDescent="0.25">
      <c r="G352066" t="s">
        <v>718</v>
      </c>
    </row>
    <row r="352067" spans="7:7" x14ac:dyDescent="0.25">
      <c r="G352067" t="s">
        <v>719</v>
      </c>
    </row>
    <row r="352068" spans="7:7" x14ac:dyDescent="0.25">
      <c r="G352068" t="s">
        <v>720</v>
      </c>
    </row>
    <row r="352069" spans="7:7" x14ac:dyDescent="0.25">
      <c r="G352069" t="s">
        <v>721</v>
      </c>
    </row>
    <row r="352070" spans="7:7" x14ac:dyDescent="0.25">
      <c r="G352070" t="s">
        <v>722</v>
      </c>
    </row>
    <row r="352071" spans="7:7" x14ac:dyDescent="0.25">
      <c r="G352071" t="s">
        <v>723</v>
      </c>
    </row>
    <row r="352072" spans="7:7" x14ac:dyDescent="0.25">
      <c r="G352072" t="s">
        <v>724</v>
      </c>
    </row>
    <row r="352073" spans="7:7" x14ac:dyDescent="0.25">
      <c r="G352073" t="s">
        <v>725</v>
      </c>
    </row>
    <row r="352074" spans="7:7" x14ac:dyDescent="0.25">
      <c r="G352074" t="s">
        <v>726</v>
      </c>
    </row>
    <row r="352075" spans="7:7" x14ac:dyDescent="0.25">
      <c r="G352075" t="s">
        <v>727</v>
      </c>
    </row>
    <row r="352076" spans="7:7" x14ac:dyDescent="0.25">
      <c r="G352076" t="s">
        <v>728</v>
      </c>
    </row>
    <row r="352077" spans="7:7" x14ac:dyDescent="0.25">
      <c r="G352077" t="s">
        <v>729</v>
      </c>
    </row>
    <row r="352078" spans="7:7" x14ac:dyDescent="0.25">
      <c r="G352078" t="s">
        <v>730</v>
      </c>
    </row>
    <row r="352079" spans="7:7" x14ac:dyDescent="0.25">
      <c r="G352079" t="s">
        <v>731</v>
      </c>
    </row>
    <row r="352080" spans="7:7" x14ac:dyDescent="0.25">
      <c r="G352080" t="s">
        <v>732</v>
      </c>
    </row>
    <row r="352081" spans="7:7" x14ac:dyDescent="0.25">
      <c r="G352081" t="s">
        <v>733</v>
      </c>
    </row>
    <row r="352082" spans="7:7" x14ac:dyDescent="0.25">
      <c r="G352082" t="s">
        <v>734</v>
      </c>
    </row>
    <row r="352083" spans="7:7" x14ac:dyDescent="0.25">
      <c r="G352083" t="s">
        <v>735</v>
      </c>
    </row>
    <row r="352084" spans="7:7" x14ac:dyDescent="0.25">
      <c r="G352084" t="s">
        <v>736</v>
      </c>
    </row>
    <row r="352085" spans="7:7" x14ac:dyDescent="0.25">
      <c r="G352085" t="s">
        <v>737</v>
      </c>
    </row>
    <row r="352086" spans="7:7" x14ac:dyDescent="0.25">
      <c r="G352086" t="s">
        <v>738</v>
      </c>
    </row>
    <row r="352087" spans="7:7" x14ac:dyDescent="0.25">
      <c r="G352087" t="s">
        <v>739</v>
      </c>
    </row>
    <row r="352088" spans="7:7" x14ac:dyDescent="0.25">
      <c r="G352088" t="s">
        <v>740</v>
      </c>
    </row>
    <row r="352089" spans="7:7" x14ac:dyDescent="0.25">
      <c r="G352089" t="s">
        <v>741</v>
      </c>
    </row>
    <row r="352090" spans="7:7" x14ac:dyDescent="0.25">
      <c r="G352090" t="s">
        <v>742</v>
      </c>
    </row>
    <row r="352091" spans="7:7" x14ac:dyDescent="0.25">
      <c r="G352091" t="s">
        <v>743</v>
      </c>
    </row>
    <row r="352092" spans="7:7" x14ac:dyDescent="0.25">
      <c r="G352092" t="s">
        <v>744</v>
      </c>
    </row>
    <row r="352093" spans="7:7" x14ac:dyDescent="0.25">
      <c r="G352093" t="s">
        <v>745</v>
      </c>
    </row>
    <row r="352094" spans="7:7" x14ac:dyDescent="0.25">
      <c r="G352094" t="s">
        <v>746</v>
      </c>
    </row>
    <row r="352095" spans="7:7" x14ac:dyDescent="0.25">
      <c r="G352095" t="s">
        <v>747</v>
      </c>
    </row>
    <row r="352096" spans="7:7" x14ac:dyDescent="0.25">
      <c r="G352096" t="s">
        <v>748</v>
      </c>
    </row>
    <row r="352097" spans="7:7" x14ac:dyDescent="0.25">
      <c r="G352097" t="s">
        <v>749</v>
      </c>
    </row>
    <row r="352098" spans="7:7" x14ac:dyDescent="0.25">
      <c r="G352098" t="s">
        <v>750</v>
      </c>
    </row>
    <row r="352099" spans="7:7" x14ac:dyDescent="0.25">
      <c r="G352099" t="s">
        <v>751</v>
      </c>
    </row>
    <row r="352100" spans="7:7" x14ac:dyDescent="0.25">
      <c r="G352100" t="s">
        <v>752</v>
      </c>
    </row>
    <row r="352101" spans="7:7" x14ac:dyDescent="0.25">
      <c r="G352101" t="s">
        <v>753</v>
      </c>
    </row>
    <row r="352102" spans="7:7" x14ac:dyDescent="0.25">
      <c r="G352102" t="s">
        <v>754</v>
      </c>
    </row>
    <row r="352103" spans="7:7" x14ac:dyDescent="0.25">
      <c r="G352103" t="s">
        <v>755</v>
      </c>
    </row>
    <row r="352104" spans="7:7" x14ac:dyDescent="0.25">
      <c r="G352104" t="s">
        <v>756</v>
      </c>
    </row>
    <row r="352105" spans="7:7" x14ac:dyDescent="0.25">
      <c r="G352105" t="s">
        <v>757</v>
      </c>
    </row>
    <row r="352106" spans="7:7" x14ac:dyDescent="0.25">
      <c r="G352106" t="s">
        <v>758</v>
      </c>
    </row>
    <row r="352107" spans="7:7" x14ac:dyDescent="0.25">
      <c r="G352107" t="s">
        <v>759</v>
      </c>
    </row>
    <row r="352108" spans="7:7" x14ac:dyDescent="0.25">
      <c r="G352108" t="s">
        <v>760</v>
      </c>
    </row>
    <row r="352109" spans="7:7" x14ac:dyDescent="0.25">
      <c r="G352109" t="s">
        <v>761</v>
      </c>
    </row>
    <row r="352110" spans="7:7" x14ac:dyDescent="0.25">
      <c r="G352110" t="s">
        <v>762</v>
      </c>
    </row>
    <row r="352111" spans="7:7" x14ac:dyDescent="0.25">
      <c r="G352111" t="s">
        <v>763</v>
      </c>
    </row>
    <row r="352112" spans="7:7" x14ac:dyDescent="0.25">
      <c r="G352112" t="s">
        <v>764</v>
      </c>
    </row>
    <row r="352113" spans="7:7" x14ac:dyDescent="0.25">
      <c r="G352113" t="s">
        <v>765</v>
      </c>
    </row>
    <row r="352114" spans="7:7" x14ac:dyDescent="0.25">
      <c r="G352114" t="s">
        <v>766</v>
      </c>
    </row>
    <row r="352115" spans="7:7" x14ac:dyDescent="0.25">
      <c r="G352115" t="s">
        <v>767</v>
      </c>
    </row>
    <row r="352116" spans="7:7" x14ac:dyDescent="0.25">
      <c r="G352116" t="s">
        <v>768</v>
      </c>
    </row>
    <row r="352117" spans="7:7" x14ac:dyDescent="0.25">
      <c r="G352117" t="s">
        <v>769</v>
      </c>
    </row>
    <row r="352118" spans="7:7" x14ac:dyDescent="0.25">
      <c r="G352118" t="s">
        <v>770</v>
      </c>
    </row>
    <row r="352119" spans="7:7" x14ac:dyDescent="0.25">
      <c r="G352119" t="s">
        <v>771</v>
      </c>
    </row>
    <row r="352120" spans="7:7" x14ac:dyDescent="0.25">
      <c r="G352120" t="s">
        <v>772</v>
      </c>
    </row>
    <row r="352121" spans="7:7" x14ac:dyDescent="0.25">
      <c r="G352121" t="s">
        <v>773</v>
      </c>
    </row>
    <row r="352122" spans="7:7" x14ac:dyDescent="0.25">
      <c r="G352122" t="s">
        <v>774</v>
      </c>
    </row>
    <row r="352123" spans="7:7" x14ac:dyDescent="0.25">
      <c r="G352123" t="s">
        <v>775</v>
      </c>
    </row>
    <row r="352124" spans="7:7" x14ac:dyDescent="0.25">
      <c r="G352124" t="s">
        <v>776</v>
      </c>
    </row>
    <row r="352125" spans="7:7" x14ac:dyDescent="0.25">
      <c r="G352125" t="s">
        <v>777</v>
      </c>
    </row>
    <row r="352126" spans="7:7" x14ac:dyDescent="0.25">
      <c r="G352126" t="s">
        <v>778</v>
      </c>
    </row>
    <row r="352127" spans="7:7" x14ac:dyDescent="0.25">
      <c r="G352127" t="s">
        <v>779</v>
      </c>
    </row>
    <row r="352128" spans="7:7" x14ac:dyDescent="0.25">
      <c r="G352128" t="s">
        <v>780</v>
      </c>
    </row>
    <row r="352129" spans="7:7" x14ac:dyDescent="0.25">
      <c r="G352129" t="s">
        <v>781</v>
      </c>
    </row>
    <row r="352130" spans="7:7" x14ac:dyDescent="0.25">
      <c r="G352130" t="s">
        <v>782</v>
      </c>
    </row>
    <row r="352131" spans="7:7" x14ac:dyDescent="0.25">
      <c r="G352131" t="s">
        <v>783</v>
      </c>
    </row>
    <row r="352132" spans="7:7" x14ac:dyDescent="0.25">
      <c r="G352132" t="s">
        <v>784</v>
      </c>
    </row>
    <row r="352133" spans="7:7" x14ac:dyDescent="0.25">
      <c r="G352133" t="s">
        <v>785</v>
      </c>
    </row>
    <row r="352134" spans="7:7" x14ac:dyDescent="0.25">
      <c r="G352134" t="s">
        <v>786</v>
      </c>
    </row>
    <row r="352135" spans="7:7" x14ac:dyDescent="0.25">
      <c r="G352135" t="s">
        <v>787</v>
      </c>
    </row>
    <row r="352136" spans="7:7" x14ac:dyDescent="0.25">
      <c r="G352136" t="s">
        <v>788</v>
      </c>
    </row>
    <row r="352137" spans="7:7" x14ac:dyDescent="0.25">
      <c r="G352137" t="s">
        <v>789</v>
      </c>
    </row>
    <row r="352138" spans="7:7" x14ac:dyDescent="0.25">
      <c r="G352138" t="s">
        <v>790</v>
      </c>
    </row>
    <row r="352139" spans="7:7" x14ac:dyDescent="0.25">
      <c r="G352139" t="s">
        <v>791</v>
      </c>
    </row>
    <row r="352140" spans="7:7" x14ac:dyDescent="0.25">
      <c r="G352140" t="s">
        <v>792</v>
      </c>
    </row>
    <row r="352141" spans="7:7" x14ac:dyDescent="0.25">
      <c r="G352141" t="s">
        <v>793</v>
      </c>
    </row>
    <row r="352142" spans="7:7" x14ac:dyDescent="0.25">
      <c r="G352142" t="s">
        <v>794</v>
      </c>
    </row>
    <row r="352143" spans="7:7" x14ac:dyDescent="0.25">
      <c r="G352143" t="s">
        <v>795</v>
      </c>
    </row>
    <row r="352144" spans="7:7" x14ac:dyDescent="0.25">
      <c r="G352144" t="s">
        <v>796</v>
      </c>
    </row>
    <row r="352145" spans="7:7" x14ac:dyDescent="0.25">
      <c r="G352145" t="s">
        <v>797</v>
      </c>
    </row>
    <row r="352146" spans="7:7" x14ac:dyDescent="0.25">
      <c r="G352146" t="s">
        <v>798</v>
      </c>
    </row>
    <row r="352147" spans="7:7" x14ac:dyDescent="0.25">
      <c r="G352147" t="s">
        <v>799</v>
      </c>
    </row>
    <row r="352148" spans="7:7" x14ac:dyDescent="0.25">
      <c r="G352148" t="s">
        <v>800</v>
      </c>
    </row>
    <row r="352149" spans="7:7" x14ac:dyDescent="0.25">
      <c r="G352149" t="s">
        <v>801</v>
      </c>
    </row>
    <row r="352150" spans="7:7" x14ac:dyDescent="0.25">
      <c r="G352150" t="s">
        <v>802</v>
      </c>
    </row>
    <row r="352151" spans="7:7" x14ac:dyDescent="0.25">
      <c r="G352151" t="s">
        <v>803</v>
      </c>
    </row>
    <row r="352152" spans="7:7" x14ac:dyDescent="0.25">
      <c r="G352152" t="s">
        <v>804</v>
      </c>
    </row>
    <row r="352153" spans="7:7" x14ac:dyDescent="0.25">
      <c r="G352153" t="s">
        <v>805</v>
      </c>
    </row>
    <row r="352154" spans="7:7" x14ac:dyDescent="0.25">
      <c r="G352154" t="s">
        <v>806</v>
      </c>
    </row>
    <row r="352155" spans="7:7" x14ac:dyDescent="0.25">
      <c r="G352155" t="s">
        <v>807</v>
      </c>
    </row>
    <row r="352156" spans="7:7" x14ac:dyDescent="0.25">
      <c r="G352156" t="s">
        <v>808</v>
      </c>
    </row>
    <row r="352157" spans="7:7" x14ac:dyDescent="0.25">
      <c r="G352157" t="s">
        <v>809</v>
      </c>
    </row>
    <row r="352158" spans="7:7" x14ac:dyDescent="0.25">
      <c r="G352158" t="s">
        <v>810</v>
      </c>
    </row>
    <row r="352159" spans="7:7" x14ac:dyDescent="0.25">
      <c r="G352159" t="s">
        <v>811</v>
      </c>
    </row>
    <row r="352160" spans="7:7" x14ac:dyDescent="0.25">
      <c r="G352160" t="s">
        <v>812</v>
      </c>
    </row>
    <row r="352161" spans="7:7" x14ac:dyDescent="0.25">
      <c r="G352161" t="s">
        <v>813</v>
      </c>
    </row>
    <row r="352162" spans="7:7" x14ac:dyDescent="0.25">
      <c r="G352162" t="s">
        <v>814</v>
      </c>
    </row>
    <row r="352163" spans="7:7" x14ac:dyDescent="0.25">
      <c r="G352163" t="s">
        <v>815</v>
      </c>
    </row>
    <row r="352164" spans="7:7" x14ac:dyDescent="0.25">
      <c r="G352164" t="s">
        <v>816</v>
      </c>
    </row>
    <row r="352165" spans="7:7" x14ac:dyDescent="0.25">
      <c r="G352165" t="s">
        <v>817</v>
      </c>
    </row>
    <row r="352166" spans="7:7" x14ac:dyDescent="0.25">
      <c r="G352166" t="s">
        <v>818</v>
      </c>
    </row>
    <row r="352167" spans="7:7" x14ac:dyDescent="0.25">
      <c r="G352167" t="s">
        <v>819</v>
      </c>
    </row>
    <row r="352168" spans="7:7" x14ac:dyDescent="0.25">
      <c r="G352168" t="s">
        <v>820</v>
      </c>
    </row>
    <row r="352169" spans="7:7" x14ac:dyDescent="0.25">
      <c r="G352169" t="s">
        <v>821</v>
      </c>
    </row>
    <row r="352170" spans="7:7" x14ac:dyDescent="0.25">
      <c r="G352170" t="s">
        <v>822</v>
      </c>
    </row>
    <row r="352171" spans="7:7" x14ac:dyDescent="0.25">
      <c r="G352171" t="s">
        <v>823</v>
      </c>
    </row>
    <row r="352172" spans="7:7" x14ac:dyDescent="0.25">
      <c r="G352172" t="s">
        <v>824</v>
      </c>
    </row>
    <row r="352173" spans="7:7" x14ac:dyDescent="0.25">
      <c r="G352173" t="s">
        <v>825</v>
      </c>
    </row>
    <row r="352174" spans="7:7" x14ac:dyDescent="0.25">
      <c r="G352174" t="s">
        <v>826</v>
      </c>
    </row>
    <row r="352175" spans="7:7" x14ac:dyDescent="0.25">
      <c r="G352175" t="s">
        <v>827</v>
      </c>
    </row>
    <row r="352176" spans="7:7" x14ac:dyDescent="0.25">
      <c r="G352176" t="s">
        <v>828</v>
      </c>
    </row>
    <row r="352177" spans="7:7" x14ac:dyDescent="0.25">
      <c r="G352177" t="s">
        <v>829</v>
      </c>
    </row>
    <row r="352178" spans="7:7" x14ac:dyDescent="0.25">
      <c r="G352178" t="s">
        <v>830</v>
      </c>
    </row>
    <row r="352179" spans="7:7" x14ac:dyDescent="0.25">
      <c r="G352179" t="s">
        <v>831</v>
      </c>
    </row>
    <row r="352180" spans="7:7" x14ac:dyDescent="0.25">
      <c r="G352180" t="s">
        <v>832</v>
      </c>
    </row>
    <row r="352181" spans="7:7" x14ac:dyDescent="0.25">
      <c r="G352181" t="s">
        <v>833</v>
      </c>
    </row>
    <row r="352182" spans="7:7" x14ac:dyDescent="0.25">
      <c r="G352182" t="s">
        <v>834</v>
      </c>
    </row>
    <row r="352183" spans="7:7" x14ac:dyDescent="0.25">
      <c r="G352183" t="s">
        <v>835</v>
      </c>
    </row>
    <row r="352184" spans="7:7" x14ac:dyDescent="0.25">
      <c r="G352184" t="s">
        <v>836</v>
      </c>
    </row>
    <row r="352185" spans="7:7" x14ac:dyDescent="0.25">
      <c r="G352185" t="s">
        <v>837</v>
      </c>
    </row>
    <row r="352186" spans="7:7" x14ac:dyDescent="0.25">
      <c r="G352186" t="s">
        <v>838</v>
      </c>
    </row>
    <row r="352187" spans="7:7" x14ac:dyDescent="0.25">
      <c r="G352187" t="s">
        <v>839</v>
      </c>
    </row>
    <row r="352188" spans="7:7" x14ac:dyDescent="0.25">
      <c r="G352188" t="s">
        <v>840</v>
      </c>
    </row>
    <row r="352189" spans="7:7" x14ac:dyDescent="0.25">
      <c r="G352189" t="s">
        <v>841</v>
      </c>
    </row>
    <row r="352190" spans="7:7" x14ac:dyDescent="0.25">
      <c r="G352190" t="s">
        <v>842</v>
      </c>
    </row>
    <row r="352191" spans="7:7" x14ac:dyDescent="0.25">
      <c r="G352191" t="s">
        <v>843</v>
      </c>
    </row>
    <row r="352192" spans="7:7" x14ac:dyDescent="0.25">
      <c r="G352192" t="s">
        <v>844</v>
      </c>
    </row>
    <row r="352193" spans="7:7" x14ac:dyDescent="0.25">
      <c r="G352193" t="s">
        <v>845</v>
      </c>
    </row>
    <row r="352194" spans="7:7" x14ac:dyDescent="0.25">
      <c r="G352194" t="s">
        <v>846</v>
      </c>
    </row>
    <row r="352195" spans="7:7" x14ac:dyDescent="0.25">
      <c r="G352195" t="s">
        <v>847</v>
      </c>
    </row>
    <row r="352196" spans="7:7" x14ac:dyDescent="0.25">
      <c r="G352196" t="s">
        <v>848</v>
      </c>
    </row>
    <row r="352197" spans="7:7" x14ac:dyDescent="0.25">
      <c r="G352197" t="s">
        <v>849</v>
      </c>
    </row>
    <row r="352198" spans="7:7" x14ac:dyDescent="0.25">
      <c r="G352198" t="s">
        <v>850</v>
      </c>
    </row>
    <row r="352199" spans="7:7" x14ac:dyDescent="0.25">
      <c r="G352199" t="s">
        <v>851</v>
      </c>
    </row>
    <row r="352200" spans="7:7" x14ac:dyDescent="0.25">
      <c r="G352200" t="s">
        <v>852</v>
      </c>
    </row>
    <row r="352201" spans="7:7" x14ac:dyDescent="0.25">
      <c r="G352201" t="s">
        <v>853</v>
      </c>
    </row>
    <row r="352202" spans="7:7" x14ac:dyDescent="0.25">
      <c r="G352202" t="s">
        <v>854</v>
      </c>
    </row>
    <row r="352203" spans="7:7" x14ac:dyDescent="0.25">
      <c r="G352203" t="s">
        <v>855</v>
      </c>
    </row>
    <row r="352204" spans="7:7" x14ac:dyDescent="0.25">
      <c r="G352204" t="s">
        <v>856</v>
      </c>
    </row>
    <row r="352205" spans="7:7" x14ac:dyDescent="0.25">
      <c r="G352205" t="s">
        <v>857</v>
      </c>
    </row>
    <row r="352206" spans="7:7" x14ac:dyDescent="0.25">
      <c r="G352206" t="s">
        <v>858</v>
      </c>
    </row>
    <row r="352207" spans="7:7" x14ac:dyDescent="0.25">
      <c r="G352207" t="s">
        <v>859</v>
      </c>
    </row>
    <row r="352208" spans="7:7" x14ac:dyDescent="0.25">
      <c r="G352208" t="s">
        <v>860</v>
      </c>
    </row>
    <row r="352209" spans="7:7" x14ac:dyDescent="0.25">
      <c r="G352209" t="s">
        <v>861</v>
      </c>
    </row>
    <row r="352210" spans="7:7" x14ac:dyDescent="0.25">
      <c r="G352210" t="s">
        <v>862</v>
      </c>
    </row>
    <row r="352211" spans="7:7" x14ac:dyDescent="0.25">
      <c r="G352211" t="s">
        <v>863</v>
      </c>
    </row>
    <row r="352212" spans="7:7" x14ac:dyDescent="0.25">
      <c r="G352212" t="s">
        <v>864</v>
      </c>
    </row>
    <row r="352213" spans="7:7" x14ac:dyDescent="0.25">
      <c r="G352213" t="s">
        <v>865</v>
      </c>
    </row>
    <row r="352214" spans="7:7" x14ac:dyDescent="0.25">
      <c r="G352214" t="s">
        <v>866</v>
      </c>
    </row>
    <row r="352215" spans="7:7" x14ac:dyDescent="0.25">
      <c r="G352215" t="s">
        <v>867</v>
      </c>
    </row>
    <row r="352216" spans="7:7" x14ac:dyDescent="0.25">
      <c r="G352216" t="s">
        <v>868</v>
      </c>
    </row>
    <row r="352217" spans="7:7" x14ac:dyDescent="0.25">
      <c r="G352217" t="s">
        <v>869</v>
      </c>
    </row>
    <row r="352218" spans="7:7" x14ac:dyDescent="0.25">
      <c r="G352218" t="s">
        <v>870</v>
      </c>
    </row>
    <row r="352219" spans="7:7" x14ac:dyDescent="0.25">
      <c r="G352219" t="s">
        <v>871</v>
      </c>
    </row>
    <row r="352220" spans="7:7" x14ac:dyDescent="0.25">
      <c r="G352220" t="s">
        <v>872</v>
      </c>
    </row>
    <row r="352221" spans="7:7" x14ac:dyDescent="0.25">
      <c r="G352221" t="s">
        <v>873</v>
      </c>
    </row>
    <row r="352222" spans="7:7" x14ac:dyDescent="0.25">
      <c r="G352222" t="s">
        <v>874</v>
      </c>
    </row>
    <row r="352223" spans="7:7" x14ac:dyDescent="0.25">
      <c r="G352223" t="s">
        <v>875</v>
      </c>
    </row>
    <row r="352224" spans="7:7" x14ac:dyDescent="0.25">
      <c r="G352224" t="s">
        <v>876</v>
      </c>
    </row>
    <row r="352225" spans="7:7" x14ac:dyDescent="0.25">
      <c r="G352225" t="s">
        <v>877</v>
      </c>
    </row>
    <row r="352226" spans="7:7" x14ac:dyDescent="0.25">
      <c r="G352226" t="s">
        <v>878</v>
      </c>
    </row>
    <row r="352227" spans="7:7" x14ac:dyDescent="0.25">
      <c r="G352227" t="s">
        <v>879</v>
      </c>
    </row>
    <row r="352228" spans="7:7" x14ac:dyDescent="0.25">
      <c r="G352228" t="s">
        <v>880</v>
      </c>
    </row>
    <row r="352229" spans="7:7" x14ac:dyDescent="0.25">
      <c r="G352229" t="s">
        <v>881</v>
      </c>
    </row>
    <row r="352230" spans="7:7" x14ac:dyDescent="0.25">
      <c r="G352230" t="s">
        <v>882</v>
      </c>
    </row>
    <row r="352231" spans="7:7" x14ac:dyDescent="0.25">
      <c r="G352231" t="s">
        <v>883</v>
      </c>
    </row>
    <row r="352232" spans="7:7" x14ac:dyDescent="0.25">
      <c r="G352232" t="s">
        <v>884</v>
      </c>
    </row>
    <row r="352233" spans="7:7" x14ac:dyDescent="0.25">
      <c r="G352233" t="s">
        <v>885</v>
      </c>
    </row>
    <row r="352234" spans="7:7" x14ac:dyDescent="0.25">
      <c r="G352234" t="s">
        <v>886</v>
      </c>
    </row>
    <row r="352235" spans="7:7" x14ac:dyDescent="0.25">
      <c r="G352235" t="s">
        <v>887</v>
      </c>
    </row>
    <row r="352236" spans="7:7" x14ac:dyDescent="0.25">
      <c r="G352236" t="s">
        <v>888</v>
      </c>
    </row>
    <row r="352237" spans="7:7" x14ac:dyDescent="0.25">
      <c r="G352237" t="s">
        <v>889</v>
      </c>
    </row>
    <row r="352238" spans="7:7" x14ac:dyDescent="0.25">
      <c r="G352238" t="s">
        <v>890</v>
      </c>
    </row>
    <row r="352239" spans="7:7" x14ac:dyDescent="0.25">
      <c r="G352239" t="s">
        <v>891</v>
      </c>
    </row>
    <row r="352240" spans="7:7" x14ac:dyDescent="0.25">
      <c r="G352240" t="s">
        <v>892</v>
      </c>
    </row>
    <row r="352241" spans="7:7" x14ac:dyDescent="0.25">
      <c r="G352241" t="s">
        <v>893</v>
      </c>
    </row>
    <row r="352242" spans="7:7" x14ac:dyDescent="0.25">
      <c r="G352242" t="s">
        <v>894</v>
      </c>
    </row>
    <row r="352243" spans="7:7" x14ac:dyDescent="0.25">
      <c r="G352243" t="s">
        <v>895</v>
      </c>
    </row>
    <row r="352244" spans="7:7" x14ac:dyDescent="0.25">
      <c r="G352244" t="s">
        <v>896</v>
      </c>
    </row>
    <row r="352245" spans="7:7" x14ac:dyDescent="0.25">
      <c r="G352245" t="s">
        <v>897</v>
      </c>
    </row>
    <row r="352246" spans="7:7" x14ac:dyDescent="0.25">
      <c r="G352246" t="s">
        <v>898</v>
      </c>
    </row>
    <row r="352247" spans="7:7" x14ac:dyDescent="0.25">
      <c r="G352247" t="s">
        <v>899</v>
      </c>
    </row>
    <row r="352248" spans="7:7" x14ac:dyDescent="0.25">
      <c r="G352248" t="s">
        <v>900</v>
      </c>
    </row>
    <row r="352249" spans="7:7" x14ac:dyDescent="0.25">
      <c r="G352249" t="s">
        <v>901</v>
      </c>
    </row>
    <row r="352250" spans="7:7" x14ac:dyDescent="0.25">
      <c r="G352250" t="s">
        <v>902</v>
      </c>
    </row>
    <row r="352251" spans="7:7" x14ac:dyDescent="0.25">
      <c r="G352251" t="s">
        <v>903</v>
      </c>
    </row>
    <row r="352252" spans="7:7" x14ac:dyDescent="0.25">
      <c r="G352252" t="s">
        <v>904</v>
      </c>
    </row>
    <row r="352253" spans="7:7" x14ac:dyDescent="0.25">
      <c r="G352253" t="s">
        <v>905</v>
      </c>
    </row>
    <row r="352254" spans="7:7" x14ac:dyDescent="0.25">
      <c r="G352254" t="s">
        <v>906</v>
      </c>
    </row>
    <row r="352255" spans="7:7" x14ac:dyDescent="0.25">
      <c r="G352255" t="s">
        <v>907</v>
      </c>
    </row>
    <row r="352256" spans="7:7" x14ac:dyDescent="0.25">
      <c r="G352256" t="s">
        <v>908</v>
      </c>
    </row>
    <row r="352257" spans="7:7" x14ac:dyDescent="0.25">
      <c r="G352257" t="s">
        <v>909</v>
      </c>
    </row>
    <row r="352258" spans="7:7" x14ac:dyDescent="0.25">
      <c r="G352258" t="s">
        <v>910</v>
      </c>
    </row>
    <row r="352259" spans="7:7" x14ac:dyDescent="0.25">
      <c r="G352259" t="s">
        <v>911</v>
      </c>
    </row>
    <row r="352260" spans="7:7" x14ac:dyDescent="0.25">
      <c r="G352260" t="s">
        <v>912</v>
      </c>
    </row>
    <row r="352261" spans="7:7" x14ac:dyDescent="0.25">
      <c r="G352261" t="s">
        <v>913</v>
      </c>
    </row>
    <row r="352262" spans="7:7" x14ac:dyDescent="0.25">
      <c r="G352262" t="s">
        <v>914</v>
      </c>
    </row>
    <row r="352263" spans="7:7" x14ac:dyDescent="0.25">
      <c r="G352263" t="s">
        <v>915</v>
      </c>
    </row>
    <row r="352264" spans="7:7" x14ac:dyDescent="0.25">
      <c r="G352264" t="s">
        <v>916</v>
      </c>
    </row>
    <row r="352265" spans="7:7" x14ac:dyDescent="0.25">
      <c r="G352265" t="s">
        <v>917</v>
      </c>
    </row>
    <row r="352266" spans="7:7" x14ac:dyDescent="0.25">
      <c r="G352266" t="s">
        <v>918</v>
      </c>
    </row>
    <row r="352267" spans="7:7" x14ac:dyDescent="0.25">
      <c r="G352267" t="s">
        <v>919</v>
      </c>
    </row>
    <row r="352268" spans="7:7" x14ac:dyDescent="0.25">
      <c r="G352268" t="s">
        <v>920</v>
      </c>
    </row>
    <row r="352269" spans="7:7" x14ac:dyDescent="0.25">
      <c r="G352269" t="s">
        <v>921</v>
      </c>
    </row>
    <row r="352270" spans="7:7" x14ac:dyDescent="0.25">
      <c r="G352270" t="s">
        <v>922</v>
      </c>
    </row>
    <row r="352271" spans="7:7" x14ac:dyDescent="0.25">
      <c r="G352271" t="s">
        <v>923</v>
      </c>
    </row>
    <row r="352272" spans="7:7" x14ac:dyDescent="0.25">
      <c r="G352272" t="s">
        <v>924</v>
      </c>
    </row>
    <row r="352273" spans="7:7" x14ac:dyDescent="0.25">
      <c r="G352273" t="s">
        <v>925</v>
      </c>
    </row>
    <row r="352274" spans="7:7" x14ac:dyDescent="0.25">
      <c r="G352274" t="s">
        <v>926</v>
      </c>
    </row>
    <row r="352275" spans="7:7" x14ac:dyDescent="0.25">
      <c r="G352275" t="s">
        <v>927</v>
      </c>
    </row>
    <row r="352276" spans="7:7" x14ac:dyDescent="0.25">
      <c r="G352276" t="s">
        <v>928</v>
      </c>
    </row>
    <row r="352277" spans="7:7" x14ac:dyDescent="0.25">
      <c r="G352277" t="s">
        <v>929</v>
      </c>
    </row>
    <row r="352278" spans="7:7" x14ac:dyDescent="0.25">
      <c r="G352278" t="s">
        <v>930</v>
      </c>
    </row>
    <row r="352279" spans="7:7" x14ac:dyDescent="0.25">
      <c r="G352279" t="s">
        <v>931</v>
      </c>
    </row>
    <row r="352280" spans="7:7" x14ac:dyDescent="0.25">
      <c r="G352280" t="s">
        <v>932</v>
      </c>
    </row>
    <row r="352281" spans="7:7" x14ac:dyDescent="0.25">
      <c r="G352281" t="s">
        <v>933</v>
      </c>
    </row>
    <row r="352282" spans="7:7" x14ac:dyDescent="0.25">
      <c r="G352282" t="s">
        <v>934</v>
      </c>
    </row>
    <row r="352283" spans="7:7" x14ac:dyDescent="0.25">
      <c r="G352283" t="s">
        <v>935</v>
      </c>
    </row>
    <row r="352284" spans="7:7" x14ac:dyDescent="0.25">
      <c r="G352284" t="s">
        <v>936</v>
      </c>
    </row>
    <row r="352285" spans="7:7" x14ac:dyDescent="0.25">
      <c r="G352285" t="s">
        <v>937</v>
      </c>
    </row>
    <row r="352286" spans="7:7" x14ac:dyDescent="0.25">
      <c r="G352286" t="s">
        <v>938</v>
      </c>
    </row>
    <row r="352287" spans="7:7" x14ac:dyDescent="0.25">
      <c r="G352287" t="s">
        <v>939</v>
      </c>
    </row>
    <row r="352288" spans="7:7" x14ac:dyDescent="0.25">
      <c r="G352288" t="s">
        <v>940</v>
      </c>
    </row>
    <row r="352289" spans="7:7" x14ac:dyDescent="0.25">
      <c r="G352289" t="s">
        <v>941</v>
      </c>
    </row>
    <row r="352290" spans="7:7" x14ac:dyDescent="0.25">
      <c r="G352290" t="s">
        <v>942</v>
      </c>
    </row>
    <row r="352291" spans="7:7" x14ac:dyDescent="0.25">
      <c r="G352291" t="s">
        <v>943</v>
      </c>
    </row>
    <row r="352292" spans="7:7" x14ac:dyDescent="0.25">
      <c r="G352292" t="s">
        <v>944</v>
      </c>
    </row>
    <row r="352293" spans="7:7" x14ac:dyDescent="0.25">
      <c r="G352293" t="s">
        <v>945</v>
      </c>
    </row>
    <row r="352294" spans="7:7" x14ac:dyDescent="0.25">
      <c r="G352294" t="s">
        <v>946</v>
      </c>
    </row>
    <row r="352295" spans="7:7" x14ac:dyDescent="0.25">
      <c r="G352295" t="s">
        <v>947</v>
      </c>
    </row>
    <row r="352296" spans="7:7" x14ac:dyDescent="0.25">
      <c r="G352296" t="s">
        <v>948</v>
      </c>
    </row>
    <row r="352297" spans="7:7" x14ac:dyDescent="0.25">
      <c r="G352297" t="s">
        <v>949</v>
      </c>
    </row>
    <row r="352298" spans="7:7" x14ac:dyDescent="0.25">
      <c r="G352298" t="s">
        <v>950</v>
      </c>
    </row>
    <row r="352299" spans="7:7" x14ac:dyDescent="0.25">
      <c r="G352299" t="s">
        <v>951</v>
      </c>
    </row>
    <row r="352300" spans="7:7" x14ac:dyDescent="0.25">
      <c r="G352300" t="s">
        <v>952</v>
      </c>
    </row>
    <row r="352301" spans="7:7" x14ac:dyDescent="0.25">
      <c r="G352301" t="s">
        <v>953</v>
      </c>
    </row>
    <row r="352302" spans="7:7" x14ac:dyDescent="0.25">
      <c r="G352302" t="s">
        <v>954</v>
      </c>
    </row>
    <row r="352303" spans="7:7" x14ac:dyDescent="0.25">
      <c r="G352303" t="s">
        <v>955</v>
      </c>
    </row>
    <row r="352304" spans="7:7" x14ac:dyDescent="0.25">
      <c r="G352304" t="s">
        <v>956</v>
      </c>
    </row>
    <row r="352305" spans="7:7" x14ac:dyDescent="0.25">
      <c r="G352305" t="s">
        <v>957</v>
      </c>
    </row>
    <row r="352306" spans="7:7" x14ac:dyDescent="0.25">
      <c r="G352306" t="s">
        <v>958</v>
      </c>
    </row>
    <row r="352307" spans="7:7" x14ac:dyDescent="0.25">
      <c r="G352307" t="s">
        <v>959</v>
      </c>
    </row>
    <row r="352308" spans="7:7" x14ac:dyDescent="0.25">
      <c r="G352308" t="s">
        <v>960</v>
      </c>
    </row>
    <row r="352309" spans="7:7" x14ac:dyDescent="0.25">
      <c r="G352309" t="s">
        <v>961</v>
      </c>
    </row>
    <row r="352310" spans="7:7" x14ac:dyDescent="0.25">
      <c r="G352310" t="s">
        <v>962</v>
      </c>
    </row>
    <row r="352311" spans="7:7" x14ac:dyDescent="0.25">
      <c r="G352311" t="s">
        <v>963</v>
      </c>
    </row>
    <row r="352312" spans="7:7" x14ac:dyDescent="0.25">
      <c r="G352312" t="s">
        <v>964</v>
      </c>
    </row>
    <row r="352313" spans="7:7" x14ac:dyDescent="0.25">
      <c r="G352313" t="s">
        <v>965</v>
      </c>
    </row>
    <row r="352314" spans="7:7" x14ac:dyDescent="0.25">
      <c r="G352314" t="s">
        <v>966</v>
      </c>
    </row>
    <row r="352315" spans="7:7" x14ac:dyDescent="0.25">
      <c r="G352315" t="s">
        <v>967</v>
      </c>
    </row>
    <row r="352316" spans="7:7" x14ac:dyDescent="0.25">
      <c r="G352316" t="s">
        <v>968</v>
      </c>
    </row>
    <row r="352317" spans="7:7" x14ac:dyDescent="0.25">
      <c r="G352317" t="s">
        <v>969</v>
      </c>
    </row>
    <row r="352318" spans="7:7" x14ac:dyDescent="0.25">
      <c r="G352318" t="s">
        <v>970</v>
      </c>
    </row>
    <row r="352319" spans="7:7" x14ac:dyDescent="0.25">
      <c r="G352319" t="s">
        <v>971</v>
      </c>
    </row>
    <row r="352320" spans="7:7" x14ac:dyDescent="0.25">
      <c r="G352320" t="s">
        <v>972</v>
      </c>
    </row>
    <row r="352321" spans="7:7" x14ac:dyDescent="0.25">
      <c r="G352321" t="s">
        <v>973</v>
      </c>
    </row>
    <row r="352322" spans="7:7" x14ac:dyDescent="0.25">
      <c r="G352322" t="s">
        <v>974</v>
      </c>
    </row>
    <row r="352323" spans="7:7" x14ac:dyDescent="0.25">
      <c r="G352323" t="s">
        <v>975</v>
      </c>
    </row>
    <row r="352324" spans="7:7" x14ac:dyDescent="0.25">
      <c r="G352324" t="s">
        <v>976</v>
      </c>
    </row>
    <row r="352325" spans="7:7" x14ac:dyDescent="0.25">
      <c r="G352325" t="s">
        <v>977</v>
      </c>
    </row>
    <row r="352326" spans="7:7" x14ac:dyDescent="0.25">
      <c r="G352326" t="s">
        <v>978</v>
      </c>
    </row>
    <row r="352327" spans="7:7" x14ac:dyDescent="0.25">
      <c r="G352327" t="s">
        <v>979</v>
      </c>
    </row>
    <row r="352328" spans="7:7" x14ac:dyDescent="0.25">
      <c r="G352328" t="s">
        <v>980</v>
      </c>
    </row>
    <row r="352329" spans="7:7" x14ac:dyDescent="0.25">
      <c r="G352329" t="s">
        <v>981</v>
      </c>
    </row>
    <row r="352330" spans="7:7" x14ac:dyDescent="0.25">
      <c r="G352330" t="s">
        <v>982</v>
      </c>
    </row>
    <row r="352331" spans="7:7" x14ac:dyDescent="0.25">
      <c r="G352331" t="s">
        <v>983</v>
      </c>
    </row>
    <row r="352332" spans="7:7" x14ac:dyDescent="0.25">
      <c r="G352332" t="s">
        <v>984</v>
      </c>
    </row>
    <row r="352333" spans="7:7" x14ac:dyDescent="0.25">
      <c r="G352333" t="s">
        <v>985</v>
      </c>
    </row>
    <row r="352334" spans="7:7" x14ac:dyDescent="0.25">
      <c r="G352334" t="s">
        <v>986</v>
      </c>
    </row>
    <row r="352335" spans="7:7" x14ac:dyDescent="0.25">
      <c r="G352335" t="s">
        <v>987</v>
      </c>
    </row>
    <row r="352336" spans="7:7" x14ac:dyDescent="0.25">
      <c r="G352336" t="s">
        <v>988</v>
      </c>
    </row>
    <row r="352337" spans="7:7" x14ac:dyDescent="0.25">
      <c r="G352337" t="s">
        <v>989</v>
      </c>
    </row>
    <row r="352338" spans="7:7" x14ac:dyDescent="0.25">
      <c r="G352338" t="s">
        <v>990</v>
      </c>
    </row>
    <row r="352339" spans="7:7" x14ac:dyDescent="0.25">
      <c r="G352339" t="s">
        <v>991</v>
      </c>
    </row>
    <row r="352340" spans="7:7" x14ac:dyDescent="0.25">
      <c r="G352340" t="s">
        <v>992</v>
      </c>
    </row>
    <row r="352341" spans="7:7" x14ac:dyDescent="0.25">
      <c r="G352341" t="s">
        <v>993</v>
      </c>
    </row>
    <row r="352342" spans="7:7" x14ac:dyDescent="0.25">
      <c r="G352342" t="s">
        <v>994</v>
      </c>
    </row>
    <row r="352343" spans="7:7" x14ac:dyDescent="0.25">
      <c r="G352343" t="s">
        <v>995</v>
      </c>
    </row>
    <row r="352344" spans="7:7" x14ac:dyDescent="0.25">
      <c r="G352344" t="s">
        <v>996</v>
      </c>
    </row>
    <row r="352345" spans="7:7" x14ac:dyDescent="0.25">
      <c r="G352345" t="s">
        <v>997</v>
      </c>
    </row>
    <row r="352346" spans="7:7" x14ac:dyDescent="0.25">
      <c r="G352346" t="s">
        <v>998</v>
      </c>
    </row>
    <row r="352347" spans="7:7" x14ac:dyDescent="0.25">
      <c r="G352347" t="s">
        <v>999</v>
      </c>
    </row>
    <row r="352348" spans="7:7" x14ac:dyDescent="0.25">
      <c r="G352348" t="s">
        <v>1000</v>
      </c>
    </row>
    <row r="352349" spans="7:7" x14ac:dyDescent="0.25">
      <c r="G352349" t="s">
        <v>1001</v>
      </c>
    </row>
    <row r="352350" spans="7:7" x14ac:dyDescent="0.25">
      <c r="G352350" t="s">
        <v>1002</v>
      </c>
    </row>
    <row r="352351" spans="7:7" x14ac:dyDescent="0.25">
      <c r="G352351" t="s">
        <v>1003</v>
      </c>
    </row>
    <row r="352352" spans="7:7" x14ac:dyDescent="0.25">
      <c r="G352352" t="s">
        <v>1004</v>
      </c>
    </row>
    <row r="352353" spans="7:7" x14ac:dyDescent="0.25">
      <c r="G352353" t="s">
        <v>1005</v>
      </c>
    </row>
    <row r="352354" spans="7:7" x14ac:dyDescent="0.25">
      <c r="G352354" t="s">
        <v>1006</v>
      </c>
    </row>
    <row r="352355" spans="7:7" x14ac:dyDescent="0.25">
      <c r="G352355" t="s">
        <v>1007</v>
      </c>
    </row>
    <row r="352356" spans="7:7" x14ac:dyDescent="0.25">
      <c r="G352356" t="s">
        <v>1008</v>
      </c>
    </row>
    <row r="352357" spans="7:7" x14ac:dyDescent="0.25">
      <c r="G352357" t="s">
        <v>1009</v>
      </c>
    </row>
    <row r="352358" spans="7:7" x14ac:dyDescent="0.25">
      <c r="G352358" t="s">
        <v>1010</v>
      </c>
    </row>
    <row r="352359" spans="7:7" x14ac:dyDescent="0.25">
      <c r="G352359" t="s">
        <v>1011</v>
      </c>
    </row>
    <row r="352360" spans="7:7" x14ac:dyDescent="0.25">
      <c r="G352360" t="s">
        <v>1012</v>
      </c>
    </row>
    <row r="352361" spans="7:7" x14ac:dyDescent="0.25">
      <c r="G352361" t="s">
        <v>1013</v>
      </c>
    </row>
    <row r="352362" spans="7:7" x14ac:dyDescent="0.25">
      <c r="G352362" t="s">
        <v>1014</v>
      </c>
    </row>
    <row r="352363" spans="7:7" x14ac:dyDescent="0.25">
      <c r="G352363" t="s">
        <v>1015</v>
      </c>
    </row>
    <row r="352364" spans="7:7" x14ac:dyDescent="0.25">
      <c r="G352364" t="s">
        <v>1016</v>
      </c>
    </row>
    <row r="352365" spans="7:7" x14ac:dyDescent="0.25">
      <c r="G352365" t="s">
        <v>1017</v>
      </c>
    </row>
    <row r="352366" spans="7:7" x14ac:dyDescent="0.25">
      <c r="G352366" t="s">
        <v>1018</v>
      </c>
    </row>
    <row r="352367" spans="7:7" x14ac:dyDescent="0.25">
      <c r="G352367" t="s">
        <v>1019</v>
      </c>
    </row>
    <row r="352368" spans="7:7" x14ac:dyDescent="0.25">
      <c r="G352368" t="s">
        <v>1020</v>
      </c>
    </row>
    <row r="352369" spans="7:7" x14ac:dyDescent="0.25">
      <c r="G352369" t="s">
        <v>1021</v>
      </c>
    </row>
    <row r="352370" spans="7:7" x14ac:dyDescent="0.25">
      <c r="G352370" t="s">
        <v>1022</v>
      </c>
    </row>
    <row r="352371" spans="7:7" x14ac:dyDescent="0.25">
      <c r="G352371" t="s">
        <v>1023</v>
      </c>
    </row>
    <row r="352372" spans="7:7" x14ac:dyDescent="0.25">
      <c r="G352372" t="s">
        <v>1024</v>
      </c>
    </row>
    <row r="352373" spans="7:7" x14ac:dyDescent="0.25">
      <c r="G352373" t="s">
        <v>1025</v>
      </c>
    </row>
    <row r="352374" spans="7:7" x14ac:dyDescent="0.25">
      <c r="G352374" t="s">
        <v>1026</v>
      </c>
    </row>
    <row r="352375" spans="7:7" x14ac:dyDescent="0.25">
      <c r="G352375" t="s">
        <v>1027</v>
      </c>
    </row>
    <row r="352376" spans="7:7" x14ac:dyDescent="0.25">
      <c r="G352376" t="s">
        <v>1028</v>
      </c>
    </row>
    <row r="352377" spans="7:7" x14ac:dyDescent="0.25">
      <c r="G352377" t="s">
        <v>1029</v>
      </c>
    </row>
    <row r="352378" spans="7:7" x14ac:dyDescent="0.25">
      <c r="G352378" t="s">
        <v>1030</v>
      </c>
    </row>
    <row r="352379" spans="7:7" x14ac:dyDescent="0.25">
      <c r="G352379" t="s">
        <v>1031</v>
      </c>
    </row>
    <row r="352380" spans="7:7" x14ac:dyDescent="0.25">
      <c r="G352380" t="s">
        <v>1032</v>
      </c>
    </row>
    <row r="352381" spans="7:7" x14ac:dyDescent="0.25">
      <c r="G352381" t="s">
        <v>1033</v>
      </c>
    </row>
    <row r="352382" spans="7:7" x14ac:dyDescent="0.25">
      <c r="G352382" t="s">
        <v>1034</v>
      </c>
    </row>
    <row r="352383" spans="7:7" x14ac:dyDescent="0.25">
      <c r="G352383" t="s">
        <v>1035</v>
      </c>
    </row>
    <row r="352384" spans="7:7" x14ac:dyDescent="0.25">
      <c r="G352384" t="s">
        <v>1036</v>
      </c>
    </row>
    <row r="352385" spans="7:7" x14ac:dyDescent="0.25">
      <c r="G352385" t="s">
        <v>1037</v>
      </c>
    </row>
    <row r="352386" spans="7:7" x14ac:dyDescent="0.25">
      <c r="G352386" t="s">
        <v>1038</v>
      </c>
    </row>
    <row r="352387" spans="7:7" x14ac:dyDescent="0.25">
      <c r="G352387" t="s">
        <v>1039</v>
      </c>
    </row>
    <row r="352388" spans="7:7" x14ac:dyDescent="0.25">
      <c r="G352388" t="s">
        <v>1040</v>
      </c>
    </row>
    <row r="352389" spans="7:7" x14ac:dyDescent="0.25">
      <c r="G352389" t="s">
        <v>1041</v>
      </c>
    </row>
    <row r="352390" spans="7:7" x14ac:dyDescent="0.25">
      <c r="G352390" t="s">
        <v>1042</v>
      </c>
    </row>
    <row r="352391" spans="7:7" x14ac:dyDescent="0.25">
      <c r="G352391" t="s">
        <v>1043</v>
      </c>
    </row>
    <row r="352392" spans="7:7" x14ac:dyDescent="0.25">
      <c r="G352392" t="s">
        <v>1044</v>
      </c>
    </row>
    <row r="352393" spans="7:7" x14ac:dyDescent="0.25">
      <c r="G352393" t="s">
        <v>1045</v>
      </c>
    </row>
    <row r="352394" spans="7:7" x14ac:dyDescent="0.25">
      <c r="G352394" t="s">
        <v>1046</v>
      </c>
    </row>
    <row r="352395" spans="7:7" x14ac:dyDescent="0.25">
      <c r="G352395" t="s">
        <v>1047</v>
      </c>
    </row>
    <row r="352396" spans="7:7" x14ac:dyDescent="0.25">
      <c r="G352396" t="s">
        <v>1048</v>
      </c>
    </row>
    <row r="352397" spans="7:7" x14ac:dyDescent="0.25">
      <c r="G352397" t="s">
        <v>1049</v>
      </c>
    </row>
    <row r="352398" spans="7:7" x14ac:dyDescent="0.25">
      <c r="G352398" t="s">
        <v>1050</v>
      </c>
    </row>
    <row r="352399" spans="7:7" x14ac:dyDescent="0.25">
      <c r="G352399" t="s">
        <v>1051</v>
      </c>
    </row>
    <row r="352400" spans="7:7" x14ac:dyDescent="0.25">
      <c r="G352400" t="s">
        <v>1052</v>
      </c>
    </row>
    <row r="352401" spans="7:7" x14ac:dyDescent="0.25">
      <c r="G352401" t="s">
        <v>1053</v>
      </c>
    </row>
    <row r="352402" spans="7:7" x14ac:dyDescent="0.25">
      <c r="G352402" t="s">
        <v>1054</v>
      </c>
    </row>
    <row r="352403" spans="7:7" x14ac:dyDescent="0.25">
      <c r="G352403" t="s">
        <v>1055</v>
      </c>
    </row>
    <row r="352404" spans="7:7" x14ac:dyDescent="0.25">
      <c r="G352404" t="s">
        <v>1056</v>
      </c>
    </row>
    <row r="352405" spans="7:7" x14ac:dyDescent="0.25">
      <c r="G352405" t="s">
        <v>1057</v>
      </c>
    </row>
    <row r="352406" spans="7:7" x14ac:dyDescent="0.25">
      <c r="G352406" t="s">
        <v>1058</v>
      </c>
    </row>
    <row r="352407" spans="7:7" x14ac:dyDescent="0.25">
      <c r="G352407" t="s">
        <v>1059</v>
      </c>
    </row>
    <row r="352408" spans="7:7" x14ac:dyDescent="0.25">
      <c r="G352408" t="s">
        <v>1060</v>
      </c>
    </row>
    <row r="352409" spans="7:7" x14ac:dyDescent="0.25">
      <c r="G352409" t="s">
        <v>1061</v>
      </c>
    </row>
    <row r="352410" spans="7:7" x14ac:dyDescent="0.25">
      <c r="G352410" t="s">
        <v>1062</v>
      </c>
    </row>
    <row r="352411" spans="7:7" x14ac:dyDescent="0.25">
      <c r="G352411" t="s">
        <v>1063</v>
      </c>
    </row>
    <row r="352412" spans="7:7" x14ac:dyDescent="0.25">
      <c r="G352412" t="s">
        <v>1064</v>
      </c>
    </row>
    <row r="352413" spans="7:7" x14ac:dyDescent="0.25">
      <c r="G352413" t="s">
        <v>1065</v>
      </c>
    </row>
    <row r="352414" spans="7:7" x14ac:dyDescent="0.25">
      <c r="G352414" t="s">
        <v>1066</v>
      </c>
    </row>
    <row r="352415" spans="7:7" x14ac:dyDescent="0.25">
      <c r="G352415" t="s">
        <v>1067</v>
      </c>
    </row>
    <row r="352416" spans="7:7" x14ac:dyDescent="0.25">
      <c r="G352416" t="s">
        <v>1068</v>
      </c>
    </row>
    <row r="352417" spans="7:7" x14ac:dyDescent="0.25">
      <c r="G352417" t="s">
        <v>1069</v>
      </c>
    </row>
    <row r="352418" spans="7:7" x14ac:dyDescent="0.25">
      <c r="G352418" t="s">
        <v>1070</v>
      </c>
    </row>
    <row r="352419" spans="7:7" x14ac:dyDescent="0.25">
      <c r="G352419" t="s">
        <v>1071</v>
      </c>
    </row>
    <row r="352420" spans="7:7" x14ac:dyDescent="0.25">
      <c r="G352420" t="s">
        <v>1072</v>
      </c>
    </row>
    <row r="352421" spans="7:7" x14ac:dyDescent="0.25">
      <c r="G352421" t="s">
        <v>1073</v>
      </c>
    </row>
    <row r="352422" spans="7:7" x14ac:dyDescent="0.25">
      <c r="G352422" t="s">
        <v>1074</v>
      </c>
    </row>
    <row r="352423" spans="7:7" x14ac:dyDescent="0.25">
      <c r="G352423" t="s">
        <v>1075</v>
      </c>
    </row>
    <row r="352424" spans="7:7" x14ac:dyDescent="0.25">
      <c r="G352424" t="s">
        <v>1076</v>
      </c>
    </row>
    <row r="352425" spans="7:7" x14ac:dyDescent="0.25">
      <c r="G352425" t="s">
        <v>1077</v>
      </c>
    </row>
    <row r="352426" spans="7:7" x14ac:dyDescent="0.25">
      <c r="G352426" t="s">
        <v>1078</v>
      </c>
    </row>
    <row r="352427" spans="7:7" x14ac:dyDescent="0.25">
      <c r="G352427" t="s">
        <v>1079</v>
      </c>
    </row>
    <row r="352428" spans="7:7" x14ac:dyDescent="0.25">
      <c r="G352428" t="s">
        <v>1080</v>
      </c>
    </row>
    <row r="352429" spans="7:7" x14ac:dyDescent="0.25">
      <c r="G352429" t="s">
        <v>1081</v>
      </c>
    </row>
    <row r="352430" spans="7:7" x14ac:dyDescent="0.25">
      <c r="G352430" t="s">
        <v>1082</v>
      </c>
    </row>
    <row r="352431" spans="7:7" x14ac:dyDescent="0.25">
      <c r="G352431" t="s">
        <v>1083</v>
      </c>
    </row>
    <row r="352432" spans="7:7" x14ac:dyDescent="0.25">
      <c r="G352432" t="s">
        <v>1084</v>
      </c>
    </row>
    <row r="352433" spans="7:7" x14ac:dyDescent="0.25">
      <c r="G352433" t="s">
        <v>1085</v>
      </c>
    </row>
    <row r="352434" spans="7:7" x14ac:dyDescent="0.25">
      <c r="G352434" t="s">
        <v>1086</v>
      </c>
    </row>
    <row r="352435" spans="7:7" x14ac:dyDescent="0.25">
      <c r="G352435" t="s">
        <v>1087</v>
      </c>
    </row>
    <row r="352436" spans="7:7" x14ac:dyDescent="0.25">
      <c r="G352436" t="s">
        <v>1088</v>
      </c>
    </row>
    <row r="352437" spans="7:7" x14ac:dyDescent="0.25">
      <c r="G352437" t="s">
        <v>1089</v>
      </c>
    </row>
    <row r="352438" spans="7:7" x14ac:dyDescent="0.25">
      <c r="G352438" t="s">
        <v>1090</v>
      </c>
    </row>
    <row r="352439" spans="7:7" x14ac:dyDescent="0.25">
      <c r="G352439" t="s">
        <v>1091</v>
      </c>
    </row>
    <row r="352440" spans="7:7" x14ac:dyDescent="0.25">
      <c r="G352440" t="s">
        <v>1092</v>
      </c>
    </row>
    <row r="352441" spans="7:7" x14ac:dyDescent="0.25">
      <c r="G352441" t="s">
        <v>1093</v>
      </c>
    </row>
    <row r="352442" spans="7:7" x14ac:dyDescent="0.25">
      <c r="G352442" t="s">
        <v>1094</v>
      </c>
    </row>
    <row r="352443" spans="7:7" x14ac:dyDescent="0.25">
      <c r="G352443" t="s">
        <v>1095</v>
      </c>
    </row>
    <row r="352444" spans="7:7" x14ac:dyDescent="0.25">
      <c r="G352444" t="s">
        <v>1096</v>
      </c>
    </row>
    <row r="352445" spans="7:7" x14ac:dyDescent="0.25">
      <c r="G352445" t="s">
        <v>1097</v>
      </c>
    </row>
    <row r="352446" spans="7:7" x14ac:dyDescent="0.25">
      <c r="G352446" t="s">
        <v>1098</v>
      </c>
    </row>
    <row r="352447" spans="7:7" x14ac:dyDescent="0.25">
      <c r="G352447" t="s">
        <v>1099</v>
      </c>
    </row>
    <row r="352448" spans="7:7" x14ac:dyDescent="0.25">
      <c r="G352448" t="s">
        <v>1100</v>
      </c>
    </row>
    <row r="352449" spans="7:7" x14ac:dyDescent="0.25">
      <c r="G352449" t="s">
        <v>1101</v>
      </c>
    </row>
    <row r="352450" spans="7:7" x14ac:dyDescent="0.25">
      <c r="G352450" t="s">
        <v>1102</v>
      </c>
    </row>
    <row r="352451" spans="7:7" x14ac:dyDescent="0.25">
      <c r="G352451" t="s">
        <v>1103</v>
      </c>
    </row>
    <row r="352452" spans="7:7" x14ac:dyDescent="0.25">
      <c r="G352452" t="s">
        <v>1104</v>
      </c>
    </row>
    <row r="352453" spans="7:7" x14ac:dyDescent="0.25">
      <c r="G352453" t="s">
        <v>1105</v>
      </c>
    </row>
    <row r="352454" spans="7:7" x14ac:dyDescent="0.25">
      <c r="G352454" t="s">
        <v>1106</v>
      </c>
    </row>
    <row r="352455" spans="7:7" x14ac:dyDescent="0.25">
      <c r="G352455" t="s">
        <v>1107</v>
      </c>
    </row>
    <row r="352456" spans="7:7" x14ac:dyDescent="0.25">
      <c r="G352456" t="s">
        <v>1108</v>
      </c>
    </row>
    <row r="352457" spans="7:7" x14ac:dyDescent="0.25">
      <c r="G352457" t="s">
        <v>1109</v>
      </c>
    </row>
    <row r="352458" spans="7:7" x14ac:dyDescent="0.25">
      <c r="G352458" t="s">
        <v>1110</v>
      </c>
    </row>
    <row r="352459" spans="7:7" x14ac:dyDescent="0.25">
      <c r="G352459" t="s">
        <v>1111</v>
      </c>
    </row>
    <row r="352460" spans="7:7" x14ac:dyDescent="0.25">
      <c r="G352460" t="s">
        <v>1112</v>
      </c>
    </row>
    <row r="352461" spans="7:7" x14ac:dyDescent="0.25">
      <c r="G352461" t="s">
        <v>1113</v>
      </c>
    </row>
    <row r="352462" spans="7:7" x14ac:dyDescent="0.25">
      <c r="G352462" t="s">
        <v>1114</v>
      </c>
    </row>
    <row r="352463" spans="7:7" x14ac:dyDescent="0.25">
      <c r="G352463" t="s">
        <v>1115</v>
      </c>
    </row>
    <row r="352464" spans="7:7" x14ac:dyDescent="0.25">
      <c r="G352464" t="s">
        <v>1116</v>
      </c>
    </row>
    <row r="352465" spans="7:7" x14ac:dyDescent="0.25">
      <c r="G352465" t="s">
        <v>1117</v>
      </c>
    </row>
    <row r="352466" spans="7:7" x14ac:dyDescent="0.25">
      <c r="G352466" t="s">
        <v>1118</v>
      </c>
    </row>
    <row r="352467" spans="7:7" x14ac:dyDescent="0.25">
      <c r="G352467" t="s">
        <v>1119</v>
      </c>
    </row>
    <row r="352468" spans="7:7" x14ac:dyDescent="0.25">
      <c r="G352468" t="s">
        <v>1120</v>
      </c>
    </row>
    <row r="352469" spans="7:7" x14ac:dyDescent="0.25">
      <c r="G352469" t="s">
        <v>1121</v>
      </c>
    </row>
    <row r="352470" spans="7:7" x14ac:dyDescent="0.25">
      <c r="G352470" t="s">
        <v>1122</v>
      </c>
    </row>
    <row r="352471" spans="7:7" x14ac:dyDescent="0.25">
      <c r="G352471" t="s">
        <v>1123</v>
      </c>
    </row>
    <row r="352472" spans="7:7" x14ac:dyDescent="0.25">
      <c r="G352472" t="s">
        <v>1124</v>
      </c>
    </row>
    <row r="352473" spans="7:7" x14ac:dyDescent="0.25">
      <c r="G352473" t="s">
        <v>1125</v>
      </c>
    </row>
    <row r="352474" spans="7:7" x14ac:dyDescent="0.25">
      <c r="G352474" t="s">
        <v>1126</v>
      </c>
    </row>
    <row r="352475" spans="7:7" x14ac:dyDescent="0.25">
      <c r="G352475" t="s">
        <v>1127</v>
      </c>
    </row>
    <row r="352476" spans="7:7" x14ac:dyDescent="0.25">
      <c r="G352476" t="s">
        <v>1128</v>
      </c>
    </row>
    <row r="352477" spans="7:7" x14ac:dyDescent="0.25">
      <c r="G352477" t="s">
        <v>1129</v>
      </c>
    </row>
    <row r="352478" spans="7:7" x14ac:dyDescent="0.25">
      <c r="G352478" t="s">
        <v>1130</v>
      </c>
    </row>
    <row r="352479" spans="7:7" x14ac:dyDescent="0.25">
      <c r="G352479" t="s">
        <v>1131</v>
      </c>
    </row>
    <row r="352480" spans="7:7" x14ac:dyDescent="0.25">
      <c r="G352480" t="s">
        <v>1132</v>
      </c>
    </row>
    <row r="352481" spans="7:7" x14ac:dyDescent="0.25">
      <c r="G352481" t="s">
        <v>1133</v>
      </c>
    </row>
    <row r="352482" spans="7:7" x14ac:dyDescent="0.25">
      <c r="G352482" t="s">
        <v>1134</v>
      </c>
    </row>
    <row r="352483" spans="7:7" x14ac:dyDescent="0.25">
      <c r="G352483" t="s">
        <v>1135</v>
      </c>
    </row>
    <row r="352484" spans="7:7" x14ac:dyDescent="0.25">
      <c r="G352484" t="s">
        <v>1136</v>
      </c>
    </row>
    <row r="352485" spans="7:7" x14ac:dyDescent="0.25">
      <c r="G352485" t="s">
        <v>1137</v>
      </c>
    </row>
    <row r="352486" spans="7:7" x14ac:dyDescent="0.25">
      <c r="G352486" t="s">
        <v>1138</v>
      </c>
    </row>
    <row r="352487" spans="7:7" x14ac:dyDescent="0.25">
      <c r="G352487" t="s">
        <v>1139</v>
      </c>
    </row>
    <row r="352488" spans="7:7" x14ac:dyDescent="0.25">
      <c r="G352488" t="s">
        <v>1140</v>
      </c>
    </row>
    <row r="352489" spans="7:7" x14ac:dyDescent="0.25">
      <c r="G352489" t="s">
        <v>1141</v>
      </c>
    </row>
    <row r="352490" spans="7:7" x14ac:dyDescent="0.25">
      <c r="G352490" t="s">
        <v>1142</v>
      </c>
    </row>
    <row r="352491" spans="7:7" x14ac:dyDescent="0.25">
      <c r="G352491" t="s">
        <v>1143</v>
      </c>
    </row>
    <row r="352492" spans="7:7" x14ac:dyDescent="0.25">
      <c r="G352492" t="s">
        <v>1144</v>
      </c>
    </row>
    <row r="352493" spans="7:7" x14ac:dyDescent="0.25">
      <c r="G352493" t="s">
        <v>1145</v>
      </c>
    </row>
    <row r="352494" spans="7:7" x14ac:dyDescent="0.25">
      <c r="G352494" t="s">
        <v>1146</v>
      </c>
    </row>
    <row r="352495" spans="7:7" x14ac:dyDescent="0.25">
      <c r="G352495" t="s">
        <v>1147</v>
      </c>
    </row>
    <row r="352496" spans="7:7" x14ac:dyDescent="0.25">
      <c r="G352496" t="s">
        <v>1148</v>
      </c>
    </row>
    <row r="352497" spans="7:7" x14ac:dyDescent="0.25">
      <c r="G352497" t="s">
        <v>1149</v>
      </c>
    </row>
    <row r="352498" spans="7:7" x14ac:dyDescent="0.25">
      <c r="G352498" t="s">
        <v>1150</v>
      </c>
    </row>
    <row r="352499" spans="7:7" x14ac:dyDescent="0.25">
      <c r="G352499" t="s">
        <v>1151</v>
      </c>
    </row>
    <row r="352500" spans="7:7" x14ac:dyDescent="0.25">
      <c r="G352500" t="s">
        <v>1152</v>
      </c>
    </row>
    <row r="352501" spans="7:7" x14ac:dyDescent="0.25">
      <c r="G352501" t="s">
        <v>1153</v>
      </c>
    </row>
    <row r="352502" spans="7:7" x14ac:dyDescent="0.25">
      <c r="G352502" t="s">
        <v>1154</v>
      </c>
    </row>
    <row r="352503" spans="7:7" x14ac:dyDescent="0.25">
      <c r="G352503" t="s">
        <v>1155</v>
      </c>
    </row>
    <row r="352504" spans="7:7" x14ac:dyDescent="0.25">
      <c r="G352504" t="s">
        <v>1156</v>
      </c>
    </row>
    <row r="352505" spans="7:7" x14ac:dyDescent="0.25">
      <c r="G352505" t="s">
        <v>1157</v>
      </c>
    </row>
    <row r="352506" spans="7:7" x14ac:dyDescent="0.25">
      <c r="G352506" t="s">
        <v>1158</v>
      </c>
    </row>
    <row r="352507" spans="7:7" x14ac:dyDescent="0.25">
      <c r="G352507" t="s">
        <v>1159</v>
      </c>
    </row>
    <row r="352508" spans="7:7" x14ac:dyDescent="0.25">
      <c r="G352508" t="s">
        <v>1160</v>
      </c>
    </row>
    <row r="352509" spans="7:7" x14ac:dyDescent="0.25">
      <c r="G352509" t="s">
        <v>1161</v>
      </c>
    </row>
    <row r="352510" spans="7:7" x14ac:dyDescent="0.25">
      <c r="G352510" t="s">
        <v>1162</v>
      </c>
    </row>
    <row r="352511" spans="7:7" x14ac:dyDescent="0.25">
      <c r="G352511" t="s">
        <v>1163</v>
      </c>
    </row>
    <row r="352512" spans="7:7" x14ac:dyDescent="0.25">
      <c r="G352512" t="s">
        <v>1164</v>
      </c>
    </row>
    <row r="352513" spans="7:7" x14ac:dyDescent="0.25">
      <c r="G352513" t="s">
        <v>1165</v>
      </c>
    </row>
    <row r="352514" spans="7:7" x14ac:dyDescent="0.25">
      <c r="G352514" t="s">
        <v>1166</v>
      </c>
    </row>
    <row r="352515" spans="7:7" x14ac:dyDescent="0.25">
      <c r="G352515" t="s">
        <v>1167</v>
      </c>
    </row>
    <row r="352516" spans="7:7" x14ac:dyDescent="0.25">
      <c r="G352516" t="s">
        <v>1168</v>
      </c>
    </row>
    <row r="352517" spans="7:7" x14ac:dyDescent="0.25">
      <c r="G352517" t="s">
        <v>1169</v>
      </c>
    </row>
    <row r="352518" spans="7:7" x14ac:dyDescent="0.25">
      <c r="G352518" t="s">
        <v>1170</v>
      </c>
    </row>
    <row r="352519" spans="7:7" x14ac:dyDescent="0.25">
      <c r="G352519" t="s">
        <v>1171</v>
      </c>
    </row>
    <row r="352520" spans="7:7" x14ac:dyDescent="0.25">
      <c r="G352520" t="s">
        <v>1172</v>
      </c>
    </row>
    <row r="352521" spans="7:7" x14ac:dyDescent="0.25">
      <c r="G352521" t="s">
        <v>1173</v>
      </c>
    </row>
    <row r="352522" spans="7:7" x14ac:dyDescent="0.25">
      <c r="G352522" t="s">
        <v>1174</v>
      </c>
    </row>
    <row r="352523" spans="7:7" x14ac:dyDescent="0.25">
      <c r="G352523" t="s">
        <v>1175</v>
      </c>
    </row>
    <row r="352524" spans="7:7" x14ac:dyDescent="0.25">
      <c r="G352524" t="s">
        <v>1176</v>
      </c>
    </row>
    <row r="352525" spans="7:7" x14ac:dyDescent="0.25">
      <c r="G352525" t="s">
        <v>1177</v>
      </c>
    </row>
    <row r="352526" spans="7:7" x14ac:dyDescent="0.25">
      <c r="G352526" t="s">
        <v>1178</v>
      </c>
    </row>
    <row r="352527" spans="7:7" x14ac:dyDescent="0.25">
      <c r="G352527" t="s">
        <v>1179</v>
      </c>
    </row>
    <row r="352528" spans="7:7" x14ac:dyDescent="0.25">
      <c r="G352528" t="s">
        <v>1180</v>
      </c>
    </row>
    <row r="352529" spans="7:7" x14ac:dyDescent="0.25">
      <c r="G352529" t="s">
        <v>1181</v>
      </c>
    </row>
    <row r="352530" spans="7:7" x14ac:dyDescent="0.25">
      <c r="G352530" t="s">
        <v>1182</v>
      </c>
    </row>
    <row r="352531" spans="7:7" x14ac:dyDescent="0.25">
      <c r="G352531" t="s">
        <v>1183</v>
      </c>
    </row>
    <row r="352532" spans="7:7" x14ac:dyDescent="0.25">
      <c r="G352532" t="s">
        <v>1184</v>
      </c>
    </row>
    <row r="352533" spans="7:7" x14ac:dyDescent="0.25">
      <c r="G352533" t="s">
        <v>1185</v>
      </c>
    </row>
    <row r="352534" spans="7:7" x14ac:dyDescent="0.25">
      <c r="G352534" t="s">
        <v>1186</v>
      </c>
    </row>
    <row r="352535" spans="7:7" x14ac:dyDescent="0.25">
      <c r="G352535" t="s">
        <v>1187</v>
      </c>
    </row>
    <row r="352536" spans="7:7" x14ac:dyDescent="0.25">
      <c r="G352536" t="s">
        <v>1188</v>
      </c>
    </row>
    <row r="352537" spans="7:7" x14ac:dyDescent="0.25">
      <c r="G352537" t="s">
        <v>1189</v>
      </c>
    </row>
    <row r="352538" spans="7:7" x14ac:dyDescent="0.25">
      <c r="G352538" t="s">
        <v>1190</v>
      </c>
    </row>
    <row r="352539" spans="7:7" x14ac:dyDescent="0.25">
      <c r="G352539" t="s">
        <v>1191</v>
      </c>
    </row>
    <row r="352540" spans="7:7" x14ac:dyDescent="0.25">
      <c r="G352540" t="s">
        <v>1192</v>
      </c>
    </row>
    <row r="352541" spans="7:7" x14ac:dyDescent="0.25">
      <c r="G352541" t="s">
        <v>1193</v>
      </c>
    </row>
    <row r="352542" spans="7:7" x14ac:dyDescent="0.25">
      <c r="G352542" t="s">
        <v>1194</v>
      </c>
    </row>
    <row r="352543" spans="7:7" x14ac:dyDescent="0.25">
      <c r="G352543" t="s">
        <v>1195</v>
      </c>
    </row>
    <row r="352544" spans="7:7" x14ac:dyDescent="0.25">
      <c r="G352544" t="s">
        <v>1196</v>
      </c>
    </row>
    <row r="352545" spans="7:7" x14ac:dyDescent="0.25">
      <c r="G352545" t="s">
        <v>1197</v>
      </c>
    </row>
    <row r="352546" spans="7:7" x14ac:dyDescent="0.25">
      <c r="G352546" t="s">
        <v>1198</v>
      </c>
    </row>
    <row r="352547" spans="7:7" x14ac:dyDescent="0.25">
      <c r="G352547" t="s">
        <v>1199</v>
      </c>
    </row>
    <row r="352548" spans="7:7" x14ac:dyDescent="0.25">
      <c r="G352548" t="s">
        <v>1200</v>
      </c>
    </row>
    <row r="352549" spans="7:7" x14ac:dyDescent="0.25">
      <c r="G352549" t="s">
        <v>1201</v>
      </c>
    </row>
    <row r="352550" spans="7:7" x14ac:dyDescent="0.25">
      <c r="G352550" t="s">
        <v>1202</v>
      </c>
    </row>
    <row r="352551" spans="7:7" x14ac:dyDescent="0.25">
      <c r="G352551" t="s">
        <v>1203</v>
      </c>
    </row>
    <row r="352552" spans="7:7" x14ac:dyDescent="0.25">
      <c r="G352552" t="s">
        <v>1204</v>
      </c>
    </row>
    <row r="352553" spans="7:7" x14ac:dyDescent="0.25">
      <c r="G352553" t="s">
        <v>1205</v>
      </c>
    </row>
    <row r="352554" spans="7:7" x14ac:dyDescent="0.25">
      <c r="G352554" t="s">
        <v>1206</v>
      </c>
    </row>
    <row r="352555" spans="7:7" x14ac:dyDescent="0.25">
      <c r="G352555" t="s">
        <v>1207</v>
      </c>
    </row>
    <row r="352556" spans="7:7" x14ac:dyDescent="0.25">
      <c r="G352556" t="s">
        <v>1208</v>
      </c>
    </row>
    <row r="352557" spans="7:7" x14ac:dyDescent="0.25">
      <c r="G352557" t="s">
        <v>1209</v>
      </c>
    </row>
    <row r="352558" spans="7:7" x14ac:dyDescent="0.25">
      <c r="G352558" t="s">
        <v>1210</v>
      </c>
    </row>
    <row r="352559" spans="7:7" x14ac:dyDescent="0.25">
      <c r="G352559" t="s">
        <v>1211</v>
      </c>
    </row>
    <row r="352560" spans="7:7" x14ac:dyDescent="0.25">
      <c r="G352560" t="s">
        <v>1212</v>
      </c>
    </row>
    <row r="352561" spans="7:7" x14ac:dyDescent="0.25">
      <c r="G352561" t="s">
        <v>1213</v>
      </c>
    </row>
    <row r="352562" spans="7:7" x14ac:dyDescent="0.25">
      <c r="G352562" t="s">
        <v>1214</v>
      </c>
    </row>
    <row r="352563" spans="7:7" x14ac:dyDescent="0.25">
      <c r="G352563" t="s">
        <v>1215</v>
      </c>
    </row>
    <row r="352564" spans="7:7" x14ac:dyDescent="0.25">
      <c r="G352564" t="s">
        <v>1216</v>
      </c>
    </row>
    <row r="352565" spans="7:7" x14ac:dyDescent="0.25">
      <c r="G352565" t="s">
        <v>1217</v>
      </c>
    </row>
    <row r="352566" spans="7:7" x14ac:dyDescent="0.25">
      <c r="G352566" t="s">
        <v>1218</v>
      </c>
    </row>
    <row r="352567" spans="7:7" x14ac:dyDescent="0.25">
      <c r="G352567" t="s">
        <v>1219</v>
      </c>
    </row>
    <row r="352568" spans="7:7" x14ac:dyDescent="0.25">
      <c r="G352568" t="s">
        <v>1220</v>
      </c>
    </row>
    <row r="352569" spans="7:7" x14ac:dyDescent="0.25">
      <c r="G352569" t="s">
        <v>1221</v>
      </c>
    </row>
    <row r="352570" spans="7:7" x14ac:dyDescent="0.25">
      <c r="G352570" t="s">
        <v>1222</v>
      </c>
    </row>
    <row r="352571" spans="7:7" x14ac:dyDescent="0.25">
      <c r="G352571" t="s">
        <v>1223</v>
      </c>
    </row>
    <row r="352572" spans="7:7" x14ac:dyDescent="0.25">
      <c r="G352572" t="s">
        <v>1224</v>
      </c>
    </row>
    <row r="352573" spans="7:7" x14ac:dyDescent="0.25">
      <c r="G352573" t="s">
        <v>1225</v>
      </c>
    </row>
    <row r="352574" spans="7:7" x14ac:dyDescent="0.25">
      <c r="G352574" t="s">
        <v>1226</v>
      </c>
    </row>
    <row r="352575" spans="7:7" x14ac:dyDescent="0.25">
      <c r="G352575" t="s">
        <v>1227</v>
      </c>
    </row>
    <row r="352576" spans="7:7" x14ac:dyDescent="0.25">
      <c r="G352576" t="s">
        <v>1228</v>
      </c>
    </row>
    <row r="352577" spans="7:7" x14ac:dyDescent="0.25">
      <c r="G352577" t="s">
        <v>1229</v>
      </c>
    </row>
    <row r="352578" spans="7:7" x14ac:dyDescent="0.25">
      <c r="G352578" t="s">
        <v>1230</v>
      </c>
    </row>
    <row r="352579" spans="7:7" x14ac:dyDescent="0.25">
      <c r="G352579" t="s">
        <v>1231</v>
      </c>
    </row>
    <row r="352580" spans="7:7" x14ac:dyDescent="0.25">
      <c r="G352580" t="s">
        <v>1232</v>
      </c>
    </row>
    <row r="352581" spans="7:7" x14ac:dyDescent="0.25">
      <c r="G352581" t="s">
        <v>1233</v>
      </c>
    </row>
    <row r="352582" spans="7:7" x14ac:dyDescent="0.25">
      <c r="G352582" t="s">
        <v>1234</v>
      </c>
    </row>
    <row r="352583" spans="7:7" x14ac:dyDescent="0.25">
      <c r="G352583" t="s">
        <v>1235</v>
      </c>
    </row>
    <row r="352584" spans="7:7" x14ac:dyDescent="0.25">
      <c r="G352584" t="s">
        <v>1236</v>
      </c>
    </row>
    <row r="352585" spans="7:7" x14ac:dyDescent="0.25">
      <c r="G352585" t="s">
        <v>1237</v>
      </c>
    </row>
    <row r="352586" spans="7:7" x14ac:dyDescent="0.25">
      <c r="G352586" t="s">
        <v>1238</v>
      </c>
    </row>
    <row r="352587" spans="7:7" x14ac:dyDescent="0.25">
      <c r="G352587" t="s">
        <v>1239</v>
      </c>
    </row>
    <row r="352588" spans="7:7" x14ac:dyDescent="0.25">
      <c r="G352588" t="s">
        <v>1240</v>
      </c>
    </row>
    <row r="352589" spans="7:7" x14ac:dyDescent="0.25">
      <c r="G352589" t="s">
        <v>1241</v>
      </c>
    </row>
    <row r="352590" spans="7:7" x14ac:dyDescent="0.25">
      <c r="G352590" t="s">
        <v>1242</v>
      </c>
    </row>
    <row r="352591" spans="7:7" x14ac:dyDescent="0.25">
      <c r="G352591" t="s">
        <v>1243</v>
      </c>
    </row>
    <row r="352592" spans="7:7" x14ac:dyDescent="0.25">
      <c r="G352592" t="s">
        <v>1244</v>
      </c>
    </row>
    <row r="352593" spans="7:7" x14ac:dyDescent="0.25">
      <c r="G352593" t="s">
        <v>1245</v>
      </c>
    </row>
    <row r="352594" spans="7:7" x14ac:dyDescent="0.25">
      <c r="G352594" t="s">
        <v>1246</v>
      </c>
    </row>
    <row r="352595" spans="7:7" x14ac:dyDescent="0.25">
      <c r="G352595" t="s">
        <v>1247</v>
      </c>
    </row>
    <row r="352596" spans="7:7" x14ac:dyDescent="0.25">
      <c r="G352596" t="s">
        <v>1248</v>
      </c>
    </row>
    <row r="352597" spans="7:7" x14ac:dyDescent="0.25">
      <c r="G352597" t="s">
        <v>1249</v>
      </c>
    </row>
    <row r="352598" spans="7:7" x14ac:dyDescent="0.25">
      <c r="G352598" t="s">
        <v>1250</v>
      </c>
    </row>
    <row r="352599" spans="7:7" x14ac:dyDescent="0.25">
      <c r="G352599" t="s">
        <v>1251</v>
      </c>
    </row>
    <row r="352600" spans="7:7" x14ac:dyDescent="0.25">
      <c r="G352600" t="s">
        <v>1252</v>
      </c>
    </row>
    <row r="352601" spans="7:7" x14ac:dyDescent="0.25">
      <c r="G352601" t="s">
        <v>1253</v>
      </c>
    </row>
    <row r="352602" spans="7:7" x14ac:dyDescent="0.25">
      <c r="G352602" t="s">
        <v>1254</v>
      </c>
    </row>
    <row r="352603" spans="7:7" x14ac:dyDescent="0.25">
      <c r="G352603" t="s">
        <v>1255</v>
      </c>
    </row>
    <row r="352604" spans="7:7" x14ac:dyDescent="0.25">
      <c r="G352604" t="s">
        <v>1256</v>
      </c>
    </row>
    <row r="352605" spans="7:7" x14ac:dyDescent="0.25">
      <c r="G352605" t="s">
        <v>1257</v>
      </c>
    </row>
    <row r="352606" spans="7:7" x14ac:dyDescent="0.25">
      <c r="G352606" t="s">
        <v>1258</v>
      </c>
    </row>
    <row r="352607" spans="7:7" x14ac:dyDescent="0.25">
      <c r="G352607" t="s">
        <v>1259</v>
      </c>
    </row>
    <row r="352608" spans="7:7" x14ac:dyDescent="0.25">
      <c r="G352608" t="s">
        <v>1260</v>
      </c>
    </row>
    <row r="352609" spans="7:7" x14ac:dyDescent="0.25">
      <c r="G352609" t="s">
        <v>1261</v>
      </c>
    </row>
    <row r="352610" spans="7:7" x14ac:dyDescent="0.25">
      <c r="G352610" t="s">
        <v>1262</v>
      </c>
    </row>
    <row r="352611" spans="7:7" x14ac:dyDescent="0.25">
      <c r="G352611" t="s">
        <v>1263</v>
      </c>
    </row>
    <row r="352612" spans="7:7" x14ac:dyDescent="0.25">
      <c r="G352612" t="s">
        <v>1264</v>
      </c>
    </row>
    <row r="352613" spans="7:7" x14ac:dyDescent="0.25">
      <c r="G352613" t="s">
        <v>1265</v>
      </c>
    </row>
    <row r="352614" spans="7:7" x14ac:dyDescent="0.25">
      <c r="G352614" t="s">
        <v>1266</v>
      </c>
    </row>
    <row r="352615" spans="7:7" x14ac:dyDescent="0.25">
      <c r="G352615" t="s">
        <v>1267</v>
      </c>
    </row>
    <row r="352616" spans="7:7" x14ac:dyDescent="0.25">
      <c r="G352616" t="s">
        <v>1268</v>
      </c>
    </row>
    <row r="352617" spans="7:7" x14ac:dyDescent="0.25">
      <c r="G352617" t="s">
        <v>1269</v>
      </c>
    </row>
    <row r="352618" spans="7:7" x14ac:dyDescent="0.25">
      <c r="G352618" t="s">
        <v>1270</v>
      </c>
    </row>
    <row r="352619" spans="7:7" x14ac:dyDescent="0.25">
      <c r="G352619" t="s">
        <v>1271</v>
      </c>
    </row>
    <row r="352620" spans="7:7" x14ac:dyDescent="0.25">
      <c r="G352620" t="s">
        <v>1272</v>
      </c>
    </row>
    <row r="352621" spans="7:7" x14ac:dyDescent="0.25">
      <c r="G352621" t="s">
        <v>1273</v>
      </c>
    </row>
    <row r="352622" spans="7:7" x14ac:dyDescent="0.25">
      <c r="G352622" t="s">
        <v>1274</v>
      </c>
    </row>
    <row r="352623" spans="7:7" x14ac:dyDescent="0.25">
      <c r="G352623" t="s">
        <v>1275</v>
      </c>
    </row>
    <row r="352624" spans="7:7" x14ac:dyDescent="0.25">
      <c r="G352624" t="s">
        <v>1276</v>
      </c>
    </row>
    <row r="352625" spans="7:7" x14ac:dyDescent="0.25">
      <c r="G352625" t="s">
        <v>1277</v>
      </c>
    </row>
    <row r="352626" spans="7:7" x14ac:dyDescent="0.25">
      <c r="G352626" t="s">
        <v>1278</v>
      </c>
    </row>
    <row r="352627" spans="7:7" x14ac:dyDescent="0.25">
      <c r="G352627" t="s">
        <v>1279</v>
      </c>
    </row>
    <row r="352628" spans="7:7" x14ac:dyDescent="0.25">
      <c r="G352628" t="s">
        <v>1280</v>
      </c>
    </row>
    <row r="352629" spans="7:7" x14ac:dyDescent="0.25">
      <c r="G352629" t="s">
        <v>1281</v>
      </c>
    </row>
    <row r="352630" spans="7:7" x14ac:dyDescent="0.25">
      <c r="G352630" t="s">
        <v>1282</v>
      </c>
    </row>
    <row r="352631" spans="7:7" x14ac:dyDescent="0.25">
      <c r="G352631" t="s">
        <v>1283</v>
      </c>
    </row>
    <row r="352632" spans="7:7" x14ac:dyDescent="0.25">
      <c r="G352632" t="s">
        <v>1284</v>
      </c>
    </row>
    <row r="352633" spans="7:7" x14ac:dyDescent="0.25">
      <c r="G352633" t="s">
        <v>1285</v>
      </c>
    </row>
    <row r="352634" spans="7:7" x14ac:dyDescent="0.25">
      <c r="G352634" t="s">
        <v>1286</v>
      </c>
    </row>
    <row r="352635" spans="7:7" x14ac:dyDescent="0.25">
      <c r="G352635" t="s">
        <v>1287</v>
      </c>
    </row>
    <row r="352636" spans="7:7" x14ac:dyDescent="0.25">
      <c r="G352636" t="s">
        <v>1288</v>
      </c>
    </row>
    <row r="352637" spans="7:7" x14ac:dyDescent="0.25">
      <c r="G352637" t="s">
        <v>1289</v>
      </c>
    </row>
    <row r="352638" spans="7:7" x14ac:dyDescent="0.25">
      <c r="G352638" t="s">
        <v>1290</v>
      </c>
    </row>
    <row r="352639" spans="7:7" x14ac:dyDescent="0.25">
      <c r="G352639" t="s">
        <v>1291</v>
      </c>
    </row>
    <row r="352640" spans="7:7" x14ac:dyDescent="0.25">
      <c r="G352640" t="s">
        <v>1292</v>
      </c>
    </row>
    <row r="352641" spans="7:7" x14ac:dyDescent="0.25">
      <c r="G352641" t="s">
        <v>1293</v>
      </c>
    </row>
    <row r="352642" spans="7:7" x14ac:dyDescent="0.25">
      <c r="G352642" t="s">
        <v>1294</v>
      </c>
    </row>
    <row r="352643" spans="7:7" x14ac:dyDescent="0.25">
      <c r="G352643" t="s">
        <v>1295</v>
      </c>
    </row>
    <row r="352644" spans="7:7" x14ac:dyDescent="0.25">
      <c r="G352644" t="s">
        <v>1296</v>
      </c>
    </row>
    <row r="352645" spans="7:7" x14ac:dyDescent="0.25">
      <c r="G352645" t="s">
        <v>1297</v>
      </c>
    </row>
    <row r="352646" spans="7:7" x14ac:dyDescent="0.25">
      <c r="G352646" t="s">
        <v>1298</v>
      </c>
    </row>
    <row r="352647" spans="7:7" x14ac:dyDescent="0.25">
      <c r="G352647" t="s">
        <v>1299</v>
      </c>
    </row>
    <row r="352648" spans="7:7" x14ac:dyDescent="0.25">
      <c r="G352648" t="s">
        <v>1300</v>
      </c>
    </row>
    <row r="352649" spans="7:7" x14ac:dyDescent="0.25">
      <c r="G352649" t="s">
        <v>1301</v>
      </c>
    </row>
    <row r="352650" spans="7:7" x14ac:dyDescent="0.25">
      <c r="G352650" t="s">
        <v>1302</v>
      </c>
    </row>
    <row r="352651" spans="7:7" x14ac:dyDescent="0.25">
      <c r="G352651" t="s">
        <v>1303</v>
      </c>
    </row>
    <row r="352652" spans="7:7" x14ac:dyDescent="0.25">
      <c r="G352652" t="s">
        <v>1304</v>
      </c>
    </row>
    <row r="352653" spans="7:7" x14ac:dyDescent="0.25">
      <c r="G352653" t="s">
        <v>1305</v>
      </c>
    </row>
    <row r="352654" spans="7:7" x14ac:dyDescent="0.25">
      <c r="G352654" t="s">
        <v>1306</v>
      </c>
    </row>
    <row r="352655" spans="7:7" x14ac:dyDescent="0.25">
      <c r="G352655" t="s">
        <v>1307</v>
      </c>
    </row>
    <row r="352656" spans="7:7" x14ac:dyDescent="0.25">
      <c r="G352656" t="s">
        <v>1308</v>
      </c>
    </row>
    <row r="352657" spans="7:7" x14ac:dyDescent="0.25">
      <c r="G352657" t="s">
        <v>1309</v>
      </c>
    </row>
    <row r="352658" spans="7:7" x14ac:dyDescent="0.25">
      <c r="G352658" t="s">
        <v>1310</v>
      </c>
    </row>
    <row r="352659" spans="7:7" x14ac:dyDescent="0.25">
      <c r="G352659" t="s">
        <v>1311</v>
      </c>
    </row>
    <row r="352660" spans="7:7" x14ac:dyDescent="0.25">
      <c r="G352660" t="s">
        <v>1312</v>
      </c>
    </row>
    <row r="352661" spans="7:7" x14ac:dyDescent="0.25">
      <c r="G352661" t="s">
        <v>1313</v>
      </c>
    </row>
    <row r="352662" spans="7:7" x14ac:dyDescent="0.25">
      <c r="G352662" t="s">
        <v>1314</v>
      </c>
    </row>
    <row r="352663" spans="7:7" x14ac:dyDescent="0.25">
      <c r="G352663" t="s">
        <v>1315</v>
      </c>
    </row>
    <row r="352664" spans="7:7" x14ac:dyDescent="0.25">
      <c r="G352664" t="s">
        <v>1316</v>
      </c>
    </row>
    <row r="352665" spans="7:7" x14ac:dyDescent="0.25">
      <c r="G352665" t="s">
        <v>1317</v>
      </c>
    </row>
    <row r="352666" spans="7:7" x14ac:dyDescent="0.25">
      <c r="G352666" t="s">
        <v>1318</v>
      </c>
    </row>
    <row r="352667" spans="7:7" x14ac:dyDescent="0.25">
      <c r="G352667" t="s">
        <v>1319</v>
      </c>
    </row>
    <row r="352668" spans="7:7" x14ac:dyDescent="0.25">
      <c r="G352668" t="s">
        <v>1320</v>
      </c>
    </row>
    <row r="352669" spans="7:7" x14ac:dyDescent="0.25">
      <c r="G352669" t="s">
        <v>1321</v>
      </c>
    </row>
    <row r="352670" spans="7:7" x14ac:dyDescent="0.25">
      <c r="G352670" t="s">
        <v>1322</v>
      </c>
    </row>
    <row r="352671" spans="7:7" x14ac:dyDescent="0.25">
      <c r="G352671" t="s">
        <v>1323</v>
      </c>
    </row>
    <row r="352672" spans="7:7" x14ac:dyDescent="0.25">
      <c r="G352672" t="s">
        <v>1324</v>
      </c>
    </row>
    <row r="352673" spans="7:7" x14ac:dyDescent="0.25">
      <c r="G352673" t="s">
        <v>1325</v>
      </c>
    </row>
    <row r="352674" spans="7:7" x14ac:dyDescent="0.25">
      <c r="G352674" t="s">
        <v>1326</v>
      </c>
    </row>
    <row r="352675" spans="7:7" x14ac:dyDescent="0.25">
      <c r="G352675" t="s">
        <v>1327</v>
      </c>
    </row>
    <row r="352676" spans="7:7" x14ac:dyDescent="0.25">
      <c r="G352676" t="s">
        <v>1328</v>
      </c>
    </row>
    <row r="352677" spans="7:7" x14ac:dyDescent="0.25">
      <c r="G352677" t="s">
        <v>1329</v>
      </c>
    </row>
    <row r="352678" spans="7:7" x14ac:dyDescent="0.25">
      <c r="G352678" t="s">
        <v>1330</v>
      </c>
    </row>
    <row r="352679" spans="7:7" x14ac:dyDescent="0.25">
      <c r="G352679" t="s">
        <v>1331</v>
      </c>
    </row>
    <row r="352680" spans="7:7" x14ac:dyDescent="0.25">
      <c r="G352680" t="s">
        <v>1332</v>
      </c>
    </row>
    <row r="352681" spans="7:7" x14ac:dyDescent="0.25">
      <c r="G352681" t="s">
        <v>1333</v>
      </c>
    </row>
    <row r="352682" spans="7:7" x14ac:dyDescent="0.25">
      <c r="G352682" t="s">
        <v>1334</v>
      </c>
    </row>
    <row r="352683" spans="7:7" x14ac:dyDescent="0.25">
      <c r="G352683" t="s">
        <v>1335</v>
      </c>
    </row>
    <row r="352684" spans="7:7" x14ac:dyDescent="0.25">
      <c r="G352684" t="s">
        <v>1336</v>
      </c>
    </row>
    <row r="352685" spans="7:7" x14ac:dyDescent="0.25">
      <c r="G352685" t="s">
        <v>1337</v>
      </c>
    </row>
    <row r="352686" spans="7:7" x14ac:dyDescent="0.25">
      <c r="G352686" t="s">
        <v>1338</v>
      </c>
    </row>
    <row r="352687" spans="7:7" x14ac:dyDescent="0.25">
      <c r="G352687" t="s">
        <v>1339</v>
      </c>
    </row>
    <row r="352688" spans="7:7" x14ac:dyDescent="0.25">
      <c r="G352688" t="s">
        <v>1340</v>
      </c>
    </row>
    <row r="352689" spans="7:7" x14ac:dyDescent="0.25">
      <c r="G352689" t="s">
        <v>1341</v>
      </c>
    </row>
    <row r="352690" spans="7:7" x14ac:dyDescent="0.25">
      <c r="G352690" t="s">
        <v>1342</v>
      </c>
    </row>
    <row r="352691" spans="7:7" x14ac:dyDescent="0.25">
      <c r="G352691" t="s">
        <v>1343</v>
      </c>
    </row>
    <row r="352692" spans="7:7" x14ac:dyDescent="0.25">
      <c r="G352692" t="s">
        <v>1344</v>
      </c>
    </row>
    <row r="352693" spans="7:7" x14ac:dyDescent="0.25">
      <c r="G352693" t="s">
        <v>1345</v>
      </c>
    </row>
    <row r="352694" spans="7:7" x14ac:dyDescent="0.25">
      <c r="G352694" t="s">
        <v>1346</v>
      </c>
    </row>
    <row r="352695" spans="7:7" x14ac:dyDescent="0.25">
      <c r="G352695" t="s">
        <v>1347</v>
      </c>
    </row>
    <row r="352696" spans="7:7" x14ac:dyDescent="0.25">
      <c r="G352696" t="s">
        <v>1348</v>
      </c>
    </row>
    <row r="352697" spans="7:7" x14ac:dyDescent="0.25">
      <c r="G352697" t="s">
        <v>1349</v>
      </c>
    </row>
    <row r="352698" spans="7:7" x14ac:dyDescent="0.25">
      <c r="G352698" t="s">
        <v>1350</v>
      </c>
    </row>
    <row r="352699" spans="7:7" x14ac:dyDescent="0.25">
      <c r="G352699" t="s">
        <v>1351</v>
      </c>
    </row>
    <row r="352700" spans="7:7" x14ac:dyDescent="0.25">
      <c r="G352700" t="s">
        <v>1352</v>
      </c>
    </row>
    <row r="352701" spans="7:7" x14ac:dyDescent="0.25">
      <c r="G352701" t="s">
        <v>1353</v>
      </c>
    </row>
    <row r="352702" spans="7:7" x14ac:dyDescent="0.25">
      <c r="G352702" t="s">
        <v>1354</v>
      </c>
    </row>
    <row r="352703" spans="7:7" x14ac:dyDescent="0.25">
      <c r="G352703" t="s">
        <v>1355</v>
      </c>
    </row>
    <row r="352704" spans="7:7" x14ac:dyDescent="0.25">
      <c r="G352704" t="s">
        <v>1356</v>
      </c>
    </row>
    <row r="352705" spans="7:7" x14ac:dyDescent="0.25">
      <c r="G352705" t="s">
        <v>1357</v>
      </c>
    </row>
    <row r="352706" spans="7:7" x14ac:dyDescent="0.25">
      <c r="G352706" t="s">
        <v>1358</v>
      </c>
    </row>
    <row r="352707" spans="7:7" x14ac:dyDescent="0.25">
      <c r="G352707" t="s">
        <v>1359</v>
      </c>
    </row>
    <row r="352708" spans="7:7" x14ac:dyDescent="0.25">
      <c r="G352708" t="s">
        <v>1360</v>
      </c>
    </row>
    <row r="352709" spans="7:7" x14ac:dyDescent="0.25">
      <c r="G352709" t="s">
        <v>1361</v>
      </c>
    </row>
    <row r="352710" spans="7:7" x14ac:dyDescent="0.25">
      <c r="G352710" t="s">
        <v>1362</v>
      </c>
    </row>
    <row r="352711" spans="7:7" x14ac:dyDescent="0.25">
      <c r="G352711" t="s">
        <v>1363</v>
      </c>
    </row>
    <row r="352712" spans="7:7" x14ac:dyDescent="0.25">
      <c r="G352712" t="s">
        <v>1364</v>
      </c>
    </row>
    <row r="352713" spans="7:7" x14ac:dyDescent="0.25">
      <c r="G352713" t="s">
        <v>1365</v>
      </c>
    </row>
    <row r="352714" spans="7:7" x14ac:dyDescent="0.25">
      <c r="G352714" t="s">
        <v>1366</v>
      </c>
    </row>
    <row r="352715" spans="7:7" x14ac:dyDescent="0.25">
      <c r="G352715" t="s">
        <v>1367</v>
      </c>
    </row>
    <row r="352716" spans="7:7" x14ac:dyDescent="0.25">
      <c r="G352716" t="s">
        <v>1368</v>
      </c>
    </row>
    <row r="352717" spans="7:7" x14ac:dyDescent="0.25">
      <c r="G352717" t="s">
        <v>1369</v>
      </c>
    </row>
    <row r="352718" spans="7:7" x14ac:dyDescent="0.25">
      <c r="G352718" t="s">
        <v>1370</v>
      </c>
    </row>
    <row r="352719" spans="7:7" x14ac:dyDescent="0.25">
      <c r="G352719" t="s">
        <v>1371</v>
      </c>
    </row>
    <row r="352720" spans="7:7" x14ac:dyDescent="0.25">
      <c r="G352720" t="s">
        <v>1372</v>
      </c>
    </row>
    <row r="352721" spans="7:7" x14ac:dyDescent="0.25">
      <c r="G352721" t="s">
        <v>1373</v>
      </c>
    </row>
    <row r="352722" spans="7:7" x14ac:dyDescent="0.25">
      <c r="G352722" t="s">
        <v>1374</v>
      </c>
    </row>
    <row r="352723" spans="7:7" x14ac:dyDescent="0.25">
      <c r="G352723" t="s">
        <v>1375</v>
      </c>
    </row>
    <row r="352724" spans="7:7" x14ac:dyDescent="0.25">
      <c r="G352724" t="s">
        <v>1376</v>
      </c>
    </row>
    <row r="352725" spans="7:7" x14ac:dyDescent="0.25">
      <c r="G352725" t="s">
        <v>1377</v>
      </c>
    </row>
    <row r="352726" spans="7:7" x14ac:dyDescent="0.25">
      <c r="G352726" t="s">
        <v>1378</v>
      </c>
    </row>
    <row r="352727" spans="7:7" x14ac:dyDescent="0.25">
      <c r="G352727" t="s">
        <v>1379</v>
      </c>
    </row>
    <row r="352728" spans="7:7" x14ac:dyDescent="0.25">
      <c r="G352728" t="s">
        <v>1380</v>
      </c>
    </row>
    <row r="352729" spans="7:7" x14ac:dyDescent="0.25">
      <c r="G352729" t="s">
        <v>1381</v>
      </c>
    </row>
    <row r="352730" spans="7:7" x14ac:dyDescent="0.25">
      <c r="G352730" t="s">
        <v>1382</v>
      </c>
    </row>
    <row r="352731" spans="7:7" x14ac:dyDescent="0.25">
      <c r="G352731" t="s">
        <v>1383</v>
      </c>
    </row>
    <row r="352732" spans="7:7" x14ac:dyDescent="0.25">
      <c r="G352732" t="s">
        <v>1384</v>
      </c>
    </row>
    <row r="352733" spans="7:7" x14ac:dyDescent="0.25">
      <c r="G352733" t="s">
        <v>1385</v>
      </c>
    </row>
    <row r="352734" spans="7:7" x14ac:dyDescent="0.25">
      <c r="G352734" t="s">
        <v>1386</v>
      </c>
    </row>
    <row r="352735" spans="7:7" x14ac:dyDescent="0.25">
      <c r="G352735" t="s">
        <v>1387</v>
      </c>
    </row>
    <row r="352736" spans="7:7" x14ac:dyDescent="0.25">
      <c r="G352736" t="s">
        <v>1388</v>
      </c>
    </row>
    <row r="352737" spans="7:7" x14ac:dyDescent="0.25">
      <c r="G352737" t="s">
        <v>1389</v>
      </c>
    </row>
    <row r="352738" spans="7:7" x14ac:dyDescent="0.25">
      <c r="G352738" t="s">
        <v>1390</v>
      </c>
    </row>
    <row r="352739" spans="7:7" x14ac:dyDescent="0.25">
      <c r="G352739" t="s">
        <v>1391</v>
      </c>
    </row>
    <row r="352740" spans="7:7" x14ac:dyDescent="0.25">
      <c r="G352740" t="s">
        <v>1392</v>
      </c>
    </row>
    <row r="352741" spans="7:7" x14ac:dyDescent="0.25">
      <c r="G352741" t="s">
        <v>1393</v>
      </c>
    </row>
    <row r="352742" spans="7:7" x14ac:dyDescent="0.25">
      <c r="G352742" t="s">
        <v>1394</v>
      </c>
    </row>
    <row r="352743" spans="7:7" x14ac:dyDescent="0.25">
      <c r="G352743" t="s">
        <v>1395</v>
      </c>
    </row>
    <row r="352744" spans="7:7" x14ac:dyDescent="0.25">
      <c r="G352744" t="s">
        <v>1396</v>
      </c>
    </row>
    <row r="352745" spans="7:7" x14ac:dyDescent="0.25">
      <c r="G352745" t="s">
        <v>1397</v>
      </c>
    </row>
    <row r="352746" spans="7:7" x14ac:dyDescent="0.25">
      <c r="G352746" t="s">
        <v>1398</v>
      </c>
    </row>
    <row r="352747" spans="7:7" x14ac:dyDescent="0.25">
      <c r="G352747" t="s">
        <v>1399</v>
      </c>
    </row>
    <row r="352748" spans="7:7" x14ac:dyDescent="0.25">
      <c r="G352748" t="s">
        <v>1400</v>
      </c>
    </row>
    <row r="352749" spans="7:7" x14ac:dyDescent="0.25">
      <c r="G352749" t="s">
        <v>1401</v>
      </c>
    </row>
    <row r="352750" spans="7:7" x14ac:dyDescent="0.25">
      <c r="G352750" t="s">
        <v>1402</v>
      </c>
    </row>
    <row r="352751" spans="7:7" x14ac:dyDescent="0.25">
      <c r="G352751" t="s">
        <v>1403</v>
      </c>
    </row>
    <row r="352752" spans="7:7" x14ac:dyDescent="0.25">
      <c r="G352752" t="s">
        <v>1404</v>
      </c>
    </row>
    <row r="352753" spans="7:7" x14ac:dyDescent="0.25">
      <c r="G352753" t="s">
        <v>1405</v>
      </c>
    </row>
    <row r="352754" spans="7:7" x14ac:dyDescent="0.25">
      <c r="G352754" t="s">
        <v>1406</v>
      </c>
    </row>
    <row r="352755" spans="7:7" x14ac:dyDescent="0.25">
      <c r="G352755" t="s">
        <v>1407</v>
      </c>
    </row>
    <row r="352756" spans="7:7" x14ac:dyDescent="0.25">
      <c r="G352756" t="s">
        <v>1408</v>
      </c>
    </row>
    <row r="352757" spans="7:7" x14ac:dyDescent="0.25">
      <c r="G352757" t="s">
        <v>1409</v>
      </c>
    </row>
    <row r="352758" spans="7:7" x14ac:dyDescent="0.25">
      <c r="G352758" t="s">
        <v>1410</v>
      </c>
    </row>
    <row r="352759" spans="7:7" x14ac:dyDescent="0.25">
      <c r="G352759" t="s">
        <v>1411</v>
      </c>
    </row>
    <row r="352760" spans="7:7" x14ac:dyDescent="0.25">
      <c r="G352760" t="s">
        <v>1412</v>
      </c>
    </row>
    <row r="352761" spans="7:7" x14ac:dyDescent="0.25">
      <c r="G352761" t="s">
        <v>1413</v>
      </c>
    </row>
    <row r="352762" spans="7:7" x14ac:dyDescent="0.25">
      <c r="G352762" t="s">
        <v>1414</v>
      </c>
    </row>
    <row r="352763" spans="7:7" x14ac:dyDescent="0.25">
      <c r="G352763" t="s">
        <v>1415</v>
      </c>
    </row>
    <row r="352764" spans="7:7" x14ac:dyDescent="0.25">
      <c r="G352764" t="s">
        <v>1416</v>
      </c>
    </row>
    <row r="352765" spans="7:7" x14ac:dyDescent="0.25">
      <c r="G352765" t="s">
        <v>1417</v>
      </c>
    </row>
    <row r="352766" spans="7:7" x14ac:dyDescent="0.25">
      <c r="G352766" t="s">
        <v>1418</v>
      </c>
    </row>
    <row r="352767" spans="7:7" x14ac:dyDescent="0.25">
      <c r="G352767" t="s">
        <v>1419</v>
      </c>
    </row>
    <row r="352768" spans="7:7" x14ac:dyDescent="0.25">
      <c r="G352768" t="s">
        <v>1420</v>
      </c>
    </row>
    <row r="352769" spans="7:7" x14ac:dyDescent="0.25">
      <c r="G352769" t="s">
        <v>1421</v>
      </c>
    </row>
    <row r="352770" spans="7:7" x14ac:dyDescent="0.25">
      <c r="G352770" t="s">
        <v>1422</v>
      </c>
    </row>
    <row r="352771" spans="7:7" x14ac:dyDescent="0.25">
      <c r="G352771" t="s">
        <v>1423</v>
      </c>
    </row>
    <row r="352772" spans="7:7" x14ac:dyDescent="0.25">
      <c r="G352772" t="s">
        <v>1424</v>
      </c>
    </row>
    <row r="352773" spans="7:7" x14ac:dyDescent="0.25">
      <c r="G352773" t="s">
        <v>1425</v>
      </c>
    </row>
    <row r="352774" spans="7:7" x14ac:dyDescent="0.25">
      <c r="G352774" t="s">
        <v>1426</v>
      </c>
    </row>
    <row r="352775" spans="7:7" x14ac:dyDescent="0.25">
      <c r="G352775" t="s">
        <v>1427</v>
      </c>
    </row>
    <row r="352776" spans="7:7" x14ac:dyDescent="0.25">
      <c r="G352776" t="s">
        <v>1428</v>
      </c>
    </row>
    <row r="352777" spans="7:7" x14ac:dyDescent="0.25">
      <c r="G352777" t="s">
        <v>1429</v>
      </c>
    </row>
    <row r="352778" spans="7:7" x14ac:dyDescent="0.25">
      <c r="G352778" t="s">
        <v>1430</v>
      </c>
    </row>
    <row r="352779" spans="7:7" x14ac:dyDescent="0.25">
      <c r="G352779" t="s">
        <v>1431</v>
      </c>
    </row>
    <row r="352780" spans="7:7" x14ac:dyDescent="0.25">
      <c r="G352780" t="s">
        <v>1432</v>
      </c>
    </row>
    <row r="352781" spans="7:7" x14ac:dyDescent="0.25">
      <c r="G352781" t="s">
        <v>1433</v>
      </c>
    </row>
    <row r="352782" spans="7:7" x14ac:dyDescent="0.25">
      <c r="G352782" t="s">
        <v>1434</v>
      </c>
    </row>
    <row r="352783" spans="7:7" x14ac:dyDescent="0.25">
      <c r="G352783" t="s">
        <v>1435</v>
      </c>
    </row>
    <row r="352784" spans="7:7" x14ac:dyDescent="0.25">
      <c r="G352784" t="s">
        <v>1436</v>
      </c>
    </row>
    <row r="352785" spans="7:7" x14ac:dyDescent="0.25">
      <c r="G352785" t="s">
        <v>1437</v>
      </c>
    </row>
    <row r="352786" spans="7:7" x14ac:dyDescent="0.25">
      <c r="G352786" t="s">
        <v>1438</v>
      </c>
    </row>
    <row r="352787" spans="7:7" x14ac:dyDescent="0.25">
      <c r="G352787" t="s">
        <v>1439</v>
      </c>
    </row>
    <row r="352788" spans="7:7" x14ac:dyDescent="0.25">
      <c r="G352788" t="s">
        <v>1440</v>
      </c>
    </row>
    <row r="352789" spans="7:7" x14ac:dyDescent="0.25">
      <c r="G352789" t="s">
        <v>1441</v>
      </c>
    </row>
    <row r="352790" spans="7:7" x14ac:dyDescent="0.25">
      <c r="G352790" t="s">
        <v>1442</v>
      </c>
    </row>
    <row r="352791" spans="7:7" x14ac:dyDescent="0.25">
      <c r="G352791" t="s">
        <v>1443</v>
      </c>
    </row>
    <row r="352792" spans="7:7" x14ac:dyDescent="0.25">
      <c r="G352792" t="s">
        <v>1444</v>
      </c>
    </row>
    <row r="352793" spans="7:7" x14ac:dyDescent="0.25">
      <c r="G352793" t="s">
        <v>1445</v>
      </c>
    </row>
    <row r="352794" spans="7:7" x14ac:dyDescent="0.25">
      <c r="G352794" t="s">
        <v>1446</v>
      </c>
    </row>
    <row r="352795" spans="7:7" x14ac:dyDescent="0.25">
      <c r="G352795" t="s">
        <v>1447</v>
      </c>
    </row>
    <row r="352796" spans="7:7" x14ac:dyDescent="0.25">
      <c r="G352796" t="s">
        <v>1448</v>
      </c>
    </row>
    <row r="352797" spans="7:7" x14ac:dyDescent="0.25">
      <c r="G352797" t="s">
        <v>1449</v>
      </c>
    </row>
    <row r="352798" spans="7:7" x14ac:dyDescent="0.25">
      <c r="G352798" t="s">
        <v>1450</v>
      </c>
    </row>
    <row r="352799" spans="7:7" x14ac:dyDescent="0.25">
      <c r="G352799" t="s">
        <v>1451</v>
      </c>
    </row>
    <row r="352800" spans="7:7" x14ac:dyDescent="0.25">
      <c r="G352800" t="s">
        <v>1452</v>
      </c>
    </row>
    <row r="352801" spans="7:7" x14ac:dyDescent="0.25">
      <c r="G352801" t="s">
        <v>1453</v>
      </c>
    </row>
    <row r="352802" spans="7:7" x14ac:dyDescent="0.25">
      <c r="G352802" t="s">
        <v>1454</v>
      </c>
    </row>
    <row r="352803" spans="7:7" x14ac:dyDescent="0.25">
      <c r="G352803" t="s">
        <v>1455</v>
      </c>
    </row>
    <row r="352804" spans="7:7" x14ac:dyDescent="0.25">
      <c r="G352804" t="s">
        <v>1456</v>
      </c>
    </row>
    <row r="352805" spans="7:7" x14ac:dyDescent="0.25">
      <c r="G352805" t="s">
        <v>1457</v>
      </c>
    </row>
    <row r="352806" spans="7:7" x14ac:dyDescent="0.25">
      <c r="G352806" t="s">
        <v>1458</v>
      </c>
    </row>
    <row r="352807" spans="7:7" x14ac:dyDescent="0.25">
      <c r="G352807" t="s">
        <v>1459</v>
      </c>
    </row>
    <row r="352808" spans="7:7" x14ac:dyDescent="0.25">
      <c r="G352808" t="s">
        <v>1460</v>
      </c>
    </row>
    <row r="352809" spans="7:7" x14ac:dyDescent="0.25">
      <c r="G352809" t="s">
        <v>1461</v>
      </c>
    </row>
    <row r="352810" spans="7:7" x14ac:dyDescent="0.25">
      <c r="G352810" t="s">
        <v>1462</v>
      </c>
    </row>
    <row r="352811" spans="7:7" x14ac:dyDescent="0.25">
      <c r="G352811" t="s">
        <v>1463</v>
      </c>
    </row>
    <row r="352812" spans="7:7" x14ac:dyDescent="0.25">
      <c r="G352812" t="s">
        <v>1464</v>
      </c>
    </row>
    <row r="352813" spans="7:7" x14ac:dyDescent="0.25">
      <c r="G352813" t="s">
        <v>1465</v>
      </c>
    </row>
    <row r="352814" spans="7:7" x14ac:dyDescent="0.25">
      <c r="G352814" t="s">
        <v>1466</v>
      </c>
    </row>
    <row r="352815" spans="7:7" x14ac:dyDescent="0.25">
      <c r="G352815" t="s">
        <v>1467</v>
      </c>
    </row>
    <row r="352816" spans="7:7" x14ac:dyDescent="0.25">
      <c r="G352816" t="s">
        <v>1468</v>
      </c>
    </row>
    <row r="352817" spans="7:7" x14ac:dyDescent="0.25">
      <c r="G352817" t="s">
        <v>1469</v>
      </c>
    </row>
    <row r="352818" spans="7:7" x14ac:dyDescent="0.25">
      <c r="G352818" t="s">
        <v>1470</v>
      </c>
    </row>
    <row r="352819" spans="7:7" x14ac:dyDescent="0.25">
      <c r="G352819" t="s">
        <v>1471</v>
      </c>
    </row>
    <row r="352820" spans="7:7" x14ac:dyDescent="0.25">
      <c r="G352820" t="s">
        <v>1472</v>
      </c>
    </row>
    <row r="352821" spans="7:7" x14ac:dyDescent="0.25">
      <c r="G352821" t="s">
        <v>1473</v>
      </c>
    </row>
    <row r="352822" spans="7:7" x14ac:dyDescent="0.25">
      <c r="G352822" t="s">
        <v>1474</v>
      </c>
    </row>
    <row r="352823" spans="7:7" x14ac:dyDescent="0.25">
      <c r="G352823" t="s">
        <v>1475</v>
      </c>
    </row>
    <row r="352824" spans="7:7" x14ac:dyDescent="0.25">
      <c r="G352824" t="s">
        <v>1476</v>
      </c>
    </row>
    <row r="352825" spans="7:7" x14ac:dyDescent="0.25">
      <c r="G352825" t="s">
        <v>1477</v>
      </c>
    </row>
    <row r="352826" spans="7:7" x14ac:dyDescent="0.25">
      <c r="G352826" t="s">
        <v>1478</v>
      </c>
    </row>
    <row r="352827" spans="7:7" x14ac:dyDescent="0.25">
      <c r="G352827" t="s">
        <v>1479</v>
      </c>
    </row>
    <row r="352828" spans="7:7" x14ac:dyDescent="0.25">
      <c r="G352828" t="s">
        <v>1480</v>
      </c>
    </row>
    <row r="352829" spans="7:7" x14ac:dyDescent="0.25">
      <c r="G352829" t="s">
        <v>1481</v>
      </c>
    </row>
    <row r="352830" spans="7:7" x14ac:dyDescent="0.25">
      <c r="G352830" t="s">
        <v>1482</v>
      </c>
    </row>
    <row r="352831" spans="7:7" x14ac:dyDescent="0.25">
      <c r="G352831" t="s">
        <v>1483</v>
      </c>
    </row>
    <row r="352832" spans="7:7" x14ac:dyDescent="0.25">
      <c r="G352832" t="s">
        <v>1484</v>
      </c>
    </row>
    <row r="352833" spans="7:7" x14ac:dyDescent="0.25">
      <c r="G352833" t="s">
        <v>1485</v>
      </c>
    </row>
    <row r="352834" spans="7:7" x14ac:dyDescent="0.25">
      <c r="G352834" t="s">
        <v>1486</v>
      </c>
    </row>
    <row r="352835" spans="7:7" x14ac:dyDescent="0.25">
      <c r="G352835" t="s">
        <v>1487</v>
      </c>
    </row>
    <row r="352836" spans="7:7" x14ac:dyDescent="0.25">
      <c r="G352836" t="s">
        <v>1488</v>
      </c>
    </row>
    <row r="352837" spans="7:7" x14ac:dyDescent="0.25">
      <c r="G352837" t="s">
        <v>1489</v>
      </c>
    </row>
    <row r="352838" spans="7:7" x14ac:dyDescent="0.25">
      <c r="G352838" t="s">
        <v>1490</v>
      </c>
    </row>
    <row r="352839" spans="7:7" x14ac:dyDescent="0.25">
      <c r="G352839" t="s">
        <v>1491</v>
      </c>
    </row>
  </sheetData>
  <mergeCells count="1">
    <mergeCell ref="B8:Y8"/>
  </mergeCells>
  <dataValidations xWindow="1057" yWindow="477" count="26">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681" xr:uid="{00000000-0002-0000-0800-000000000000}">
      <formula1>$A$351672:$A$351674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681" xr:uid="{00000000-0002-0000-0800-000001000000}">
      <formula1>0</formula1>
      <formula2>390</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7:F668" xr:uid="{00000000-0002-0000-0800-000002000000}">
      <formula1>1900/1/1</formula1>
      <formula2>3000/1/1</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Q26 Q51:Q52 Q80 Q90 Q122:Q123 P17:P668" xr:uid="{00000000-0002-0000-0800-000003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7:Q25 Q27:Q50 Q53:Q79 Q81:Q89 Q91:Q121 Q124:Q668" xr:uid="{00000000-0002-0000-0800-000004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3:T668" xr:uid="{00000000-0002-0000-0800-000005000000}">
      <formula1>1900/1/1</formula1>
      <formula2>3000/1/1</formula2>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3:V668" xr:uid="{00000000-0002-0000-0800-000006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3:X668" xr:uid="{00000000-0002-0000-0800-00000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3:Y668" xr:uid="{00000000-0002-0000-08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672" xr:uid="{00000000-0002-0000-0800-000009000000}">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672" xr:uid="{00000000-0002-0000-0800-00000A000000}">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678:I681" xr:uid="{00000000-0002-0000-0800-00000B000000}">
      <formula1>$D$351002:$D$351017</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681" xr:uid="{00000000-0002-0000-0800-00000C000000}">
      <formula1>#REF!</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3:W668" xr:uid="{00000000-0002-0000-0800-00000D000000}">
      <formula1>#REF!</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3:U668" xr:uid="{00000000-0002-0000-0800-00000E000000}">
      <formula1>#REF!</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2:N681" xr:uid="{00000000-0002-0000-0800-00000F000000}">
      <formula1>#REF!</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2:M681" xr:uid="{00000000-0002-0000-0800-000010000000}">
      <formula1>#REF!</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3:J681" xr:uid="{00000000-0002-0000-0800-000011000000}">
      <formula1>#REF!</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3:I677" xr:uid="{00000000-0002-0000-0800-000012000000}">
      <formula1>#REF!</formula1>
    </dataValidation>
    <dataValidation type="list" allowBlank="1" showInputMessage="1" showErrorMessage="1" errorTitle="Entrada no válida" error="Por favor seleccione un elemento de la lista" promptTitle="Seleccione un elemento de la lista" prompt=" Seleccionar la acción judicial implemetada" sqref="H13:H669 H671 H673:H681" xr:uid="{00000000-0002-0000-0800-000013000000}">
      <formula1>#REF!</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3:G671 G673:G681" xr:uid="{00000000-0002-0000-0800-000014000000}">
      <formula1>#REF!</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3:S681" xr:uid="{00000000-0002-0000-0800-000015000000}">
      <formula1>#REF!</formula1>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7:R668" xr:uid="{00000000-0002-0000-0800-000016000000}">
      <formula1>-2147483647</formula1>
      <formula2>2147483647</formula2>
    </dataValidation>
    <dataValidation type="textLength" allowBlank="1" showInputMessage="1"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7:L668" xr:uid="{00000000-0002-0000-0800-000017000000}">
      <formula1>0</formula1>
      <formula2>390</formula2>
    </dataValidation>
    <dataValidation type="textLength" allowBlank="1" showInputMessage="1" error="Escriba un texto  Maximo 390 Caracteres" promptTitle="Cualquier contenido Maximo 390 Caracteres" prompt=" Registre el número de identificación y el nombre del apoderado, ejemplo: 52487658– Caballero Pérez Fabián." sqref="K17:K681" xr:uid="{00000000-0002-0000-0800-000018000000}">
      <formula1>0</formula1>
      <formula2>390</formula2>
    </dataValidation>
    <dataValidation type="textLength" allowBlank="1" showInputMessage="1" error="Escriba un texto  Maximo 23 Caracteres" promptTitle="Cualquier contenido Maximo 23 Caracteres" prompt=" Registre  el número de veintitrés (23) dígitos del Código Único del proceso asignado por el despacho judicial." sqref="E666:E668 E652:E662 E17:E650" xr:uid="{00000000-0002-0000-0800-000019000000}">
      <formula1>0</formula1>
      <formula2>23</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0948c079-19c9-4a36-bb7d-d65ca794eba7">SSDOCID-603265908-234</_dlc_DocId>
    <_dlc_DocIdUrl xmlns="0948c079-19c9-4a36-bb7d-d65ca794eba7">
      <Url>https://www.supersociedades.gov.co/nuestra_entidad/Control/_layouts/15/DocIdRedir.aspx?ID=SSDOCID-603265908-234</Url>
      <Description>SSDOCID-603265908-234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o" ma:contentTypeID="0x0101004FEC885409BE5149BD33814D25CB7F48" ma:contentTypeVersion="2" ma:contentTypeDescription="Crear nuevo documento." ma:contentTypeScope="" ma:versionID="c2687994dd87146547f9003e63e4c2cb">
  <xsd:schema xmlns:xsd="http://www.w3.org/2001/XMLSchema" xmlns:xs="http://www.w3.org/2001/XMLSchema" xmlns:p="http://schemas.microsoft.com/office/2006/metadata/properties" xmlns:ns1="http://schemas.microsoft.com/sharepoint/v3" xmlns:ns2="0948c079-19c9-4a36-bb7d-d65ca794eba7" targetNamespace="http://schemas.microsoft.com/office/2006/metadata/properties" ma:root="true" ma:fieldsID="a926084e0e5c1ec1ccaf619dbbfcc2b2" ns1:_="" ns2:_="">
    <xsd:import namespace="http://schemas.microsoft.com/sharepoint/v3"/>
    <xsd:import namespace="0948c079-19c9-4a36-bb7d-d65ca794eba7"/>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948c079-19c9-4a36-bb7d-d65ca794eba7"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A3FCB1-37F6-4564-9F17-9C66050F87AA}">
  <ds:schemaRefs>
    <ds:schemaRef ds:uri="http://schemas.microsoft.com/office/2006/metadata/properties"/>
    <ds:schemaRef ds:uri="http://schemas.microsoft.com/office/infopath/2007/PartnerControls"/>
    <ds:schemaRef ds:uri="http://schemas.microsoft.com/sharepoint/v3"/>
    <ds:schemaRef ds:uri="0948c079-19c9-4a36-bb7d-d65ca794eba7"/>
  </ds:schemaRefs>
</ds:datastoreItem>
</file>

<file path=customXml/itemProps2.xml><?xml version="1.0" encoding="utf-8"?>
<ds:datastoreItem xmlns:ds="http://schemas.openxmlformats.org/officeDocument/2006/customXml" ds:itemID="{DA937C05-EA0E-4E29-84C7-EDC2802540FC}">
  <ds:schemaRefs>
    <ds:schemaRef ds:uri="http://schemas.microsoft.com/sharepoint/v3/contenttype/forms"/>
  </ds:schemaRefs>
</ds:datastoreItem>
</file>

<file path=customXml/itemProps3.xml><?xml version="1.0" encoding="utf-8"?>
<ds:datastoreItem xmlns:ds="http://schemas.openxmlformats.org/officeDocument/2006/customXml" ds:itemID="{9E3F1890-619E-4441-A710-6C994E9637C2}">
  <ds:schemaRefs>
    <ds:schemaRef ds:uri="http://schemas.microsoft.com/sharepoint/events"/>
  </ds:schemaRefs>
</ds:datastoreItem>
</file>

<file path=customXml/itemProps4.xml><?xml version="1.0" encoding="utf-8"?>
<ds:datastoreItem xmlns:ds="http://schemas.openxmlformats.org/officeDocument/2006/customXml" ds:itemID="{541FA186-44DF-4F72-AB66-01D46F2170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948c079-19c9-4a36-bb7d-d65ca794eb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F1  ORIGEN DE INGRESOS - ENT...</vt:lpstr>
      <vt:lpstr>F1.1  INGRESOS DE ORIGEN DIF...</vt:lpstr>
      <vt:lpstr>F2  PLAN ANUAL DE COMPRAS AP...</vt:lpstr>
      <vt:lpstr>F4  PLANES DE ACCIÓN Y EJECU...</vt:lpstr>
      <vt:lpstr>F6  INDICADORES DE GESTIÓN</vt:lpstr>
      <vt:lpstr>F7.1  RELACIÓN PROYECTOS FIN...</vt:lpstr>
      <vt:lpstr>F7.2  RELACIÓN PROYECTOS DES...</vt:lpstr>
      <vt:lpstr>F8.1  COMPROMISOS PRESUPUEST...</vt:lpstr>
      <vt:lpstr>F9  RELACIÓN DE PROCESOS JUD...</vt:lpstr>
      <vt:lpstr>F11  PLAN DE INVERSIÓN Y EJE...</vt:lpstr>
      <vt:lpstr>F25.1  COMPOSICIÓN PATRIMONI...</vt:lpstr>
      <vt:lpstr>F25.2  TRANSFERENCIAS PRESUP...</vt:lpstr>
      <vt:lpstr>F25.3  AUTORIZACIÓN DE NOTIF...</vt:lpstr>
      <vt:lpstr>F36  GESTIÓN SUPERINTENDENCIAS</vt:lpstr>
      <vt:lpstr>F36.1  GESTIÓN SUPERINTENDEN...</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Alexander Santacruz Ricardo</cp:lastModifiedBy>
  <dcterms:created xsi:type="dcterms:W3CDTF">2020-02-04T19:52:35Z</dcterms:created>
  <dcterms:modified xsi:type="dcterms:W3CDTF">2022-10-13T22:33:17Z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20200304153248203</vt:lpwstr>
  </property>
  <property fmtid="{D5CDD505-2E9C-101B-9397-08002B2CF9AE}" pid="3" name="ContentTypeId">
    <vt:lpwstr>0x0101004FEC885409BE5149BD33814D25CB7F48</vt:lpwstr>
  </property>
  <property fmtid="{D5CDD505-2E9C-101B-9397-08002B2CF9AE}" pid="4" name="_dlc_DocIdItemGuid">
    <vt:lpwstr>6ba3057c-bd57-4d9c-a069-5434826900f9</vt:lpwstr>
  </property>
</Properties>
</file>