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Marzo 2021\"/>
    </mc:Choice>
  </mc:AlternateContent>
  <bookViews>
    <workbookView xWindow="20370" yWindow="-120" windowWidth="29040" windowHeight="15840"/>
  </bookViews>
  <sheets>
    <sheet name="MARZO  2020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<sst xmlns="http://schemas.openxmlformats.org/spreadsheetml/2006/main" count="48" uniqueCount="36">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</sst>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3" fontId="18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19" fillId="0" borderId="0" xfId="3" applyFont="1" applyBorder="1"/>
    <xf numFmtId="0" fontId="19" fillId="0" borderId="0" xfId="3" applyFont="1" applyFill="1" applyBorder="1"/>
    <xf numFmtId="0" fontId="19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3" fontId="18" fillId="6" borderId="14" xfId="3" applyNumberFormat="1" applyFont="1" applyFill="1" applyBorder="1" applyAlignment="1">
      <alignment horizontal="right" vertical="center" wrapText="1"/>
    </xf>
    <xf numFmtId="164" fontId="22" fillId="6" borderId="16" xfId="3" applyNumberFormat="1" applyFont="1" applyFill="1" applyBorder="1" applyAlignment="1">
      <alignment horizontal="right" vertical="center" wrapText="1"/>
    </xf>
    <xf numFmtId="164" fontId="22" fillId="6" borderId="17" xfId="3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7"/>
  <sheetViews>
    <sheetView tabSelected="1" topLeftCell="A22" zoomScale="70" zoomScaleNormal="70" workbookViewId="0">
      <selection activeCell="D20" sqref="D20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48" customWidth="1"/>
    <col min="4" max="5" width="17.42578125" style="49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28</v>
      </c>
      <c r="C1" s="55"/>
      <c r="D1" s="55"/>
      <c r="E1" s="55"/>
      <c r="F1" s="55"/>
      <c r="G1" s="56"/>
    </row>
    <row r="2" spans="1:51" s="6" customFormat="1">
      <c r="A2" s="50" t="s">
        <v>0</v>
      </c>
      <c r="B2" s="57" t="s">
        <v>1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35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2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pans="1:51" ht="22.5" customHeight="1">
      <c r="A6" s="7"/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10" t="s">
        <v>14</v>
      </c>
    </row>
    <row r="7" spans="1:51" ht="45" customHeight="1">
      <c r="A7" s="11" t="s">
        <v>15</v>
      </c>
      <c r="B7" s="12">
        <f>+B8</f>
        <v>300</v>
      </c>
      <c r="C7" s="12">
        <f>+C8</f>
        <v>0</v>
      </c>
      <c r="D7" s="12">
        <f>+D8</f>
        <v>0</v>
      </c>
      <c r="E7" s="12">
        <f>+B7-C7</f>
        <v>300</v>
      </c>
      <c r="F7" s="13">
        <f t="shared" ref="F7:F14" si="0">+C7/B7</f>
        <v>0</v>
      </c>
      <c r="G7" s="14">
        <f>D7/B7</f>
        <v>0</v>
      </c>
    </row>
    <row r="8" spans="1:51" ht="60.75" customHeight="1">
      <c r="A8" s="15" t="s">
        <v>16</v>
      </c>
      <c r="B8" s="16">
        <v>300</v>
      </c>
      <c r="C8" s="16">
        <v>0</v>
      </c>
      <c r="D8" s="16">
        <v>0</v>
      </c>
      <c r="E8" s="17">
        <f>B8-C8</f>
        <v>300</v>
      </c>
      <c r="F8" s="18">
        <f t="shared" si="0"/>
        <v>0</v>
      </c>
      <c r="G8" s="19">
        <f>D8/B8</f>
        <v>0</v>
      </c>
    </row>
    <row r="9" spans="1:51" ht="54">
      <c r="A9" s="11" t="s">
        <v>29</v>
      </c>
      <c r="B9" s="12">
        <f>+B10</f>
        <v>6556</v>
      </c>
      <c r="C9" s="12">
        <f t="shared" ref="C9:E9" si="1">+C10</f>
        <v>1536</v>
      </c>
      <c r="D9" s="12">
        <f t="shared" si="1"/>
        <v>218</v>
      </c>
      <c r="E9" s="12">
        <f t="shared" si="1"/>
        <v>5020</v>
      </c>
      <c r="F9" s="20">
        <f t="shared" si="0"/>
        <v>0.23428920073215376</v>
      </c>
      <c r="G9" s="21">
        <f>+D9/B9</f>
        <v>3.3251982916412445E-2</v>
      </c>
    </row>
    <row r="10" spans="1:51" ht="61.5" customHeight="1">
      <c r="A10" s="15" t="s">
        <v>30</v>
      </c>
      <c r="B10" s="16">
        <v>6556</v>
      </c>
      <c r="C10" s="16">
        <v>1536</v>
      </c>
      <c r="D10" s="16">
        <v>218</v>
      </c>
      <c r="E10" s="22">
        <f>B10-C10</f>
        <v>5020</v>
      </c>
      <c r="F10" s="18">
        <f t="shared" si="0"/>
        <v>0.23428920073215376</v>
      </c>
      <c r="G10" s="23">
        <f>D10/B10</f>
        <v>3.3251982916412445E-2</v>
      </c>
    </row>
    <row r="11" spans="1:51" ht="61.5" customHeight="1">
      <c r="A11" s="11" t="s">
        <v>31</v>
      </c>
      <c r="B11" s="12">
        <f>SUM(B12:B14)</f>
        <v>21663</v>
      </c>
      <c r="C11" s="12">
        <f t="shared" ref="C11:D11" si="2">SUM(C12:C14)</f>
        <v>3984</v>
      </c>
      <c r="D11" s="12">
        <f t="shared" si="2"/>
        <v>335</v>
      </c>
      <c r="E11" s="12">
        <f t="shared" ref="E11:E13" si="3">B11-C11</f>
        <v>17679</v>
      </c>
      <c r="F11" s="20">
        <f>+C11/B11</f>
        <v>0.18390804597701149</v>
      </c>
      <c r="G11" s="21">
        <f>+D11/B11</f>
        <v>1.5464155472464571E-2</v>
      </c>
    </row>
    <row r="12" spans="1:51" ht="61.5" customHeight="1">
      <c r="A12" s="15" t="s">
        <v>32</v>
      </c>
      <c r="B12" s="16">
        <v>1130</v>
      </c>
      <c r="C12" s="16">
        <v>25</v>
      </c>
      <c r="D12" s="16">
        <v>0</v>
      </c>
      <c r="E12" s="22">
        <f t="shared" si="3"/>
        <v>1105</v>
      </c>
      <c r="F12" s="18">
        <f t="shared" ref="F12:F13" si="4">+C12/B12</f>
        <v>2.2123893805309734E-2</v>
      </c>
      <c r="G12" s="23">
        <f t="shared" ref="G12:G13" si="5">D12/B12</f>
        <v>0</v>
      </c>
    </row>
    <row r="13" spans="1:51" ht="61.5" customHeight="1">
      <c r="A13" s="15" t="s">
        <v>33</v>
      </c>
      <c r="B13" s="16">
        <v>18233</v>
      </c>
      <c r="C13" s="16">
        <v>3959</v>
      </c>
      <c r="D13" s="16">
        <v>335</v>
      </c>
      <c r="E13" s="22">
        <f t="shared" si="3"/>
        <v>14274</v>
      </c>
      <c r="F13" s="18">
        <f t="shared" si="4"/>
        <v>0.21713376844183624</v>
      </c>
      <c r="G13" s="23">
        <f t="shared" si="5"/>
        <v>1.837327921899852E-2</v>
      </c>
    </row>
    <row r="14" spans="1:51" ht="67.5" customHeight="1" thickBot="1">
      <c r="A14" s="15" t="s">
        <v>34</v>
      </c>
      <c r="B14" s="16">
        <v>2300</v>
      </c>
      <c r="C14" s="16">
        <v>0</v>
      </c>
      <c r="D14" s="16">
        <v>0</v>
      </c>
      <c r="E14" s="22">
        <f>B14-C14</f>
        <v>2300</v>
      </c>
      <c r="F14" s="18">
        <f t="shared" si="0"/>
        <v>0</v>
      </c>
      <c r="G14" s="23">
        <f>D14/B14</f>
        <v>0</v>
      </c>
    </row>
    <row r="15" spans="1:51" ht="36.75" thickBot="1">
      <c r="A15" s="24" t="s">
        <v>17</v>
      </c>
      <c r="B15" s="12">
        <f>+B7+B9+B11</f>
        <v>28519</v>
      </c>
      <c r="C15" s="12">
        <f t="shared" ref="C15:D15" si="6">+C7+C9+C11</f>
        <v>5520</v>
      </c>
      <c r="D15" s="12">
        <f t="shared" si="6"/>
        <v>553</v>
      </c>
      <c r="E15" s="12">
        <f>B15-C15</f>
        <v>22999</v>
      </c>
      <c r="F15" s="20">
        <f>+C15/B15</f>
        <v>0.19355517374381992</v>
      </c>
      <c r="G15" s="21">
        <f>D15/B15</f>
        <v>1.9390581717451522E-2</v>
      </c>
      <c r="I15" s="27"/>
      <c r="J15" s="28"/>
    </row>
    <row r="16" spans="1:51" ht="46.5">
      <c r="A16" s="29" t="s">
        <v>18</v>
      </c>
      <c r="B16" s="30"/>
      <c r="C16" s="31"/>
      <c r="D16" s="31"/>
      <c r="E16" s="31"/>
      <c r="F16" s="31"/>
      <c r="G16" s="32"/>
      <c r="I16" s="27"/>
      <c r="J16" s="28"/>
    </row>
    <row r="17" spans="1:10" ht="58.5" customHeight="1">
      <c r="A17" s="33" t="s">
        <v>19</v>
      </c>
      <c r="B17" s="8" t="s">
        <v>3</v>
      </c>
      <c r="C17" s="8" t="s">
        <v>4</v>
      </c>
      <c r="D17" s="8" t="s">
        <v>5</v>
      </c>
      <c r="E17" s="8" t="s">
        <v>6</v>
      </c>
      <c r="F17" s="9" t="s">
        <v>7</v>
      </c>
      <c r="G17" s="10" t="s">
        <v>8</v>
      </c>
      <c r="I17" s="27"/>
      <c r="J17" s="28"/>
    </row>
    <row r="18" spans="1:10">
      <c r="A18" s="33"/>
      <c r="B18" s="8" t="s">
        <v>9</v>
      </c>
      <c r="C18" s="8" t="s">
        <v>10</v>
      </c>
      <c r="D18" s="8" t="s">
        <v>11</v>
      </c>
      <c r="E18" s="8" t="s">
        <v>12</v>
      </c>
      <c r="F18" s="9" t="s">
        <v>13</v>
      </c>
      <c r="G18" s="10" t="s">
        <v>14</v>
      </c>
      <c r="I18" s="27"/>
      <c r="J18" s="28"/>
    </row>
    <row r="19" spans="1:10" ht="30" customHeight="1">
      <c r="A19" s="34" t="s">
        <v>20</v>
      </c>
      <c r="B19" s="51">
        <f>SUM(B20:B24)</f>
        <v>129956</v>
      </c>
      <c r="C19" s="51">
        <f>SUM(C20:C24)</f>
        <v>23508</v>
      </c>
      <c r="D19" s="51">
        <f>SUM(D20:D24)</f>
        <v>17236</v>
      </c>
      <c r="E19" s="51">
        <f>SUM(E20:E24)</f>
        <v>106448</v>
      </c>
      <c r="F19" s="52">
        <f t="shared" ref="F19:F24" si="7">+C19/B19</f>
        <v>0.18089199421342608</v>
      </c>
      <c r="G19" s="53">
        <f t="shared" ref="G19:G24" si="8">D19/B19</f>
        <v>0.13262950537104867</v>
      </c>
      <c r="I19" s="27"/>
      <c r="J19" s="28"/>
    </row>
    <row r="20" spans="1:10" ht="30" customHeight="1">
      <c r="A20" s="35" t="s">
        <v>21</v>
      </c>
      <c r="B20" s="36">
        <v>81867</v>
      </c>
      <c r="C20" s="36">
        <v>13255</v>
      </c>
      <c r="D20" s="36">
        <v>12988</v>
      </c>
      <c r="E20" s="22">
        <f>B20-C20</f>
        <v>68612</v>
      </c>
      <c r="F20" s="18">
        <f t="shared" si="7"/>
        <v>0.1619089498821259</v>
      </c>
      <c r="G20" s="23">
        <f t="shared" si="8"/>
        <v>0.15864756250992462</v>
      </c>
      <c r="I20" s="27"/>
      <c r="J20" s="37"/>
    </row>
    <row r="21" spans="1:10" ht="30" customHeight="1">
      <c r="A21" s="35" t="s">
        <v>22</v>
      </c>
      <c r="B21" s="36">
        <v>11657</v>
      </c>
      <c r="C21" s="36">
        <v>7291</v>
      </c>
      <c r="D21" s="36">
        <v>1450</v>
      </c>
      <c r="E21" s="22">
        <f t="shared" ref="E21:E24" si="9">B21-C21</f>
        <v>4366</v>
      </c>
      <c r="F21" s="18">
        <f t="shared" si="7"/>
        <v>0.62546109633696489</v>
      </c>
      <c r="G21" s="23">
        <f t="shared" si="8"/>
        <v>0.12438877927425582</v>
      </c>
      <c r="I21" s="27"/>
      <c r="J21" s="28"/>
    </row>
    <row r="22" spans="1:10" ht="30" customHeight="1">
      <c r="A22" s="35" t="s">
        <v>23</v>
      </c>
      <c r="B22" s="36">
        <v>33692</v>
      </c>
      <c r="C22" s="36">
        <v>2772</v>
      </c>
      <c r="D22" s="36">
        <v>2754</v>
      </c>
      <c r="E22" s="22">
        <f t="shared" si="9"/>
        <v>30920</v>
      </c>
      <c r="F22" s="18">
        <f t="shared" si="7"/>
        <v>8.2274723970081912E-2</v>
      </c>
      <c r="G22" s="23">
        <f t="shared" si="8"/>
        <v>8.174047251573073E-2</v>
      </c>
      <c r="I22" s="27"/>
      <c r="J22" s="28"/>
    </row>
    <row r="23" spans="1:10" ht="30" customHeight="1">
      <c r="A23" s="35" t="s">
        <v>24</v>
      </c>
      <c r="B23" s="36">
        <v>2266</v>
      </c>
      <c r="C23" s="36">
        <v>0</v>
      </c>
      <c r="D23" s="36">
        <v>0</v>
      </c>
      <c r="E23" s="22">
        <f t="shared" si="9"/>
        <v>2266</v>
      </c>
      <c r="F23" s="18">
        <f t="shared" si="7"/>
        <v>0</v>
      </c>
      <c r="G23" s="23">
        <f t="shared" si="8"/>
        <v>0</v>
      </c>
      <c r="I23" s="27"/>
      <c r="J23" s="28"/>
    </row>
    <row r="24" spans="1:10" ht="30" customHeight="1">
      <c r="A24" s="35" t="s">
        <v>25</v>
      </c>
      <c r="B24" s="36">
        <v>474</v>
      </c>
      <c r="C24" s="36">
        <v>190</v>
      </c>
      <c r="D24" s="36">
        <v>44</v>
      </c>
      <c r="E24" s="22">
        <f t="shared" si="9"/>
        <v>284</v>
      </c>
      <c r="F24" s="18">
        <f t="shared" si="7"/>
        <v>0.40084388185654007</v>
      </c>
      <c r="G24" s="23">
        <f t="shared" si="8"/>
        <v>9.2827004219409287E-2</v>
      </c>
      <c r="I24" s="27"/>
      <c r="J24" s="28"/>
    </row>
    <row r="25" spans="1:10" ht="18" customHeight="1" thickBot="1">
      <c r="A25" s="38"/>
      <c r="B25" s="39"/>
      <c r="C25" s="40"/>
      <c r="D25" s="40"/>
      <c r="E25" s="40"/>
      <c r="F25" s="40"/>
      <c r="G25" s="41"/>
      <c r="I25" s="27"/>
      <c r="J25" s="28"/>
    </row>
    <row r="26" spans="1:10" ht="36.75" thickBot="1">
      <c r="A26" s="24" t="s">
        <v>26</v>
      </c>
      <c r="B26" s="25">
        <f t="shared" ref="B26:G26" si="10">B19</f>
        <v>129956</v>
      </c>
      <c r="C26" s="25">
        <f>C19</f>
        <v>23508</v>
      </c>
      <c r="D26" s="25">
        <f t="shared" si="10"/>
        <v>17236</v>
      </c>
      <c r="E26" s="25">
        <f t="shared" si="10"/>
        <v>106448</v>
      </c>
      <c r="F26" s="26">
        <f t="shared" si="10"/>
        <v>0.18089199421342608</v>
      </c>
      <c r="G26" s="26">
        <f t="shared" si="10"/>
        <v>0.13262950537104867</v>
      </c>
      <c r="I26" s="27"/>
      <c r="J26" s="28"/>
    </row>
    <row r="27" spans="1:10" s="2" customFormat="1" ht="24" thickBot="1">
      <c r="A27" s="42"/>
      <c r="B27" s="43"/>
      <c r="C27" s="43"/>
      <c r="D27" s="43"/>
      <c r="E27" s="43"/>
      <c r="F27" s="44"/>
      <c r="G27" s="45"/>
      <c r="I27" s="27"/>
      <c r="J27" s="28"/>
    </row>
    <row r="28" spans="1:10" ht="36.75" thickBot="1">
      <c r="A28" s="24" t="s">
        <v>27</v>
      </c>
      <c r="B28" s="25">
        <f>B26+B15</f>
        <v>158475</v>
      </c>
      <c r="C28" s="25">
        <f>C26+C15</f>
        <v>29028</v>
      </c>
      <c r="D28" s="25">
        <f>D26+D15</f>
        <v>17789</v>
      </c>
      <c r="E28" s="25">
        <f>E26+E15</f>
        <v>129447</v>
      </c>
      <c r="F28" s="26">
        <f>C28/B28</f>
        <v>0.18317084713677237</v>
      </c>
      <c r="G28" s="26">
        <f>D28/B28</f>
        <v>0.11225114371351948</v>
      </c>
      <c r="I28" s="27"/>
      <c r="J28" s="28"/>
    </row>
    <row r="29" spans="1:10" s="2" customFormat="1">
      <c r="I29" s="3"/>
      <c r="J29" s="3"/>
    </row>
    <row r="30" spans="1:10" s="2" customFormat="1">
      <c r="C30" s="27"/>
      <c r="I30" s="3"/>
      <c r="J30" s="3"/>
    </row>
    <row r="31" spans="1:10" s="2" customFormat="1">
      <c r="C31" s="46"/>
      <c r="D31" s="46"/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 s="2" customFormat="1">
      <c r="I156" s="3"/>
      <c r="J156" s="3"/>
    </row>
    <row r="157" spans="3:10" s="2" customFormat="1">
      <c r="I157" s="3"/>
      <c r="J157" s="3"/>
    </row>
    <row r="158" spans="3:10">
      <c r="C158" s="47"/>
      <c r="D158" s="47"/>
      <c r="E158" s="47"/>
      <c r="F158" s="47"/>
    </row>
    <row r="159" spans="3:10">
      <c r="C159" s="47"/>
      <c r="D159" s="47"/>
      <c r="E159" s="47"/>
      <c r="F159" s="47"/>
    </row>
    <row r="160" spans="3:10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03. Marzo</Mes>
    <_dlc_DocId xmlns="0948c079-19c9-4a36-bb7d-d65ca794eba7">NV5X2DCNMZXR-556486327-50</_dlc_DocId>
    <_dlc_DocIdUrl xmlns="0948c079-19c9-4a36-bb7d-d65ca794eba7">
      <Url>https://www.supersociedades.gov.co/nuestra_entidad/_layouts/15/DocIdRedir.aspx?ID=NV5X2DCNMZXR-556486327-50</Url>
      <Description>NV5X2DCNMZXR-556486327-50</Description>
    </_dlc_DocIdUrl>
  </documentManagement>
</p:properties>
</file>

<file path=customXml/itemProps1.xml><?xml version="1.0" encoding="utf-8"?>
<ds:datastoreItem xmlns:ds="http://schemas.openxmlformats.org/officeDocument/2006/customXml" ds:itemID="{BDDD3257-DFA6-4DD5-B837-B1562B8E84F7}"/>
</file>

<file path=customXml/itemProps2.xml><?xml version="1.0" encoding="utf-8"?>
<ds:datastoreItem xmlns:ds="http://schemas.openxmlformats.org/officeDocument/2006/customXml" ds:itemID="{4CCFC869-171E-45A7-95FA-DF7816DDB4B8}"/>
</file>

<file path=customXml/itemProps3.xml><?xml version="1.0" encoding="utf-8"?>
<ds:datastoreItem xmlns:ds="http://schemas.openxmlformats.org/officeDocument/2006/customXml" ds:itemID="{3BC86A11-D740-4080-BE3F-8CB19B881CC8}"/>
</file>

<file path=customXml/itemProps4.xml><?xml version="1.0" encoding="utf-8"?>
<ds:datastoreItem xmlns:ds="http://schemas.openxmlformats.org/officeDocument/2006/customXml" ds:itemID="{5AE23D69-9BF7-4CC8-A37B-0E61F8189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 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Marzo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2021-04-09T23:05:58Z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e6ed3916-c62d-4c4d-9954-bcf8c547f3a8</vt:lpwstr>
  </property>
</Properties>
</file>