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Enero 2021\"/>
    </mc:Choice>
  </mc:AlternateContent>
  <bookViews>
    <workbookView xWindow="20370" yWindow="-120" windowWidth="29040" windowHeight="15840"/>
  </bookViews>
  <sheets>
    <sheet name="DICIEMBRE  2020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B28" i="1" l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<sst xmlns="http://schemas.openxmlformats.org/spreadsheetml/2006/main" count="48" uniqueCount="36">
  <si>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</si>
  <si>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</si>
  <si>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</si>
  <si>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</si>
  <si>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</si>
  <si>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</si>
  <si>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</si>
  <si>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</si>
  <si>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</si>
  <si>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</si>
  <si>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</si>
  <si>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</si>
  <si>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</si>
  <si>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</si>
  <si>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</si>
  <si>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</si>
  <si>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</si>
  <si>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</si>
  <si>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</si>
  <si>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</si>
  <si>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</si>
  <si>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</si>
  <si>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</si>
  <si>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</si>
  <si>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</si>
  <si>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</si>
  <si>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</si>
  <si>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</si>
  <si>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</si>
  <si>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EJECUCIÓN PRESUPUESTAL CORTE 31 DE ENERO DE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</si>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</sst>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topLeftCell="A4" zoomScale="70" zoomScaleNormal="70" workbookViewId="0">
      <selection activeCell="B31" sqref="B31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1" t="s">
        <v>28</v>
      </c>
      <c r="C1" s="52"/>
      <c r="D1" s="52"/>
      <c r="E1" s="52"/>
      <c r="F1" s="52"/>
      <c r="G1" s="53"/>
    </row>
    <row r="2" spans="1:51" s="6" customFormat="1">
      <c r="A2" s="50" t="s">
        <v>0</v>
      </c>
      <c r="B2" s="54" t="s">
        <v>1</v>
      </c>
      <c r="C2" s="55"/>
      <c r="D2" s="55"/>
      <c r="E2" s="55"/>
      <c r="F2" s="55"/>
      <c r="G2" s="56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57" t="s">
        <v>29</v>
      </c>
      <c r="B3" s="58"/>
      <c r="C3" s="58"/>
      <c r="D3" s="58"/>
      <c r="E3" s="58"/>
      <c r="F3" s="58"/>
      <c r="G3" s="59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0" t="s">
        <v>2</v>
      </c>
      <c r="B4" s="61"/>
      <c r="C4" s="61"/>
      <c r="D4" s="61"/>
      <c r="E4" s="61"/>
      <c r="F4" s="61"/>
      <c r="G4" s="62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30</v>
      </c>
      <c r="B9" s="12">
        <f>+B10</f>
        <v>6556</v>
      </c>
      <c r="C9" s="12">
        <f t="shared" ref="C9:E9" si="1">+C10</f>
        <v>25</v>
      </c>
      <c r="D9" s="12">
        <f t="shared" si="1"/>
        <v>0</v>
      </c>
      <c r="E9" s="12">
        <f t="shared" si="1"/>
        <v>6531</v>
      </c>
      <c r="F9" s="20">
        <f t="shared" si="0"/>
        <v>3.8133007931665649E-3</v>
      </c>
      <c r="G9" s="21">
        <f>+D9/B9</f>
        <v>0</v>
      </c>
    </row>
    <row r="10" spans="1:51" ht="61.5" customHeight="1">
      <c r="A10" s="15" t="s">
        <v>31</v>
      </c>
      <c r="B10" s="16">
        <v>6556</v>
      </c>
      <c r="C10" s="16">
        <v>25</v>
      </c>
      <c r="D10" s="16">
        <v>0</v>
      </c>
      <c r="E10" s="22">
        <f>B10-C10</f>
        <v>6531</v>
      </c>
      <c r="F10" s="18">
        <f t="shared" si="0"/>
        <v>3.8133007931665649E-3</v>
      </c>
      <c r="G10" s="23">
        <f>D10/B10</f>
        <v>0</v>
      </c>
    </row>
    <row r="11" spans="1:51" ht="61.5" customHeight="1">
      <c r="A11" s="11" t="s">
        <v>32</v>
      </c>
      <c r="B11" s="12">
        <f>SUM(B12:B14)</f>
        <v>21663</v>
      </c>
      <c r="C11" s="12">
        <f t="shared" ref="C11:D11" si="2">SUM(C12:C14)</f>
        <v>2627</v>
      </c>
      <c r="D11" s="12">
        <f t="shared" si="2"/>
        <v>0</v>
      </c>
      <c r="E11" s="12">
        <f t="shared" ref="E11:E13" si="3">B11-C11</f>
        <v>19036</v>
      </c>
      <c r="F11" s="20">
        <f>+C11/B11</f>
        <v>0.1212666758989983</v>
      </c>
      <c r="G11" s="21">
        <f>+D11/B11</f>
        <v>0</v>
      </c>
    </row>
    <row r="12" spans="1:51" ht="61.5" customHeight="1">
      <c r="A12" s="15" t="s">
        <v>33</v>
      </c>
      <c r="B12" s="16">
        <v>630</v>
      </c>
      <c r="C12" s="16">
        <v>0</v>
      </c>
      <c r="D12" s="16">
        <v>0</v>
      </c>
      <c r="E12" s="22">
        <f t="shared" si="3"/>
        <v>630</v>
      </c>
      <c r="F12" s="18">
        <f t="shared" ref="F12:F13" si="4">+C12/B12</f>
        <v>0</v>
      </c>
      <c r="G12" s="23">
        <f t="shared" ref="G12:G13" si="5">D12/B12</f>
        <v>0</v>
      </c>
    </row>
    <row r="13" spans="1:51" ht="61.5" customHeight="1">
      <c r="A13" s="15" t="s">
        <v>34</v>
      </c>
      <c r="B13" s="16">
        <v>19733</v>
      </c>
      <c r="C13" s="16">
        <v>2627</v>
      </c>
      <c r="D13" s="16">
        <v>0</v>
      </c>
      <c r="E13" s="22">
        <f t="shared" si="3"/>
        <v>17106</v>
      </c>
      <c r="F13" s="18">
        <f t="shared" si="4"/>
        <v>0.13312724877109411</v>
      </c>
      <c r="G13" s="23">
        <f t="shared" si="5"/>
        <v>0</v>
      </c>
    </row>
    <row r="14" spans="1:51" ht="67.5" customHeight="1" thickBot="1">
      <c r="A14" s="15" t="s">
        <v>35</v>
      </c>
      <c r="B14" s="16">
        <v>1300</v>
      </c>
      <c r="C14" s="16">
        <v>0</v>
      </c>
      <c r="D14" s="16">
        <v>0</v>
      </c>
      <c r="E14" s="22">
        <f>B14-C14</f>
        <v>1300</v>
      </c>
      <c r="F14" s="18">
        <f t="shared" si="0"/>
        <v>0</v>
      </c>
      <c r="G14" s="23">
        <f>D14/B14</f>
        <v>0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2652</v>
      </c>
      <c r="D15" s="12">
        <f t="shared" si="6"/>
        <v>0</v>
      </c>
      <c r="E15" s="12">
        <f>B15-C15</f>
        <v>25867</v>
      </c>
      <c r="F15" s="20">
        <f>+C15/B15</f>
        <v>9.2990637820400429E-2</v>
      </c>
      <c r="G15" s="21">
        <f>D15/B15</f>
        <v>0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63">
        <f>SUM(B20:B24)</f>
        <v>128613</v>
      </c>
      <c r="C19" s="63">
        <f>SUM(C20:C24)</f>
        <v>9660</v>
      </c>
      <c r="D19" s="63">
        <f>SUM(D20:D24)</f>
        <v>3986</v>
      </c>
      <c r="E19" s="63">
        <f>SUM(E20:E24)</f>
        <v>118953</v>
      </c>
      <c r="F19" s="64">
        <f t="shared" ref="F19:F24" si="7">+C19/B19</f>
        <v>7.5109048074455925E-2</v>
      </c>
      <c r="G19" s="65">
        <f t="shared" ref="G19:G24" si="8">D19/B19</f>
        <v>3.0992201410432848E-2</v>
      </c>
      <c r="I19" s="27"/>
      <c r="J19" s="28"/>
    </row>
    <row r="20" spans="1:10" ht="30" customHeight="1">
      <c r="A20" s="35" t="s">
        <v>21</v>
      </c>
      <c r="B20" s="36">
        <v>81867</v>
      </c>
      <c r="C20" s="36">
        <v>3356</v>
      </c>
      <c r="D20" s="36">
        <v>3072</v>
      </c>
      <c r="E20" s="22">
        <f>B20-C20</f>
        <v>78511</v>
      </c>
      <c r="F20" s="18">
        <f t="shared" si="7"/>
        <v>4.0993318431113882E-2</v>
      </c>
      <c r="G20" s="23">
        <f t="shared" si="8"/>
        <v>3.7524277181281838E-2</v>
      </c>
      <c r="I20" s="27"/>
      <c r="J20" s="37"/>
    </row>
    <row r="21" spans="1:10" ht="30" customHeight="1">
      <c r="A21" s="35" t="s">
        <v>22</v>
      </c>
      <c r="B21" s="36">
        <v>9914</v>
      </c>
      <c r="C21" s="36">
        <v>5570</v>
      </c>
      <c r="D21" s="36">
        <v>180</v>
      </c>
      <c r="E21" s="22">
        <f t="shared" ref="E21:E24" si="9">B21-C21</f>
        <v>4344</v>
      </c>
      <c r="F21" s="18">
        <f t="shared" si="7"/>
        <v>0.5618317530764575</v>
      </c>
      <c r="G21" s="23">
        <f t="shared" si="8"/>
        <v>1.8156142828323583E-2</v>
      </c>
      <c r="I21" s="27"/>
      <c r="J21" s="28"/>
    </row>
    <row r="22" spans="1:10" ht="30" customHeight="1">
      <c r="A22" s="35" t="s">
        <v>23</v>
      </c>
      <c r="B22" s="36">
        <v>34092</v>
      </c>
      <c r="C22" s="36">
        <v>734</v>
      </c>
      <c r="D22" s="36">
        <v>734</v>
      </c>
      <c r="E22" s="22">
        <f t="shared" si="9"/>
        <v>33358</v>
      </c>
      <c r="F22" s="18">
        <f t="shared" si="7"/>
        <v>2.1529977707380032E-2</v>
      </c>
      <c r="G22" s="23">
        <f t="shared" si="8"/>
        <v>2.1529977707380032E-2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0</v>
      </c>
      <c r="D23" s="36">
        <v>0</v>
      </c>
      <c r="E23" s="22">
        <f t="shared" si="9"/>
        <v>2266</v>
      </c>
      <c r="F23" s="18">
        <f t="shared" si="7"/>
        <v>0</v>
      </c>
      <c r="G23" s="23">
        <f t="shared" si="8"/>
        <v>0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0</v>
      </c>
      <c r="D24" s="36">
        <v>0</v>
      </c>
      <c r="E24" s="22">
        <f t="shared" si="9"/>
        <v>474</v>
      </c>
      <c r="F24" s="18">
        <f t="shared" si="7"/>
        <v>0</v>
      </c>
      <c r="G24" s="23">
        <f t="shared" si="8"/>
        <v>0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128613</v>
      </c>
      <c r="C26" s="25">
        <f>C19</f>
        <v>9660</v>
      </c>
      <c r="D26" s="25">
        <f t="shared" si="10"/>
        <v>3986</v>
      </c>
      <c r="E26" s="25">
        <f t="shared" si="10"/>
        <v>118953</v>
      </c>
      <c r="F26" s="26">
        <f t="shared" si="10"/>
        <v>7.5109048074455925E-2</v>
      </c>
      <c r="G26" s="26">
        <f t="shared" si="10"/>
        <v>3.0992201410432848E-2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157132</v>
      </c>
      <c r="C28" s="25">
        <f>C26+C15</f>
        <v>12312</v>
      </c>
      <c r="D28" s="25">
        <f>D26+D15</f>
        <v>3986</v>
      </c>
      <c r="E28" s="25">
        <f>E26+E15</f>
        <v>144820</v>
      </c>
      <c r="F28" s="26">
        <f>C28/B28</f>
        <v>7.8354504493037699E-2</v>
      </c>
      <c r="G28" s="26">
        <f>D28/B28</f>
        <v>2.5367207188860322E-2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01. Enero</Mes>
    <_dlc_DocId xmlns="0948c079-19c9-4a36-bb7d-d65ca794eba7">NV5X2DCNMZXR-556486327-41</_dlc_DocId>
    <_dlc_DocIdUrl xmlns="0948c079-19c9-4a36-bb7d-d65ca794eba7">
      <Url>https://www.supersociedades.gov.co/nuestra_entidad/_layouts/15/DocIdRedir.aspx?ID=NV5X2DCNMZXR-556486327-41</Url>
      <Description>NV5X2DCNMZXR-556486327-41</Description>
    </_dlc_DocIdUrl>
  </documentManagement>
</p:properties>
</file>

<file path=customXml/itemProps1.xml><?xml version="1.0" encoding="utf-8"?>
<ds:datastoreItem xmlns:ds="http://schemas.openxmlformats.org/officeDocument/2006/customXml" ds:itemID="{6312634B-98E1-450B-BD80-0BA4E848D5C7}"/>
</file>

<file path=customXml/itemProps2.xml><?xml version="1.0" encoding="utf-8"?>
<ds:datastoreItem xmlns:ds="http://schemas.openxmlformats.org/officeDocument/2006/customXml" ds:itemID="{E964F130-F820-47C3-B265-86B6D2F910BF}"/>
</file>

<file path=customXml/itemProps3.xml><?xml version="1.0" encoding="utf-8"?>
<ds:datastoreItem xmlns:ds="http://schemas.openxmlformats.org/officeDocument/2006/customXml" ds:itemID="{B60FFF29-1335-459B-89A0-7D41EE1B0F4A}"/>
</file>

<file path=customXml/itemProps4.xml><?xml version="1.0" encoding="utf-8"?>
<ds:datastoreItem xmlns:ds="http://schemas.openxmlformats.org/officeDocument/2006/customXml" ds:itemID="{D0B90B36-3F0C-4429-B691-DEA284F788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 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Enero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2021-02-01T21:31:02Z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40cf0445-776a-469d-aaa6-f545fc490588</vt:lpwstr>
  </property>
</Properties>
</file>