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Abril 2020\"/>
    </mc:Choice>
  </mc:AlternateContent>
  <bookViews>
    <workbookView xWindow="0" yWindow="0" windowWidth="20490" windowHeight="7320"/>
  </bookViews>
  <sheets>
    <sheet name="ABRIL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E16" i="1" s="1"/>
  <c r="E23" i="1" s="1"/>
  <c r="G17" i="1"/>
  <c r="F17" i="1"/>
  <c r="E17" i="1"/>
  <c r="D16" i="1"/>
  <c r="D23" i="1" s="1"/>
  <c r="C16" i="1"/>
  <c r="C23" i="1" s="1"/>
  <c r="B16" i="1"/>
  <c r="G11" i="1"/>
  <c r="G9" i="1" s="1"/>
  <c r="F11" i="1"/>
  <c r="E11" i="1"/>
  <c r="G10" i="1"/>
  <c r="F10" i="1"/>
  <c r="E10" i="1"/>
  <c r="E9" i="1" s="1"/>
  <c r="D9" i="1"/>
  <c r="D12" i="1" s="1"/>
  <c r="C9" i="1"/>
  <c r="F9" i="1" s="1"/>
  <c r="B9" i="1"/>
  <c r="G8" i="1"/>
  <c r="F8" i="1"/>
  <c r="E8" i="1"/>
  <c r="E7" i="1"/>
  <c r="D7" i="1"/>
  <c r="G7" i="1" s="1"/>
  <c r="C7" i="1"/>
  <c r="C12" i="1" s="1"/>
  <c r="B7" i="1"/>
  <c r="F7" i="1" s="1"/>
  <c r="G16" i="1" l="1"/>
  <c r="G23" i="1" s="1"/>
  <c r="C26" i="1"/>
  <c r="D26" i="1"/>
  <c r="E26" i="1"/>
  <c r="E12" i="1"/>
  <c r="F16" i="1"/>
  <c r="F23" i="1" s="1"/>
  <c r="B23" i="1"/>
  <c r="B26" i="1" s="1"/>
  <c r="B12" i="1"/>
  <c r="F12" i="1" s="1"/>
  <c r="G26" i="1" l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<sst xmlns="http://schemas.openxmlformats.org/spreadsheetml/2006/main" count="45" uniqueCount="33">
  <si>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</si>
  <si>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</si>
  <si>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</si>
  <si>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 xml:space="preserve">EJECUCIÓN PRESUPUESTAL CORTE 30 ABRIL DE 2020      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</si>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</sst>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topLeftCell="A13" zoomScale="55" zoomScaleNormal="55" workbookViewId="0">
      <selection activeCell="B19" sqref="B19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4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11" t="s">
        <v>10</v>
      </c>
    </row>
    <row r="6" spans="1:51" ht="22.5" customHeight="1">
      <c r="A6" s="8"/>
      <c r="B6" s="9" t="s">
        <v>11</v>
      </c>
      <c r="C6" s="9" t="s">
        <v>12</v>
      </c>
      <c r="D6" s="9" t="s">
        <v>13</v>
      </c>
      <c r="E6" s="9" t="s">
        <v>14</v>
      </c>
      <c r="F6" s="10" t="s">
        <v>15</v>
      </c>
      <c r="G6" s="11" t="s">
        <v>16</v>
      </c>
    </row>
    <row r="7" spans="1:51" ht="45" customHeight="1">
      <c r="A7" s="12" t="s">
        <v>17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18</v>
      </c>
      <c r="B8" s="17">
        <v>400</v>
      </c>
      <c r="C8" s="17">
        <v>20</v>
      </c>
      <c r="D8" s="17"/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19</v>
      </c>
      <c r="B9" s="13">
        <f t="shared" ref="B9:G9" si="1">+B10+B11</f>
        <v>21899</v>
      </c>
      <c r="C9" s="13">
        <f t="shared" si="1"/>
        <v>5580</v>
      </c>
      <c r="D9" s="13">
        <f t="shared" si="1"/>
        <v>1261</v>
      </c>
      <c r="E9" s="13">
        <f t="shared" si="1"/>
        <v>16319</v>
      </c>
      <c r="F9" s="21">
        <f t="shared" si="0"/>
        <v>0.25480615553221608</v>
      </c>
      <c r="G9" s="22">
        <f t="shared" si="1"/>
        <v>7.5350288659615947E-2</v>
      </c>
    </row>
    <row r="10" spans="1:51" ht="61.5" customHeight="1">
      <c r="A10" s="16" t="s">
        <v>20</v>
      </c>
      <c r="B10" s="17">
        <v>4020</v>
      </c>
      <c r="C10" s="17">
        <v>216</v>
      </c>
      <c r="D10" s="17">
        <v>25</v>
      </c>
      <c r="E10" s="23">
        <f>B10-C10</f>
        <v>3804</v>
      </c>
      <c r="F10" s="19">
        <f t="shared" si="0"/>
        <v>5.3731343283582089E-2</v>
      </c>
      <c r="G10" s="24">
        <f>D10/B10</f>
        <v>6.2189054726368162E-3</v>
      </c>
    </row>
    <row r="11" spans="1:51" ht="67.5" customHeight="1" thickBot="1">
      <c r="A11" s="16" t="s">
        <v>21</v>
      </c>
      <c r="B11" s="17">
        <v>17879</v>
      </c>
      <c r="C11" s="17">
        <v>5364</v>
      </c>
      <c r="D11" s="17">
        <v>1236</v>
      </c>
      <c r="E11" s="23">
        <f>B11-C11</f>
        <v>12515</v>
      </c>
      <c r="F11" s="19">
        <f t="shared" si="0"/>
        <v>0.30001677946193861</v>
      </c>
      <c r="G11" s="24">
        <f>D11/B11</f>
        <v>6.9131383186979131E-2</v>
      </c>
    </row>
    <row r="12" spans="1:51" ht="36.75" thickBot="1">
      <c r="A12" s="25" t="s">
        <v>22</v>
      </c>
      <c r="B12" s="26">
        <f>+B7+B9</f>
        <v>22299</v>
      </c>
      <c r="C12" s="26">
        <f>+C7+C9</f>
        <v>5600</v>
      </c>
      <c r="D12" s="26">
        <f>+D7+D9</f>
        <v>1261</v>
      </c>
      <c r="E12" s="26">
        <f>+E7+E9</f>
        <v>16699</v>
      </c>
      <c r="F12" s="27">
        <f t="shared" si="0"/>
        <v>0.25113233777299432</v>
      </c>
      <c r="G12" s="27">
        <f>D12/B12</f>
        <v>5.6549621059240322E-2</v>
      </c>
      <c r="I12" s="28"/>
      <c r="J12" s="29"/>
    </row>
    <row r="13" spans="1:51" ht="46.5">
      <c r="A13" s="30" t="s">
        <v>23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24</v>
      </c>
      <c r="B14" s="9" t="s">
        <v>5</v>
      </c>
      <c r="C14" s="9" t="s">
        <v>6</v>
      </c>
      <c r="D14" s="9" t="s">
        <v>7</v>
      </c>
      <c r="E14" s="9" t="s">
        <v>8</v>
      </c>
      <c r="F14" s="10" t="s">
        <v>9</v>
      </c>
      <c r="G14" s="11" t="s">
        <v>10</v>
      </c>
      <c r="I14" s="28"/>
      <c r="J14" s="29"/>
    </row>
    <row r="15" spans="1:51">
      <c r="A15" s="34"/>
      <c r="B15" s="9" t="s">
        <v>11</v>
      </c>
      <c r="C15" s="9" t="s">
        <v>12</v>
      </c>
      <c r="D15" s="9" t="s">
        <v>13</v>
      </c>
      <c r="E15" s="9" t="s">
        <v>14</v>
      </c>
      <c r="F15" s="10" t="s">
        <v>15</v>
      </c>
      <c r="G15" s="11" t="s">
        <v>16</v>
      </c>
      <c r="I15" s="28"/>
      <c r="J15" s="29"/>
    </row>
    <row r="16" spans="1:51" ht="30" customHeight="1">
      <c r="A16" s="35" t="s">
        <v>25</v>
      </c>
      <c r="B16" s="36">
        <f>SUM(B17:B21)</f>
        <v>120478</v>
      </c>
      <c r="C16" s="36">
        <f>SUM(C17:C21)</f>
        <v>33012</v>
      </c>
      <c r="D16" s="36">
        <f>SUM(D17:D21)</f>
        <v>25038</v>
      </c>
      <c r="E16" s="36">
        <f>SUM(E17:E21)</f>
        <v>87466</v>
      </c>
      <c r="F16" s="37">
        <f t="shared" ref="F16:F21" si="2">+C16/B16</f>
        <v>0.27400853267816533</v>
      </c>
      <c r="G16" s="38">
        <f t="shared" ref="G16:G21" si="3">D16/B16</f>
        <v>0.20782217500290509</v>
      </c>
      <c r="I16" s="28"/>
      <c r="J16" s="29"/>
    </row>
    <row r="17" spans="1:10" ht="30" customHeight="1">
      <c r="A17" s="39" t="s">
        <v>26</v>
      </c>
      <c r="B17" s="40">
        <v>71510</v>
      </c>
      <c r="C17" s="40">
        <v>17702</v>
      </c>
      <c r="D17" s="40">
        <v>17451</v>
      </c>
      <c r="E17" s="23">
        <f>B17-C17</f>
        <v>53808</v>
      </c>
      <c r="F17" s="19">
        <f t="shared" si="2"/>
        <v>0.2475457977905188</v>
      </c>
      <c r="G17" s="24">
        <f t="shared" si="3"/>
        <v>0.24403579918892462</v>
      </c>
      <c r="I17" s="28"/>
      <c r="J17" s="41"/>
    </row>
    <row r="18" spans="1:10" ht="30" customHeight="1">
      <c r="A18" s="39" t="s">
        <v>27</v>
      </c>
      <c r="B18" s="40">
        <v>9914</v>
      </c>
      <c r="C18" s="40">
        <v>8495</v>
      </c>
      <c r="D18" s="40">
        <v>3003</v>
      </c>
      <c r="E18" s="23">
        <f>B18-C18</f>
        <v>1419</v>
      </c>
      <c r="F18" s="19">
        <f t="shared" si="2"/>
        <v>0.85686907403671575</v>
      </c>
      <c r="G18" s="24">
        <f t="shared" si="3"/>
        <v>0.30290498285253176</v>
      </c>
      <c r="I18" s="28"/>
      <c r="J18" s="29"/>
    </row>
    <row r="19" spans="1:10" ht="30" customHeight="1">
      <c r="A19" s="39" t="s">
        <v>28</v>
      </c>
      <c r="B19" s="40">
        <v>36394</v>
      </c>
      <c r="C19" s="40">
        <v>4432</v>
      </c>
      <c r="D19" s="40">
        <v>4400</v>
      </c>
      <c r="E19" s="23">
        <f>B19-C19</f>
        <v>31962</v>
      </c>
      <c r="F19" s="19">
        <f t="shared" si="2"/>
        <v>0.12177831510688575</v>
      </c>
      <c r="G19" s="24">
        <f t="shared" si="3"/>
        <v>0.12089904929383964</v>
      </c>
      <c r="I19" s="28"/>
      <c r="J19" s="29"/>
    </row>
    <row r="20" spans="1:10" ht="30" customHeight="1">
      <c r="A20" s="39" t="s">
        <v>29</v>
      </c>
      <c r="B20" s="40">
        <v>2200</v>
      </c>
      <c r="C20" s="40">
        <v>2200</v>
      </c>
      <c r="D20" s="40">
        <v>1</v>
      </c>
      <c r="E20" s="23">
        <f>B20-C20</f>
        <v>0</v>
      </c>
      <c r="F20" s="19">
        <f t="shared" si="2"/>
        <v>1</v>
      </c>
      <c r="G20" s="24">
        <f t="shared" si="3"/>
        <v>4.5454545454545455E-4</v>
      </c>
      <c r="I20" s="28"/>
      <c r="J20" s="29"/>
    </row>
    <row r="21" spans="1:10" ht="30" customHeight="1">
      <c r="A21" s="39" t="s">
        <v>30</v>
      </c>
      <c r="B21" s="40">
        <v>460</v>
      </c>
      <c r="C21" s="40">
        <v>183</v>
      </c>
      <c r="D21" s="40">
        <v>183</v>
      </c>
      <c r="E21" s="23">
        <f>B21-C21</f>
        <v>277</v>
      </c>
      <c r="F21" s="19">
        <f t="shared" si="2"/>
        <v>0.39782608695652172</v>
      </c>
      <c r="G21" s="24">
        <f t="shared" si="3"/>
        <v>0.39782608695652172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31</v>
      </c>
      <c r="B23" s="26">
        <f t="shared" ref="B23:G23" si="4">B16</f>
        <v>120478</v>
      </c>
      <c r="C23" s="26">
        <f>C16</f>
        <v>33012</v>
      </c>
      <c r="D23" s="26">
        <f t="shared" si="4"/>
        <v>25038</v>
      </c>
      <c r="E23" s="26">
        <f t="shared" si="4"/>
        <v>87466</v>
      </c>
      <c r="F23" s="27">
        <f t="shared" si="4"/>
        <v>0.27400853267816533</v>
      </c>
      <c r="G23" s="27">
        <f t="shared" si="4"/>
        <v>0.20782217500290509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32</v>
      </c>
      <c r="B26" s="26">
        <f>B23+B12</f>
        <v>142777</v>
      </c>
      <c r="C26" s="26">
        <f>C23+C12</f>
        <v>38612</v>
      </c>
      <c r="D26" s="26">
        <f>D23+D12</f>
        <v>26299</v>
      </c>
      <c r="E26" s="26">
        <f>E23+E12</f>
        <v>104165</v>
      </c>
      <c r="F26" s="27">
        <f>C26/B26</f>
        <v>0.2704357144357985</v>
      </c>
      <c r="G26" s="27">
        <f>D26/B26</f>
        <v>0.18419633414345449</v>
      </c>
      <c r="I26" s="28"/>
      <c r="J26" s="29"/>
    </row>
    <row r="27" spans="1:10" s="2" customFormat="1">
      <c r="I27" s="3"/>
      <c r="J27" s="3"/>
    </row>
    <row r="28" spans="1:10" s="2" customFormat="1">
      <c r="C28" s="28"/>
      <c r="I28" s="3"/>
      <c r="J28" s="3"/>
    </row>
    <row r="29" spans="1:10" s="2" customFormat="1">
      <c r="C29" s="50"/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04. Abril</Mes>
    <_dlc_DocId xmlns="0948c079-19c9-4a36-bb7d-d65ca794eba7">NV5X2DCNMZXR-556486327-10</_dlc_DocId>
    <_dlc_DocIdUrl xmlns="0948c079-19c9-4a36-bb7d-d65ca794eba7">
      <Url>https://www.supersociedades.gov.co/nuestra_entidad/_layouts/15/DocIdRedir.aspx?ID=NV5X2DCNMZXR-556486327-10</Url>
      <Description>NV5X2DCNMZXR-556486327-10</Description>
    </_dlc_DocIdUrl>
  </documentManagement>
</p:properties>
</file>

<file path=customXml/itemProps1.xml><?xml version="1.0" encoding="utf-8"?>
<ds:datastoreItem xmlns:ds="http://schemas.openxmlformats.org/officeDocument/2006/customXml" ds:itemID="{FE3611AF-56E0-4824-A2BC-9F6E7C50689E}"/>
</file>

<file path=customXml/itemProps2.xml><?xml version="1.0" encoding="utf-8"?>
<ds:datastoreItem xmlns:ds="http://schemas.openxmlformats.org/officeDocument/2006/customXml" ds:itemID="{590CBE4C-19F7-43D0-A83F-9875A7C57E7C}"/>
</file>

<file path=customXml/itemProps3.xml><?xml version="1.0" encoding="utf-8"?>
<ds:datastoreItem xmlns:ds="http://schemas.openxmlformats.org/officeDocument/2006/customXml" ds:itemID="{ECA7EAA2-AC74-42A1-8759-F061BB3C5B5F}"/>
</file>

<file path=customXml/itemProps4.xml><?xml version="1.0" encoding="utf-8"?>
<ds:datastoreItem xmlns:ds="http://schemas.openxmlformats.org/officeDocument/2006/customXml" ds:itemID="{D23C7AF9-33BB-4F42-ADEA-43EC3EAD6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Abril 2020</dc:title>
  <dc:creator>Joaquin Fernando Ruíz González</dc:creator>
  <cp:lastModifiedBy>Joaquin Fernando Ruíz González</cp:lastModifiedBy>
  <dcterms:created xsi:type="dcterms:W3CDTF">2020-05-26T20:40:16Z</dcterms:created>
  <dcterms:modified xsi:type="dcterms:W3CDTF">2020-06-01T22:27:40Z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67dc4b8c-4f92-4c3b-8491-41427e513957</vt:lpwstr>
  </property>
  <property fmtid="{D5CDD505-2E9C-101B-9397-08002B2CF9AE}" pid="3" name="ContentTypeId">
    <vt:lpwstr>0x010100D8B0A1F68E39A447B0BB5FE13AD7CD6F</vt:lpwstr>
  </property>
</Properties>
</file>