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"/>
    </mc:Choice>
  </mc:AlternateContent>
  <xr:revisionPtr revIDLastSave="0" documentId="8_{9FA95B8F-A5A4-46A7-B3D8-9BC78CD78D26}" xr6:coauthVersionLast="47" xr6:coauthVersionMax="47" xr10:uidLastSave="{00000000-0000-0000-0000-000000000000}"/>
  <bookViews>
    <workbookView xWindow="-120" yWindow="-120" windowWidth="20730" windowHeight="11040" xr2:uid="{4D2DB2D7-7D37-4004-B1EF-7EFB85B09801}"/>
  </bookViews>
  <sheets>
    <sheet name="GEI-FM-001-1" sheetId="1" r:id="rId1"/>
    <sheet name="GEI-FM-001-2" sheetId="2" r:id="rId2"/>
    <sheet name="Control de cambios" sheetId="3" r:id="rId3"/>
  </sheets>
  <definedNames>
    <definedName name="_xlnm._FilterDatabase" localSheetId="0" hidden="1">'GEI-FM-001-1'!$B$8:$AA$36</definedName>
    <definedName name="_xlnm._FilterDatabase" localSheetId="1" hidden="1">'GEI-FM-001-2'!$B$8:$G$117</definedName>
    <definedName name="_xlnm.Print_Titles" localSheetId="0">'GEI-FM-001-1'!$2:$9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7" i="2" l="1"/>
  <c r="U87" i="2"/>
  <c r="U82" i="2" l="1"/>
  <c r="U11" i="2" l="1"/>
  <c r="U105" i="2" l="1"/>
  <c r="U100" i="2"/>
  <c r="S35" i="1" l="1"/>
  <c r="S36" i="1"/>
  <c r="S34" i="1"/>
  <c r="S32" i="1"/>
  <c r="S29" i="1"/>
  <c r="S30" i="1"/>
  <c r="S31" i="1"/>
  <c r="S26" i="1"/>
  <c r="S27" i="1"/>
  <c r="S28" i="1"/>
  <c r="S23" i="1"/>
  <c r="S24" i="1"/>
  <c r="S25" i="1"/>
  <c r="S19" i="1"/>
  <c r="S20" i="1"/>
  <c r="S21" i="1"/>
  <c r="S22" i="1"/>
  <c r="S16" i="1"/>
  <c r="S17" i="1"/>
  <c r="S18" i="1"/>
  <c r="S14" i="1"/>
  <c r="S15" i="1"/>
  <c r="S12" i="1"/>
  <c r="S13" i="1"/>
  <c r="S11" i="1"/>
  <c r="S10" i="1"/>
  <c r="U67" i="2" l="1"/>
  <c r="U65" i="2"/>
  <c r="V65" i="2" s="1"/>
  <c r="U63" i="2" l="1"/>
  <c r="U60" i="2" l="1"/>
  <c r="U59" i="2" l="1"/>
  <c r="U40" i="2" l="1"/>
  <c r="U13" i="2" l="1"/>
  <c r="V11" i="2" l="1"/>
  <c r="U14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V37" i="2" s="1"/>
  <c r="U38" i="2"/>
  <c r="V38" i="2" s="1"/>
  <c r="U39" i="2"/>
  <c r="U41" i="2"/>
  <c r="V41" i="2" s="1"/>
  <c r="U42" i="2"/>
  <c r="U43" i="2"/>
  <c r="U44" i="2"/>
  <c r="U45" i="2"/>
  <c r="U46" i="2"/>
  <c r="U47" i="2"/>
  <c r="U48" i="2"/>
  <c r="U49" i="2"/>
  <c r="U50" i="2"/>
  <c r="U51" i="2"/>
  <c r="U52" i="2"/>
  <c r="V52" i="2" s="1"/>
  <c r="U53" i="2"/>
  <c r="V53" i="2" s="1"/>
  <c r="U54" i="2"/>
  <c r="V54" i="2" s="1"/>
  <c r="U55" i="2"/>
  <c r="U56" i="2"/>
  <c r="U57" i="2"/>
  <c r="U58" i="2"/>
  <c r="U61" i="2"/>
  <c r="U62" i="2"/>
  <c r="U64" i="2"/>
  <c r="V64" i="2" s="1"/>
  <c r="U66" i="2"/>
  <c r="V67" i="2"/>
  <c r="U68" i="2"/>
  <c r="V68" i="2" s="1"/>
  <c r="U69" i="2"/>
  <c r="V69" i="2" s="1"/>
  <c r="U70" i="2"/>
  <c r="V70" i="2" s="1"/>
  <c r="U71" i="2"/>
  <c r="V71" i="2" s="1"/>
  <c r="U72" i="2"/>
  <c r="V72" i="2" s="1"/>
  <c r="U73" i="2"/>
  <c r="V73" i="2" s="1"/>
  <c r="U74" i="2"/>
  <c r="V74" i="2" s="1"/>
  <c r="U75" i="2"/>
  <c r="V75" i="2" s="1"/>
  <c r="U76" i="2"/>
  <c r="V76" i="2" s="1"/>
  <c r="U77" i="2"/>
  <c r="U78" i="2"/>
  <c r="U79" i="2"/>
  <c r="U80" i="2"/>
  <c r="U81" i="2"/>
  <c r="V82" i="2"/>
  <c r="U83" i="2"/>
  <c r="U84" i="2"/>
  <c r="U85" i="2"/>
  <c r="V85" i="2" s="1"/>
  <c r="U86" i="2"/>
  <c r="U88" i="2"/>
  <c r="U89" i="2"/>
  <c r="U90" i="2"/>
  <c r="U91" i="2"/>
  <c r="U92" i="2"/>
  <c r="U93" i="2"/>
  <c r="U94" i="2"/>
  <c r="U95" i="2"/>
  <c r="U96" i="2"/>
  <c r="V96" i="2" s="1"/>
  <c r="U97" i="2"/>
  <c r="U98" i="2"/>
  <c r="U99" i="2"/>
  <c r="U101" i="2"/>
  <c r="U102" i="2"/>
  <c r="U103" i="2"/>
  <c r="U104" i="2"/>
  <c r="V105" i="2"/>
  <c r="U106" i="2"/>
  <c r="U107" i="2"/>
  <c r="U108" i="2"/>
  <c r="U109" i="2"/>
  <c r="U110" i="2"/>
  <c r="U111" i="2"/>
  <c r="U112" i="2"/>
  <c r="V112" i="2" s="1"/>
  <c r="U113" i="2"/>
  <c r="U114" i="2"/>
  <c r="U115" i="2"/>
  <c r="V115" i="2" s="1"/>
  <c r="U116" i="2"/>
  <c r="U117" i="2"/>
  <c r="U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Steven Triana Gutierrez</author>
  </authors>
  <commentList>
    <comment ref="B8" authorId="0" shapeId="0" xr:uid="{BBF648D8-E410-400B-9448-5346BA4B2A46}">
      <text>
        <r>
          <rPr>
            <b/>
            <sz val="9"/>
            <color indexed="81"/>
            <rFont val="Tahoma"/>
            <family val="2"/>
          </rPr>
          <t xml:space="preserve">Articulación PND
</t>
        </r>
        <r>
          <rPr>
            <sz val="9"/>
            <color indexed="81"/>
            <rFont val="Tahoma"/>
            <family val="2"/>
          </rPr>
          <t>Corresponde al nivel del Plan Nacional de Desarrollo con el que se articulará el objetivo estratégico a seleccionar</t>
        </r>
      </text>
    </comment>
    <comment ref="C8" authorId="0" shapeId="0" xr:uid="{FE5240A7-EE8C-414A-BC96-E4F0006AF55E}">
      <text>
        <r>
          <rPr>
            <b/>
            <sz val="9"/>
            <color indexed="81"/>
            <rFont val="Tahoma"/>
            <family val="2"/>
          </rPr>
          <t xml:space="preserve">Articulación ODS
</t>
        </r>
        <r>
          <rPr>
            <sz val="9"/>
            <color indexed="81"/>
            <rFont val="Tahoma"/>
            <family val="2"/>
          </rPr>
          <t>Corresponde a la asociación que tiene el objetivo estratégico con los Objetivos de Desarrollo Sostenible</t>
        </r>
      </text>
    </comment>
    <comment ref="D8" authorId="0" shapeId="0" xr:uid="{2CAE6FDA-6DD7-486C-95A8-DF083813F78D}">
      <text>
        <r>
          <rPr>
            <b/>
            <sz val="9"/>
            <color indexed="81"/>
            <rFont val="Tahoma"/>
            <family val="2"/>
          </rPr>
          <t xml:space="preserve">Objetivo estratégico
</t>
        </r>
        <r>
          <rPr>
            <sz val="9"/>
            <color indexed="81"/>
            <rFont val="Tahoma"/>
            <family val="2"/>
          </rPr>
          <t>Se debe asociar una perspectiva estratégica formulada por la entidad en el ejercicio de planeación estratégica</t>
        </r>
      </text>
    </comment>
    <comment ref="E8" authorId="0" shapeId="0" xr:uid="{FCDBEF6D-FC8A-4780-9A0B-5D3EA2D2C524}">
      <text>
        <r>
          <rPr>
            <b/>
            <sz val="9"/>
            <color indexed="81"/>
            <rFont val="Tahoma"/>
            <family val="2"/>
          </rPr>
          <t xml:space="preserve">Objetivo estratégico
</t>
        </r>
        <r>
          <rPr>
            <sz val="9"/>
            <color indexed="81"/>
            <rFont val="Tahoma"/>
            <family val="2"/>
          </rPr>
          <t>Se debe asociar un objetivo estratégico formulados por la entidad en el ejercicio de planeación estratégica, y los cuales deben ser cumplidos a través de indicadores asociados al PEI</t>
        </r>
      </text>
    </comment>
    <comment ref="F8" authorId="0" shapeId="0" xr:uid="{9B93C9D1-FBF1-4320-9500-F8E66B03CFF6}">
      <text>
        <r>
          <rPr>
            <b/>
            <sz val="9"/>
            <color indexed="81"/>
            <rFont val="Tahoma"/>
            <family val="2"/>
          </rPr>
          <t xml:space="preserve">Indicador estratégico
</t>
        </r>
        <r>
          <rPr>
            <sz val="9"/>
            <color indexed="81"/>
            <rFont val="Tahoma"/>
            <family val="2"/>
          </rPr>
          <t>Se debe asociar un indicador stratégico formulado por la entidad en el ejercicio de planeación estratégica, el cual permita medir el cumplimiento del objetivo estratégico</t>
        </r>
      </text>
    </comment>
    <comment ref="T8" authorId="0" shapeId="0" xr:uid="{9825FF8A-3C4B-42E4-A837-EEB3093B1258}">
      <text>
        <r>
          <rPr>
            <b/>
            <sz val="9"/>
            <color indexed="81"/>
            <rFont val="Tahoma"/>
            <family val="2"/>
          </rPr>
          <t xml:space="preserve">Responsable
</t>
        </r>
        <r>
          <rPr>
            <sz val="9"/>
            <color indexed="81"/>
            <rFont val="Tahoma"/>
            <family val="2"/>
          </rPr>
          <t>Dependencia responsable del monitoreo del indicador estratégico</t>
        </r>
      </text>
    </comment>
    <comment ref="U8" authorId="0" shapeId="0" xr:uid="{7F57BC9F-79FD-49B0-8CAF-19E261A5A752}">
      <text>
        <r>
          <rPr>
            <b/>
            <sz val="9"/>
            <color indexed="81"/>
            <rFont val="Tahoma"/>
            <family val="2"/>
          </rPr>
          <t xml:space="preserve">Proyecto Estratégico:
</t>
        </r>
        <r>
          <rPr>
            <sz val="9"/>
            <color indexed="81"/>
            <rFont val="Tahoma"/>
            <family val="2"/>
          </rPr>
          <t>Indique el nombre del proyecto estratégico</t>
        </r>
      </text>
    </comment>
    <comment ref="AA8" authorId="0" shapeId="0" xr:uid="{07275100-4E53-4B47-B4C5-E5791A48C658}">
      <text>
        <r>
          <rPr>
            <b/>
            <sz val="9"/>
            <color indexed="81"/>
            <rFont val="Tahoma"/>
            <family val="2"/>
          </rPr>
          <t xml:space="preserve">Responsable
</t>
        </r>
        <r>
          <rPr>
            <sz val="9"/>
            <color indexed="81"/>
            <rFont val="Tahoma"/>
            <family val="2"/>
          </rPr>
          <t xml:space="preserve">Dependencia responsable del monitoreo de la ejecución del proyecto estratégico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Steven Triana Gutierrez</author>
    <author>tc={8F16BCB9-1A1C-404F-86E2-5BBE7EEA76B7}</author>
    <author>tc={400AAEAE-AD3C-419F-A770-D9EA29532029}</author>
  </authors>
  <commentList>
    <comment ref="B8" authorId="0" shapeId="0" xr:uid="{3D60702A-5A2E-4B53-92B0-750D4B3B4780}">
      <text>
        <r>
          <rPr>
            <b/>
            <sz val="9"/>
            <color indexed="81"/>
            <rFont val="Tahoma"/>
            <family val="2"/>
          </rPr>
          <t xml:space="preserve">Articulación PND
</t>
        </r>
        <r>
          <rPr>
            <sz val="9"/>
            <color indexed="81"/>
            <rFont val="Tahoma"/>
            <family val="2"/>
          </rPr>
          <t>Corresponde al nivel del Plan Nacional de Desarrollo con el que se articulará el objetivo estratégico a seleccionar</t>
        </r>
      </text>
    </comment>
    <comment ref="C8" authorId="0" shapeId="0" xr:uid="{AC0789DD-7E12-445F-A241-5A2EB074D4BF}">
      <text>
        <r>
          <rPr>
            <b/>
            <sz val="9"/>
            <color indexed="81"/>
            <rFont val="Tahoma"/>
            <family val="2"/>
          </rPr>
          <t xml:space="preserve">Articulación ODS
</t>
        </r>
        <r>
          <rPr>
            <sz val="9"/>
            <color indexed="81"/>
            <rFont val="Tahoma"/>
            <family val="2"/>
          </rPr>
          <t>Corresponde a la asociación que tiene el objetivo estratégico con los Objetivos de Desarrollo Sostenible</t>
        </r>
      </text>
    </comment>
    <comment ref="D8" authorId="0" shapeId="0" xr:uid="{3356CD42-0BD6-4F23-8D54-BA07F8E2D747}">
      <text>
        <r>
          <rPr>
            <b/>
            <sz val="9"/>
            <color indexed="81"/>
            <rFont val="Tahoma"/>
            <family val="2"/>
          </rPr>
          <t xml:space="preserve">Objetivo estratégico
</t>
        </r>
        <r>
          <rPr>
            <sz val="9"/>
            <color indexed="81"/>
            <rFont val="Tahoma"/>
            <family val="2"/>
          </rPr>
          <t>Se debe asociar una perspectiva estratégica formulada por la entidad en el ejercicio de planeación estratégica</t>
        </r>
      </text>
    </comment>
    <comment ref="E8" authorId="0" shapeId="0" xr:uid="{2711C49D-E9FD-481A-82E4-212FCEB3B25A}">
      <text>
        <r>
          <rPr>
            <b/>
            <sz val="9"/>
            <color indexed="81"/>
            <rFont val="Tahoma"/>
            <family val="2"/>
          </rPr>
          <t xml:space="preserve">Objetivo estratégico
</t>
        </r>
        <r>
          <rPr>
            <sz val="9"/>
            <color indexed="81"/>
            <rFont val="Tahoma"/>
            <family val="2"/>
          </rPr>
          <t>Se debe asociar un objetivo estratégico formulados por la entidad en el ejercicio de planeación estratégica, y los cuales deben ser cumplidos a través de indicadores asociados al PEI</t>
        </r>
      </text>
    </comment>
    <comment ref="G92" authorId="1" shapeId="0" xr:uid="{8F16BCB9-1A1C-404F-86E2-5BBE7EEA76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reporte del indicador se realiza trimestre vencido, y de acuerdo con el periodo de facturación. Por lo tanto, el análisis de la vigencia 2025 se obtiene en el mes de abril de 2026.</t>
      </text>
    </comment>
    <comment ref="G93" authorId="2" shapeId="0" xr:uid="{400AAEAE-AD3C-419F-A770-D9EA295320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reporte del indicador se realiza trimestre vencido, y de acuerdo con el periodo de facturación. Por lo tanto, el análisis de la vigencia 2025 se obtiene en el mes de abril de 2026.</t>
      </text>
    </comment>
  </commentList>
</comments>
</file>

<file path=xl/sharedStrings.xml><?xml version="1.0" encoding="utf-8"?>
<sst xmlns="http://schemas.openxmlformats.org/spreadsheetml/2006/main" count="1133" uniqueCount="288">
  <si>
    <t>INDICADORES DEL PROCESO</t>
  </si>
  <si>
    <t>RESPONSABLE DEL PROCESO</t>
  </si>
  <si>
    <t>2 TRIMESTRE         (abril - jun)</t>
  </si>
  <si>
    <t>1 TRIMESTRE (enero -marzo)</t>
  </si>
  <si>
    <t>3 TRIMESTRE (Julio-Sep)</t>
  </si>
  <si>
    <t>Porcentaje de Cumplimiento de la Meta</t>
  </si>
  <si>
    <t>ENE</t>
  </si>
  <si>
    <t>FEB</t>
  </si>
  <si>
    <t>MAR</t>
  </si>
  <si>
    <t>ABR</t>
  </si>
  <si>
    <t>MAY</t>
  </si>
  <si>
    <t>SEP</t>
  </si>
  <si>
    <t>OCT</t>
  </si>
  <si>
    <t>NOV</t>
  </si>
  <si>
    <t>DIC</t>
  </si>
  <si>
    <t>MEDICION DEL INDICADOR</t>
  </si>
  <si>
    <t>TIPO INDICADOR</t>
  </si>
  <si>
    <t>PROMEDIO</t>
  </si>
  <si>
    <t xml:space="preserve">4 TRIMESTRE          (Oct -Dic) </t>
  </si>
  <si>
    <t>ARTICULACIÓN PND</t>
  </si>
  <si>
    <t>ARTICULACIÓN ODS</t>
  </si>
  <si>
    <t xml:space="preserve"> OBJETIVO ESTRATEGICO</t>
  </si>
  <si>
    <t>INDICADOR ESTRATÉGICO</t>
  </si>
  <si>
    <t>JUN</t>
  </si>
  <si>
    <t>JUL</t>
  </si>
  <si>
    <t>AGO</t>
  </si>
  <si>
    <t>PROYECTO ESTRATÉGICO</t>
  </si>
  <si>
    <t>AVANCE ACUMULADO EJECUCIÓN DEL PROYECTO</t>
  </si>
  <si>
    <t>FORMATO: MATRIZ DE DESPLIEGUE DE OBJETIVOS</t>
  </si>
  <si>
    <t>PERSPECTIVA ESTRATÉGICA</t>
  </si>
  <si>
    <t>PROCESO</t>
  </si>
  <si>
    <t>RESPONSABLE DE LA EJECUCIÓN DEL PROYECTO</t>
  </si>
  <si>
    <t>RESPONSABLE DEL SEGUIMIENTO DEL INDICADOR ESTRATÉGICO</t>
  </si>
  <si>
    <t>RESULTADO DE LA MEDICION DEL INDICADOR</t>
  </si>
  <si>
    <t>PORCENTAJE DE CUMPLIMIENTO DE LA META</t>
  </si>
  <si>
    <t>Código</t>
  </si>
  <si>
    <t>Versión</t>
  </si>
  <si>
    <t>Fecha</t>
  </si>
  <si>
    <t>Clasificación de la información</t>
  </si>
  <si>
    <t>GEI-FM-001</t>
  </si>
  <si>
    <t>Pública</t>
  </si>
  <si>
    <t>PROCESO: GESTIÓN ESTRATÉGICA</t>
  </si>
  <si>
    <t>004</t>
  </si>
  <si>
    <t>CONTROL DE CAMBIOS DEL FORMATO</t>
  </si>
  <si>
    <t xml:space="preserve">Descripción del Cambio </t>
  </si>
  <si>
    <t>001</t>
  </si>
  <si>
    <t xml:space="preserve">Se crea el documento. </t>
  </si>
  <si>
    <t>Se ajusta el contenido de la plantilla de acuerdo con lo establecido en la Guía de Elaboración de los Documentos del SGI (GIN-GU-003).</t>
  </si>
  <si>
    <t>002</t>
  </si>
  <si>
    <t>003</t>
  </si>
  <si>
    <t>Actualización del documento</t>
  </si>
  <si>
    <t>Sin dato</t>
  </si>
  <si>
    <t>Verifique que este documento corresponda a la versión vigente antes de su uso</t>
  </si>
  <si>
    <t>Posicionar a la Superintendencia de Sociedades en la mente de sus grupos de interés</t>
  </si>
  <si>
    <t>Usuario</t>
  </si>
  <si>
    <t>Satisfacción Grupos de Valor</t>
  </si>
  <si>
    <t>Índice de interaciones de los grupos de valor en cada una de las redes sociales (X, Facebook, LinkedIn, Instagram)</t>
  </si>
  <si>
    <t>Grupo de Comunicaciones</t>
  </si>
  <si>
    <t>Promover la adopción de prácticas empresariales, responsables y sostenibles que contribuyan al desarrollo social, ambiental y económico en las empresas y los diferentes grupos de interés</t>
  </si>
  <si>
    <t>Responsabilidad social</t>
  </si>
  <si>
    <t>Participación de Empresas en los espacios de Promoción Empresarial</t>
  </si>
  <si>
    <t>Asesor del despacho del Superintendente de Sociedades</t>
  </si>
  <si>
    <t>Nivel de adopación de prácticas de sostenibilidad</t>
  </si>
  <si>
    <t>Delegatura de Asuntos Económicos y Societarios</t>
  </si>
  <si>
    <t>Promoción de formalización empresarial</t>
  </si>
  <si>
    <t>Delegatura de Supervisión Societaria</t>
  </si>
  <si>
    <t>Divulgación de buenas prácticas de gobierno corporativo</t>
  </si>
  <si>
    <t>Dirección de Supervisión de Asuntos Especiales</t>
  </si>
  <si>
    <t>Mejorar la experiencia de los usuarios frente a  los servicios que presta la Entidad</t>
  </si>
  <si>
    <t>Tiempos en las investigaciones por captación no autorizada</t>
  </si>
  <si>
    <t>Director de Investigaciones Administrativas por Captación y AFE</t>
  </si>
  <si>
    <t>Fortalecer entornos de trabajo adaptables a las nuevas realidades que buscan el equilibrio de la vida personal, familiar y laboral, promoviendo mecanismos de inclusión social y espacios colaborativos.</t>
  </si>
  <si>
    <t>Capital humano, aprendizaje y crecimiento</t>
  </si>
  <si>
    <t>Tiempos para la aprobación del inventario en los procesos de Intervención</t>
  </si>
  <si>
    <t>Coordinadora del Grupo de Pequeñas Intervenciones Judiciales</t>
  </si>
  <si>
    <t>Facilitar la experiencia de los usuarios frente a los servicios que presta la Entidad</t>
  </si>
  <si>
    <t>Respuesta a las solicitudes de reforma y denuncias de incumplimiento</t>
  </si>
  <si>
    <t>Dirección de Acuerdos de Reorganización en Ejecución
Coordinación de Acuerdos de Reorganización en Ejecución C
Intendentes Regionales</t>
  </si>
  <si>
    <t>Respuesta en la admisión a procesos de reorganización</t>
  </si>
  <si>
    <t>Grupo de Admisiones 
Intendencias Regionales</t>
  </si>
  <si>
    <t>Respuesta en la admisión a procesos de liquidación</t>
  </si>
  <si>
    <t>Descongestión del proceso de reorganización</t>
  </si>
  <si>
    <t>Grupo de Reoganización y Liquidación A, Dirección de procesos de reorganización I y II, Grupo de Procesos de Reorganización II, Intendentes Regionales</t>
  </si>
  <si>
    <t>Descongestión del proceso de liquidación</t>
  </si>
  <si>
    <t>Grupo de procesos de reorganización y liquidación A, Dirección de Procesos Liquidación I y II, Grupos de Liquidación 1 y 2. 
Intendencias Regionales</t>
  </si>
  <si>
    <t>Gestión del proceso de reorganización</t>
  </si>
  <si>
    <t>Coordinación de procesos de reorganización A, Dirección de Reorganización I, Dirección de Reorganización II y Grupo de procesos de reorganización II</t>
  </si>
  <si>
    <t>Gestión del proceso de liquidación</t>
  </si>
  <si>
    <t>Grupo de procesos de reorganización y liquidación A, Dirección de Procesos Liquidación I y II, Grupos de Liquidación 1 y 2</t>
  </si>
  <si>
    <t>Oportunidad de atención solicitudes de conciliación en el año 2025</t>
  </si>
  <si>
    <t>Director Centro de Conciliación y Arbitraje Societario</t>
  </si>
  <si>
    <t>Indice de variación de tiempo en la atención de las conciliaciones 2025</t>
  </si>
  <si>
    <t>Generar un equilibrio presupuestal sólido, mediante procesos de planificación y ejecución financiera eficiente, que apoyen la medición de resultados y la toma de decisiones basada en evidencia</t>
  </si>
  <si>
    <t>Financiera</t>
  </si>
  <si>
    <t>Cumplimiento del primer plan anual de adquisiones</t>
  </si>
  <si>
    <t>Dirección Financiera</t>
  </si>
  <si>
    <t>Cumplimiento de metas de ejecución presupuestal del sector CIT</t>
  </si>
  <si>
    <t>Fortalecer entornos de trabajo adaptables a las nuevas realidades que buscan el equilibrio de la vida personal, familiar y laboral, promoviendo mecanismos de inclusión social y espacios colaborativos</t>
  </si>
  <si>
    <t>Optimizar espacios de trabajo</t>
  </si>
  <si>
    <t xml:space="preserve">Dirección Administrativa </t>
  </si>
  <si>
    <t>Tiempo en conciliación de vida personal, familiar y laboral</t>
  </si>
  <si>
    <t>Dirección de Talento Humano</t>
  </si>
  <si>
    <t>Nivel de ausentismo</t>
  </si>
  <si>
    <t>Consolidar el modelo de gestión del conocimiento y la innovación</t>
  </si>
  <si>
    <t>Procesos</t>
  </si>
  <si>
    <t>Procesos de captura de conocimiento tácito realizados</t>
  </si>
  <si>
    <t>Secretaria General
Dirección de Talento Humano
Oficina Asesora de Planeación</t>
  </si>
  <si>
    <t xml:space="preserve">Utilizar y apropiar nuevas tecnologías de la información para fortalecer la gestión institucional </t>
  </si>
  <si>
    <t>Ejecución de Proyectos del Plan Estratégico de Tecnologías de la Información (PETI)</t>
  </si>
  <si>
    <t>Dirección de Tecnologías de la Información y las Comunicaciones y Coordinaciones</t>
  </si>
  <si>
    <t>Cumplimiento del Plan de Seguridad y Privacidad de la Información y Tratamiento de Riesgos</t>
  </si>
  <si>
    <t>Índice del SGI</t>
  </si>
  <si>
    <t>Oficina Asesora de Planeación 
Proceso de Gestiòn de Infraestructura Fìsica
Dirección de Tecnologías de la Información y las Comunicaciones
Oficial de Seguridad de la Información
Grupo de Seguridad y Salud en el Trabajo</t>
  </si>
  <si>
    <t>Transformación Institucional Integral -2025</t>
  </si>
  <si>
    <t>Coordinador Grupo de Proyectos de Tecnología</t>
  </si>
  <si>
    <t>Promoción de Empresas en Reactivación Económica 2025</t>
  </si>
  <si>
    <t>Asesor del despacho</t>
  </si>
  <si>
    <t>Centro de Estudios Societarios-CESS 2025</t>
  </si>
  <si>
    <t>Dinamización del conocimiento y la innovación 2025</t>
  </si>
  <si>
    <t>Robustecimiento del uso de la inteligencia artificial a través del Tesauro: buscador inteligente de la jurisprudencia y doctrina jurídica de la Supersociedades</t>
  </si>
  <si>
    <t>Delegatura de procedimientos mercantiles</t>
  </si>
  <si>
    <t>Gestión de recursos al servicio de los grupos de interés 2025</t>
  </si>
  <si>
    <t>Director financiero</t>
  </si>
  <si>
    <t>Secretaría Administrativa Digital Supersociedades 2025</t>
  </si>
  <si>
    <t>Coordinadora del Grupo de Apoyo Judicial</t>
  </si>
  <si>
    <t>Promoción de la sostenibilidad y la responsabilidad social empresarial</t>
  </si>
  <si>
    <t>Delegado de Asuntos Económicos y Societarios</t>
  </si>
  <si>
    <t>Transparencia, integridad y ética en las sociedades colombianas 2025</t>
  </si>
  <si>
    <t>Estrategia de supervisión para Sociedades de Intermediación Financiera No Bancaria (SIFNB) - Fase III</t>
  </si>
  <si>
    <t>Director de Investigaciones Administrativas por Captación y Asuntos Financieros Especiales</t>
  </si>
  <si>
    <t>Posicionamiento del Centro de Conciliación y Arbitraje Empresarial - 2025</t>
  </si>
  <si>
    <t>Director Centro de Conciliación y Arbitraje Societarios</t>
  </si>
  <si>
    <t>Fortalecimiento de la Justicia Concursal Digital 2025</t>
  </si>
  <si>
    <t>Transformación Productiva, Internacionalización y
Acción Climática</t>
  </si>
  <si>
    <t>Paz, justicia e instituciones sólidas</t>
  </si>
  <si>
    <t>Convergencia regional</t>
  </si>
  <si>
    <t>Producción y consumo responsables</t>
  </si>
  <si>
    <t>Trabajo decente y crecimiento económico</t>
  </si>
  <si>
    <t>Eficacia en la ejecución del portafolio de proyectos estratégicos</t>
  </si>
  <si>
    <t>Ejecución Presupuestal del Presupuesto de Inversión</t>
  </si>
  <si>
    <t>Cumplimiento del Plan Anual de Capacitaciones</t>
  </si>
  <si>
    <t>Atención de Solicitudes de Conceptos</t>
  </si>
  <si>
    <t>Presentación de estudios de Conciliación</t>
  </si>
  <si>
    <t>Atención de demandas contenciosas administrativas y de justicia ordinaria</t>
  </si>
  <si>
    <t xml:space="preserve">Piezas de comunicación relevantes de la Entidad frente a la audiencia de interés publicadas oportunamente </t>
  </si>
  <si>
    <t>Consultas sobre envío de Estados Financieros atendidas oportunamente</t>
  </si>
  <si>
    <t>Consultas sobre la aplicación de las normas vigentes NIIF atendidas oportunamente</t>
  </si>
  <si>
    <t>Capacitaciones internas y externas realizadas</t>
  </si>
  <si>
    <t>Informes de Estados Financieros de fin de ejercicio recepcionados</t>
  </si>
  <si>
    <t>Informes, estudios o proyectos de investigación realizados según la programación</t>
  </si>
  <si>
    <t>Jornadas pedagógicas realizadas</t>
  </si>
  <si>
    <t>Porcentaje de informes o requerimientos empresariales recepcionados (SAGRILAFT, PTEE, Sociedades BIC, Sostenibilidad y ESAL extranjera con negocios permanentes en Colombia)</t>
  </si>
  <si>
    <t>Solicitudes tramitadas</t>
  </si>
  <si>
    <t>Solicitudes de reforma estatutaria evaluadas</t>
  </si>
  <si>
    <t>Solicitudes de cálculo actuarial tramitadas</t>
  </si>
  <si>
    <t>Otras solicitudes tramitadas</t>
  </si>
  <si>
    <t>Cumplimiento al envío de información periódica por parte de las sociedades en acuerdo reestructuración</t>
  </si>
  <si>
    <t>Solicitudes Atendidas en control y en seguimiento a acuerdos de reestructuración</t>
  </si>
  <si>
    <t>Atención de denuncias de incumplimiento de obligaciones del acuerdo de reestructuración o posteriores a éste</t>
  </si>
  <si>
    <t>Recursos y revocatorias tramitadas</t>
  </si>
  <si>
    <t>Impugnaciones tramitadas</t>
  </si>
  <si>
    <t>Investigaciones por captación ilegal</t>
  </si>
  <si>
    <t>Seguimiento a la normalización de la inversión extranjera</t>
  </si>
  <si>
    <t>Solicitudes a procesos de reorganización y validación judicial trámitadas durante el período evaluado</t>
  </si>
  <si>
    <t>Audiencias celebradas para resolución de objeciones y/o autos proferidos que aprueban el proyecto de calificación y graduación de créditos y derechos a voto</t>
  </si>
  <si>
    <t xml:space="preserve">Seguimiento a procesos con un Acuerdo de Insolvencia en Ejecución </t>
  </si>
  <si>
    <t>Solicitudes a procesos de liquidación trámitadas durante el periodo evaluado</t>
  </si>
  <si>
    <t>Eficiencia impulso etapas</t>
  </si>
  <si>
    <t>Eficacia para lograr la oportuna devolución de los recursos a los afectados</t>
  </si>
  <si>
    <t>Eficiencia en el cumplimiento del objeto de la Intervención</t>
  </si>
  <si>
    <t>Tiempo de pronunciamiento sobre demandas (Tiempos de calificación de demandas)</t>
  </si>
  <si>
    <t>Audiencias realizadas</t>
  </si>
  <si>
    <t>Inventario de Procesos</t>
  </si>
  <si>
    <t>Mantener tiempos de sentencias (tiempos del proceso)</t>
  </si>
  <si>
    <t>Mantener los tiempos definidos para la admisión de demandas</t>
  </si>
  <si>
    <t>Proporción de procesos qure fueron admitidos en el término legal</t>
  </si>
  <si>
    <t>Calificación del servicio de conciliación</t>
  </si>
  <si>
    <t>Logro de acuerdos de conciliación</t>
  </si>
  <si>
    <t>Productividad del centro de conciliación y arbitraje</t>
  </si>
  <si>
    <t xml:space="preserve">Demandas arbitrales tramitadas oportunamente </t>
  </si>
  <si>
    <t>Trámite de certificaciones</t>
  </si>
  <si>
    <t>Poblamiento de planta de personal</t>
  </si>
  <si>
    <t>Nivel de Conocimiento</t>
  </si>
  <si>
    <t>Satisfacción del Plan Anual de Bienestar</t>
  </si>
  <si>
    <t>Eficacia de la Implementación del Plan de Anual de Seguridad y Salud en el Trabajo</t>
  </si>
  <si>
    <t>Cumplimiento en el Proceso de radicación por WebMaster</t>
  </si>
  <si>
    <t>Cumplimiento de multas</t>
  </si>
  <si>
    <t>Eficiencia en la atención de requerimientos de mantenimiento solicitados</t>
  </si>
  <si>
    <t>Ingreso de elementos y bienes al sistema de inventarios</t>
  </si>
  <si>
    <t>Cumplimiento al plan de Mantenimiento Preventivo</t>
  </si>
  <si>
    <t>Gestión de cambios de servicios de TI</t>
  </si>
  <si>
    <t>Optimización a los sistemas de información</t>
  </si>
  <si>
    <t>Disponibilidad de servicios tecnológicos</t>
  </si>
  <si>
    <t>Cumplimiento metas sector - recursos obligados</t>
  </si>
  <si>
    <t>Medición del recaudo</t>
  </si>
  <si>
    <t>Conciliación con desviación</t>
  </si>
  <si>
    <t>Gestión de reducción de expedientes de cobro coactivo</t>
  </si>
  <si>
    <t>Gestión de documentos por recuado pendientes por clasificar</t>
  </si>
  <si>
    <t>Gestión de la cartera de multas</t>
  </si>
  <si>
    <t>Recuperación de la cartera de contribuciones</t>
  </si>
  <si>
    <t>Atención de las solicitudes de las partes</t>
  </si>
  <si>
    <t xml:space="preserve">Nivel de satisfacción del usuario externo </t>
  </si>
  <si>
    <t>Atención a derechos de petición</t>
  </si>
  <si>
    <t>Cumplimiento del plan anual de auditorías</t>
  </si>
  <si>
    <t>Cumplimiento del plan de informes de ley y seguimiento</t>
  </si>
  <si>
    <t>Evaluación de la actividad auditora Interna de Gestión</t>
  </si>
  <si>
    <t>Quejas disciplinarias Gestionadas oportunamente</t>
  </si>
  <si>
    <t>Número de decisiones adoptadas durante el periodo de medición</t>
  </si>
  <si>
    <t>Gestión Estratégica</t>
  </si>
  <si>
    <t>Eficacia</t>
  </si>
  <si>
    <t>Oficina Asesora de Planeación</t>
  </si>
  <si>
    <t>Gestión Integral</t>
  </si>
  <si>
    <t>Cumplimiento de acciones de mejoramiento</t>
  </si>
  <si>
    <t>Cumplimiento plan de trabajo anual del Sistema de Gestion Ambiental</t>
  </si>
  <si>
    <t>Efectividad en la sensibilización ambiental</t>
  </si>
  <si>
    <t>Efectividad</t>
  </si>
  <si>
    <t>Gestión judicial</t>
  </si>
  <si>
    <t>Oficina Asesora Jurídica</t>
  </si>
  <si>
    <t>Efectividad de las medidas de Prevención del Daño Antijurídico</t>
  </si>
  <si>
    <t>Gestión de comunicaciones</t>
  </si>
  <si>
    <t>Piezas publicadas en los diferentes medios de comunicación que hacen menciones positivas respecto a los mensajes claves correspondientes a la estrategia de comunicaciones de la Entidad o neutras independientemente de su contenido</t>
  </si>
  <si>
    <t>Seguidores alcanzados en las redes sociales administradas por la Entidad en el periodo actual frente al periodo anterior</t>
  </si>
  <si>
    <t>Seguidores que han interactuado en cada una de las redes sociales (X, Facebook, LinkedIn, Instagram)</t>
  </si>
  <si>
    <t>Gestión de información empresarial</t>
  </si>
  <si>
    <t>Eficiencia</t>
  </si>
  <si>
    <t>Análisis económico y de riesgos</t>
  </si>
  <si>
    <t>Consultas relacionadas con los  Capítulos X, XIII y XV de la Circular Básica Jurídica, así como Sociedades BIC y ESAL extranjeras con negocios permanentes en Colombia, atendidas oportunamente</t>
  </si>
  <si>
    <t>Sociedades evaluadas</t>
  </si>
  <si>
    <t>Análisis financiero y contable</t>
  </si>
  <si>
    <t>Diagnóstico de la sociedad</t>
  </si>
  <si>
    <t>Impacto gestión de riesgo de insolvencia</t>
  </si>
  <si>
    <t>Actuaciones y autorizaciones administrativas</t>
  </si>
  <si>
    <t>Solicitudes de investigación atendidas</t>
  </si>
  <si>
    <t>Investigaciones administrativas</t>
  </si>
  <si>
    <t>Trámite de derechos de petición</t>
  </si>
  <si>
    <t>Atención de resoluciones que resuelven recursos</t>
  </si>
  <si>
    <t>Delegatura de Intervención y Asuntos Financieros Especiales</t>
  </si>
  <si>
    <t>Investigaciones terminadas vs investigaciones proyectadas</t>
  </si>
  <si>
    <t>Radicaciones enrutadas y tramitadas</t>
  </si>
  <si>
    <t>Atención a radicaciones de SAPAC</t>
  </si>
  <si>
    <t>Eficiencia en la gestión de las etapas de investigaciones de soborno transnacional adelantadas por el grupo de investigaciones de soborno transnacional y otros delitos</t>
  </si>
  <si>
    <t>Tiempo promedio del Procedimiento Administrativo Sancionatorio - PAS, reducido o mantenido por etapas</t>
  </si>
  <si>
    <t>Operaciones evaluadas</t>
  </si>
  <si>
    <t>Régimen cambiario</t>
  </si>
  <si>
    <t>Decisión de cargos y archivos emitidos dentro del término legal</t>
  </si>
  <si>
    <t>Decisiones de fondo emitidas dentro del término legal</t>
  </si>
  <si>
    <t>Recuperación empresarial</t>
  </si>
  <si>
    <t>Delegatura de Procedimientos de Insolvencia</t>
  </si>
  <si>
    <t>Liquidación Judicial</t>
  </si>
  <si>
    <t>Intervención</t>
  </si>
  <si>
    <t>Delgatura de Intervención y Asuntos Financieros Especiales</t>
  </si>
  <si>
    <t>Delegatura de Procedimientos Mercantiles</t>
  </si>
  <si>
    <t>Procesos especiales</t>
  </si>
  <si>
    <t>Procesos societarios</t>
  </si>
  <si>
    <t>Conciliación y arbitraje</t>
  </si>
  <si>
    <t>Calidad</t>
  </si>
  <si>
    <t>Gestión de procesos de contratación</t>
  </si>
  <si>
    <t>Gestión contractual</t>
  </si>
  <si>
    <t>Secretaria General</t>
  </si>
  <si>
    <t>Compras públicas sostenibles</t>
  </si>
  <si>
    <t>Tiempo de cubrimiento de vacantes</t>
  </si>
  <si>
    <t>Gestión del Talento Humano</t>
  </si>
  <si>
    <t>114.6%</t>
  </si>
  <si>
    <t xml:space="preserve">Efectividad de la Inducción Institucional </t>
  </si>
  <si>
    <t>Gestión documental</t>
  </si>
  <si>
    <t>Consumo de papel</t>
  </si>
  <si>
    <t>Oportunidad en respuesta PQRSF</t>
  </si>
  <si>
    <t>Experiencia del ciudadano</t>
  </si>
  <si>
    <t>Atención al ciudadano</t>
  </si>
  <si>
    <t>Eficacia en la notificación de actos administrativos asignados al grupo de trabajo</t>
  </si>
  <si>
    <t>Gestión de infraestructura física</t>
  </si>
  <si>
    <t>Gestión de Infraestructura física</t>
  </si>
  <si>
    <t>Indicador Consumo Agua (ICA)</t>
  </si>
  <si>
    <t>Indicador Consumo Energético (ICE)</t>
  </si>
  <si>
    <t xml:space="preserve">RESPEL- Indicador de Residuos Peligrosos </t>
  </si>
  <si>
    <t>Residuos aprovechables (IRA)</t>
  </si>
  <si>
    <t>Gestión de Infraestructura y Tecnologías de la Información</t>
  </si>
  <si>
    <t>Gestión y soporte de los servicios de TI</t>
  </si>
  <si>
    <t xml:space="preserve">Cumplimiento plan de sensibilización </t>
  </si>
  <si>
    <t>Gestión financiera y contable</t>
  </si>
  <si>
    <t>Gestión de apoyo judicial</t>
  </si>
  <si>
    <t>Evaluación y control</t>
  </si>
  <si>
    <t>Oficina de Control Interno</t>
  </si>
  <si>
    <t>Control disciplinario</t>
  </si>
  <si>
    <t>Oficina de Control Interno Disciplinario</t>
  </si>
  <si>
    <t>Meta</t>
  </si>
  <si>
    <t>66.6%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</si>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</sst>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2"/>
      <color indexed="9"/>
      <name val="Verdana"/>
      <family val="2"/>
    </font>
    <font>
      <u/>
      <sz val="10"/>
      <color indexed="12"/>
      <name val="Verdana"/>
      <family val="2"/>
    </font>
    <font>
      <sz val="9"/>
      <color indexed="81"/>
      <name val="Tahoma"/>
      <family val="2"/>
    </font>
    <font>
      <b/>
      <sz val="14"/>
      <name val="Verdana"/>
      <family val="2"/>
    </font>
    <font>
      <b/>
      <sz val="9"/>
      <color indexed="81"/>
      <name val="Tahom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9"/>
      <color rgb="FFFFFFFF"/>
      <name val="Verdana"/>
      <family val="2"/>
    </font>
    <font>
      <b/>
      <sz val="10"/>
      <name val="Verdana"/>
      <family val="2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62D46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  <xf numFmtId="0" fontId="1" fillId="0" borderId="0"/>
    <xf numFmtId="9" fontId="32" fillId="0" borderId="0" applyFont="0" applyFill="0" applyBorder="0" applyAlignment="0" applyProtection="0"/>
    <xf numFmtId="0" fontId="12" fillId="0" borderId="0"/>
  </cellStyleXfs>
  <cellXfs count="102">
    <xf numFmtId="0" fontId="0" fillId="0" borderId="0" xfId="0"/>
    <xf numFmtId="0" fontId="20" fillId="0" borderId="0" xfId="0" applyFont="1"/>
    <xf numFmtId="0" fontId="24" fillId="0" borderId="9" xfId="30" applyFont="1" applyFill="1" applyBorder="1" applyAlignment="1" applyProtection="1">
      <alignment horizontal="center" vertical="center" wrapText="1"/>
    </xf>
    <xf numFmtId="0" fontId="24" fillId="0" borderId="10" xfId="30" applyFont="1" applyFill="1" applyBorder="1" applyAlignment="1" applyProtection="1">
      <alignment horizontal="center" vertical="center" wrapText="1"/>
    </xf>
    <xf numFmtId="0" fontId="24" fillId="0" borderId="11" xfId="30" applyFont="1" applyFill="1" applyBorder="1" applyAlignment="1" applyProtection="1">
      <alignment horizontal="center" vertical="center" wrapText="1"/>
    </xf>
    <xf numFmtId="0" fontId="24" fillId="0" borderId="19" xfId="30" applyFont="1" applyFill="1" applyBorder="1" applyAlignment="1" applyProtection="1">
      <alignment horizontal="center" vertical="center" wrapText="1"/>
    </xf>
    <xf numFmtId="0" fontId="24" fillId="0" borderId="20" xfId="30" applyFont="1" applyFill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14" fontId="20" fillId="0" borderId="25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9" fillId="25" borderId="0" xfId="42" applyFont="1" applyFill="1"/>
    <xf numFmtId="0" fontId="30" fillId="26" borderId="43" xfId="42" applyFont="1" applyFill="1" applyBorder="1" applyAlignment="1">
      <alignment horizontal="center" vertical="center" wrapText="1"/>
    </xf>
    <xf numFmtId="0" fontId="30" fillId="26" borderId="44" xfId="42" applyFont="1" applyFill="1" applyBorder="1" applyAlignment="1">
      <alignment horizontal="center" vertical="center" wrapText="1"/>
    </xf>
    <xf numFmtId="0" fontId="30" fillId="26" borderId="45" xfId="42" applyFont="1" applyFill="1" applyBorder="1" applyAlignment="1">
      <alignment horizontal="center" vertical="center" wrapText="1"/>
    </xf>
    <xf numFmtId="49" fontId="29" fillId="25" borderId="13" xfId="42" applyNumberFormat="1" applyFont="1" applyFill="1" applyBorder="1" applyAlignment="1">
      <alignment horizontal="center" vertical="center"/>
    </xf>
    <xf numFmtId="14" fontId="29" fillId="25" borderId="9" xfId="42" applyNumberFormat="1" applyFont="1" applyFill="1" applyBorder="1" applyAlignment="1">
      <alignment horizontal="center" vertical="center"/>
    </xf>
    <xf numFmtId="49" fontId="29" fillId="25" borderId="14" xfId="42" applyNumberFormat="1" applyFont="1" applyFill="1" applyBorder="1" applyAlignment="1">
      <alignment horizontal="center" vertical="center"/>
    </xf>
    <xf numFmtId="14" fontId="29" fillId="25" borderId="11" xfId="42" applyNumberFormat="1" applyFont="1" applyFill="1" applyBorder="1" applyAlignment="1">
      <alignment horizontal="center" vertical="center"/>
    </xf>
    <xf numFmtId="0" fontId="29" fillId="25" borderId="12" xfId="42" applyFont="1" applyFill="1" applyBorder="1" applyAlignment="1">
      <alignment vertical="center" wrapText="1"/>
    </xf>
    <xf numFmtId="49" fontId="29" fillId="25" borderId="18" xfId="42" applyNumberFormat="1" applyFont="1" applyFill="1" applyBorder="1" applyAlignment="1">
      <alignment horizontal="center" vertical="center"/>
    </xf>
    <xf numFmtId="14" fontId="29" fillId="25" borderId="19" xfId="42" applyNumberFormat="1" applyFont="1" applyFill="1" applyBorder="1" applyAlignment="1">
      <alignment horizontal="center" vertical="center"/>
    </xf>
    <xf numFmtId="0" fontId="29" fillId="25" borderId="20" xfId="42" applyFont="1" applyFill="1" applyBorder="1" applyAlignment="1">
      <alignment horizontal="justify" vertical="top" wrapText="1"/>
    </xf>
    <xf numFmtId="0" fontId="29" fillId="25" borderId="10" xfId="42" applyFont="1" applyFill="1" applyBorder="1" applyAlignment="1">
      <alignment vertical="center" wrapText="1"/>
    </xf>
    <xf numFmtId="0" fontId="31" fillId="0" borderId="0" xfId="0" applyFont="1"/>
    <xf numFmtId="0" fontId="23" fillId="24" borderId="22" xfId="0" applyFont="1" applyFill="1" applyBorder="1" applyAlignment="1">
      <alignment horizontal="center" vertical="center" wrapText="1"/>
    </xf>
    <xf numFmtId="10" fontId="24" fillId="0" borderId="9" xfId="30" applyNumberFormat="1" applyFont="1" applyFill="1" applyBorder="1" applyAlignment="1" applyProtection="1">
      <alignment horizontal="center" vertical="center" wrapText="1"/>
    </xf>
    <xf numFmtId="9" fontId="24" fillId="0" borderId="9" xfId="30" applyNumberFormat="1" applyFont="1" applyFill="1" applyBorder="1" applyAlignment="1" applyProtection="1">
      <alignment horizontal="center" vertical="center" wrapText="1"/>
    </xf>
    <xf numFmtId="10" fontId="24" fillId="0" borderId="19" xfId="30" applyNumberFormat="1" applyFont="1" applyFill="1" applyBorder="1" applyAlignment="1" applyProtection="1">
      <alignment horizontal="center" vertical="center" wrapText="1"/>
    </xf>
    <xf numFmtId="10" fontId="24" fillId="0" borderId="11" xfId="30" applyNumberFormat="1" applyFont="1" applyFill="1" applyBorder="1" applyAlignment="1" applyProtection="1">
      <alignment horizontal="center" vertical="center" wrapText="1"/>
    </xf>
    <xf numFmtId="9" fontId="24" fillId="0" borderId="19" xfId="30" applyNumberFormat="1" applyFont="1" applyFill="1" applyBorder="1" applyAlignment="1" applyProtection="1">
      <alignment horizontal="center" vertical="center" wrapText="1"/>
    </xf>
    <xf numFmtId="0" fontId="24" fillId="0" borderId="18" xfId="30" applyFont="1" applyFill="1" applyBorder="1" applyAlignment="1" applyProtection="1">
      <alignment horizontal="center" vertical="center" wrapText="1"/>
    </xf>
    <xf numFmtId="0" fontId="24" fillId="0" borderId="13" xfId="30" applyFont="1" applyFill="1" applyBorder="1" applyAlignment="1" applyProtection="1">
      <alignment horizontal="center" vertical="center" wrapText="1"/>
    </xf>
    <xf numFmtId="0" fontId="24" fillId="0" borderId="12" xfId="30" applyFont="1" applyFill="1" applyBorder="1" applyAlignment="1" applyProtection="1">
      <alignment horizontal="center" vertical="center" wrapText="1"/>
    </xf>
    <xf numFmtId="0" fontId="24" fillId="0" borderId="14" xfId="30" applyFont="1" applyFill="1" applyBorder="1" applyAlignment="1" applyProtection="1">
      <alignment horizontal="center" vertical="center" wrapText="1"/>
    </xf>
    <xf numFmtId="9" fontId="24" fillId="0" borderId="9" xfId="43" applyFont="1" applyFill="1" applyBorder="1" applyAlignment="1" applyProtection="1">
      <alignment horizontal="center" vertical="center" wrapText="1"/>
    </xf>
    <xf numFmtId="164" fontId="24" fillId="0" borderId="9" xfId="43" applyNumberFormat="1" applyFont="1" applyFill="1" applyBorder="1" applyAlignment="1" applyProtection="1">
      <alignment horizontal="center" vertical="center" wrapText="1"/>
    </xf>
    <xf numFmtId="164" fontId="24" fillId="0" borderId="9" xfId="30" applyNumberFormat="1" applyFont="1" applyFill="1" applyBorder="1" applyAlignment="1" applyProtection="1">
      <alignment horizontal="center" vertical="center" wrapText="1"/>
    </xf>
    <xf numFmtId="0" fontId="24" fillId="0" borderId="9" xfId="30" applyNumberFormat="1" applyFont="1" applyFill="1" applyBorder="1" applyAlignment="1" applyProtection="1">
      <alignment horizontal="center" vertical="center" wrapText="1"/>
    </xf>
    <xf numFmtId="2" fontId="24" fillId="0" borderId="9" xfId="30" applyNumberFormat="1" applyFont="1" applyFill="1" applyBorder="1" applyAlignment="1" applyProtection="1">
      <alignment horizontal="center" vertical="center" wrapText="1"/>
    </xf>
    <xf numFmtId="9" fontId="24" fillId="0" borderId="11" xfId="30" applyNumberFormat="1" applyFont="1" applyFill="1" applyBorder="1" applyAlignment="1" applyProtection="1">
      <alignment horizontal="center" vertical="center" wrapText="1"/>
    </xf>
    <xf numFmtId="9" fontId="24" fillId="0" borderId="19" xfId="43" applyFont="1" applyFill="1" applyBorder="1" applyAlignment="1" applyProtection="1">
      <alignment horizontal="center" vertical="center" wrapText="1"/>
    </xf>
    <xf numFmtId="9" fontId="20" fillId="0" borderId="0" xfId="0" applyNumberFormat="1" applyFont="1"/>
    <xf numFmtId="10" fontId="20" fillId="0" borderId="0" xfId="0" applyNumberFormat="1" applyFont="1"/>
    <xf numFmtId="10" fontId="24" fillId="0" borderId="9" xfId="43" applyNumberFormat="1" applyFont="1" applyFill="1" applyBorder="1" applyAlignment="1" applyProtection="1">
      <alignment horizontal="center" vertical="center" wrapText="1"/>
    </xf>
    <xf numFmtId="1" fontId="20" fillId="0" borderId="0" xfId="0" applyNumberFormat="1" applyFont="1"/>
    <xf numFmtId="165" fontId="24" fillId="0" borderId="9" xfId="43" applyNumberFormat="1" applyFont="1" applyFill="1" applyBorder="1" applyAlignment="1" applyProtection="1">
      <alignment horizontal="center" vertical="center" wrapText="1"/>
    </xf>
    <xf numFmtId="1" fontId="24" fillId="0" borderId="9" xfId="43" applyNumberFormat="1" applyFont="1" applyFill="1" applyBorder="1" applyAlignment="1" applyProtection="1">
      <alignment horizontal="center" vertical="center" wrapText="1"/>
    </xf>
    <xf numFmtId="166" fontId="24" fillId="0" borderId="9" xfId="30" applyNumberFormat="1" applyFont="1" applyFill="1" applyBorder="1" applyAlignment="1" applyProtection="1">
      <alignment horizontal="center" vertical="center" wrapText="1"/>
    </xf>
    <xf numFmtId="165" fontId="24" fillId="0" borderId="9" xfId="30" applyNumberFormat="1" applyFont="1" applyFill="1" applyBorder="1" applyAlignment="1" applyProtection="1">
      <alignment horizontal="center" vertical="center" wrapText="1"/>
    </xf>
    <xf numFmtId="9" fontId="24" fillId="0" borderId="11" xfId="43" applyFont="1" applyFill="1" applyBorder="1" applyAlignment="1" applyProtection="1">
      <alignment horizontal="center" vertical="center" wrapText="1"/>
    </xf>
    <xf numFmtId="164" fontId="24" fillId="0" borderId="19" xfId="30" applyNumberFormat="1" applyFont="1" applyFill="1" applyBorder="1" applyAlignment="1" applyProtection="1">
      <alignment horizontal="center" vertical="center" wrapText="1"/>
    </xf>
    <xf numFmtId="164" fontId="24" fillId="0" borderId="19" xfId="43" applyNumberFormat="1" applyFont="1" applyFill="1" applyBorder="1" applyAlignment="1" applyProtection="1">
      <alignment horizontal="center" vertical="center" wrapText="1"/>
    </xf>
    <xf numFmtId="164" fontId="24" fillId="0" borderId="11" xfId="43" applyNumberFormat="1" applyFont="1" applyFill="1" applyBorder="1" applyAlignment="1" applyProtection="1">
      <alignment horizontal="center" vertical="center" wrapText="1"/>
    </xf>
    <xf numFmtId="164" fontId="24" fillId="0" borderId="11" xfId="30" applyNumberFormat="1" applyFont="1" applyFill="1" applyBorder="1" applyAlignment="1" applyProtection="1">
      <alignment horizontal="center" vertical="center" wrapText="1"/>
    </xf>
    <xf numFmtId="0" fontId="24" fillId="0" borderId="11" xfId="30" applyFont="1" applyFill="1" applyBorder="1" applyAlignment="1" applyProtection="1">
      <alignment horizontal="center" vertical="center" wrapText="1"/>
    </xf>
    <xf numFmtId="0" fontId="24" fillId="0" borderId="12" xfId="30" applyFont="1" applyFill="1" applyBorder="1" applyAlignment="1" applyProtection="1">
      <alignment horizontal="center" vertical="center" wrapText="1"/>
    </xf>
    <xf numFmtId="0" fontId="24" fillId="0" borderId="9" xfId="30" applyFont="1" applyFill="1" applyBorder="1" applyAlignment="1" applyProtection="1">
      <alignment horizontal="center" vertical="center" wrapText="1"/>
    </xf>
    <xf numFmtId="0" fontId="24" fillId="0" borderId="10" xfId="30" applyFont="1" applyFill="1" applyBorder="1" applyAlignment="1" applyProtection="1">
      <alignment horizontal="center" vertical="center" wrapText="1"/>
    </xf>
    <xf numFmtId="9" fontId="24" fillId="0" borderId="19" xfId="30" applyNumberFormat="1" applyFont="1" applyFill="1" applyBorder="1" applyAlignment="1" applyProtection="1">
      <alignment horizontal="center" vertical="center" wrapText="1"/>
    </xf>
    <xf numFmtId="9" fontId="24" fillId="0" borderId="20" xfId="30" applyNumberFormat="1" applyFont="1" applyFill="1" applyBorder="1" applyAlignment="1" applyProtection="1">
      <alignment horizontal="center" vertical="center" wrapText="1"/>
    </xf>
    <xf numFmtId="164" fontId="24" fillId="0" borderId="9" xfId="30" applyNumberFormat="1" applyFont="1" applyFill="1" applyBorder="1" applyAlignment="1" applyProtection="1">
      <alignment horizontal="center" vertical="center" wrapText="1"/>
    </xf>
    <xf numFmtId="164" fontId="24" fillId="0" borderId="50" xfId="43" applyNumberFormat="1" applyFont="1" applyFill="1" applyBorder="1" applyAlignment="1" applyProtection="1">
      <alignment horizontal="center" vertical="center" wrapText="1"/>
    </xf>
    <xf numFmtId="164" fontId="24" fillId="0" borderId="16" xfId="43" applyNumberFormat="1" applyFont="1" applyFill="1" applyBorder="1" applyAlignment="1" applyProtection="1">
      <alignment horizontal="center" vertical="center" wrapText="1"/>
    </xf>
    <xf numFmtId="9" fontId="24" fillId="0" borderId="9" xfId="30" applyNumberFormat="1" applyFont="1" applyFill="1" applyBorder="1" applyAlignment="1" applyProtection="1">
      <alignment horizontal="center" vertical="center" wrapText="1"/>
    </xf>
    <xf numFmtId="0" fontId="24" fillId="0" borderId="51" xfId="30" applyFont="1" applyFill="1" applyBorder="1" applyAlignment="1" applyProtection="1">
      <alignment horizontal="center" vertical="center" wrapText="1"/>
    </xf>
    <xf numFmtId="0" fontId="24" fillId="0" borderId="15" xfId="30" applyFont="1" applyFill="1" applyBorder="1" applyAlignment="1" applyProtection="1">
      <alignment horizontal="center" vertical="center" wrapText="1"/>
    </xf>
    <xf numFmtId="0" fontId="24" fillId="0" borderId="50" xfId="30" applyFont="1" applyFill="1" applyBorder="1" applyAlignment="1" applyProtection="1">
      <alignment horizontal="center" vertical="center" wrapText="1"/>
    </xf>
    <xf numFmtId="0" fontId="24" fillId="0" borderId="16" xfId="30" applyFont="1" applyFill="1" applyBorder="1" applyAlignment="1" applyProtection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3" fillId="24" borderId="22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4" borderId="5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29" xfId="0" applyFont="1" applyFill="1" applyBorder="1" applyAlignment="1">
      <alignment horizontal="center" vertical="center" wrapText="1"/>
    </xf>
    <xf numFmtId="0" fontId="23" fillId="24" borderId="3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31" xfId="0" applyFont="1" applyFill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8" fillId="25" borderId="0" xfId="42" applyFont="1" applyFill="1" applyAlignment="1">
      <alignment horizontal="center" vertical="center"/>
    </xf>
    <xf numFmtId="0" fontId="29" fillId="25" borderId="0" xfId="42" applyFont="1" applyFill="1" applyAlignment="1">
      <alignment horizontal="center" vertical="center" wrapText="1"/>
    </xf>
    <xf numFmtId="0" fontId="29" fillId="25" borderId="0" xfId="42" applyFont="1" applyFill="1" applyAlignment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Neutral" xfId="32" builtinId="28" customBuiltin="1"/>
    <cellStyle name="Normal" xfId="0" builtinId="0"/>
    <cellStyle name="Normal 2" xfId="33" xr:uid="{A55DE0DF-E17B-4175-A467-52385468798B}"/>
    <cellStyle name="Normal 2 2" xfId="44" xr:uid="{0F5ACA48-ADE5-425B-8340-96D43553506C}"/>
    <cellStyle name="Normal 3" xfId="42" xr:uid="{3830AAAF-DBC2-42B7-BF53-126B63CE580A}"/>
    <cellStyle name="Notas" xfId="34" builtinId="10" customBuiltin="1"/>
    <cellStyle name="Porcentaje" xfId="43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9525</xdr:rowOff>
    </xdr:from>
    <xdr:to>
      <xdr:col>1</xdr:col>
      <xdr:colOff>1857375</xdr:colOff>
      <xdr:row>4</xdr:row>
      <xdr:rowOff>209550</xdr:rowOff>
    </xdr:to>
    <xdr:pic>
      <xdr:nvPicPr>
        <xdr:cNvPr id="1252" name="Imagen 1">
          <a:extLst>
            <a:ext uri="{FF2B5EF4-FFF2-40B4-BE49-F238E27FC236}">
              <a16:creationId xmlns:a16="http://schemas.microsoft.com/office/drawing/2014/main" id="{33DCB327-CC07-23BD-12A6-E7F12B92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23875" y="180975"/>
          <a:ext cx="1552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9525</xdr:rowOff>
    </xdr:from>
    <xdr:to>
      <xdr:col>1</xdr:col>
      <xdr:colOff>2133600</xdr:colOff>
      <xdr:row>4</xdr:row>
      <xdr:rowOff>180975</xdr:rowOff>
    </xdr:to>
    <xdr:pic>
      <xdr:nvPicPr>
        <xdr:cNvPr id="3091" name="Imagen 1">
          <a:extLst>
            <a:ext uri="{FF2B5EF4-FFF2-40B4-BE49-F238E27FC236}">
              <a16:creationId xmlns:a16="http://schemas.microsoft.com/office/drawing/2014/main" id="{53A64A53-2464-BA84-F9A7-C0DDC83D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38150" y="180975"/>
          <a:ext cx="1914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e Steven Triana Gutierrez" id="{354F2294-0A04-44BD-86DC-9CB67AB85AB4}" userId="S::JTriana@supersociedades.gov.co::907c3358-c9c0-466c-93da-9ad6699a428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2" dT="2026-01-27T16:25:26.20" personId="{354F2294-0A04-44BD-86DC-9CB67AB85AB4}" id="{8F16BCB9-1A1C-404F-86E2-5BBE7EEA76B7}">
    <text>El reporte del indicador se realiza trimestre vencido, y de acuerdo con el periodo de facturación. Por lo tanto, el análisis de la vigencia 2025 se obtiene en el mes de abril de 2026.</text>
  </threadedComment>
  <threadedComment ref="G93" dT="2026-01-27T16:25:31.02" personId="{354F2294-0A04-44BD-86DC-9CB67AB85AB4}" id="{400AAEAE-AD3C-419F-A770-D9EA29532029}">
    <text>El reporte del indicador se realiza trimestre vencido, y de acuerdo con el periodo de facturación. Por lo tanto, el análisis de la vigencia 2025 se obtiene en el mes de abril de 2026.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3F97-BBBC-4F8B-B548-D2677EE39AC4}">
  <dimension ref="B1:AC38"/>
  <sheetViews>
    <sheetView showGridLines="0" tabSelected="1" zoomScale="70" zoomScaleNormal="70" workbookViewId="0">
      <selection activeCell="A11" sqref="A11"/>
    </sheetView>
  </sheetViews>
  <sheetFormatPr baseColWidth="10" defaultRowHeight="15.95" customHeight="1" x14ac:dyDescent="0.2"/>
  <cols>
    <col min="1" max="1" width="3.28515625" style="1" customWidth="1"/>
    <col min="2" max="2" width="33.140625" style="1" customWidth="1"/>
    <col min="3" max="3" width="33.42578125" style="1" customWidth="1"/>
    <col min="4" max="4" width="24.85546875" style="1" customWidth="1"/>
    <col min="5" max="5" width="27.85546875" style="1" customWidth="1"/>
    <col min="6" max="6" width="28" style="1" customWidth="1"/>
    <col min="7" max="8" width="7.140625" style="1" customWidth="1"/>
    <col min="9" max="9" width="7.28515625" style="1" customWidth="1"/>
    <col min="10" max="11" width="7.140625" style="1" customWidth="1"/>
    <col min="12" max="12" width="7.42578125" style="1" customWidth="1"/>
    <col min="13" max="14" width="7.140625" style="1" customWidth="1"/>
    <col min="15" max="15" width="8.7109375" style="1" customWidth="1"/>
    <col min="16" max="17" width="7.140625" style="1" customWidth="1"/>
    <col min="18" max="18" width="9.85546875" style="1" customWidth="1"/>
    <col min="19" max="19" width="18" style="1" customWidth="1"/>
    <col min="20" max="20" width="27.140625" style="1" customWidth="1"/>
    <col min="21" max="21" width="23.7109375" style="1" customWidth="1"/>
    <col min="22" max="22" width="21.5703125" style="1" customWidth="1"/>
    <col min="23" max="23" width="21.140625" style="1" customWidth="1"/>
    <col min="24" max="24" width="21.28515625" style="1" customWidth="1"/>
    <col min="25" max="25" width="20.28515625" style="1" customWidth="1"/>
    <col min="26" max="26" width="29.42578125" style="1" customWidth="1"/>
    <col min="27" max="27" width="26.5703125" style="1" customWidth="1"/>
    <col min="28" max="16384" width="11.42578125" style="1"/>
  </cols>
  <sheetData>
    <row r="1" spans="2:29" ht="13.5" thickBot="1" x14ac:dyDescent="0.25"/>
    <row r="2" spans="2:29" ht="18" customHeight="1" thickBot="1" x14ac:dyDescent="0.25">
      <c r="B2" s="71"/>
      <c r="C2" s="85" t="s">
        <v>41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" t="s">
        <v>35</v>
      </c>
      <c r="AA2" s="7" t="s">
        <v>39</v>
      </c>
    </row>
    <row r="3" spans="2:29" ht="18" customHeight="1" thickBot="1" x14ac:dyDescent="0.25">
      <c r="B3" s="72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" t="s">
        <v>36</v>
      </c>
      <c r="AA3" s="9" t="s">
        <v>42</v>
      </c>
    </row>
    <row r="4" spans="2:29" ht="18" customHeight="1" thickBot="1" x14ac:dyDescent="0.25">
      <c r="B4" s="72"/>
      <c r="C4" s="89" t="s">
        <v>28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8" t="s">
        <v>37</v>
      </c>
      <c r="AA4" s="10">
        <v>45755</v>
      </c>
    </row>
    <row r="5" spans="2:29" ht="18.75" customHeight="1" thickBot="1" x14ac:dyDescent="0.25">
      <c r="B5" s="73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11" t="s">
        <v>38</v>
      </c>
      <c r="AA5" s="12" t="s">
        <v>40</v>
      </c>
    </row>
    <row r="6" spans="2:29" ht="15" x14ac:dyDescent="0.2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2:29" ht="20.25" thickBot="1" x14ac:dyDescent="0.25"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9" ht="26.25" customHeight="1" thickBot="1" x14ac:dyDescent="0.25">
      <c r="B8" s="76" t="s">
        <v>19</v>
      </c>
      <c r="C8" s="76" t="s">
        <v>20</v>
      </c>
      <c r="D8" s="74" t="s">
        <v>29</v>
      </c>
      <c r="E8" s="76" t="s">
        <v>21</v>
      </c>
      <c r="F8" s="74" t="s">
        <v>22</v>
      </c>
      <c r="G8" s="78" t="s">
        <v>15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74" t="s">
        <v>32</v>
      </c>
      <c r="U8" s="74" t="s">
        <v>26</v>
      </c>
      <c r="V8" s="82" t="s">
        <v>27</v>
      </c>
      <c r="W8" s="83"/>
      <c r="X8" s="83"/>
      <c r="Y8" s="84"/>
      <c r="Z8" s="74" t="s">
        <v>5</v>
      </c>
      <c r="AA8" s="74" t="s">
        <v>31</v>
      </c>
    </row>
    <row r="9" spans="2:29" ht="30.75" customHeight="1" thickBot="1" x14ac:dyDescent="0.25">
      <c r="B9" s="77"/>
      <c r="C9" s="77"/>
      <c r="D9" s="75"/>
      <c r="E9" s="77"/>
      <c r="F9" s="75"/>
      <c r="G9" s="27" t="s">
        <v>6</v>
      </c>
      <c r="H9" s="27" t="s">
        <v>7</v>
      </c>
      <c r="I9" s="27" t="s">
        <v>8</v>
      </c>
      <c r="J9" s="27" t="s">
        <v>9</v>
      </c>
      <c r="K9" s="27" t="s">
        <v>10</v>
      </c>
      <c r="L9" s="27" t="s">
        <v>23</v>
      </c>
      <c r="M9" s="27" t="s">
        <v>24</v>
      </c>
      <c r="N9" s="27" t="s">
        <v>25</v>
      </c>
      <c r="O9" s="27" t="s">
        <v>11</v>
      </c>
      <c r="P9" s="27" t="s">
        <v>12</v>
      </c>
      <c r="Q9" s="27" t="s">
        <v>13</v>
      </c>
      <c r="R9" s="27" t="s">
        <v>14</v>
      </c>
      <c r="S9" s="27" t="s">
        <v>17</v>
      </c>
      <c r="T9" s="75"/>
      <c r="U9" s="75"/>
      <c r="V9" s="27" t="s">
        <v>3</v>
      </c>
      <c r="W9" s="27" t="s">
        <v>2</v>
      </c>
      <c r="X9" s="27" t="s">
        <v>4</v>
      </c>
      <c r="Y9" s="27" t="s">
        <v>18</v>
      </c>
      <c r="Z9" s="75"/>
      <c r="AA9" s="75"/>
    </row>
    <row r="10" spans="2:29" ht="51" x14ac:dyDescent="0.2">
      <c r="B10" s="33" t="s">
        <v>135</v>
      </c>
      <c r="C10" s="5" t="s">
        <v>134</v>
      </c>
      <c r="D10" s="5" t="s">
        <v>54</v>
      </c>
      <c r="E10" s="5" t="s">
        <v>53</v>
      </c>
      <c r="F10" s="5" t="s">
        <v>55</v>
      </c>
      <c r="G10" s="5"/>
      <c r="H10" s="5"/>
      <c r="I10" s="30">
        <v>0.78500000000000003</v>
      </c>
      <c r="J10" s="5"/>
      <c r="K10" s="5"/>
      <c r="L10" s="30">
        <v>0.84599999999999997</v>
      </c>
      <c r="M10" s="5"/>
      <c r="N10" s="5"/>
      <c r="O10" s="53">
        <v>0.99199999999999999</v>
      </c>
      <c r="P10" s="5"/>
      <c r="Q10" s="5"/>
      <c r="R10" s="32">
        <v>1</v>
      </c>
      <c r="S10" s="54">
        <f>AVERAGE(G10:R10)</f>
        <v>0.90575000000000006</v>
      </c>
      <c r="T10" s="5" t="s">
        <v>57</v>
      </c>
      <c r="U10" s="5"/>
      <c r="V10" s="61"/>
      <c r="W10" s="61"/>
      <c r="X10" s="61"/>
      <c r="Y10" s="61"/>
      <c r="Z10" s="61"/>
      <c r="AA10" s="62"/>
      <c r="AC10" s="44"/>
    </row>
    <row r="11" spans="2:29" ht="63.75" x14ac:dyDescent="0.2">
      <c r="B11" s="34" t="s">
        <v>135</v>
      </c>
      <c r="C11" s="2" t="s">
        <v>134</v>
      </c>
      <c r="D11" s="2" t="s">
        <v>54</v>
      </c>
      <c r="E11" s="2" t="s">
        <v>53</v>
      </c>
      <c r="F11" s="2" t="s">
        <v>56</v>
      </c>
      <c r="G11" s="2"/>
      <c r="H11" s="2"/>
      <c r="I11" s="28">
        <v>3.9600000000000003E-2</v>
      </c>
      <c r="J11" s="2"/>
      <c r="K11" s="2"/>
      <c r="L11" s="28">
        <v>4.9099999999999998E-2</v>
      </c>
      <c r="M11" s="2"/>
      <c r="N11" s="2"/>
      <c r="O11" s="29">
        <v>0.05</v>
      </c>
      <c r="P11" s="2"/>
      <c r="Q11" s="2"/>
      <c r="R11" s="29">
        <v>0.03</v>
      </c>
      <c r="S11" s="38">
        <f>AVERAGE(G11:R11)</f>
        <v>4.2174999999999997E-2</v>
      </c>
      <c r="T11" s="2" t="s">
        <v>57</v>
      </c>
      <c r="U11" s="2" t="s">
        <v>130</v>
      </c>
      <c r="V11" s="29">
        <v>0.25</v>
      </c>
      <c r="W11" s="29">
        <v>0.66</v>
      </c>
      <c r="X11" s="29">
        <v>0.91</v>
      </c>
      <c r="Y11" s="29">
        <v>1</v>
      </c>
      <c r="Z11" s="29">
        <v>1</v>
      </c>
      <c r="AA11" s="3" t="s">
        <v>131</v>
      </c>
    </row>
    <row r="12" spans="2:29" ht="102" x14ac:dyDescent="0.2">
      <c r="B12" s="34" t="s">
        <v>133</v>
      </c>
      <c r="C12" s="2" t="s">
        <v>136</v>
      </c>
      <c r="D12" s="2" t="s">
        <v>59</v>
      </c>
      <c r="E12" s="2" t="s">
        <v>58</v>
      </c>
      <c r="F12" s="2" t="s">
        <v>60</v>
      </c>
      <c r="G12" s="2"/>
      <c r="H12" s="2"/>
      <c r="I12" s="29">
        <v>0.24</v>
      </c>
      <c r="J12" s="2"/>
      <c r="K12" s="2"/>
      <c r="L12" s="29">
        <v>1.32</v>
      </c>
      <c r="M12" s="2"/>
      <c r="N12" s="2"/>
      <c r="O12" s="29">
        <v>1.58</v>
      </c>
      <c r="P12" s="2"/>
      <c r="Q12" s="2"/>
      <c r="R12" s="29">
        <v>1.1399999999999999</v>
      </c>
      <c r="S12" s="38">
        <f t="shared" ref="S12:S21" si="0">AVERAGE(G12:R12)</f>
        <v>1.07</v>
      </c>
      <c r="T12" s="2" t="s">
        <v>61</v>
      </c>
      <c r="U12" s="2" t="s">
        <v>115</v>
      </c>
      <c r="V12" s="29">
        <v>0.32</v>
      </c>
      <c r="W12" s="28">
        <v>0.55500000000000005</v>
      </c>
      <c r="X12" s="39">
        <v>0.78500000000000003</v>
      </c>
      <c r="Y12" s="29">
        <v>1</v>
      </c>
      <c r="Z12" s="29">
        <v>1</v>
      </c>
      <c r="AA12" s="3" t="s">
        <v>116</v>
      </c>
    </row>
    <row r="13" spans="2:29" ht="102" x14ac:dyDescent="0.2">
      <c r="B13" s="34" t="s">
        <v>133</v>
      </c>
      <c r="C13" s="2" t="s">
        <v>136</v>
      </c>
      <c r="D13" s="2" t="s">
        <v>59</v>
      </c>
      <c r="E13" s="2" t="s">
        <v>58</v>
      </c>
      <c r="F13" s="2" t="s">
        <v>62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9">
        <v>0.34</v>
      </c>
      <c r="S13" s="37">
        <f t="shared" si="0"/>
        <v>0.34</v>
      </c>
      <c r="T13" s="2" t="s">
        <v>63</v>
      </c>
      <c r="U13" s="2" t="s">
        <v>125</v>
      </c>
      <c r="V13" s="29">
        <v>0.1</v>
      </c>
      <c r="W13" s="29">
        <v>0.25</v>
      </c>
      <c r="X13" s="29">
        <v>0.7</v>
      </c>
      <c r="Y13" s="29">
        <v>1</v>
      </c>
      <c r="Z13" s="29">
        <v>1</v>
      </c>
      <c r="AA13" s="3" t="s">
        <v>126</v>
      </c>
    </row>
    <row r="14" spans="2:29" ht="102" x14ac:dyDescent="0.2">
      <c r="B14" s="34" t="s">
        <v>133</v>
      </c>
      <c r="C14" s="2" t="s">
        <v>136</v>
      </c>
      <c r="D14" s="2" t="s">
        <v>59</v>
      </c>
      <c r="E14" s="2" t="s">
        <v>58</v>
      </c>
      <c r="F14" s="2" t="s">
        <v>64</v>
      </c>
      <c r="G14" s="2"/>
      <c r="H14" s="2"/>
      <c r="I14" s="29">
        <v>1</v>
      </c>
      <c r="J14" s="2"/>
      <c r="K14" s="2"/>
      <c r="L14" s="29">
        <v>1</v>
      </c>
      <c r="M14" s="2"/>
      <c r="N14" s="2"/>
      <c r="O14" s="29">
        <v>1</v>
      </c>
      <c r="P14" s="2"/>
      <c r="Q14" s="2"/>
      <c r="R14" s="29">
        <v>1</v>
      </c>
      <c r="S14" s="38">
        <f>AVERAGE(G14:R14)</f>
        <v>1</v>
      </c>
      <c r="T14" s="2" t="s">
        <v>65</v>
      </c>
      <c r="U14" s="2" t="s">
        <v>127</v>
      </c>
      <c r="V14" s="28">
        <v>8.5000000000000006E-2</v>
      </c>
      <c r="W14" s="28">
        <v>0.39700000000000002</v>
      </c>
      <c r="X14" s="28">
        <v>0.70899999999999996</v>
      </c>
      <c r="Y14" s="29">
        <v>1</v>
      </c>
      <c r="Z14" s="29">
        <v>1</v>
      </c>
      <c r="AA14" s="3" t="s">
        <v>126</v>
      </c>
    </row>
    <row r="15" spans="2:29" ht="102" x14ac:dyDescent="0.2">
      <c r="B15" s="34" t="s">
        <v>133</v>
      </c>
      <c r="C15" s="2" t="s">
        <v>136</v>
      </c>
      <c r="D15" s="2" t="s">
        <v>59</v>
      </c>
      <c r="E15" s="2" t="s">
        <v>58</v>
      </c>
      <c r="F15" s="2" t="s">
        <v>66</v>
      </c>
      <c r="G15" s="2"/>
      <c r="H15" s="2"/>
      <c r="I15" s="29">
        <v>1</v>
      </c>
      <c r="J15" s="2"/>
      <c r="K15" s="2"/>
      <c r="L15" s="29">
        <v>1</v>
      </c>
      <c r="M15" s="2"/>
      <c r="N15" s="2"/>
      <c r="O15" s="29">
        <v>1</v>
      </c>
      <c r="P15" s="2"/>
      <c r="Q15" s="2"/>
      <c r="R15" s="29">
        <v>1</v>
      </c>
      <c r="S15" s="38">
        <f t="shared" si="0"/>
        <v>1</v>
      </c>
      <c r="T15" s="2" t="s">
        <v>67</v>
      </c>
      <c r="U15" s="2" t="s">
        <v>128</v>
      </c>
      <c r="V15" s="29">
        <v>0.28999999999999998</v>
      </c>
      <c r="W15" s="29">
        <v>0.75</v>
      </c>
      <c r="X15" s="29">
        <v>0.9</v>
      </c>
      <c r="Y15" s="29">
        <v>1</v>
      </c>
      <c r="Z15" s="29">
        <v>1</v>
      </c>
      <c r="AA15" s="3" t="s">
        <v>129</v>
      </c>
    </row>
    <row r="16" spans="2:29" ht="51" x14ac:dyDescent="0.2">
      <c r="B16" s="34" t="s">
        <v>135</v>
      </c>
      <c r="C16" s="2" t="s">
        <v>134</v>
      </c>
      <c r="D16" s="2" t="s">
        <v>54</v>
      </c>
      <c r="E16" s="2" t="s">
        <v>68</v>
      </c>
      <c r="F16" s="2" t="s">
        <v>69</v>
      </c>
      <c r="G16" s="2"/>
      <c r="H16" s="2"/>
      <c r="I16" s="2"/>
      <c r="J16" s="2"/>
      <c r="K16" s="2"/>
      <c r="L16" s="29">
        <v>1</v>
      </c>
      <c r="M16" s="2"/>
      <c r="N16" s="2"/>
      <c r="O16" s="2"/>
      <c r="P16" s="2"/>
      <c r="Q16" s="2"/>
      <c r="R16" s="29">
        <v>1</v>
      </c>
      <c r="S16" s="38">
        <f>AVERAGE(G16:R16)</f>
        <v>1</v>
      </c>
      <c r="T16" s="2" t="s">
        <v>70</v>
      </c>
      <c r="U16" s="59"/>
      <c r="V16" s="59"/>
      <c r="W16" s="59"/>
      <c r="X16" s="59"/>
      <c r="Y16" s="59"/>
      <c r="Z16" s="59"/>
      <c r="AA16" s="60"/>
    </row>
    <row r="17" spans="2:27" ht="114.75" x14ac:dyDescent="0.2">
      <c r="B17" s="34" t="s">
        <v>135</v>
      </c>
      <c r="C17" s="2" t="s">
        <v>137</v>
      </c>
      <c r="D17" s="2" t="s">
        <v>72</v>
      </c>
      <c r="E17" s="2" t="s">
        <v>71</v>
      </c>
      <c r="F17" s="2" t="s">
        <v>73</v>
      </c>
      <c r="G17" s="2"/>
      <c r="H17" s="2"/>
      <c r="I17" s="2"/>
      <c r="J17" s="2"/>
      <c r="K17" s="2"/>
      <c r="L17" s="39">
        <v>0.747</v>
      </c>
      <c r="M17" s="2"/>
      <c r="N17" s="2"/>
      <c r="O17" s="2"/>
      <c r="P17" s="2"/>
      <c r="Q17" s="2"/>
      <c r="R17" s="29">
        <v>0.57999999999999996</v>
      </c>
      <c r="S17" s="38">
        <f t="shared" si="0"/>
        <v>0.66349999999999998</v>
      </c>
      <c r="T17" s="2" t="s">
        <v>74</v>
      </c>
      <c r="U17" s="2" t="s">
        <v>113</v>
      </c>
      <c r="V17" s="29">
        <v>0.2</v>
      </c>
      <c r="W17" s="29">
        <v>0.34</v>
      </c>
      <c r="X17" s="28">
        <v>0.66200000000000003</v>
      </c>
      <c r="Y17" s="29">
        <v>0.91</v>
      </c>
      <c r="Z17" s="29">
        <v>0.91</v>
      </c>
      <c r="AA17" s="3" t="s">
        <v>114</v>
      </c>
    </row>
    <row r="18" spans="2:27" ht="89.25" x14ac:dyDescent="0.2">
      <c r="B18" s="34" t="s">
        <v>135</v>
      </c>
      <c r="C18" s="2" t="s">
        <v>134</v>
      </c>
      <c r="D18" s="2" t="s">
        <v>54</v>
      </c>
      <c r="E18" s="2" t="s">
        <v>75</v>
      </c>
      <c r="F18" s="2" t="s">
        <v>76</v>
      </c>
      <c r="G18" s="2"/>
      <c r="H18" s="2"/>
      <c r="I18" s="29">
        <v>1</v>
      </c>
      <c r="J18" s="2"/>
      <c r="K18" s="2"/>
      <c r="L18" s="29">
        <v>1</v>
      </c>
      <c r="M18" s="2"/>
      <c r="N18" s="2"/>
      <c r="O18" s="29">
        <v>1</v>
      </c>
      <c r="P18" s="2"/>
      <c r="Q18" s="2"/>
      <c r="R18" s="29">
        <v>1</v>
      </c>
      <c r="S18" s="38">
        <f t="shared" si="0"/>
        <v>1</v>
      </c>
      <c r="T18" s="2" t="s">
        <v>77</v>
      </c>
      <c r="U18" s="2" t="s">
        <v>132</v>
      </c>
      <c r="V18" s="28">
        <v>0.36220000000000002</v>
      </c>
      <c r="W18" s="29">
        <v>0.61</v>
      </c>
      <c r="X18" s="29">
        <v>0.83</v>
      </c>
      <c r="Y18" s="29">
        <v>1</v>
      </c>
      <c r="Z18" s="29">
        <v>1</v>
      </c>
      <c r="AA18" s="3" t="s">
        <v>116</v>
      </c>
    </row>
    <row r="19" spans="2:27" ht="51" x14ac:dyDescent="0.2">
      <c r="B19" s="34" t="s">
        <v>135</v>
      </c>
      <c r="C19" s="2" t="s">
        <v>134</v>
      </c>
      <c r="D19" s="2" t="s">
        <v>54</v>
      </c>
      <c r="E19" s="2" t="s">
        <v>75</v>
      </c>
      <c r="F19" s="2" t="s">
        <v>78</v>
      </c>
      <c r="G19" s="2"/>
      <c r="H19" s="2"/>
      <c r="I19" s="2">
        <v>64.8</v>
      </c>
      <c r="J19" s="2"/>
      <c r="K19" s="2"/>
      <c r="L19" s="2">
        <v>42.5</v>
      </c>
      <c r="M19" s="2"/>
      <c r="N19" s="2"/>
      <c r="O19" s="2">
        <v>58.2</v>
      </c>
      <c r="P19" s="2"/>
      <c r="Q19" s="2"/>
      <c r="R19" s="2">
        <v>56.6</v>
      </c>
      <c r="S19" s="48">
        <f>AVERAGE(G19:R19)</f>
        <v>55.524999999999999</v>
      </c>
      <c r="T19" s="2" t="s">
        <v>79</v>
      </c>
      <c r="U19" s="59"/>
      <c r="V19" s="59"/>
      <c r="W19" s="59"/>
      <c r="X19" s="59"/>
      <c r="Y19" s="59"/>
      <c r="Z19" s="59"/>
      <c r="AA19" s="60"/>
    </row>
    <row r="20" spans="2:27" ht="51" x14ac:dyDescent="0.2">
      <c r="B20" s="34" t="s">
        <v>135</v>
      </c>
      <c r="C20" s="2" t="s">
        <v>134</v>
      </c>
      <c r="D20" s="2" t="s">
        <v>54</v>
      </c>
      <c r="E20" s="2" t="s">
        <v>75</v>
      </c>
      <c r="F20" s="2" t="s">
        <v>80</v>
      </c>
      <c r="G20" s="2"/>
      <c r="H20" s="2"/>
      <c r="I20" s="2">
        <v>52.94</v>
      </c>
      <c r="J20" s="2"/>
      <c r="K20" s="2"/>
      <c r="L20" s="2">
        <v>50.28</v>
      </c>
      <c r="M20" s="2"/>
      <c r="N20" s="2"/>
      <c r="O20" s="2">
        <v>62.85</v>
      </c>
      <c r="P20" s="2"/>
      <c r="Q20" s="2"/>
      <c r="R20" s="2">
        <v>59.02</v>
      </c>
      <c r="S20" s="48">
        <f t="shared" si="0"/>
        <v>56.272500000000001</v>
      </c>
      <c r="T20" s="2" t="s">
        <v>79</v>
      </c>
      <c r="U20" s="59"/>
      <c r="V20" s="59"/>
      <c r="W20" s="59"/>
      <c r="X20" s="59"/>
      <c r="Y20" s="59"/>
      <c r="Z20" s="59"/>
      <c r="AA20" s="60"/>
    </row>
    <row r="21" spans="2:27" ht="89.25" x14ac:dyDescent="0.2">
      <c r="B21" s="34" t="s">
        <v>135</v>
      </c>
      <c r="C21" s="2" t="s">
        <v>134</v>
      </c>
      <c r="D21" s="2" t="s">
        <v>54</v>
      </c>
      <c r="E21" s="2" t="s">
        <v>75</v>
      </c>
      <c r="F21" s="2" t="s">
        <v>81</v>
      </c>
      <c r="G21" s="2"/>
      <c r="H21" s="2"/>
      <c r="I21" s="2">
        <v>74</v>
      </c>
      <c r="J21" s="2"/>
      <c r="K21" s="2"/>
      <c r="L21" s="2">
        <v>28</v>
      </c>
      <c r="M21" s="2"/>
      <c r="N21" s="2"/>
      <c r="O21" s="2">
        <v>33</v>
      </c>
      <c r="P21" s="2"/>
      <c r="Q21" s="2"/>
      <c r="R21" s="2">
        <v>44</v>
      </c>
      <c r="S21" s="48">
        <f t="shared" si="0"/>
        <v>44.75</v>
      </c>
      <c r="T21" s="2" t="s">
        <v>82</v>
      </c>
      <c r="U21" s="59"/>
      <c r="V21" s="59"/>
      <c r="W21" s="59"/>
      <c r="X21" s="59"/>
      <c r="Y21" s="59"/>
      <c r="Z21" s="59"/>
      <c r="AA21" s="60"/>
    </row>
    <row r="22" spans="2:27" ht="89.25" x14ac:dyDescent="0.2">
      <c r="B22" s="34" t="s">
        <v>135</v>
      </c>
      <c r="C22" s="2" t="s">
        <v>134</v>
      </c>
      <c r="D22" s="2" t="s">
        <v>54</v>
      </c>
      <c r="E22" s="2" t="s">
        <v>75</v>
      </c>
      <c r="F22" s="2" t="s">
        <v>83</v>
      </c>
      <c r="G22" s="2"/>
      <c r="H22" s="2"/>
      <c r="I22" s="2">
        <v>312</v>
      </c>
      <c r="J22" s="2"/>
      <c r="K22" s="2"/>
      <c r="L22" s="2">
        <v>70</v>
      </c>
      <c r="M22" s="2"/>
      <c r="N22" s="2"/>
      <c r="O22" s="2">
        <v>73</v>
      </c>
      <c r="P22" s="2"/>
      <c r="Q22" s="2"/>
      <c r="R22" s="2">
        <v>67</v>
      </c>
      <c r="S22" s="48">
        <f>AVERAGE(G22:R22)</f>
        <v>130.5</v>
      </c>
      <c r="T22" s="2" t="s">
        <v>84</v>
      </c>
      <c r="U22" s="59"/>
      <c r="V22" s="59"/>
      <c r="W22" s="59"/>
      <c r="X22" s="59"/>
      <c r="Y22" s="59"/>
      <c r="Z22" s="59"/>
      <c r="AA22" s="60"/>
    </row>
    <row r="23" spans="2:27" ht="89.25" x14ac:dyDescent="0.2">
      <c r="B23" s="34" t="s">
        <v>135</v>
      </c>
      <c r="C23" s="2" t="s">
        <v>134</v>
      </c>
      <c r="D23" s="2" t="s">
        <v>54</v>
      </c>
      <c r="E23" s="2" t="s">
        <v>75</v>
      </c>
      <c r="F23" s="2" t="s">
        <v>85</v>
      </c>
      <c r="G23" s="2"/>
      <c r="H23" s="2"/>
      <c r="I23" s="2">
        <v>228</v>
      </c>
      <c r="J23" s="2"/>
      <c r="K23" s="2"/>
      <c r="L23" s="2">
        <v>350</v>
      </c>
      <c r="M23" s="2"/>
      <c r="N23" s="2"/>
      <c r="O23" s="2">
        <v>369</v>
      </c>
      <c r="P23" s="2"/>
      <c r="Q23" s="2"/>
      <c r="R23" s="2">
        <v>352</v>
      </c>
      <c r="S23" s="48">
        <f>AVERAGE(G23:R23)</f>
        <v>324.75</v>
      </c>
      <c r="T23" s="2" t="s">
        <v>86</v>
      </c>
      <c r="U23" s="59"/>
      <c r="V23" s="59"/>
      <c r="W23" s="59"/>
      <c r="X23" s="59"/>
      <c r="Y23" s="59"/>
      <c r="Z23" s="59"/>
      <c r="AA23" s="60"/>
    </row>
    <row r="24" spans="2:27" ht="76.5" x14ac:dyDescent="0.2">
      <c r="B24" s="34" t="s">
        <v>135</v>
      </c>
      <c r="C24" s="2" t="s">
        <v>134</v>
      </c>
      <c r="D24" s="2" t="s">
        <v>54</v>
      </c>
      <c r="E24" s="2" t="s">
        <v>75</v>
      </c>
      <c r="F24" s="2" t="s">
        <v>87</v>
      </c>
      <c r="G24" s="2"/>
      <c r="H24" s="2"/>
      <c r="I24" s="2">
        <v>228</v>
      </c>
      <c r="J24" s="2"/>
      <c r="K24" s="2"/>
      <c r="L24" s="2">
        <v>350</v>
      </c>
      <c r="M24" s="2"/>
      <c r="N24" s="2"/>
      <c r="O24" s="2">
        <v>369</v>
      </c>
      <c r="P24" s="2"/>
      <c r="Q24" s="2"/>
      <c r="R24" s="2">
        <v>352</v>
      </c>
      <c r="S24" s="48">
        <f t="shared" ref="S24:S25" si="1">AVERAGE(G24:R24)</f>
        <v>324.75</v>
      </c>
      <c r="T24" s="2" t="s">
        <v>88</v>
      </c>
      <c r="U24" s="59"/>
      <c r="V24" s="59"/>
      <c r="W24" s="59"/>
      <c r="X24" s="59"/>
      <c r="Y24" s="59"/>
      <c r="Z24" s="59"/>
      <c r="AA24" s="60"/>
    </row>
    <row r="25" spans="2:27" ht="51" x14ac:dyDescent="0.2">
      <c r="B25" s="34" t="s">
        <v>135</v>
      </c>
      <c r="C25" s="2" t="s">
        <v>134</v>
      </c>
      <c r="D25" s="2" t="s">
        <v>54</v>
      </c>
      <c r="E25" s="2" t="s">
        <v>53</v>
      </c>
      <c r="F25" s="2" t="s">
        <v>89</v>
      </c>
      <c r="G25" s="29">
        <v>1</v>
      </c>
      <c r="H25" s="29">
        <v>1</v>
      </c>
      <c r="I25" s="29">
        <v>1</v>
      </c>
      <c r="J25" s="29">
        <v>1</v>
      </c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>
        <v>1</v>
      </c>
      <c r="R25" s="29">
        <v>1</v>
      </c>
      <c r="S25" s="38">
        <f t="shared" si="1"/>
        <v>1</v>
      </c>
      <c r="T25" s="2" t="s">
        <v>90</v>
      </c>
      <c r="U25" s="59"/>
      <c r="V25" s="59"/>
      <c r="W25" s="59"/>
      <c r="X25" s="59"/>
      <c r="Y25" s="59"/>
      <c r="Z25" s="59"/>
      <c r="AA25" s="60"/>
    </row>
    <row r="26" spans="2:27" ht="51" x14ac:dyDescent="0.2">
      <c r="B26" s="34" t="s">
        <v>135</v>
      </c>
      <c r="C26" s="2" t="s">
        <v>134</v>
      </c>
      <c r="D26" s="2" t="s">
        <v>54</v>
      </c>
      <c r="E26" s="2" t="s">
        <v>53</v>
      </c>
      <c r="F26" s="2" t="s">
        <v>91</v>
      </c>
      <c r="G26" s="2">
        <v>28</v>
      </c>
      <c r="H26" s="2">
        <v>26</v>
      </c>
      <c r="I26" s="2">
        <v>28</v>
      </c>
      <c r="J26" s="2">
        <v>29</v>
      </c>
      <c r="K26" s="2">
        <v>25</v>
      </c>
      <c r="L26" s="2">
        <v>24</v>
      </c>
      <c r="M26" s="2">
        <v>24</v>
      </c>
      <c r="N26" s="2">
        <v>20</v>
      </c>
      <c r="O26" s="2">
        <v>21</v>
      </c>
      <c r="P26" s="2">
        <v>25</v>
      </c>
      <c r="Q26" s="2">
        <v>24</v>
      </c>
      <c r="R26" s="2">
        <v>26</v>
      </c>
      <c r="S26" s="49">
        <f>AVERAGE(G26:R26)</f>
        <v>25</v>
      </c>
      <c r="T26" s="2" t="s">
        <v>90</v>
      </c>
      <c r="U26" s="59"/>
      <c r="V26" s="59"/>
      <c r="W26" s="59"/>
      <c r="X26" s="59"/>
      <c r="Y26" s="59"/>
      <c r="Z26" s="59"/>
      <c r="AA26" s="60"/>
    </row>
    <row r="27" spans="2:27" ht="114.75" x14ac:dyDescent="0.2">
      <c r="B27" s="34" t="s">
        <v>135</v>
      </c>
      <c r="C27" s="2" t="s">
        <v>134</v>
      </c>
      <c r="D27" s="2" t="s">
        <v>93</v>
      </c>
      <c r="E27" s="2" t="s">
        <v>92</v>
      </c>
      <c r="F27" s="2" t="s">
        <v>94</v>
      </c>
      <c r="G27" s="29">
        <v>0.8</v>
      </c>
      <c r="H27" s="29">
        <v>0.9</v>
      </c>
      <c r="I27" s="29">
        <v>0.41</v>
      </c>
      <c r="J27" s="28">
        <v>0.78600000000000003</v>
      </c>
      <c r="K27" s="29">
        <v>0.63</v>
      </c>
      <c r="L27" s="28">
        <v>0.82399999999999995</v>
      </c>
      <c r="M27" s="39">
        <v>0.92300000000000004</v>
      </c>
      <c r="N27" s="29">
        <v>1</v>
      </c>
      <c r="O27" s="39">
        <v>0.66700000000000004</v>
      </c>
      <c r="P27" s="29">
        <v>1</v>
      </c>
      <c r="Q27" s="39">
        <v>0.53300000000000003</v>
      </c>
      <c r="R27" s="39">
        <v>0.94099999999999995</v>
      </c>
      <c r="S27" s="38">
        <f t="shared" ref="S27:S28" si="2">AVERAGE(G27:R27)</f>
        <v>0.78450000000000009</v>
      </c>
      <c r="T27" s="2" t="s">
        <v>95</v>
      </c>
      <c r="U27" s="2" t="s">
        <v>121</v>
      </c>
      <c r="V27" s="39">
        <v>0.17499999999999999</v>
      </c>
      <c r="W27" s="29">
        <v>0.57999999999999996</v>
      </c>
      <c r="X27" s="29">
        <v>0.8</v>
      </c>
      <c r="Y27" s="29">
        <v>1</v>
      </c>
      <c r="Z27" s="29">
        <v>1</v>
      </c>
      <c r="AA27" s="3" t="s">
        <v>122</v>
      </c>
    </row>
    <row r="28" spans="2:27" ht="114.75" x14ac:dyDescent="0.2">
      <c r="B28" s="34" t="s">
        <v>135</v>
      </c>
      <c r="C28" s="2" t="s">
        <v>134</v>
      </c>
      <c r="D28" s="2" t="s">
        <v>93</v>
      </c>
      <c r="E28" s="2" t="s">
        <v>92</v>
      </c>
      <c r="F28" s="2" t="s">
        <v>96</v>
      </c>
      <c r="G28" s="28">
        <v>0.104</v>
      </c>
      <c r="H28" s="29">
        <v>0.16</v>
      </c>
      <c r="I28" s="39">
        <v>0.215</v>
      </c>
      <c r="J28" s="39">
        <v>0.26400000000000001</v>
      </c>
      <c r="K28" s="39">
        <v>0.35899999999999999</v>
      </c>
      <c r="L28" s="39">
        <v>0.45500000000000002</v>
      </c>
      <c r="M28" s="39">
        <v>0.52500000000000002</v>
      </c>
      <c r="N28" s="39">
        <v>0.58099999999999996</v>
      </c>
      <c r="O28" s="39">
        <v>0.65300000000000002</v>
      </c>
      <c r="P28" s="39">
        <v>0.70799999999999996</v>
      </c>
      <c r="Q28" s="39">
        <v>0.83299999999999996</v>
      </c>
      <c r="R28" s="39">
        <v>0.93500000000000005</v>
      </c>
      <c r="S28" s="38">
        <f t="shared" si="2"/>
        <v>0.48266666666666663</v>
      </c>
      <c r="T28" s="2" t="s">
        <v>95</v>
      </c>
      <c r="U28" s="59"/>
      <c r="V28" s="59"/>
      <c r="W28" s="59"/>
      <c r="X28" s="59"/>
      <c r="Y28" s="59"/>
      <c r="Z28" s="59"/>
      <c r="AA28" s="60"/>
    </row>
    <row r="29" spans="2:27" ht="114.75" x14ac:dyDescent="0.2">
      <c r="B29" s="34" t="s">
        <v>135</v>
      </c>
      <c r="C29" s="2" t="s">
        <v>137</v>
      </c>
      <c r="D29" s="2" t="s">
        <v>72</v>
      </c>
      <c r="E29" s="2" t="s">
        <v>97</v>
      </c>
      <c r="F29" s="2" t="s">
        <v>98</v>
      </c>
      <c r="G29" s="2"/>
      <c r="H29" s="2"/>
      <c r="I29" s="29"/>
      <c r="J29" s="2"/>
      <c r="K29" s="2"/>
      <c r="L29" s="2"/>
      <c r="M29" s="2"/>
      <c r="N29" s="2"/>
      <c r="O29" s="2"/>
      <c r="P29" s="2"/>
      <c r="Q29" s="2"/>
      <c r="R29" s="29">
        <v>1</v>
      </c>
      <c r="S29" s="37">
        <f>AVERAGE(G29:R29)</f>
        <v>1</v>
      </c>
      <c r="T29" s="2" t="s">
        <v>99</v>
      </c>
      <c r="U29" s="59"/>
      <c r="V29" s="59"/>
      <c r="W29" s="59"/>
      <c r="X29" s="59"/>
      <c r="Y29" s="59"/>
      <c r="Z29" s="59"/>
      <c r="AA29" s="60"/>
    </row>
    <row r="30" spans="2:27" ht="114.75" x14ac:dyDescent="0.2">
      <c r="B30" s="34" t="s">
        <v>135</v>
      </c>
      <c r="C30" s="2" t="s">
        <v>137</v>
      </c>
      <c r="D30" s="2" t="s">
        <v>72</v>
      </c>
      <c r="E30" s="2" t="s">
        <v>97</v>
      </c>
      <c r="F30" s="2" t="s">
        <v>100</v>
      </c>
      <c r="G30" s="2"/>
      <c r="H30" s="2"/>
      <c r="I30" s="2"/>
      <c r="J30" s="2"/>
      <c r="K30" s="2"/>
      <c r="L30" s="28">
        <v>5.1400000000000001E-2</v>
      </c>
      <c r="M30" s="2"/>
      <c r="N30" s="2"/>
      <c r="O30" s="2"/>
      <c r="P30" s="2"/>
      <c r="Q30" s="2"/>
      <c r="R30" s="29">
        <v>0.05</v>
      </c>
      <c r="S30" s="38">
        <f t="shared" ref="S30:S31" si="3">AVERAGE(G30:R30)</f>
        <v>5.0700000000000002E-2</v>
      </c>
      <c r="T30" s="2" t="s">
        <v>101</v>
      </c>
      <c r="U30" s="59"/>
      <c r="V30" s="59"/>
      <c r="W30" s="59"/>
      <c r="X30" s="59"/>
      <c r="Y30" s="59"/>
      <c r="Z30" s="59"/>
      <c r="AA30" s="60"/>
    </row>
    <row r="31" spans="2:27" ht="114.75" x14ac:dyDescent="0.2">
      <c r="B31" s="34" t="s">
        <v>135</v>
      </c>
      <c r="C31" s="2" t="s">
        <v>137</v>
      </c>
      <c r="D31" s="2" t="s">
        <v>72</v>
      </c>
      <c r="E31" s="2" t="s">
        <v>97</v>
      </c>
      <c r="F31" s="2" t="s">
        <v>102</v>
      </c>
      <c r="G31" s="2"/>
      <c r="H31" s="2"/>
      <c r="I31" s="2"/>
      <c r="J31" s="2"/>
      <c r="K31" s="2"/>
      <c r="L31" s="28">
        <v>1.26E-2</v>
      </c>
      <c r="M31" s="2"/>
      <c r="N31" s="2"/>
      <c r="O31" s="2"/>
      <c r="P31" s="2"/>
      <c r="Q31" s="2"/>
      <c r="R31" s="28">
        <v>1.72E-2</v>
      </c>
      <c r="S31" s="38">
        <f t="shared" si="3"/>
        <v>1.49E-2</v>
      </c>
      <c r="T31" s="2" t="s">
        <v>101</v>
      </c>
      <c r="U31" s="59"/>
      <c r="V31" s="59"/>
      <c r="W31" s="59"/>
      <c r="X31" s="59"/>
      <c r="Y31" s="59"/>
      <c r="Z31" s="59"/>
      <c r="AA31" s="60"/>
    </row>
    <row r="32" spans="2:27" ht="63.75" customHeight="1" x14ac:dyDescent="0.2">
      <c r="B32" s="67" t="s">
        <v>135</v>
      </c>
      <c r="C32" s="69" t="s">
        <v>134</v>
      </c>
      <c r="D32" s="59" t="s">
        <v>104</v>
      </c>
      <c r="E32" s="59" t="s">
        <v>103</v>
      </c>
      <c r="F32" s="59" t="s">
        <v>105</v>
      </c>
      <c r="G32" s="59"/>
      <c r="H32" s="59"/>
      <c r="I32" s="59"/>
      <c r="J32" s="59"/>
      <c r="K32" s="59"/>
      <c r="L32" s="66">
        <v>1</v>
      </c>
      <c r="M32" s="59"/>
      <c r="N32" s="59"/>
      <c r="O32" s="59"/>
      <c r="P32" s="59"/>
      <c r="Q32" s="59"/>
      <c r="R32" s="63">
        <v>0.877</v>
      </c>
      <c r="S32" s="64">
        <f>AVERAGE(G32:R32)</f>
        <v>0.9385</v>
      </c>
      <c r="T32" s="59" t="s">
        <v>106</v>
      </c>
      <c r="U32" s="2" t="s">
        <v>117</v>
      </c>
      <c r="V32" s="29">
        <v>0.28999999999999998</v>
      </c>
      <c r="W32" s="29">
        <v>0.44</v>
      </c>
      <c r="X32" s="39">
        <v>0.755</v>
      </c>
      <c r="Y32" s="29">
        <v>1</v>
      </c>
      <c r="Z32" s="29">
        <v>1</v>
      </c>
      <c r="AA32" s="3" t="s">
        <v>116</v>
      </c>
    </row>
    <row r="33" spans="2:27" ht="38.25" x14ac:dyDescent="0.2">
      <c r="B33" s="68"/>
      <c r="C33" s="70"/>
      <c r="D33" s="59"/>
      <c r="E33" s="59"/>
      <c r="F33" s="59"/>
      <c r="G33" s="59"/>
      <c r="H33" s="59"/>
      <c r="I33" s="59"/>
      <c r="J33" s="59"/>
      <c r="K33" s="59"/>
      <c r="L33" s="66"/>
      <c r="M33" s="59"/>
      <c r="N33" s="59"/>
      <c r="O33" s="59"/>
      <c r="P33" s="59"/>
      <c r="Q33" s="59"/>
      <c r="R33" s="59"/>
      <c r="S33" s="65"/>
      <c r="T33" s="59"/>
      <c r="U33" s="2" t="s">
        <v>118</v>
      </c>
      <c r="V33" s="28">
        <v>0.16669999999999999</v>
      </c>
      <c r="W33" s="28">
        <v>0.57920000000000005</v>
      </c>
      <c r="X33" s="28">
        <v>0.80010000000000003</v>
      </c>
      <c r="Y33" s="29">
        <v>1</v>
      </c>
      <c r="Z33" s="29">
        <v>1</v>
      </c>
      <c r="AA33" s="3" t="s">
        <v>116</v>
      </c>
    </row>
    <row r="34" spans="2:27" ht="51" x14ac:dyDescent="0.2">
      <c r="B34" s="34" t="s">
        <v>135</v>
      </c>
      <c r="C34" s="2" t="s">
        <v>134</v>
      </c>
      <c r="D34" s="2" t="s">
        <v>104</v>
      </c>
      <c r="E34" s="2" t="s">
        <v>107</v>
      </c>
      <c r="F34" s="2" t="s">
        <v>108</v>
      </c>
      <c r="G34" s="2"/>
      <c r="H34" s="2"/>
      <c r="I34" s="28">
        <v>0.68400000000000005</v>
      </c>
      <c r="J34" s="2"/>
      <c r="K34" s="2"/>
      <c r="L34" s="28">
        <v>0.74099999999999999</v>
      </c>
      <c r="M34" s="2"/>
      <c r="N34" s="2"/>
      <c r="O34" s="39">
        <v>1.444</v>
      </c>
      <c r="P34" s="2"/>
      <c r="Q34" s="2"/>
      <c r="R34" s="39">
        <v>0.85199999999999998</v>
      </c>
      <c r="S34" s="38">
        <f>AVERAGE(G34:R34)</f>
        <v>0.93024999999999991</v>
      </c>
      <c r="T34" s="2" t="s">
        <v>109</v>
      </c>
      <c r="U34" s="2" t="s">
        <v>123</v>
      </c>
      <c r="V34" s="28">
        <v>0.17499999999999999</v>
      </c>
      <c r="W34" s="29">
        <v>0.57999999999999996</v>
      </c>
      <c r="X34" s="29">
        <v>0.8</v>
      </c>
      <c r="Y34" s="29">
        <v>1</v>
      </c>
      <c r="Z34" s="29">
        <v>1</v>
      </c>
      <c r="AA34" s="3" t="s">
        <v>124</v>
      </c>
    </row>
    <row r="35" spans="2:27" ht="102" x14ac:dyDescent="0.2">
      <c r="B35" s="34" t="s">
        <v>135</v>
      </c>
      <c r="C35" s="2" t="s">
        <v>134</v>
      </c>
      <c r="D35" s="2" t="s">
        <v>104</v>
      </c>
      <c r="E35" s="2" t="s">
        <v>107</v>
      </c>
      <c r="F35" s="2" t="s">
        <v>110</v>
      </c>
      <c r="G35" s="2"/>
      <c r="H35" s="2"/>
      <c r="I35" s="28">
        <v>0.22500000000000001</v>
      </c>
      <c r="J35" s="2"/>
      <c r="K35" s="2"/>
      <c r="L35" s="29">
        <v>0.24</v>
      </c>
      <c r="M35" s="2"/>
      <c r="N35" s="2"/>
      <c r="O35" s="39">
        <v>0.27200000000000002</v>
      </c>
      <c r="P35" s="2"/>
      <c r="Q35" s="2"/>
      <c r="R35" s="39">
        <v>0.255</v>
      </c>
      <c r="S35" s="38">
        <f t="shared" ref="S35:S36" si="4">AVERAGE(G35:R35)</f>
        <v>0.248</v>
      </c>
      <c r="T35" s="2" t="s">
        <v>109</v>
      </c>
      <c r="U35" s="2" t="s">
        <v>119</v>
      </c>
      <c r="V35" s="28">
        <v>0.19689999999999999</v>
      </c>
      <c r="W35" s="28">
        <v>0.50470000000000004</v>
      </c>
      <c r="X35" s="28">
        <v>0.74419999999999997</v>
      </c>
      <c r="Y35" s="28">
        <v>0.98260000000000003</v>
      </c>
      <c r="Z35" s="28">
        <v>0.98260000000000003</v>
      </c>
      <c r="AA35" s="3" t="s">
        <v>120</v>
      </c>
    </row>
    <row r="36" spans="2:27" ht="141" thickBot="1" x14ac:dyDescent="0.25">
      <c r="B36" s="36" t="s">
        <v>135</v>
      </c>
      <c r="C36" s="4" t="s">
        <v>137</v>
      </c>
      <c r="D36" s="4" t="s">
        <v>72</v>
      </c>
      <c r="E36" s="4" t="s">
        <v>97</v>
      </c>
      <c r="F36" s="4" t="s">
        <v>111</v>
      </c>
      <c r="G36" s="4"/>
      <c r="H36" s="4"/>
      <c r="I36" s="31">
        <v>0.92900000000000005</v>
      </c>
      <c r="J36" s="4"/>
      <c r="K36" s="4"/>
      <c r="L36" s="31">
        <v>0.85599999999999998</v>
      </c>
      <c r="M36" s="4"/>
      <c r="N36" s="4"/>
      <c r="O36" s="56">
        <v>0.98899999999999999</v>
      </c>
      <c r="P36" s="4"/>
      <c r="Q36" s="4"/>
      <c r="R36" s="56">
        <v>0.88800000000000001</v>
      </c>
      <c r="S36" s="55">
        <f t="shared" si="4"/>
        <v>0.91549999999999998</v>
      </c>
      <c r="T36" s="4" t="s">
        <v>112</v>
      </c>
      <c r="U36" s="57"/>
      <c r="V36" s="57"/>
      <c r="W36" s="57"/>
      <c r="X36" s="57"/>
      <c r="Y36" s="57"/>
      <c r="Z36" s="57"/>
      <c r="AA36" s="58"/>
    </row>
    <row r="38" spans="2:27" ht="15.95" customHeight="1" x14ac:dyDescent="0.2">
      <c r="B38" s="26" t="s">
        <v>52</v>
      </c>
    </row>
  </sheetData>
  <sheetProtection autoFilter="0"/>
  <autoFilter ref="B8:AA36" xr:uid="{22D83F97-BBBC-4F8B-B548-D2677EE39AC4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0" showButton="0"/>
    <filterColumn colId="21" showButton="0"/>
    <filterColumn colId="22" showButton="0"/>
  </autoFilter>
  <mergeCells count="40">
    <mergeCell ref="AA8:AA9"/>
    <mergeCell ref="C2:Y3"/>
    <mergeCell ref="C4:Y5"/>
    <mergeCell ref="F8:F9"/>
    <mergeCell ref="T8:T9"/>
    <mergeCell ref="D7:Z7"/>
    <mergeCell ref="U8:U9"/>
    <mergeCell ref="B2:B5"/>
    <mergeCell ref="Z8:Z9"/>
    <mergeCell ref="B8:B9"/>
    <mergeCell ref="C8:C9"/>
    <mergeCell ref="G8:S8"/>
    <mergeCell ref="D6:Z6"/>
    <mergeCell ref="V8:Y8"/>
    <mergeCell ref="D8:D9"/>
    <mergeCell ref="E8:E9"/>
    <mergeCell ref="D32:D33"/>
    <mergeCell ref="B32:B33"/>
    <mergeCell ref="C32:C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U36:AA36"/>
    <mergeCell ref="U16:AA16"/>
    <mergeCell ref="V10:AA10"/>
    <mergeCell ref="Q32:Q33"/>
    <mergeCell ref="R32:R33"/>
    <mergeCell ref="S32:S33"/>
    <mergeCell ref="T32:T33"/>
    <mergeCell ref="U19:AA26"/>
    <mergeCell ref="U28:AA31"/>
  </mergeCells>
  <phoneticPr fontId="19" type="noConversion"/>
  <printOptions horizontalCentered="1" verticalCentered="1"/>
  <pageMargins left="0" right="0" top="0.19685039370078741" bottom="0.19685039370078741" header="0" footer="0"/>
  <pageSetup paperSize="123" scale="4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9DF1-B609-4C29-A242-A7A85360368B}">
  <dimension ref="B1:Y124"/>
  <sheetViews>
    <sheetView topLeftCell="E1" zoomScale="70" zoomScaleNormal="70" workbookViewId="0">
      <selection activeCell="W4" sqref="W4"/>
    </sheetView>
  </sheetViews>
  <sheetFormatPr baseColWidth="10" defaultRowHeight="15.95" customHeight="1" x14ac:dyDescent="0.2"/>
  <cols>
    <col min="1" max="1" width="3.28515625" style="1" customWidth="1"/>
    <col min="2" max="2" width="34.42578125" style="1" customWidth="1"/>
    <col min="3" max="3" width="33.140625" style="1" customWidth="1"/>
    <col min="4" max="4" width="25" style="1" customWidth="1"/>
    <col min="5" max="5" width="27.85546875" style="1" customWidth="1"/>
    <col min="6" max="6" width="19.28515625" style="1" customWidth="1"/>
    <col min="7" max="7" width="27.42578125" style="1" customWidth="1"/>
    <col min="8" max="8" width="20.28515625" style="1" customWidth="1"/>
    <col min="9" max="9" width="7.140625" style="1" customWidth="1"/>
    <col min="10" max="10" width="8.140625" style="1" bestFit="1" customWidth="1"/>
    <col min="11" max="11" width="7.5703125" style="1" customWidth="1"/>
    <col min="12" max="13" width="7.140625" style="1" customWidth="1"/>
    <col min="14" max="14" width="8.28515625" style="1" customWidth="1"/>
    <col min="15" max="15" width="7.140625" style="1" customWidth="1"/>
    <col min="16" max="16" width="8.140625" style="1" bestFit="1" customWidth="1"/>
    <col min="17" max="17" width="8.5703125" style="1" customWidth="1"/>
    <col min="18" max="18" width="8.140625" style="1" bestFit="1" customWidth="1"/>
    <col min="19" max="19" width="7.140625" style="1" customWidth="1"/>
    <col min="20" max="20" width="9.28515625" style="1" customWidth="1"/>
    <col min="21" max="21" width="16.85546875" style="1" customWidth="1"/>
    <col min="22" max="22" width="32.5703125" style="1" customWidth="1"/>
    <col min="23" max="23" width="28.85546875" style="1" customWidth="1"/>
    <col min="24" max="24" width="11.42578125" style="1"/>
    <col min="25" max="25" width="14.85546875" style="1" hidden="1" customWidth="1"/>
    <col min="26" max="16384" width="11.42578125" style="1"/>
  </cols>
  <sheetData>
    <row r="1" spans="2:25" ht="13.5" thickBot="1" x14ac:dyDescent="0.25"/>
    <row r="2" spans="2:25" ht="18" customHeight="1" thickBot="1" x14ac:dyDescent="0.25">
      <c r="B2" s="71"/>
      <c r="C2" s="85" t="s">
        <v>41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95"/>
      <c r="V2" s="8" t="s">
        <v>35</v>
      </c>
      <c r="W2" s="7" t="s">
        <v>39</v>
      </c>
    </row>
    <row r="3" spans="2:25" ht="18" customHeight="1" thickBot="1" x14ac:dyDescent="0.25">
      <c r="B3" s="72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96"/>
      <c r="V3" s="8" t="s">
        <v>36</v>
      </c>
      <c r="W3" s="9" t="s">
        <v>42</v>
      </c>
    </row>
    <row r="4" spans="2:25" ht="18" customHeight="1" thickBot="1" x14ac:dyDescent="0.25">
      <c r="B4" s="72"/>
      <c r="C4" s="89" t="s">
        <v>28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7"/>
      <c r="V4" s="8" t="s">
        <v>37</v>
      </c>
      <c r="W4" s="10">
        <v>45755</v>
      </c>
    </row>
    <row r="5" spans="2:25" ht="18.75" customHeight="1" thickBot="1" x14ac:dyDescent="0.25">
      <c r="B5" s="73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8"/>
      <c r="V5" s="11" t="s">
        <v>38</v>
      </c>
      <c r="W5" s="12" t="s">
        <v>40</v>
      </c>
    </row>
    <row r="6" spans="2:25" ht="15" x14ac:dyDescent="0.2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spans="2:25" ht="20.25" thickBot="1" x14ac:dyDescent="0.25"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</row>
    <row r="8" spans="2:25" ht="36.75" customHeight="1" thickBot="1" x14ac:dyDescent="0.25">
      <c r="B8" s="76" t="s">
        <v>19</v>
      </c>
      <c r="C8" s="76" t="s">
        <v>20</v>
      </c>
      <c r="D8" s="74" t="s">
        <v>29</v>
      </c>
      <c r="E8" s="76" t="s">
        <v>21</v>
      </c>
      <c r="F8" s="74" t="s">
        <v>30</v>
      </c>
      <c r="G8" s="74" t="s">
        <v>0</v>
      </c>
      <c r="H8" s="74" t="s">
        <v>16</v>
      </c>
      <c r="I8" s="78" t="s">
        <v>33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/>
      <c r="V8" s="74" t="s">
        <v>34</v>
      </c>
      <c r="W8" s="74" t="s">
        <v>1</v>
      </c>
      <c r="Y8" s="1" t="s">
        <v>285</v>
      </c>
    </row>
    <row r="9" spans="2:25" ht="15.75" thickBot="1" x14ac:dyDescent="0.25">
      <c r="B9" s="77"/>
      <c r="C9" s="77"/>
      <c r="D9" s="75"/>
      <c r="E9" s="77"/>
      <c r="F9" s="75"/>
      <c r="G9" s="75"/>
      <c r="H9" s="75"/>
      <c r="I9" s="27" t="s">
        <v>6</v>
      </c>
      <c r="J9" s="27" t="s">
        <v>7</v>
      </c>
      <c r="K9" s="27" t="s">
        <v>8</v>
      </c>
      <c r="L9" s="27" t="s">
        <v>9</v>
      </c>
      <c r="M9" s="27" t="s">
        <v>10</v>
      </c>
      <c r="N9" s="27" t="s">
        <v>23</v>
      </c>
      <c r="O9" s="27" t="s">
        <v>24</v>
      </c>
      <c r="P9" s="27" t="s">
        <v>25</v>
      </c>
      <c r="Q9" s="27" t="s">
        <v>11</v>
      </c>
      <c r="R9" s="27" t="s">
        <v>12</v>
      </c>
      <c r="S9" s="27" t="s">
        <v>13</v>
      </c>
      <c r="T9" s="27" t="s">
        <v>14</v>
      </c>
      <c r="U9" s="27" t="s">
        <v>17</v>
      </c>
      <c r="V9" s="75"/>
      <c r="W9" s="75"/>
    </row>
    <row r="10" spans="2:25" ht="51" customHeight="1" x14ac:dyDescent="0.2">
      <c r="B10" s="33" t="s">
        <v>135</v>
      </c>
      <c r="C10" s="5" t="s">
        <v>134</v>
      </c>
      <c r="D10" s="5" t="s">
        <v>54</v>
      </c>
      <c r="E10" s="5" t="s">
        <v>53</v>
      </c>
      <c r="F10" s="5" t="s">
        <v>208</v>
      </c>
      <c r="G10" s="5" t="s">
        <v>138</v>
      </c>
      <c r="H10" s="5" t="s">
        <v>209</v>
      </c>
      <c r="I10" s="5"/>
      <c r="J10" s="5"/>
      <c r="K10" s="32">
        <v>1</v>
      </c>
      <c r="L10" s="5"/>
      <c r="M10" s="5"/>
      <c r="N10" s="32">
        <v>1</v>
      </c>
      <c r="O10" s="5"/>
      <c r="P10" s="5"/>
      <c r="Q10" s="32">
        <v>1</v>
      </c>
      <c r="R10" s="5"/>
      <c r="S10" s="5"/>
      <c r="T10" s="32">
        <v>1</v>
      </c>
      <c r="U10" s="43">
        <f>AVERAGE(I10:T10)</f>
        <v>1</v>
      </c>
      <c r="V10" s="32">
        <v>1</v>
      </c>
      <c r="W10" s="6" t="s">
        <v>210</v>
      </c>
      <c r="Y10" s="44">
        <v>0.9</v>
      </c>
    </row>
    <row r="11" spans="2:25" ht="51" x14ac:dyDescent="0.2">
      <c r="B11" s="34" t="s">
        <v>135</v>
      </c>
      <c r="C11" s="2" t="s">
        <v>134</v>
      </c>
      <c r="D11" s="2" t="s">
        <v>54</v>
      </c>
      <c r="E11" s="2" t="s">
        <v>53</v>
      </c>
      <c r="F11" s="2" t="s">
        <v>211</v>
      </c>
      <c r="G11" s="2" t="s">
        <v>140</v>
      </c>
      <c r="H11" s="2" t="s">
        <v>209</v>
      </c>
      <c r="I11" s="2"/>
      <c r="J11" s="2"/>
      <c r="K11" s="29">
        <v>1</v>
      </c>
      <c r="L11" s="2"/>
      <c r="M11" s="2"/>
      <c r="N11" s="29">
        <v>1</v>
      </c>
      <c r="O11" s="2"/>
      <c r="P11" s="2"/>
      <c r="Q11" s="29">
        <v>1</v>
      </c>
      <c r="R11" s="2"/>
      <c r="S11" s="2"/>
      <c r="T11" s="29"/>
      <c r="U11" s="37">
        <f>(K11+N11+Q11)/4</f>
        <v>0.75</v>
      </c>
      <c r="V11" s="29">
        <f>U11/Y11</f>
        <v>0.75</v>
      </c>
      <c r="W11" s="3" t="s">
        <v>210</v>
      </c>
      <c r="Y11" s="44">
        <v>1</v>
      </c>
    </row>
    <row r="12" spans="2:25" ht="51" x14ac:dyDescent="0.2">
      <c r="B12" s="34" t="s">
        <v>135</v>
      </c>
      <c r="C12" s="2" t="s">
        <v>134</v>
      </c>
      <c r="D12" s="2" t="s">
        <v>54</v>
      </c>
      <c r="E12" s="2" t="s">
        <v>53</v>
      </c>
      <c r="F12" s="2" t="s">
        <v>211</v>
      </c>
      <c r="G12" s="2" t="s">
        <v>212</v>
      </c>
      <c r="H12" s="2" t="s">
        <v>209</v>
      </c>
      <c r="I12" s="2"/>
      <c r="J12" s="2"/>
      <c r="K12" s="2"/>
      <c r="L12" s="2"/>
      <c r="M12" s="2"/>
      <c r="N12" s="29">
        <v>1</v>
      </c>
      <c r="O12" s="2"/>
      <c r="P12" s="2"/>
      <c r="Q12" s="2"/>
      <c r="R12" s="2"/>
      <c r="S12" s="2"/>
      <c r="T12" s="29"/>
      <c r="U12" s="37">
        <v>0.5</v>
      </c>
      <c r="V12" s="29">
        <v>0.5</v>
      </c>
      <c r="W12" s="3" t="s">
        <v>210</v>
      </c>
    </row>
    <row r="13" spans="2:25" ht="140.25" x14ac:dyDescent="0.2">
      <c r="B13" s="34" t="s">
        <v>135</v>
      </c>
      <c r="C13" s="2" t="s">
        <v>134</v>
      </c>
      <c r="D13" s="2" t="s">
        <v>54</v>
      </c>
      <c r="E13" s="2" t="s">
        <v>53</v>
      </c>
      <c r="F13" s="2" t="s">
        <v>219</v>
      </c>
      <c r="G13" s="2" t="s">
        <v>220</v>
      </c>
      <c r="H13" s="2" t="s">
        <v>215</v>
      </c>
      <c r="I13" s="2"/>
      <c r="J13" s="2"/>
      <c r="K13" s="2"/>
      <c r="L13" s="29">
        <v>1</v>
      </c>
      <c r="M13" s="2"/>
      <c r="N13" s="2"/>
      <c r="O13" s="2"/>
      <c r="P13" s="39">
        <v>0.99099999999999999</v>
      </c>
      <c r="Q13" s="2"/>
      <c r="R13" s="2"/>
      <c r="S13" s="2"/>
      <c r="T13" s="29">
        <v>1</v>
      </c>
      <c r="U13" s="38">
        <f>AVERAGE(I13:T13)</f>
        <v>0.997</v>
      </c>
      <c r="V13" s="29">
        <v>1</v>
      </c>
      <c r="W13" s="3" t="s">
        <v>57</v>
      </c>
      <c r="Y13" s="44">
        <v>0.9</v>
      </c>
    </row>
    <row r="14" spans="2:25" ht="76.5" x14ac:dyDescent="0.2">
      <c r="B14" s="34" t="s">
        <v>135</v>
      </c>
      <c r="C14" s="2" t="s">
        <v>134</v>
      </c>
      <c r="D14" s="2" t="s">
        <v>54</v>
      </c>
      <c r="E14" s="2" t="s">
        <v>53</v>
      </c>
      <c r="F14" s="2" t="s">
        <v>219</v>
      </c>
      <c r="G14" s="2" t="s">
        <v>221</v>
      </c>
      <c r="H14" s="2" t="s">
        <v>215</v>
      </c>
      <c r="I14" s="2"/>
      <c r="J14" s="2"/>
      <c r="K14" s="2"/>
      <c r="L14" s="39">
        <v>4.3999999999999997E-2</v>
      </c>
      <c r="M14" s="2"/>
      <c r="N14" s="2"/>
      <c r="O14" s="2"/>
      <c r="P14" s="28">
        <v>5.7799999999999997E-2</v>
      </c>
      <c r="Q14" s="2"/>
      <c r="R14" s="2"/>
      <c r="S14" s="2"/>
      <c r="T14" s="28">
        <v>0.1053</v>
      </c>
      <c r="U14" s="38">
        <f t="shared" ref="U14:U73" si="0">AVERAGE(I14:T14)</f>
        <v>6.9033333333333335E-2</v>
      </c>
      <c r="V14" s="29">
        <v>1</v>
      </c>
      <c r="W14" s="3" t="s">
        <v>57</v>
      </c>
      <c r="Y14" s="44">
        <v>0.02</v>
      </c>
    </row>
    <row r="15" spans="2:25" ht="63.75" x14ac:dyDescent="0.2">
      <c r="B15" s="34" t="s">
        <v>135</v>
      </c>
      <c r="C15" s="2" t="s">
        <v>134</v>
      </c>
      <c r="D15" s="2" t="s">
        <v>54</v>
      </c>
      <c r="E15" s="2" t="s">
        <v>53</v>
      </c>
      <c r="F15" s="2" t="s">
        <v>219</v>
      </c>
      <c r="G15" s="2" t="s">
        <v>222</v>
      </c>
      <c r="H15" s="2" t="s">
        <v>215</v>
      </c>
      <c r="I15" s="2"/>
      <c r="J15" s="2"/>
      <c r="K15" s="2"/>
      <c r="L15" s="39">
        <v>0.16900000000000001</v>
      </c>
      <c r="M15" s="2"/>
      <c r="N15" s="2"/>
      <c r="O15" s="2"/>
      <c r="P15" s="28">
        <v>0.20930000000000001</v>
      </c>
      <c r="Q15" s="2"/>
      <c r="R15" s="2"/>
      <c r="S15" s="2"/>
      <c r="T15" s="28">
        <v>0.13919999999999999</v>
      </c>
      <c r="U15" s="46">
        <f t="shared" si="0"/>
        <v>0.17250000000000001</v>
      </c>
      <c r="V15" s="29">
        <v>1</v>
      </c>
      <c r="W15" s="3" t="s">
        <v>57</v>
      </c>
      <c r="Y15" s="44">
        <v>0.04</v>
      </c>
    </row>
    <row r="16" spans="2:25" ht="51" customHeight="1" x14ac:dyDescent="0.2">
      <c r="B16" s="34" t="s">
        <v>135</v>
      </c>
      <c r="C16" s="2" t="s">
        <v>134</v>
      </c>
      <c r="D16" s="2" t="s">
        <v>54</v>
      </c>
      <c r="E16" s="2" t="s">
        <v>53</v>
      </c>
      <c r="F16" s="2" t="s">
        <v>228</v>
      </c>
      <c r="G16" s="2" t="s">
        <v>227</v>
      </c>
      <c r="H16" s="2" t="s">
        <v>209</v>
      </c>
      <c r="I16" s="2"/>
      <c r="J16" s="2"/>
      <c r="K16" s="29">
        <v>1</v>
      </c>
      <c r="L16" s="39"/>
      <c r="M16" s="2"/>
      <c r="N16" s="29">
        <v>1</v>
      </c>
      <c r="O16" s="2"/>
      <c r="P16" s="2"/>
      <c r="Q16" s="29">
        <v>1</v>
      </c>
      <c r="R16" s="2"/>
      <c r="S16" s="2"/>
      <c r="T16" s="29">
        <v>1</v>
      </c>
      <c r="U16" s="37">
        <f t="shared" si="0"/>
        <v>1</v>
      </c>
      <c r="V16" s="29">
        <v>1</v>
      </c>
      <c r="W16" s="3" t="s">
        <v>63</v>
      </c>
      <c r="Y16" s="44">
        <v>0.9</v>
      </c>
    </row>
    <row r="17" spans="2:25" ht="51" customHeight="1" x14ac:dyDescent="0.2">
      <c r="B17" s="34" t="s">
        <v>135</v>
      </c>
      <c r="C17" s="2" t="s">
        <v>134</v>
      </c>
      <c r="D17" s="2" t="s">
        <v>54</v>
      </c>
      <c r="E17" s="2" t="s">
        <v>75</v>
      </c>
      <c r="F17" s="2" t="s">
        <v>216</v>
      </c>
      <c r="G17" s="2" t="s">
        <v>141</v>
      </c>
      <c r="H17" s="2" t="s">
        <v>209</v>
      </c>
      <c r="I17" s="2"/>
      <c r="J17" s="2"/>
      <c r="K17" s="29">
        <v>1</v>
      </c>
      <c r="L17" s="2"/>
      <c r="M17" s="2"/>
      <c r="N17" s="29">
        <v>1</v>
      </c>
      <c r="O17" s="2"/>
      <c r="P17" s="2"/>
      <c r="Q17" s="29">
        <v>1</v>
      </c>
      <c r="R17" s="2"/>
      <c r="S17" s="2"/>
      <c r="T17" s="29">
        <v>1</v>
      </c>
      <c r="U17" s="37">
        <f t="shared" si="0"/>
        <v>1</v>
      </c>
      <c r="V17" s="29">
        <v>1</v>
      </c>
      <c r="W17" s="3" t="s">
        <v>217</v>
      </c>
      <c r="Y17" s="44">
        <v>0.9</v>
      </c>
    </row>
    <row r="18" spans="2:25" ht="51" customHeight="1" x14ac:dyDescent="0.2">
      <c r="B18" s="34" t="s">
        <v>135</v>
      </c>
      <c r="C18" s="2" t="s">
        <v>134</v>
      </c>
      <c r="D18" s="2" t="s">
        <v>54</v>
      </c>
      <c r="E18" s="2" t="s">
        <v>75</v>
      </c>
      <c r="F18" s="2" t="s">
        <v>216</v>
      </c>
      <c r="G18" s="2" t="s">
        <v>142</v>
      </c>
      <c r="H18" s="2" t="s">
        <v>209</v>
      </c>
      <c r="I18" s="2"/>
      <c r="J18" s="2"/>
      <c r="K18" s="29">
        <v>1</v>
      </c>
      <c r="L18" s="2"/>
      <c r="M18" s="2"/>
      <c r="N18" s="29">
        <v>1</v>
      </c>
      <c r="O18" s="2"/>
      <c r="P18" s="2"/>
      <c r="Q18" s="29">
        <v>1</v>
      </c>
      <c r="R18" s="2"/>
      <c r="S18" s="2"/>
      <c r="T18" s="29">
        <v>1</v>
      </c>
      <c r="U18" s="37">
        <f t="shared" si="0"/>
        <v>1</v>
      </c>
      <c r="V18" s="29">
        <v>1</v>
      </c>
      <c r="W18" s="3" t="s">
        <v>217</v>
      </c>
      <c r="Y18" s="44">
        <v>0.9</v>
      </c>
    </row>
    <row r="19" spans="2:25" ht="51" x14ac:dyDescent="0.2">
      <c r="B19" s="34" t="s">
        <v>135</v>
      </c>
      <c r="C19" s="2" t="s">
        <v>134</v>
      </c>
      <c r="D19" s="2" t="s">
        <v>54</v>
      </c>
      <c r="E19" s="2" t="s">
        <v>75</v>
      </c>
      <c r="F19" s="2" t="s">
        <v>216</v>
      </c>
      <c r="G19" s="2" t="s">
        <v>143</v>
      </c>
      <c r="H19" s="2" t="s">
        <v>215</v>
      </c>
      <c r="I19" s="2"/>
      <c r="J19" s="2"/>
      <c r="K19" s="29">
        <v>1</v>
      </c>
      <c r="L19" s="2"/>
      <c r="M19" s="2"/>
      <c r="N19" s="29">
        <v>1</v>
      </c>
      <c r="O19" s="2"/>
      <c r="P19" s="2"/>
      <c r="Q19" s="29">
        <v>1</v>
      </c>
      <c r="R19" s="2"/>
      <c r="S19" s="2"/>
      <c r="T19" s="29">
        <v>0.84</v>
      </c>
      <c r="U19" s="37">
        <f t="shared" si="0"/>
        <v>0.96</v>
      </c>
      <c r="V19" s="29">
        <v>1</v>
      </c>
      <c r="W19" s="3" t="s">
        <v>217</v>
      </c>
      <c r="Y19" s="44">
        <v>0.9</v>
      </c>
    </row>
    <row r="20" spans="2:25" ht="51" customHeight="1" x14ac:dyDescent="0.2">
      <c r="B20" s="34" t="s">
        <v>135</v>
      </c>
      <c r="C20" s="2" t="s">
        <v>134</v>
      </c>
      <c r="D20" s="2" t="s">
        <v>54</v>
      </c>
      <c r="E20" s="2" t="s">
        <v>75</v>
      </c>
      <c r="F20" s="2" t="s">
        <v>216</v>
      </c>
      <c r="G20" s="2" t="s">
        <v>218</v>
      </c>
      <c r="H20" s="2" t="s">
        <v>209</v>
      </c>
      <c r="I20" s="2"/>
      <c r="J20" s="2"/>
      <c r="K20" s="29"/>
      <c r="L20" s="2"/>
      <c r="M20" s="2"/>
      <c r="N20" s="28">
        <v>0.73909999999999998</v>
      </c>
      <c r="O20" s="2"/>
      <c r="P20" s="2"/>
      <c r="Q20" s="2"/>
      <c r="R20" s="2"/>
      <c r="S20" s="2"/>
      <c r="T20" s="28">
        <v>0.78259999999999996</v>
      </c>
      <c r="U20" s="38">
        <f t="shared" si="0"/>
        <v>0.76085000000000003</v>
      </c>
      <c r="V20" s="29">
        <v>1</v>
      </c>
      <c r="W20" s="3" t="s">
        <v>217</v>
      </c>
      <c r="Y20" s="45">
        <v>0.6875</v>
      </c>
    </row>
    <row r="21" spans="2:25" ht="63.75" x14ac:dyDescent="0.2">
      <c r="B21" s="34" t="s">
        <v>135</v>
      </c>
      <c r="C21" s="2" t="s">
        <v>134</v>
      </c>
      <c r="D21" s="2" t="s">
        <v>54</v>
      </c>
      <c r="E21" s="2" t="s">
        <v>75</v>
      </c>
      <c r="F21" s="2" t="s">
        <v>219</v>
      </c>
      <c r="G21" s="2" t="s">
        <v>144</v>
      </c>
      <c r="H21" s="2" t="s">
        <v>209</v>
      </c>
      <c r="I21" s="2"/>
      <c r="J21" s="2"/>
      <c r="K21" s="29"/>
      <c r="L21" s="29">
        <v>1</v>
      </c>
      <c r="M21" s="2"/>
      <c r="N21" s="29"/>
      <c r="O21" s="2"/>
      <c r="P21" s="29">
        <v>1</v>
      </c>
      <c r="Q21" s="2"/>
      <c r="R21" s="2"/>
      <c r="S21" s="2"/>
      <c r="T21" s="29">
        <v>1</v>
      </c>
      <c r="U21" s="37">
        <f t="shared" si="0"/>
        <v>1</v>
      </c>
      <c r="V21" s="29">
        <v>1</v>
      </c>
      <c r="W21" s="3" t="s">
        <v>57</v>
      </c>
      <c r="Y21" s="44">
        <v>0.95</v>
      </c>
    </row>
    <row r="22" spans="2:25" ht="51" customHeight="1" x14ac:dyDescent="0.2">
      <c r="B22" s="34" t="s">
        <v>135</v>
      </c>
      <c r="C22" s="2" t="s">
        <v>134</v>
      </c>
      <c r="D22" s="2" t="s">
        <v>54</v>
      </c>
      <c r="E22" s="2" t="s">
        <v>75</v>
      </c>
      <c r="F22" s="2" t="s">
        <v>223</v>
      </c>
      <c r="G22" s="2" t="s">
        <v>145</v>
      </c>
      <c r="H22" s="2" t="s">
        <v>224</v>
      </c>
      <c r="I22" s="2"/>
      <c r="J22" s="2"/>
      <c r="K22" s="29">
        <v>1</v>
      </c>
      <c r="L22" s="2"/>
      <c r="M22" s="2"/>
      <c r="N22" s="29">
        <v>1</v>
      </c>
      <c r="O22" s="2"/>
      <c r="P22" s="2"/>
      <c r="Q22" s="29">
        <v>1</v>
      </c>
      <c r="R22" s="2"/>
      <c r="S22" s="2"/>
      <c r="T22" s="29">
        <v>1</v>
      </c>
      <c r="U22" s="37">
        <f t="shared" si="0"/>
        <v>1</v>
      </c>
      <c r="V22" s="29">
        <v>1</v>
      </c>
      <c r="W22" s="3" t="s">
        <v>63</v>
      </c>
      <c r="Y22" s="44">
        <v>0.9</v>
      </c>
    </row>
    <row r="23" spans="2:25" ht="51" x14ac:dyDescent="0.2">
      <c r="B23" s="34" t="s">
        <v>135</v>
      </c>
      <c r="C23" s="2" t="s">
        <v>134</v>
      </c>
      <c r="D23" s="2" t="s">
        <v>54</v>
      </c>
      <c r="E23" s="2" t="s">
        <v>75</v>
      </c>
      <c r="F23" s="2" t="s">
        <v>223</v>
      </c>
      <c r="G23" s="2" t="s">
        <v>146</v>
      </c>
      <c r="H23" s="2" t="s">
        <v>224</v>
      </c>
      <c r="I23" s="2"/>
      <c r="J23" s="2"/>
      <c r="K23" s="29">
        <v>1</v>
      </c>
      <c r="L23" s="2"/>
      <c r="M23" s="2"/>
      <c r="N23" s="29">
        <v>1</v>
      </c>
      <c r="O23" s="2"/>
      <c r="P23" s="2"/>
      <c r="Q23" s="29">
        <v>1</v>
      </c>
      <c r="R23" s="2"/>
      <c r="S23" s="2"/>
      <c r="T23" s="29">
        <v>1</v>
      </c>
      <c r="U23" s="37">
        <f t="shared" si="0"/>
        <v>1</v>
      </c>
      <c r="V23" s="29">
        <v>1</v>
      </c>
      <c r="W23" s="3" t="s">
        <v>63</v>
      </c>
      <c r="Y23" s="44">
        <v>0.9</v>
      </c>
    </row>
    <row r="24" spans="2:25" ht="51" customHeight="1" x14ac:dyDescent="0.2">
      <c r="B24" s="34" t="s">
        <v>135</v>
      </c>
      <c r="C24" s="2" t="s">
        <v>134</v>
      </c>
      <c r="D24" s="2" t="s">
        <v>54</v>
      </c>
      <c r="E24" s="2" t="s">
        <v>75</v>
      </c>
      <c r="F24" s="2" t="s">
        <v>223</v>
      </c>
      <c r="G24" s="2" t="s">
        <v>147</v>
      </c>
      <c r="H24" s="2" t="s">
        <v>224</v>
      </c>
      <c r="I24" s="2"/>
      <c r="J24" s="2"/>
      <c r="K24" s="29">
        <v>1</v>
      </c>
      <c r="L24" s="2"/>
      <c r="M24" s="2"/>
      <c r="N24" s="29">
        <v>1</v>
      </c>
      <c r="O24" s="2"/>
      <c r="P24" s="2"/>
      <c r="Q24" s="29">
        <v>1</v>
      </c>
      <c r="R24" s="2"/>
      <c r="S24" s="2"/>
      <c r="T24" s="29">
        <v>1</v>
      </c>
      <c r="U24" s="37">
        <f t="shared" si="0"/>
        <v>1</v>
      </c>
      <c r="V24" s="29">
        <v>1</v>
      </c>
      <c r="W24" s="3" t="s">
        <v>63</v>
      </c>
      <c r="Y24" s="44">
        <v>0.9</v>
      </c>
    </row>
    <row r="25" spans="2:25" ht="51" customHeight="1" x14ac:dyDescent="0.2">
      <c r="B25" s="34" t="s">
        <v>135</v>
      </c>
      <c r="C25" s="2" t="s">
        <v>134</v>
      </c>
      <c r="D25" s="2" t="s">
        <v>54</v>
      </c>
      <c r="E25" s="2" t="s">
        <v>75</v>
      </c>
      <c r="F25" s="2" t="s">
        <v>223</v>
      </c>
      <c r="G25" s="2" t="s">
        <v>148</v>
      </c>
      <c r="H25" s="2" t="s">
        <v>224</v>
      </c>
      <c r="I25" s="2"/>
      <c r="J25" s="2"/>
      <c r="K25" s="29"/>
      <c r="L25" s="2"/>
      <c r="M25" s="2"/>
      <c r="N25" s="39"/>
      <c r="O25" s="2"/>
      <c r="P25" s="2"/>
      <c r="Q25" s="2"/>
      <c r="R25" s="2"/>
      <c r="S25" s="2"/>
      <c r="T25" s="39">
        <v>0.95799999999999996</v>
      </c>
      <c r="U25" s="37">
        <f t="shared" si="0"/>
        <v>0.95799999999999996</v>
      </c>
      <c r="V25" s="29">
        <v>1</v>
      </c>
      <c r="W25" s="3" t="s">
        <v>63</v>
      </c>
      <c r="Y25" s="44">
        <v>0.85</v>
      </c>
    </row>
    <row r="26" spans="2:25" ht="51" x14ac:dyDescent="0.2">
      <c r="B26" s="34" t="s">
        <v>135</v>
      </c>
      <c r="C26" s="2" t="s">
        <v>134</v>
      </c>
      <c r="D26" s="2" t="s">
        <v>54</v>
      </c>
      <c r="E26" s="2" t="s">
        <v>75</v>
      </c>
      <c r="F26" s="2" t="s">
        <v>225</v>
      </c>
      <c r="G26" s="2" t="s">
        <v>149</v>
      </c>
      <c r="H26" s="2" t="s">
        <v>224</v>
      </c>
      <c r="I26" s="2"/>
      <c r="J26" s="2"/>
      <c r="K26" s="29"/>
      <c r="L26" s="2"/>
      <c r="M26" s="2"/>
      <c r="N26" s="29">
        <v>1</v>
      </c>
      <c r="O26" s="2"/>
      <c r="P26" s="2"/>
      <c r="Q26" s="2"/>
      <c r="R26" s="2"/>
      <c r="S26" s="2"/>
      <c r="T26" s="29">
        <v>1</v>
      </c>
      <c r="U26" s="37">
        <f t="shared" si="0"/>
        <v>1</v>
      </c>
      <c r="V26" s="29">
        <v>1</v>
      </c>
      <c r="W26" s="3" t="s">
        <v>63</v>
      </c>
      <c r="Y26" s="44">
        <v>0.95</v>
      </c>
    </row>
    <row r="27" spans="2:25" ht="102" x14ac:dyDescent="0.2">
      <c r="B27" s="34" t="s">
        <v>135</v>
      </c>
      <c r="C27" s="2" t="s">
        <v>134</v>
      </c>
      <c r="D27" s="2" t="s">
        <v>54</v>
      </c>
      <c r="E27" s="2" t="s">
        <v>75</v>
      </c>
      <c r="F27" s="2" t="s">
        <v>225</v>
      </c>
      <c r="G27" s="2" t="s">
        <v>226</v>
      </c>
      <c r="H27" s="2" t="s">
        <v>224</v>
      </c>
      <c r="I27" s="2"/>
      <c r="J27" s="2"/>
      <c r="K27" s="29">
        <v>1</v>
      </c>
      <c r="L27" s="2"/>
      <c r="M27" s="2"/>
      <c r="N27" s="29">
        <v>1</v>
      </c>
      <c r="O27" s="2"/>
      <c r="P27" s="2"/>
      <c r="Q27" s="29">
        <v>1</v>
      </c>
      <c r="R27" s="2"/>
      <c r="S27" s="2"/>
      <c r="T27" s="29">
        <v>1</v>
      </c>
      <c r="U27" s="37">
        <f t="shared" si="0"/>
        <v>1</v>
      </c>
      <c r="V27" s="29">
        <v>1</v>
      </c>
      <c r="W27" s="3" t="s">
        <v>63</v>
      </c>
      <c r="Y27" s="44">
        <v>0.9</v>
      </c>
    </row>
    <row r="28" spans="2:25" ht="51" customHeight="1" x14ac:dyDescent="0.2">
      <c r="B28" s="34" t="s">
        <v>135</v>
      </c>
      <c r="C28" s="2" t="s">
        <v>134</v>
      </c>
      <c r="D28" s="2" t="s">
        <v>54</v>
      </c>
      <c r="E28" s="2" t="s">
        <v>75</v>
      </c>
      <c r="F28" s="2" t="s">
        <v>228</v>
      </c>
      <c r="G28" s="2" t="s">
        <v>229</v>
      </c>
      <c r="H28" s="2" t="s">
        <v>224</v>
      </c>
      <c r="I28" s="2"/>
      <c r="J28" s="2"/>
      <c r="K28" s="29">
        <v>1</v>
      </c>
      <c r="L28" s="2"/>
      <c r="M28" s="2"/>
      <c r="N28" s="29">
        <v>1</v>
      </c>
      <c r="O28" s="2"/>
      <c r="P28" s="2"/>
      <c r="Q28" s="29">
        <v>1</v>
      </c>
      <c r="R28" s="2"/>
      <c r="S28" s="2"/>
      <c r="T28" s="29">
        <v>1</v>
      </c>
      <c r="U28" s="37">
        <f t="shared" si="0"/>
        <v>1</v>
      </c>
      <c r="V28" s="29">
        <v>1</v>
      </c>
      <c r="W28" s="3" t="s">
        <v>63</v>
      </c>
      <c r="Y28" s="44">
        <v>0.8</v>
      </c>
    </row>
    <row r="29" spans="2:25" ht="51" customHeight="1" x14ac:dyDescent="0.2">
      <c r="B29" s="34" t="s">
        <v>135</v>
      </c>
      <c r="C29" s="2" t="s">
        <v>134</v>
      </c>
      <c r="D29" s="2" t="s">
        <v>54</v>
      </c>
      <c r="E29" s="2" t="s">
        <v>75</v>
      </c>
      <c r="F29" s="2" t="s">
        <v>231</v>
      </c>
      <c r="G29" s="2" t="s">
        <v>152</v>
      </c>
      <c r="H29" s="2" t="s">
        <v>209</v>
      </c>
      <c r="I29" s="37">
        <v>1</v>
      </c>
      <c r="J29" s="37">
        <v>6</v>
      </c>
      <c r="K29" s="37">
        <v>1</v>
      </c>
      <c r="L29" s="37">
        <v>0.1111111111111111</v>
      </c>
      <c r="M29" s="37">
        <v>1</v>
      </c>
      <c r="N29" s="37">
        <v>1</v>
      </c>
      <c r="O29" s="37">
        <v>1</v>
      </c>
      <c r="P29" s="37">
        <v>1</v>
      </c>
      <c r="Q29" s="29">
        <v>0.55000000000000004</v>
      </c>
      <c r="R29" s="37">
        <v>1</v>
      </c>
      <c r="S29" s="37">
        <v>1</v>
      </c>
      <c r="T29" s="29">
        <v>1.67</v>
      </c>
      <c r="U29" s="37">
        <f t="shared" si="0"/>
        <v>1.3609259259259261</v>
      </c>
      <c r="V29" s="29">
        <v>1</v>
      </c>
      <c r="W29" s="3" t="s">
        <v>65</v>
      </c>
      <c r="Y29" s="44">
        <v>0.8</v>
      </c>
    </row>
    <row r="30" spans="2:25" ht="51" customHeight="1" x14ac:dyDescent="0.2">
      <c r="B30" s="34" t="s">
        <v>135</v>
      </c>
      <c r="C30" s="2" t="s">
        <v>134</v>
      </c>
      <c r="D30" s="2" t="s">
        <v>54</v>
      </c>
      <c r="E30" s="2" t="s">
        <v>75</v>
      </c>
      <c r="F30" s="2" t="s">
        <v>231</v>
      </c>
      <c r="G30" s="2" t="s">
        <v>153</v>
      </c>
      <c r="H30" s="2" t="s">
        <v>224</v>
      </c>
      <c r="I30" s="37">
        <v>1</v>
      </c>
      <c r="J30" s="37">
        <v>6</v>
      </c>
      <c r="K30" s="37">
        <v>1</v>
      </c>
      <c r="L30" s="37">
        <v>0.1111111111111111</v>
      </c>
      <c r="M30" s="37">
        <v>1</v>
      </c>
      <c r="N30" s="37">
        <v>1</v>
      </c>
      <c r="O30" s="37">
        <v>1</v>
      </c>
      <c r="P30" s="37">
        <v>1</v>
      </c>
      <c r="Q30" s="29">
        <v>0.44</v>
      </c>
      <c r="R30" s="37">
        <v>1</v>
      </c>
      <c r="S30" s="37">
        <v>1</v>
      </c>
      <c r="T30" s="29">
        <v>4</v>
      </c>
      <c r="U30" s="37">
        <f t="shared" si="0"/>
        <v>1.5459259259259259</v>
      </c>
      <c r="V30" s="29">
        <v>1</v>
      </c>
      <c r="W30" s="3" t="s">
        <v>65</v>
      </c>
      <c r="Y30" s="44">
        <v>0.8</v>
      </c>
    </row>
    <row r="31" spans="2:25" ht="51" customHeight="1" x14ac:dyDescent="0.2">
      <c r="B31" s="34" t="s">
        <v>135</v>
      </c>
      <c r="C31" s="2" t="s">
        <v>134</v>
      </c>
      <c r="D31" s="2" t="s">
        <v>54</v>
      </c>
      <c r="E31" s="2" t="s">
        <v>75</v>
      </c>
      <c r="F31" s="2" t="s">
        <v>268</v>
      </c>
      <c r="G31" s="2" t="s">
        <v>269</v>
      </c>
      <c r="H31" s="2" t="s">
        <v>209</v>
      </c>
      <c r="I31" s="2"/>
      <c r="J31" s="2"/>
      <c r="K31" s="39">
        <v>0.998</v>
      </c>
      <c r="L31" s="2"/>
      <c r="M31" s="2"/>
      <c r="N31" s="39">
        <v>0.999</v>
      </c>
      <c r="O31" s="2"/>
      <c r="P31" s="2"/>
      <c r="Q31" s="29">
        <v>1</v>
      </c>
      <c r="R31" s="2"/>
      <c r="S31" s="2"/>
      <c r="T31" s="39">
        <v>0.995</v>
      </c>
      <c r="U31" s="37">
        <f t="shared" si="0"/>
        <v>0.998</v>
      </c>
      <c r="V31" s="29">
        <v>1</v>
      </c>
      <c r="W31" s="3" t="s">
        <v>258</v>
      </c>
      <c r="Y31" s="44">
        <v>0.9</v>
      </c>
    </row>
    <row r="32" spans="2:25" ht="51" x14ac:dyDescent="0.2">
      <c r="B32" s="34" t="s">
        <v>135</v>
      </c>
      <c r="C32" s="2" t="s">
        <v>134</v>
      </c>
      <c r="D32" s="2" t="s">
        <v>54</v>
      </c>
      <c r="E32" s="2" t="s">
        <v>75</v>
      </c>
      <c r="F32" s="2" t="s">
        <v>231</v>
      </c>
      <c r="G32" s="2" t="s">
        <v>154</v>
      </c>
      <c r="H32" s="2" t="s">
        <v>224</v>
      </c>
      <c r="I32" s="2"/>
      <c r="J32" s="2"/>
      <c r="K32" s="29">
        <v>0.11</v>
      </c>
      <c r="L32" s="2"/>
      <c r="M32" s="2"/>
      <c r="N32" s="29">
        <v>0.11</v>
      </c>
      <c r="O32" s="2"/>
      <c r="P32" s="2"/>
      <c r="Q32" s="29">
        <v>0.85</v>
      </c>
      <c r="R32" s="2"/>
      <c r="S32" s="2"/>
      <c r="T32" s="29">
        <v>150</v>
      </c>
      <c r="U32" s="37">
        <f t="shared" si="0"/>
        <v>37.767499999999998</v>
      </c>
      <c r="V32" s="29">
        <v>1</v>
      </c>
      <c r="W32" s="3" t="s">
        <v>65</v>
      </c>
      <c r="Y32" s="44">
        <v>0.9</v>
      </c>
    </row>
    <row r="33" spans="2:25" ht="51" customHeight="1" x14ac:dyDescent="0.2">
      <c r="B33" s="34" t="s">
        <v>135</v>
      </c>
      <c r="C33" s="2" t="s">
        <v>134</v>
      </c>
      <c r="D33" s="2" t="s">
        <v>54</v>
      </c>
      <c r="E33" s="2" t="s">
        <v>75</v>
      </c>
      <c r="F33" s="2" t="s">
        <v>231</v>
      </c>
      <c r="G33" s="2" t="s">
        <v>155</v>
      </c>
      <c r="H33" s="2" t="s">
        <v>224</v>
      </c>
      <c r="I33" s="2"/>
      <c r="J33" s="2"/>
      <c r="K33" s="37">
        <v>1</v>
      </c>
      <c r="L33" s="2"/>
      <c r="M33" s="2"/>
      <c r="N33" s="37">
        <v>1</v>
      </c>
      <c r="O33" s="2"/>
      <c r="P33" s="2"/>
      <c r="Q33" s="37">
        <v>1</v>
      </c>
      <c r="R33" s="2"/>
      <c r="S33" s="2"/>
      <c r="T33" s="37">
        <v>1</v>
      </c>
      <c r="U33" s="37">
        <f t="shared" si="0"/>
        <v>1</v>
      </c>
      <c r="V33" s="29">
        <v>1</v>
      </c>
      <c r="W33" s="3" t="s">
        <v>65</v>
      </c>
      <c r="Y33" s="44">
        <v>0.85</v>
      </c>
    </row>
    <row r="34" spans="2:25" ht="51" x14ac:dyDescent="0.2">
      <c r="B34" s="34" t="s">
        <v>135</v>
      </c>
      <c r="C34" s="2" t="s">
        <v>134</v>
      </c>
      <c r="D34" s="2" t="s">
        <v>54</v>
      </c>
      <c r="E34" s="2" t="s">
        <v>75</v>
      </c>
      <c r="F34" s="2" t="s">
        <v>231</v>
      </c>
      <c r="G34" s="2" t="s">
        <v>156</v>
      </c>
      <c r="H34" s="2" t="s">
        <v>209</v>
      </c>
      <c r="I34" s="2"/>
      <c r="J34" s="2"/>
      <c r="K34" s="29"/>
      <c r="L34" s="2"/>
      <c r="M34" s="2"/>
      <c r="N34" s="37">
        <v>1</v>
      </c>
      <c r="O34" s="2"/>
      <c r="P34" s="2"/>
      <c r="Q34" s="2"/>
      <c r="R34" s="2"/>
      <c r="S34" s="2"/>
      <c r="T34" s="37">
        <v>1</v>
      </c>
      <c r="U34" s="37">
        <f t="shared" si="0"/>
        <v>1</v>
      </c>
      <c r="V34" s="29">
        <v>1</v>
      </c>
      <c r="W34" s="3" t="s">
        <v>65</v>
      </c>
      <c r="Y34" s="44">
        <v>0.8</v>
      </c>
    </row>
    <row r="35" spans="2:25" ht="51" x14ac:dyDescent="0.2">
      <c r="B35" s="34" t="s">
        <v>135</v>
      </c>
      <c r="C35" s="2" t="s">
        <v>134</v>
      </c>
      <c r="D35" s="2" t="s">
        <v>54</v>
      </c>
      <c r="E35" s="2" t="s">
        <v>75</v>
      </c>
      <c r="F35" s="2" t="s">
        <v>231</v>
      </c>
      <c r="G35" s="2" t="s">
        <v>157</v>
      </c>
      <c r="H35" s="2" t="s">
        <v>209</v>
      </c>
      <c r="I35" s="2"/>
      <c r="J35" s="2"/>
      <c r="K35" s="37">
        <v>1</v>
      </c>
      <c r="L35" s="2"/>
      <c r="M35" s="2"/>
      <c r="N35" s="37">
        <v>1</v>
      </c>
      <c r="O35" s="2"/>
      <c r="P35" s="2"/>
      <c r="Q35" s="37">
        <v>1</v>
      </c>
      <c r="R35" s="2"/>
      <c r="S35" s="2"/>
      <c r="T35" s="37">
        <v>1</v>
      </c>
      <c r="U35" s="37">
        <f t="shared" si="0"/>
        <v>1</v>
      </c>
      <c r="V35" s="29">
        <v>1</v>
      </c>
      <c r="W35" s="3" t="s">
        <v>65</v>
      </c>
      <c r="Y35" s="44">
        <v>0.9</v>
      </c>
    </row>
    <row r="36" spans="2:25" ht="63.75" x14ac:dyDescent="0.2">
      <c r="B36" s="34" t="s">
        <v>135</v>
      </c>
      <c r="C36" s="2" t="s">
        <v>134</v>
      </c>
      <c r="D36" s="2" t="s">
        <v>54</v>
      </c>
      <c r="E36" s="2" t="s">
        <v>75</v>
      </c>
      <c r="F36" s="2" t="s">
        <v>231</v>
      </c>
      <c r="G36" s="2" t="s">
        <v>158</v>
      </c>
      <c r="H36" s="2" t="s">
        <v>209</v>
      </c>
      <c r="I36" s="2"/>
      <c r="J36" s="2"/>
      <c r="K36" s="37">
        <v>1</v>
      </c>
      <c r="L36" s="2"/>
      <c r="M36" s="2"/>
      <c r="N36" s="37">
        <v>1</v>
      </c>
      <c r="O36" s="2"/>
      <c r="P36" s="2"/>
      <c r="Q36" s="37">
        <v>1</v>
      </c>
      <c r="R36" s="2"/>
      <c r="S36" s="2"/>
      <c r="T36" s="37">
        <v>1</v>
      </c>
      <c r="U36" s="37">
        <f t="shared" si="0"/>
        <v>1</v>
      </c>
      <c r="V36" s="29">
        <v>1</v>
      </c>
      <c r="W36" s="3" t="s">
        <v>65</v>
      </c>
      <c r="Y36" s="44">
        <v>0.9</v>
      </c>
    </row>
    <row r="37" spans="2:25" ht="51" x14ac:dyDescent="0.2">
      <c r="B37" s="34" t="s">
        <v>135</v>
      </c>
      <c r="C37" s="2" t="s">
        <v>134</v>
      </c>
      <c r="D37" s="2" t="s">
        <v>54</v>
      </c>
      <c r="E37" s="2" t="s">
        <v>75</v>
      </c>
      <c r="F37" s="2" t="s">
        <v>231</v>
      </c>
      <c r="G37" s="2" t="s">
        <v>159</v>
      </c>
      <c r="H37" s="2" t="s">
        <v>224</v>
      </c>
      <c r="I37" s="37">
        <v>1</v>
      </c>
      <c r="J37" s="37">
        <v>1</v>
      </c>
      <c r="K37" s="37">
        <v>1</v>
      </c>
      <c r="L37" s="37">
        <v>1</v>
      </c>
      <c r="M37" s="37">
        <v>1</v>
      </c>
      <c r="N37" s="37">
        <v>1</v>
      </c>
      <c r="O37" s="37">
        <v>1</v>
      </c>
      <c r="P37" s="37">
        <v>1</v>
      </c>
      <c r="Q37" s="37">
        <v>1</v>
      </c>
      <c r="R37" s="37">
        <v>1</v>
      </c>
      <c r="S37" s="37">
        <v>1</v>
      </c>
      <c r="T37" s="37">
        <v>1</v>
      </c>
      <c r="U37" s="37">
        <f t="shared" si="0"/>
        <v>1</v>
      </c>
      <c r="V37" s="37">
        <f t="shared" ref="V37:V41" si="1">U37/Y37</f>
        <v>1</v>
      </c>
      <c r="W37" s="3" t="s">
        <v>65</v>
      </c>
      <c r="Y37" s="44">
        <v>1</v>
      </c>
    </row>
    <row r="38" spans="2:25" ht="51" x14ac:dyDescent="0.2">
      <c r="B38" s="34" t="s">
        <v>135</v>
      </c>
      <c r="C38" s="2" t="s">
        <v>134</v>
      </c>
      <c r="D38" s="2" t="s">
        <v>54</v>
      </c>
      <c r="E38" s="2" t="s">
        <v>75</v>
      </c>
      <c r="F38" s="2" t="s">
        <v>231</v>
      </c>
      <c r="G38" s="2" t="s">
        <v>160</v>
      </c>
      <c r="H38" s="2" t="s">
        <v>224</v>
      </c>
      <c r="I38" s="2"/>
      <c r="J38" s="2"/>
      <c r="K38" s="37">
        <v>1</v>
      </c>
      <c r="L38" s="2"/>
      <c r="M38" s="2"/>
      <c r="N38" s="37">
        <v>1</v>
      </c>
      <c r="O38" s="2"/>
      <c r="P38" s="2"/>
      <c r="Q38" s="37">
        <v>1</v>
      </c>
      <c r="R38" s="2"/>
      <c r="S38" s="2"/>
      <c r="T38" s="37">
        <v>1</v>
      </c>
      <c r="U38" s="37">
        <f t="shared" si="0"/>
        <v>1</v>
      </c>
      <c r="V38" s="37">
        <f t="shared" si="1"/>
        <v>1</v>
      </c>
      <c r="W38" s="3" t="s">
        <v>65</v>
      </c>
      <c r="Y38" s="44">
        <v>1</v>
      </c>
    </row>
    <row r="39" spans="2:25" ht="51" customHeight="1" x14ac:dyDescent="0.2">
      <c r="B39" s="34" t="s">
        <v>135</v>
      </c>
      <c r="C39" s="2" t="s">
        <v>134</v>
      </c>
      <c r="D39" s="2" t="s">
        <v>54</v>
      </c>
      <c r="E39" s="2" t="s">
        <v>75</v>
      </c>
      <c r="F39" s="2" t="s">
        <v>233</v>
      </c>
      <c r="G39" s="2" t="s">
        <v>232</v>
      </c>
      <c r="H39" s="2" t="s">
        <v>209</v>
      </c>
      <c r="I39" s="2"/>
      <c r="J39" s="2"/>
      <c r="K39" s="37">
        <v>1</v>
      </c>
      <c r="L39" s="2"/>
      <c r="M39" s="2"/>
      <c r="N39" s="37">
        <v>1</v>
      </c>
      <c r="O39" s="2"/>
      <c r="P39" s="2"/>
      <c r="Q39" s="37">
        <v>1</v>
      </c>
      <c r="R39" s="2"/>
      <c r="S39" s="2"/>
      <c r="T39" s="37">
        <v>1</v>
      </c>
      <c r="U39" s="37">
        <f t="shared" si="0"/>
        <v>1</v>
      </c>
      <c r="V39" s="29">
        <v>1</v>
      </c>
      <c r="W39" s="3" t="s">
        <v>65</v>
      </c>
      <c r="Y39" s="44">
        <v>0.8</v>
      </c>
    </row>
    <row r="40" spans="2:25" ht="51" x14ac:dyDescent="0.2">
      <c r="B40" s="34" t="s">
        <v>135</v>
      </c>
      <c r="C40" s="2" t="s">
        <v>134</v>
      </c>
      <c r="D40" s="2" t="s">
        <v>54</v>
      </c>
      <c r="E40" s="2" t="s">
        <v>75</v>
      </c>
      <c r="F40" s="2" t="s">
        <v>233</v>
      </c>
      <c r="G40" s="2" t="s">
        <v>234</v>
      </c>
      <c r="H40" s="2" t="s">
        <v>224</v>
      </c>
      <c r="I40" s="2"/>
      <c r="J40" s="2"/>
      <c r="K40" s="39">
        <v>0.996</v>
      </c>
      <c r="L40" s="2"/>
      <c r="M40" s="2"/>
      <c r="N40" s="37">
        <v>1</v>
      </c>
      <c r="O40" s="2"/>
      <c r="P40" s="2"/>
      <c r="Q40" s="37">
        <v>1</v>
      </c>
      <c r="R40" s="2"/>
      <c r="S40" s="2"/>
      <c r="T40" s="37">
        <v>1</v>
      </c>
      <c r="U40" s="38">
        <f>AVERAGE(I40:T40)</f>
        <v>0.999</v>
      </c>
      <c r="V40" s="29">
        <v>1</v>
      </c>
      <c r="W40" s="3" t="s">
        <v>65</v>
      </c>
      <c r="Y40" s="44">
        <v>0.9</v>
      </c>
    </row>
    <row r="41" spans="2:25" ht="51" customHeight="1" x14ac:dyDescent="0.2">
      <c r="B41" s="34" t="s">
        <v>135</v>
      </c>
      <c r="C41" s="2" t="s">
        <v>134</v>
      </c>
      <c r="D41" s="2" t="s">
        <v>54</v>
      </c>
      <c r="E41" s="2" t="s">
        <v>75</v>
      </c>
      <c r="F41" s="2" t="s">
        <v>233</v>
      </c>
      <c r="G41" s="2" t="s">
        <v>235</v>
      </c>
      <c r="H41" s="2" t="s">
        <v>215</v>
      </c>
      <c r="I41" s="2"/>
      <c r="J41" s="2"/>
      <c r="K41" s="37">
        <v>1</v>
      </c>
      <c r="L41" s="2"/>
      <c r="M41" s="2"/>
      <c r="N41" s="37">
        <v>1</v>
      </c>
      <c r="O41" s="2"/>
      <c r="P41" s="2"/>
      <c r="Q41" s="37">
        <v>1</v>
      </c>
      <c r="R41" s="2"/>
      <c r="S41" s="2"/>
      <c r="T41" s="37">
        <v>1</v>
      </c>
      <c r="U41" s="37">
        <f t="shared" si="0"/>
        <v>1</v>
      </c>
      <c r="V41" s="37">
        <f t="shared" si="1"/>
        <v>1</v>
      </c>
      <c r="W41" s="3" t="s">
        <v>65</v>
      </c>
      <c r="Y41" s="44">
        <v>1</v>
      </c>
    </row>
    <row r="42" spans="2:25" ht="51" customHeight="1" x14ac:dyDescent="0.2">
      <c r="B42" s="34" t="s">
        <v>135</v>
      </c>
      <c r="C42" s="2" t="s">
        <v>134</v>
      </c>
      <c r="D42" s="2" t="s">
        <v>54</v>
      </c>
      <c r="E42" s="2" t="s">
        <v>75</v>
      </c>
      <c r="F42" s="2" t="s">
        <v>233</v>
      </c>
      <c r="G42" s="2" t="s">
        <v>161</v>
      </c>
      <c r="H42" s="2" t="s">
        <v>215</v>
      </c>
      <c r="I42" s="2"/>
      <c r="J42" s="2"/>
      <c r="K42" s="37">
        <v>1</v>
      </c>
      <c r="L42" s="2"/>
      <c r="M42" s="2"/>
      <c r="N42" s="37">
        <v>1</v>
      </c>
      <c r="O42" s="2"/>
      <c r="P42" s="2"/>
      <c r="Q42" s="37">
        <v>1</v>
      </c>
      <c r="R42" s="2"/>
      <c r="S42" s="2"/>
      <c r="T42" s="37">
        <v>1</v>
      </c>
      <c r="U42" s="37">
        <f t="shared" si="0"/>
        <v>1</v>
      </c>
      <c r="V42" s="29">
        <v>1</v>
      </c>
      <c r="W42" s="3" t="s">
        <v>236</v>
      </c>
      <c r="Y42" s="44">
        <v>0.85</v>
      </c>
    </row>
    <row r="43" spans="2:25" ht="51" customHeight="1" x14ac:dyDescent="0.2">
      <c r="B43" s="34" t="s">
        <v>135</v>
      </c>
      <c r="C43" s="2" t="s">
        <v>134</v>
      </c>
      <c r="D43" s="2" t="s">
        <v>54</v>
      </c>
      <c r="E43" s="2" t="s">
        <v>75</v>
      </c>
      <c r="F43" s="2" t="s">
        <v>233</v>
      </c>
      <c r="G43" s="2" t="s">
        <v>238</v>
      </c>
      <c r="H43" s="2" t="s">
        <v>209</v>
      </c>
      <c r="I43" s="2"/>
      <c r="J43" s="2"/>
      <c r="K43" s="29"/>
      <c r="L43" s="2"/>
      <c r="M43" s="2"/>
      <c r="N43" s="37">
        <v>1</v>
      </c>
      <c r="O43" s="2"/>
      <c r="P43" s="2"/>
      <c r="Q43" s="2"/>
      <c r="R43" s="2"/>
      <c r="S43" s="2"/>
      <c r="T43" s="37">
        <v>1</v>
      </c>
      <c r="U43" s="37">
        <f t="shared" si="0"/>
        <v>1</v>
      </c>
      <c r="V43" s="29">
        <v>1</v>
      </c>
      <c r="W43" s="3" t="s">
        <v>65</v>
      </c>
      <c r="Y43" s="44">
        <v>0.8</v>
      </c>
    </row>
    <row r="44" spans="2:25" ht="51" customHeight="1" x14ac:dyDescent="0.2">
      <c r="B44" s="34" t="s">
        <v>135</v>
      </c>
      <c r="C44" s="2" t="s">
        <v>134</v>
      </c>
      <c r="D44" s="2" t="s">
        <v>54</v>
      </c>
      <c r="E44" s="2" t="s">
        <v>75</v>
      </c>
      <c r="F44" s="2" t="s">
        <v>233</v>
      </c>
      <c r="G44" s="2" t="s">
        <v>239</v>
      </c>
      <c r="H44" s="2" t="s">
        <v>209</v>
      </c>
      <c r="I44" s="2"/>
      <c r="J44" s="2"/>
      <c r="K44" s="39">
        <v>0.83899999999999997</v>
      </c>
      <c r="L44" s="2"/>
      <c r="M44" s="2"/>
      <c r="N44" s="37">
        <v>1</v>
      </c>
      <c r="O44" s="2"/>
      <c r="P44" s="2"/>
      <c r="Q44" s="37">
        <v>1</v>
      </c>
      <c r="R44" s="2"/>
      <c r="S44" s="2"/>
      <c r="T44" s="37">
        <v>1</v>
      </c>
      <c r="U44" s="37">
        <f t="shared" si="0"/>
        <v>0.95974999999999999</v>
      </c>
      <c r="V44" s="29">
        <v>1</v>
      </c>
      <c r="W44" s="3" t="s">
        <v>236</v>
      </c>
      <c r="Y44" s="44">
        <v>0.8</v>
      </c>
    </row>
    <row r="45" spans="2:25" ht="76.5" x14ac:dyDescent="0.2">
      <c r="B45" s="34" t="s">
        <v>135</v>
      </c>
      <c r="C45" s="2" t="s">
        <v>134</v>
      </c>
      <c r="D45" s="2" t="s">
        <v>54</v>
      </c>
      <c r="E45" s="2" t="s">
        <v>75</v>
      </c>
      <c r="F45" s="2" t="s">
        <v>233</v>
      </c>
      <c r="G45" s="2" t="s">
        <v>241</v>
      </c>
      <c r="H45" s="2" t="s">
        <v>224</v>
      </c>
      <c r="I45" s="2"/>
      <c r="J45" s="2"/>
      <c r="K45" s="37">
        <v>1</v>
      </c>
      <c r="L45" s="2"/>
      <c r="M45" s="2"/>
      <c r="N45" s="37">
        <v>1</v>
      </c>
      <c r="O45" s="2"/>
      <c r="P45" s="2"/>
      <c r="Q45" s="37">
        <v>1</v>
      </c>
      <c r="R45" s="2"/>
      <c r="S45" s="2"/>
      <c r="T45" s="37">
        <v>1</v>
      </c>
      <c r="U45" s="37">
        <f t="shared" si="0"/>
        <v>1</v>
      </c>
      <c r="V45" s="29">
        <v>1</v>
      </c>
      <c r="W45" s="3" t="s">
        <v>63</v>
      </c>
    </row>
    <row r="46" spans="2:25" ht="51" customHeight="1" x14ac:dyDescent="0.2">
      <c r="B46" s="34" t="s">
        <v>135</v>
      </c>
      <c r="C46" s="2" t="s">
        <v>134</v>
      </c>
      <c r="D46" s="2" t="s">
        <v>54</v>
      </c>
      <c r="E46" s="2" t="s">
        <v>75</v>
      </c>
      <c r="F46" s="2" t="s">
        <v>243</v>
      </c>
      <c r="G46" s="2" t="s">
        <v>244</v>
      </c>
      <c r="H46" s="2" t="s">
        <v>224</v>
      </c>
      <c r="I46" s="2"/>
      <c r="J46" s="2"/>
      <c r="K46" s="29"/>
      <c r="L46" s="2"/>
      <c r="M46" s="2"/>
      <c r="N46" s="37">
        <v>1</v>
      </c>
      <c r="O46" s="2"/>
      <c r="P46" s="2"/>
      <c r="Q46" s="2"/>
      <c r="R46" s="2"/>
      <c r="S46" s="2"/>
      <c r="T46" s="37">
        <v>1</v>
      </c>
      <c r="U46" s="37">
        <f t="shared" si="0"/>
        <v>1</v>
      </c>
      <c r="V46" s="29">
        <v>1</v>
      </c>
      <c r="W46" s="3" t="s">
        <v>65</v>
      </c>
      <c r="Y46" s="44">
        <v>0.95</v>
      </c>
    </row>
    <row r="47" spans="2:25" ht="51" x14ac:dyDescent="0.2">
      <c r="B47" s="34" t="s">
        <v>135</v>
      </c>
      <c r="C47" s="2" t="s">
        <v>134</v>
      </c>
      <c r="D47" s="2" t="s">
        <v>54</v>
      </c>
      <c r="E47" s="2" t="s">
        <v>75</v>
      </c>
      <c r="F47" s="2" t="s">
        <v>246</v>
      </c>
      <c r="G47" s="2" t="s">
        <v>163</v>
      </c>
      <c r="H47" s="2" t="s">
        <v>209</v>
      </c>
      <c r="I47" s="2"/>
      <c r="J47" s="2"/>
      <c r="K47" s="39">
        <v>1.405</v>
      </c>
      <c r="L47" s="2"/>
      <c r="M47" s="2"/>
      <c r="N47" s="39">
        <v>1.319</v>
      </c>
      <c r="O47" s="2"/>
      <c r="P47" s="2"/>
      <c r="Q47" s="39">
        <v>0.65400000000000003</v>
      </c>
      <c r="R47" s="2"/>
      <c r="S47" s="2"/>
      <c r="T47" s="39">
        <v>1.647</v>
      </c>
      <c r="U47" s="37">
        <f t="shared" si="0"/>
        <v>1.2562500000000001</v>
      </c>
      <c r="V47" s="29">
        <v>1</v>
      </c>
      <c r="W47" s="3" t="s">
        <v>247</v>
      </c>
      <c r="Y47" s="44">
        <v>0.85</v>
      </c>
    </row>
    <row r="48" spans="2:25" ht="89.25" x14ac:dyDescent="0.2">
      <c r="B48" s="34" t="s">
        <v>135</v>
      </c>
      <c r="C48" s="2" t="s">
        <v>134</v>
      </c>
      <c r="D48" s="2" t="s">
        <v>54</v>
      </c>
      <c r="E48" s="2" t="s">
        <v>75</v>
      </c>
      <c r="F48" s="2" t="s">
        <v>246</v>
      </c>
      <c r="G48" s="2" t="s">
        <v>164</v>
      </c>
      <c r="H48" s="2" t="s">
        <v>224</v>
      </c>
      <c r="I48" s="2"/>
      <c r="J48" s="2"/>
      <c r="K48" s="29">
        <v>0.41</v>
      </c>
      <c r="L48" s="2"/>
      <c r="M48" s="2"/>
      <c r="N48" s="29">
        <v>0.71</v>
      </c>
      <c r="O48" s="2"/>
      <c r="P48" s="2"/>
      <c r="Q48" s="29">
        <v>1.02</v>
      </c>
      <c r="R48" s="2"/>
      <c r="S48" s="2"/>
      <c r="T48" s="29">
        <v>1.38</v>
      </c>
      <c r="U48" s="37">
        <f t="shared" si="0"/>
        <v>0.87999999999999989</v>
      </c>
      <c r="V48" s="29">
        <v>1</v>
      </c>
      <c r="W48" s="3" t="s">
        <v>247</v>
      </c>
      <c r="Y48" s="44">
        <v>0.25</v>
      </c>
    </row>
    <row r="49" spans="2:25" ht="51" customHeight="1" x14ac:dyDescent="0.2">
      <c r="B49" s="34" t="s">
        <v>135</v>
      </c>
      <c r="C49" s="2" t="s">
        <v>134</v>
      </c>
      <c r="D49" s="2" t="s">
        <v>54</v>
      </c>
      <c r="E49" s="2" t="s">
        <v>75</v>
      </c>
      <c r="F49" s="2" t="s">
        <v>246</v>
      </c>
      <c r="G49" s="2" t="s">
        <v>165</v>
      </c>
      <c r="H49" s="2" t="s">
        <v>224</v>
      </c>
      <c r="I49" s="2"/>
      <c r="J49" s="2"/>
      <c r="K49" s="29">
        <v>1.1299999999999999</v>
      </c>
      <c r="L49" s="2"/>
      <c r="M49" s="2"/>
      <c r="N49" s="29">
        <v>1.03</v>
      </c>
      <c r="O49" s="2"/>
      <c r="P49" s="2"/>
      <c r="Q49" s="29">
        <v>1.04</v>
      </c>
      <c r="R49" s="2"/>
      <c r="S49" s="2"/>
      <c r="T49" s="29">
        <v>1.06</v>
      </c>
      <c r="U49" s="37">
        <f t="shared" si="0"/>
        <v>1.0649999999999999</v>
      </c>
      <c r="V49" s="29">
        <v>1</v>
      </c>
      <c r="W49" s="3" t="s">
        <v>247</v>
      </c>
      <c r="Y49" s="44">
        <v>0.7</v>
      </c>
    </row>
    <row r="50" spans="2:25" ht="51" x14ac:dyDescent="0.2">
      <c r="B50" s="34" t="s">
        <v>135</v>
      </c>
      <c r="C50" s="2" t="s">
        <v>134</v>
      </c>
      <c r="D50" s="2" t="s">
        <v>54</v>
      </c>
      <c r="E50" s="2" t="s">
        <v>75</v>
      </c>
      <c r="F50" s="2" t="s">
        <v>248</v>
      </c>
      <c r="G50" s="2" t="s">
        <v>166</v>
      </c>
      <c r="H50" s="2" t="s">
        <v>209</v>
      </c>
      <c r="I50" s="2"/>
      <c r="J50" s="2"/>
      <c r="K50" s="39">
        <v>1.367</v>
      </c>
      <c r="L50" s="2"/>
      <c r="M50" s="2"/>
      <c r="N50" s="39">
        <v>0.99199999999999999</v>
      </c>
      <c r="O50" s="2"/>
      <c r="P50" s="2"/>
      <c r="Q50" s="39">
        <v>0.68400000000000005</v>
      </c>
      <c r="R50" s="2"/>
      <c r="S50" s="2"/>
      <c r="T50" s="29">
        <v>1.5</v>
      </c>
      <c r="U50" s="37">
        <f t="shared" si="0"/>
        <v>1.13575</v>
      </c>
      <c r="V50" s="29">
        <v>1</v>
      </c>
      <c r="W50" s="3" t="s">
        <v>247</v>
      </c>
      <c r="Y50" s="44">
        <v>0.85</v>
      </c>
    </row>
    <row r="51" spans="2:25" ht="89.25" x14ac:dyDescent="0.2">
      <c r="B51" s="34" t="s">
        <v>135</v>
      </c>
      <c r="C51" s="2" t="s">
        <v>134</v>
      </c>
      <c r="D51" s="2" t="s">
        <v>54</v>
      </c>
      <c r="E51" s="2" t="s">
        <v>75</v>
      </c>
      <c r="F51" s="2" t="s">
        <v>248</v>
      </c>
      <c r="G51" s="2" t="s">
        <v>164</v>
      </c>
      <c r="H51" s="2" t="s">
        <v>224</v>
      </c>
      <c r="I51" s="2"/>
      <c r="J51" s="2"/>
      <c r="K51" s="39">
        <v>0.51700000000000002</v>
      </c>
      <c r="L51" s="2"/>
      <c r="M51" s="2"/>
      <c r="N51" s="39">
        <v>0.90700000000000003</v>
      </c>
      <c r="O51" s="2"/>
      <c r="P51" s="2"/>
      <c r="Q51" s="39">
        <v>1.014</v>
      </c>
      <c r="R51" s="2"/>
      <c r="S51" s="39"/>
      <c r="T51" s="39">
        <v>1.0089999999999999</v>
      </c>
      <c r="U51" s="37">
        <f t="shared" si="0"/>
        <v>0.8617499999999999</v>
      </c>
      <c r="V51" s="29">
        <v>1</v>
      </c>
      <c r="W51" s="3" t="s">
        <v>247</v>
      </c>
      <c r="Y51" s="44">
        <v>0.25</v>
      </c>
    </row>
    <row r="52" spans="2:25" ht="51" customHeight="1" x14ac:dyDescent="0.2">
      <c r="B52" s="34" t="s">
        <v>135</v>
      </c>
      <c r="C52" s="2" t="s">
        <v>134</v>
      </c>
      <c r="D52" s="2" t="s">
        <v>54</v>
      </c>
      <c r="E52" s="2" t="s">
        <v>75</v>
      </c>
      <c r="F52" s="2" t="s">
        <v>249</v>
      </c>
      <c r="G52" s="2" t="s">
        <v>167</v>
      </c>
      <c r="H52" s="2" t="s">
        <v>224</v>
      </c>
      <c r="I52" s="2"/>
      <c r="J52" s="2"/>
      <c r="K52" s="29"/>
      <c r="L52" s="2"/>
      <c r="M52" s="2"/>
      <c r="N52" s="29">
        <v>1</v>
      </c>
      <c r="O52" s="2"/>
      <c r="P52" s="2"/>
      <c r="Q52" s="2"/>
      <c r="R52" s="2"/>
      <c r="S52" s="2"/>
      <c r="T52" s="29">
        <v>1</v>
      </c>
      <c r="U52" s="37">
        <f t="shared" si="0"/>
        <v>1</v>
      </c>
      <c r="V52" s="37">
        <f t="shared" ref="V52:V54" si="2">U52/Y52</f>
        <v>1</v>
      </c>
      <c r="W52" s="3" t="s">
        <v>250</v>
      </c>
      <c r="Y52" s="44">
        <v>1</v>
      </c>
    </row>
    <row r="53" spans="2:25" ht="51" customHeight="1" x14ac:dyDescent="0.2">
      <c r="B53" s="34" t="s">
        <v>135</v>
      </c>
      <c r="C53" s="2" t="s">
        <v>134</v>
      </c>
      <c r="D53" s="2" t="s">
        <v>54</v>
      </c>
      <c r="E53" s="2" t="s">
        <v>75</v>
      </c>
      <c r="F53" s="2" t="s">
        <v>249</v>
      </c>
      <c r="G53" s="2" t="s">
        <v>168</v>
      </c>
      <c r="H53" s="2" t="s">
        <v>209</v>
      </c>
      <c r="I53" s="2"/>
      <c r="J53" s="2"/>
      <c r="K53" s="29"/>
      <c r="L53" s="2"/>
      <c r="M53" s="2"/>
      <c r="N53" s="39">
        <v>0.86499999999999999</v>
      </c>
      <c r="O53" s="2"/>
      <c r="P53" s="2"/>
      <c r="Q53" s="2"/>
      <c r="R53" s="2"/>
      <c r="S53" s="2"/>
      <c r="T53" s="29">
        <v>1</v>
      </c>
      <c r="U53" s="37">
        <f t="shared" si="0"/>
        <v>0.9325</v>
      </c>
      <c r="V53" s="37">
        <f t="shared" si="2"/>
        <v>0.9325</v>
      </c>
      <c r="W53" s="3" t="s">
        <v>250</v>
      </c>
      <c r="Y53" s="44">
        <v>1</v>
      </c>
    </row>
    <row r="54" spans="2:25" ht="51" customHeight="1" x14ac:dyDescent="0.2">
      <c r="B54" s="34" t="s">
        <v>135</v>
      </c>
      <c r="C54" s="2" t="s">
        <v>134</v>
      </c>
      <c r="D54" s="2" t="s">
        <v>54</v>
      </c>
      <c r="E54" s="2" t="s">
        <v>75</v>
      </c>
      <c r="F54" s="2" t="s">
        <v>249</v>
      </c>
      <c r="G54" s="2" t="s">
        <v>169</v>
      </c>
      <c r="H54" s="2" t="s">
        <v>224</v>
      </c>
      <c r="I54" s="2"/>
      <c r="J54" s="2"/>
      <c r="K54" s="29"/>
      <c r="L54" s="2"/>
      <c r="M54" s="2"/>
      <c r="N54" s="29">
        <v>1</v>
      </c>
      <c r="O54" s="2"/>
      <c r="P54" s="2"/>
      <c r="Q54" s="2"/>
      <c r="R54" s="2"/>
      <c r="S54" s="2"/>
      <c r="T54" s="29">
        <v>1</v>
      </c>
      <c r="U54" s="37">
        <f t="shared" si="0"/>
        <v>1</v>
      </c>
      <c r="V54" s="37">
        <f t="shared" si="2"/>
        <v>1</v>
      </c>
      <c r="W54" s="3" t="s">
        <v>250</v>
      </c>
      <c r="Y54" s="44">
        <v>1</v>
      </c>
    </row>
    <row r="55" spans="2:25" ht="51" customHeight="1" x14ac:dyDescent="0.2">
      <c r="B55" s="34" t="s">
        <v>135</v>
      </c>
      <c r="C55" s="2" t="s">
        <v>134</v>
      </c>
      <c r="D55" s="2" t="s">
        <v>54</v>
      </c>
      <c r="E55" s="2" t="s">
        <v>75</v>
      </c>
      <c r="F55" s="2" t="s">
        <v>254</v>
      </c>
      <c r="G55" s="2" t="s">
        <v>176</v>
      </c>
      <c r="H55" s="2" t="s">
        <v>255</v>
      </c>
      <c r="I55" s="29">
        <v>0.95</v>
      </c>
      <c r="J55" s="29">
        <v>1</v>
      </c>
      <c r="K55" s="29">
        <v>0.95</v>
      </c>
      <c r="L55" s="29">
        <v>1</v>
      </c>
      <c r="M55" s="29">
        <v>0.97</v>
      </c>
      <c r="N55" s="29">
        <v>0.97</v>
      </c>
      <c r="O55" s="29">
        <v>0.98</v>
      </c>
      <c r="P55" s="29">
        <v>0.98</v>
      </c>
      <c r="Q55" s="29">
        <v>0.98</v>
      </c>
      <c r="R55" s="29">
        <v>0.99</v>
      </c>
      <c r="S55" s="29">
        <v>0.94</v>
      </c>
      <c r="T55" s="29">
        <v>0.94</v>
      </c>
      <c r="U55" s="37">
        <f t="shared" si="0"/>
        <v>0.97083333333333333</v>
      </c>
      <c r="V55" s="29">
        <v>1</v>
      </c>
      <c r="W55" s="3" t="s">
        <v>251</v>
      </c>
      <c r="Y55" s="44">
        <v>0.9</v>
      </c>
    </row>
    <row r="56" spans="2:25" ht="51" customHeight="1" x14ac:dyDescent="0.2">
      <c r="B56" s="34" t="s">
        <v>135</v>
      </c>
      <c r="C56" s="2" t="s">
        <v>134</v>
      </c>
      <c r="D56" s="2" t="s">
        <v>54</v>
      </c>
      <c r="E56" s="2" t="s">
        <v>75</v>
      </c>
      <c r="F56" s="2" t="s">
        <v>254</v>
      </c>
      <c r="G56" s="2" t="s">
        <v>177</v>
      </c>
      <c r="H56" s="2" t="s">
        <v>215</v>
      </c>
      <c r="I56" s="2"/>
      <c r="J56" s="2"/>
      <c r="K56" s="39">
        <v>0.16900000000000001</v>
      </c>
      <c r="L56" s="2"/>
      <c r="M56" s="2"/>
      <c r="N56" s="39">
        <v>0.26700000000000002</v>
      </c>
      <c r="O56" s="2"/>
      <c r="P56" s="2"/>
      <c r="Q56" s="39">
        <v>0.25900000000000001</v>
      </c>
      <c r="R56" s="2"/>
      <c r="S56" s="2"/>
      <c r="T56" s="39">
        <v>0.20599999999999999</v>
      </c>
      <c r="U56" s="37">
        <f t="shared" si="0"/>
        <v>0.22525000000000001</v>
      </c>
      <c r="V56" s="29">
        <v>1</v>
      </c>
      <c r="W56" s="3" t="s">
        <v>251</v>
      </c>
      <c r="Y56" s="44">
        <v>0.2</v>
      </c>
    </row>
    <row r="57" spans="2:25" ht="51" customHeight="1" x14ac:dyDescent="0.2">
      <c r="B57" s="34" t="s">
        <v>135</v>
      </c>
      <c r="C57" s="2" t="s">
        <v>134</v>
      </c>
      <c r="D57" s="2" t="s">
        <v>54</v>
      </c>
      <c r="E57" s="2" t="s">
        <v>75</v>
      </c>
      <c r="F57" s="2" t="s">
        <v>254</v>
      </c>
      <c r="G57" s="2" t="s">
        <v>178</v>
      </c>
      <c r="H57" s="2" t="s">
        <v>224</v>
      </c>
      <c r="I57" s="2"/>
      <c r="J57" s="2"/>
      <c r="K57" s="40">
        <v>64</v>
      </c>
      <c r="L57" s="40"/>
      <c r="M57" s="40"/>
      <c r="N57" s="40">
        <v>49</v>
      </c>
      <c r="O57" s="2"/>
      <c r="P57" s="2"/>
      <c r="Q57" s="2">
        <v>67</v>
      </c>
      <c r="R57" s="2"/>
      <c r="S57" s="2"/>
      <c r="T57" s="2">
        <v>61</v>
      </c>
      <c r="U57" s="48">
        <f t="shared" si="0"/>
        <v>60.25</v>
      </c>
      <c r="V57" s="29">
        <v>1</v>
      </c>
      <c r="W57" s="3" t="s">
        <v>251</v>
      </c>
      <c r="Y57" s="47">
        <v>50</v>
      </c>
    </row>
    <row r="58" spans="2:25" ht="51" customHeight="1" x14ac:dyDescent="0.2">
      <c r="B58" s="34" t="s">
        <v>135</v>
      </c>
      <c r="C58" s="2" t="s">
        <v>134</v>
      </c>
      <c r="D58" s="2" t="s">
        <v>54</v>
      </c>
      <c r="E58" s="2" t="s">
        <v>75</v>
      </c>
      <c r="F58" s="2" t="s">
        <v>254</v>
      </c>
      <c r="G58" s="2" t="s">
        <v>179</v>
      </c>
      <c r="H58" s="2" t="s">
        <v>224</v>
      </c>
      <c r="I58" s="2"/>
      <c r="J58" s="2"/>
      <c r="K58" s="29">
        <v>1</v>
      </c>
      <c r="L58" s="2"/>
      <c r="M58" s="2"/>
      <c r="N58" s="29">
        <v>1</v>
      </c>
      <c r="O58" s="2"/>
      <c r="P58" s="2"/>
      <c r="Q58" s="29">
        <v>1</v>
      </c>
      <c r="R58" s="2"/>
      <c r="S58" s="2"/>
      <c r="T58" s="29">
        <v>1</v>
      </c>
      <c r="U58" s="37">
        <f t="shared" si="0"/>
        <v>1</v>
      </c>
      <c r="V58" s="29">
        <v>1</v>
      </c>
      <c r="W58" s="3" t="s">
        <v>251</v>
      </c>
      <c r="Y58" s="44">
        <v>0.95</v>
      </c>
    </row>
    <row r="59" spans="2:25" ht="51" customHeight="1" x14ac:dyDescent="0.2">
      <c r="B59" s="34" t="s">
        <v>135</v>
      </c>
      <c r="C59" s="2" t="s">
        <v>134</v>
      </c>
      <c r="D59" s="2" t="s">
        <v>54</v>
      </c>
      <c r="E59" s="2" t="s">
        <v>75</v>
      </c>
      <c r="F59" s="2" t="s">
        <v>257</v>
      </c>
      <c r="G59" s="2" t="s">
        <v>180</v>
      </c>
      <c r="H59" s="2" t="s">
        <v>224</v>
      </c>
      <c r="I59" s="2"/>
      <c r="J59" s="2"/>
      <c r="K59" s="39">
        <v>0.874</v>
      </c>
      <c r="L59" s="2"/>
      <c r="M59" s="2"/>
      <c r="N59" s="39">
        <v>0.96199999999999997</v>
      </c>
      <c r="O59" s="2"/>
      <c r="P59" s="2"/>
      <c r="Q59" s="39">
        <v>0.871</v>
      </c>
      <c r="R59" s="2"/>
      <c r="S59" s="2"/>
      <c r="T59" s="39">
        <v>0.91500000000000004</v>
      </c>
      <c r="U59" s="37">
        <f>AVERAGE(I59:T59)</f>
        <v>0.90549999999999997</v>
      </c>
      <c r="V59" s="29">
        <v>1</v>
      </c>
      <c r="W59" s="3" t="s">
        <v>258</v>
      </c>
      <c r="Y59" s="44">
        <v>0.8</v>
      </c>
    </row>
    <row r="60" spans="2:25" ht="51" customHeight="1" x14ac:dyDescent="0.2">
      <c r="B60" s="34" t="s">
        <v>135</v>
      </c>
      <c r="C60" s="2" t="s">
        <v>134</v>
      </c>
      <c r="D60" s="2" t="s">
        <v>54</v>
      </c>
      <c r="E60" s="2" t="s">
        <v>75</v>
      </c>
      <c r="F60" s="2" t="s">
        <v>264</v>
      </c>
      <c r="G60" s="2" t="s">
        <v>185</v>
      </c>
      <c r="H60" s="2" t="s">
        <v>209</v>
      </c>
      <c r="I60" s="2"/>
      <c r="J60" s="2"/>
      <c r="K60" s="39">
        <v>0.76500000000000001</v>
      </c>
      <c r="L60" s="2"/>
      <c r="M60" s="2"/>
      <c r="N60" s="39">
        <v>0.95499999999999996</v>
      </c>
      <c r="O60" s="2"/>
      <c r="P60" s="2"/>
      <c r="Q60" s="39">
        <v>0.98399999999999999</v>
      </c>
      <c r="R60" s="2"/>
      <c r="S60" s="2"/>
      <c r="T60" s="39">
        <v>0.97899999999999998</v>
      </c>
      <c r="U60" s="37">
        <f>AVERAGE(I60:T60)</f>
        <v>0.92074999999999996</v>
      </c>
      <c r="V60" s="29">
        <v>1</v>
      </c>
      <c r="W60" s="3" t="s">
        <v>258</v>
      </c>
      <c r="Y60" s="44">
        <v>0.8</v>
      </c>
    </row>
    <row r="61" spans="2:25" ht="51" customHeight="1" x14ac:dyDescent="0.2">
      <c r="B61" s="34" t="s">
        <v>135</v>
      </c>
      <c r="C61" s="2" t="s">
        <v>134</v>
      </c>
      <c r="D61" s="2" t="s">
        <v>54</v>
      </c>
      <c r="E61" s="2" t="s">
        <v>75</v>
      </c>
      <c r="F61" s="2" t="s">
        <v>264</v>
      </c>
      <c r="G61" s="2" t="s">
        <v>265</v>
      </c>
      <c r="H61" s="2" t="s">
        <v>224</v>
      </c>
      <c r="I61" s="2"/>
      <c r="J61" s="2"/>
      <c r="K61" s="40">
        <v>450</v>
      </c>
      <c r="L61" s="40"/>
      <c r="M61" s="40"/>
      <c r="N61" s="40">
        <v>281</v>
      </c>
      <c r="O61" s="2"/>
      <c r="P61" s="2"/>
      <c r="Q61" s="2">
        <v>285</v>
      </c>
      <c r="R61" s="2"/>
      <c r="S61" s="2"/>
      <c r="T61" s="2">
        <v>211</v>
      </c>
      <c r="U61" s="49">
        <f t="shared" si="0"/>
        <v>306.75</v>
      </c>
      <c r="V61" s="29">
        <v>1</v>
      </c>
      <c r="W61" s="3" t="s">
        <v>258</v>
      </c>
      <c r="Y61" s="1">
        <v>300</v>
      </c>
    </row>
    <row r="62" spans="2:25" ht="51" x14ac:dyDescent="0.2">
      <c r="B62" s="34" t="s">
        <v>135</v>
      </c>
      <c r="C62" s="2" t="s">
        <v>134</v>
      </c>
      <c r="D62" s="2" t="s">
        <v>54</v>
      </c>
      <c r="E62" s="2" t="s">
        <v>75</v>
      </c>
      <c r="F62" s="2" t="s">
        <v>276</v>
      </c>
      <c r="G62" s="2" t="s">
        <v>191</v>
      </c>
      <c r="H62" s="2" t="s">
        <v>224</v>
      </c>
      <c r="I62" s="2"/>
      <c r="J62" s="2"/>
      <c r="K62" s="39">
        <v>0.88200000000000001</v>
      </c>
      <c r="L62" s="2"/>
      <c r="M62" s="2"/>
      <c r="N62" s="39">
        <v>1.0449999999999999</v>
      </c>
      <c r="O62" s="2"/>
      <c r="P62" s="2"/>
      <c r="Q62" s="29">
        <v>0.83</v>
      </c>
      <c r="R62" s="2"/>
      <c r="S62" s="2"/>
      <c r="T62" s="39">
        <v>0.97899999999999998</v>
      </c>
      <c r="U62" s="37">
        <f t="shared" si="0"/>
        <v>0.93400000000000005</v>
      </c>
      <c r="V62" s="29">
        <v>1</v>
      </c>
      <c r="W62" s="3" t="s">
        <v>258</v>
      </c>
      <c r="Y62" s="44">
        <v>0.8</v>
      </c>
    </row>
    <row r="63" spans="2:25" ht="51" x14ac:dyDescent="0.2">
      <c r="B63" s="34" t="s">
        <v>135</v>
      </c>
      <c r="C63" s="2" t="s">
        <v>134</v>
      </c>
      <c r="D63" s="2" t="s">
        <v>54</v>
      </c>
      <c r="E63" s="2" t="s">
        <v>75</v>
      </c>
      <c r="F63" s="2" t="s">
        <v>276</v>
      </c>
      <c r="G63" s="2" t="s">
        <v>192</v>
      </c>
      <c r="H63" s="2" t="s">
        <v>224</v>
      </c>
      <c r="I63" s="2"/>
      <c r="J63" s="2"/>
      <c r="K63" s="39">
        <v>0.999</v>
      </c>
      <c r="L63" s="2"/>
      <c r="M63" s="2"/>
      <c r="N63" s="39">
        <v>0.995</v>
      </c>
      <c r="O63" s="2"/>
      <c r="P63" s="2"/>
      <c r="Q63" s="39">
        <v>0.997</v>
      </c>
      <c r="R63" s="2"/>
      <c r="S63" s="2"/>
      <c r="T63" s="29">
        <v>1</v>
      </c>
      <c r="U63" s="38">
        <f>AVERAGE(I63:T63)</f>
        <v>0.99775000000000003</v>
      </c>
      <c r="V63" s="29">
        <v>1</v>
      </c>
      <c r="W63" s="3" t="s">
        <v>258</v>
      </c>
      <c r="Y63" s="44">
        <v>0.95</v>
      </c>
    </row>
    <row r="64" spans="2:25" ht="51" x14ac:dyDescent="0.2">
      <c r="B64" s="34" t="s">
        <v>135</v>
      </c>
      <c r="C64" s="2" t="s">
        <v>134</v>
      </c>
      <c r="D64" s="2" t="s">
        <v>54</v>
      </c>
      <c r="E64" s="2" t="s">
        <v>75</v>
      </c>
      <c r="F64" s="2" t="s">
        <v>276</v>
      </c>
      <c r="G64" s="2" t="s">
        <v>277</v>
      </c>
      <c r="H64" s="2" t="s">
        <v>209</v>
      </c>
      <c r="I64" s="2"/>
      <c r="J64" s="2"/>
      <c r="K64" s="39">
        <v>0.93600000000000005</v>
      </c>
      <c r="L64" s="2"/>
      <c r="M64" s="2"/>
      <c r="N64" s="39">
        <v>0.93200000000000005</v>
      </c>
      <c r="O64" s="2"/>
      <c r="P64" s="2"/>
      <c r="Q64" s="39">
        <v>0.93799999999999994</v>
      </c>
      <c r="R64" s="2"/>
      <c r="S64" s="2"/>
      <c r="T64" s="39">
        <v>0.90300000000000002</v>
      </c>
      <c r="U64" s="37">
        <f t="shared" si="0"/>
        <v>0.92725000000000002</v>
      </c>
      <c r="V64" s="37">
        <f t="shared" ref="V64" si="3">U64/Y64</f>
        <v>0.97605263157894739</v>
      </c>
      <c r="W64" s="3" t="s">
        <v>258</v>
      </c>
      <c r="Y64" s="44">
        <v>0.95</v>
      </c>
    </row>
    <row r="65" spans="2:25" ht="51" customHeight="1" x14ac:dyDescent="0.2">
      <c r="B65" s="34" t="s">
        <v>135</v>
      </c>
      <c r="C65" s="2" t="s">
        <v>134</v>
      </c>
      <c r="D65" s="2" t="s">
        <v>54</v>
      </c>
      <c r="E65" s="2" t="s">
        <v>75</v>
      </c>
      <c r="F65" s="2" t="s">
        <v>280</v>
      </c>
      <c r="G65" s="2" t="s">
        <v>202</v>
      </c>
      <c r="H65" s="2" t="s">
        <v>224</v>
      </c>
      <c r="I65" s="2"/>
      <c r="J65" s="2"/>
      <c r="K65" s="29">
        <v>0.37</v>
      </c>
      <c r="L65" s="2"/>
      <c r="M65" s="2"/>
      <c r="N65" s="39">
        <v>0.54100000000000004</v>
      </c>
      <c r="O65" s="2"/>
      <c r="P65" s="2"/>
      <c r="Q65" s="39">
        <v>0.68400000000000005</v>
      </c>
      <c r="R65" s="2"/>
      <c r="S65" s="2"/>
      <c r="T65" s="39">
        <v>0.95899999999999996</v>
      </c>
      <c r="U65" s="37">
        <f>AVERAGE(I65:T65)</f>
        <v>0.63850000000000007</v>
      </c>
      <c r="V65" s="37">
        <f>U65/Y65</f>
        <v>0.79812500000000008</v>
      </c>
      <c r="W65" s="3" t="s">
        <v>258</v>
      </c>
      <c r="Y65" s="44">
        <v>0.8</v>
      </c>
    </row>
    <row r="66" spans="2:25" ht="51" customHeight="1" x14ac:dyDescent="0.2">
      <c r="B66" s="34" t="s">
        <v>135</v>
      </c>
      <c r="C66" s="2" t="s">
        <v>134</v>
      </c>
      <c r="D66" s="2" t="s">
        <v>54</v>
      </c>
      <c r="E66" s="2" t="s">
        <v>75</v>
      </c>
      <c r="F66" s="2" t="s">
        <v>280</v>
      </c>
      <c r="G66" s="2" t="s">
        <v>201</v>
      </c>
      <c r="H66" s="2" t="s">
        <v>224</v>
      </c>
      <c r="I66" s="2"/>
      <c r="J66" s="2"/>
      <c r="K66" s="29">
        <v>1</v>
      </c>
      <c r="L66" s="2"/>
      <c r="M66" s="2"/>
      <c r="N66" s="39">
        <v>0.98099999999999998</v>
      </c>
      <c r="O66" s="2"/>
      <c r="P66" s="2"/>
      <c r="Q66" s="29">
        <v>1</v>
      </c>
      <c r="R66" s="2"/>
      <c r="S66" s="2"/>
      <c r="T66" s="29">
        <v>1</v>
      </c>
      <c r="U66" s="38">
        <f t="shared" si="0"/>
        <v>0.99524999999999997</v>
      </c>
      <c r="V66" s="29">
        <v>1</v>
      </c>
      <c r="W66" s="3" t="s">
        <v>258</v>
      </c>
      <c r="Y66" s="44">
        <v>0.8</v>
      </c>
    </row>
    <row r="67" spans="2:25" ht="51" customHeight="1" x14ac:dyDescent="0.2">
      <c r="B67" s="34" t="s">
        <v>135</v>
      </c>
      <c r="C67" s="2" t="s">
        <v>134</v>
      </c>
      <c r="D67" s="2" t="s">
        <v>54</v>
      </c>
      <c r="E67" s="2" t="s">
        <v>75</v>
      </c>
      <c r="F67" s="2" t="s">
        <v>280</v>
      </c>
      <c r="G67" s="2" t="s">
        <v>200</v>
      </c>
      <c r="H67" s="2" t="s">
        <v>215</v>
      </c>
      <c r="I67" s="2"/>
      <c r="J67" s="2"/>
      <c r="K67" s="39">
        <v>0.60499999999999998</v>
      </c>
      <c r="L67" s="2"/>
      <c r="M67" s="2"/>
      <c r="N67" s="29">
        <v>0.63</v>
      </c>
      <c r="O67" s="2"/>
      <c r="P67" s="2"/>
      <c r="Q67" s="39">
        <v>0.86799999999999999</v>
      </c>
      <c r="R67" s="2"/>
      <c r="S67" s="2"/>
      <c r="T67" s="39">
        <v>0.77800000000000002</v>
      </c>
      <c r="U67" s="37">
        <f>AVERAGE(I67:T67)</f>
        <v>0.72024999999999995</v>
      </c>
      <c r="V67" s="37">
        <f t="shared" ref="V67:V69" si="4">U67/Y67</f>
        <v>0.90031249999999985</v>
      </c>
      <c r="W67" s="3" t="s">
        <v>258</v>
      </c>
      <c r="Y67" s="44">
        <v>0.8</v>
      </c>
    </row>
    <row r="68" spans="2:25" ht="51" customHeight="1" x14ac:dyDescent="0.2">
      <c r="B68" s="34" t="s">
        <v>135</v>
      </c>
      <c r="C68" s="2" t="s">
        <v>134</v>
      </c>
      <c r="D68" s="2" t="s">
        <v>54</v>
      </c>
      <c r="E68" s="2" t="s">
        <v>75</v>
      </c>
      <c r="F68" s="2" t="s">
        <v>283</v>
      </c>
      <c r="G68" s="2" t="s">
        <v>206</v>
      </c>
      <c r="H68" s="2" t="s">
        <v>224</v>
      </c>
      <c r="I68" s="2"/>
      <c r="J68" s="2"/>
      <c r="K68" s="29">
        <v>1</v>
      </c>
      <c r="L68" s="2"/>
      <c r="M68" s="2"/>
      <c r="N68" s="29">
        <v>1</v>
      </c>
      <c r="O68" s="2"/>
      <c r="P68" s="2"/>
      <c r="Q68" s="29">
        <v>1</v>
      </c>
      <c r="R68" s="2"/>
      <c r="S68" s="2"/>
      <c r="T68" s="29">
        <v>1</v>
      </c>
      <c r="U68" s="37">
        <f t="shared" si="0"/>
        <v>1</v>
      </c>
      <c r="V68" s="37">
        <f t="shared" si="4"/>
        <v>1</v>
      </c>
      <c r="W68" s="3" t="s">
        <v>284</v>
      </c>
      <c r="Y68" s="44">
        <v>1</v>
      </c>
    </row>
    <row r="69" spans="2:25" ht="51" customHeight="1" x14ac:dyDescent="0.2">
      <c r="B69" s="34" t="s">
        <v>135</v>
      </c>
      <c r="C69" s="2" t="s">
        <v>134</v>
      </c>
      <c r="D69" s="2" t="s">
        <v>54</v>
      </c>
      <c r="E69" s="2" t="s">
        <v>75</v>
      </c>
      <c r="F69" s="2" t="s">
        <v>283</v>
      </c>
      <c r="G69" s="2" t="s">
        <v>207</v>
      </c>
      <c r="H69" s="2" t="s">
        <v>224</v>
      </c>
      <c r="I69" s="2"/>
      <c r="J69" s="2"/>
      <c r="K69" s="39">
        <v>2.1669999999999998</v>
      </c>
      <c r="L69" s="2"/>
      <c r="M69" s="2"/>
      <c r="N69" s="29">
        <v>1.1000000000000001</v>
      </c>
      <c r="O69" s="2"/>
      <c r="P69" s="2"/>
      <c r="Q69" s="39">
        <v>1.2290000000000001</v>
      </c>
      <c r="R69" s="2"/>
      <c r="S69" s="2"/>
      <c r="T69" s="39">
        <v>1.706</v>
      </c>
      <c r="U69" s="37">
        <f t="shared" si="0"/>
        <v>1.5505</v>
      </c>
      <c r="V69" s="37">
        <f t="shared" si="4"/>
        <v>1.5505</v>
      </c>
      <c r="W69" s="3" t="s">
        <v>284</v>
      </c>
      <c r="Y69" s="44">
        <v>1</v>
      </c>
    </row>
    <row r="70" spans="2:25" ht="51" x14ac:dyDescent="0.2">
      <c r="B70" s="34" t="s">
        <v>135</v>
      </c>
      <c r="C70" s="2" t="s">
        <v>134</v>
      </c>
      <c r="D70" s="2" t="s">
        <v>54</v>
      </c>
      <c r="E70" s="2" t="s">
        <v>75</v>
      </c>
      <c r="F70" s="2" t="s">
        <v>252</v>
      </c>
      <c r="G70" s="2" t="s">
        <v>170</v>
      </c>
      <c r="H70" s="2" t="s">
        <v>224</v>
      </c>
      <c r="I70" s="2"/>
      <c r="J70" s="2"/>
      <c r="K70" s="29">
        <v>1</v>
      </c>
      <c r="L70" s="2"/>
      <c r="M70" s="2"/>
      <c r="N70" s="29">
        <v>1</v>
      </c>
      <c r="O70" s="2"/>
      <c r="P70" s="2"/>
      <c r="Q70" s="2"/>
      <c r="R70" s="2"/>
      <c r="S70" s="2"/>
      <c r="T70" s="2"/>
      <c r="U70" s="37">
        <f t="shared" si="0"/>
        <v>1</v>
      </c>
      <c r="V70" s="37">
        <f>U70/Y70</f>
        <v>1</v>
      </c>
      <c r="W70" s="3" t="s">
        <v>251</v>
      </c>
      <c r="Y70" s="44">
        <v>1</v>
      </c>
    </row>
    <row r="71" spans="2:25" ht="51" x14ac:dyDescent="0.2">
      <c r="B71" s="34" t="s">
        <v>135</v>
      </c>
      <c r="C71" s="2" t="s">
        <v>134</v>
      </c>
      <c r="D71" s="2" t="s">
        <v>54</v>
      </c>
      <c r="E71" s="2" t="s">
        <v>75</v>
      </c>
      <c r="F71" s="2" t="s">
        <v>252</v>
      </c>
      <c r="G71" s="2" t="s">
        <v>171</v>
      </c>
      <c r="H71" s="2" t="s">
        <v>224</v>
      </c>
      <c r="I71" s="2"/>
      <c r="J71" s="2"/>
      <c r="K71" s="29">
        <v>0.56000000000000005</v>
      </c>
      <c r="L71" s="2"/>
      <c r="M71" s="2"/>
      <c r="N71" s="29">
        <v>0.89</v>
      </c>
      <c r="O71" s="2"/>
      <c r="P71" s="2"/>
      <c r="Q71" s="2"/>
      <c r="R71" s="2"/>
      <c r="S71" s="2"/>
      <c r="T71" s="2"/>
      <c r="U71" s="37">
        <f t="shared" si="0"/>
        <v>0.72500000000000009</v>
      </c>
      <c r="V71" s="37">
        <f t="shared" ref="V71:V72" si="5">U71/Y71</f>
        <v>0.72500000000000009</v>
      </c>
      <c r="W71" s="3" t="s">
        <v>251</v>
      </c>
      <c r="Y71" s="44">
        <v>1</v>
      </c>
    </row>
    <row r="72" spans="2:25" ht="51" x14ac:dyDescent="0.2">
      <c r="B72" s="34" t="s">
        <v>135</v>
      </c>
      <c r="C72" s="2" t="s">
        <v>134</v>
      </c>
      <c r="D72" s="2" t="s">
        <v>54</v>
      </c>
      <c r="E72" s="2" t="s">
        <v>75</v>
      </c>
      <c r="F72" s="2" t="s">
        <v>252</v>
      </c>
      <c r="G72" s="2" t="s">
        <v>172</v>
      </c>
      <c r="H72" s="2" t="s">
        <v>215</v>
      </c>
      <c r="I72" s="2"/>
      <c r="J72" s="2"/>
      <c r="K72" s="39">
        <v>0.91400000000000003</v>
      </c>
      <c r="L72" s="2"/>
      <c r="M72" s="2"/>
      <c r="N72" s="29">
        <v>1.17</v>
      </c>
      <c r="O72" s="2"/>
      <c r="P72" s="2"/>
      <c r="Q72" s="2"/>
      <c r="R72" s="2"/>
      <c r="S72" s="2"/>
      <c r="T72" s="2"/>
      <c r="U72" s="37">
        <f t="shared" si="0"/>
        <v>1.042</v>
      </c>
      <c r="V72" s="37">
        <f t="shared" si="5"/>
        <v>1.042</v>
      </c>
      <c r="W72" s="3" t="s">
        <v>251</v>
      </c>
      <c r="Y72" s="44">
        <v>1</v>
      </c>
    </row>
    <row r="73" spans="2:25" ht="51" x14ac:dyDescent="0.2">
      <c r="B73" s="34" t="s">
        <v>135</v>
      </c>
      <c r="C73" s="2" t="s">
        <v>134</v>
      </c>
      <c r="D73" s="2" t="s">
        <v>54</v>
      </c>
      <c r="E73" s="2" t="s">
        <v>75</v>
      </c>
      <c r="F73" s="2" t="s">
        <v>253</v>
      </c>
      <c r="G73" s="2" t="s">
        <v>173</v>
      </c>
      <c r="H73" s="2" t="s">
        <v>215</v>
      </c>
      <c r="I73" s="2"/>
      <c r="J73" s="2"/>
      <c r="K73" s="29">
        <v>1</v>
      </c>
      <c r="L73" s="2"/>
      <c r="M73" s="2"/>
      <c r="N73" s="29">
        <v>1</v>
      </c>
      <c r="O73" s="2"/>
      <c r="P73" s="2"/>
      <c r="Q73" s="29">
        <v>1</v>
      </c>
      <c r="R73" s="2"/>
      <c r="S73" s="2"/>
      <c r="T73" s="2"/>
      <c r="U73" s="37">
        <f t="shared" si="0"/>
        <v>1</v>
      </c>
      <c r="V73" s="29">
        <f>U73/Y73</f>
        <v>1</v>
      </c>
      <c r="W73" s="3" t="s">
        <v>251</v>
      </c>
      <c r="Y73" s="44">
        <v>1</v>
      </c>
    </row>
    <row r="74" spans="2:25" ht="51" x14ac:dyDescent="0.2">
      <c r="B74" s="34" t="s">
        <v>135</v>
      </c>
      <c r="C74" s="2" t="s">
        <v>134</v>
      </c>
      <c r="D74" s="2" t="s">
        <v>54</v>
      </c>
      <c r="E74" s="2" t="s">
        <v>75</v>
      </c>
      <c r="F74" s="2" t="s">
        <v>253</v>
      </c>
      <c r="G74" s="2" t="s">
        <v>174</v>
      </c>
      <c r="H74" s="2" t="s">
        <v>215</v>
      </c>
      <c r="I74" s="2"/>
      <c r="J74" s="2"/>
      <c r="K74" s="29">
        <v>1</v>
      </c>
      <c r="L74" s="2"/>
      <c r="M74" s="2"/>
      <c r="N74" s="29">
        <v>1</v>
      </c>
      <c r="O74" s="2"/>
      <c r="P74" s="2"/>
      <c r="Q74" s="29">
        <v>1</v>
      </c>
      <c r="R74" s="2"/>
      <c r="S74" s="2"/>
      <c r="T74" s="2"/>
      <c r="U74" s="37">
        <f t="shared" ref="U74:U117" si="6">AVERAGE(I74:T74)</f>
        <v>1</v>
      </c>
      <c r="V74" s="29">
        <f>U74/Y74</f>
        <v>1</v>
      </c>
      <c r="W74" s="3" t="s">
        <v>251</v>
      </c>
      <c r="Y74" s="44">
        <v>1</v>
      </c>
    </row>
    <row r="75" spans="2:25" ht="51" x14ac:dyDescent="0.2">
      <c r="B75" s="34" t="s">
        <v>135</v>
      </c>
      <c r="C75" s="2" t="s">
        <v>134</v>
      </c>
      <c r="D75" s="2" t="s">
        <v>54</v>
      </c>
      <c r="E75" s="2" t="s">
        <v>75</v>
      </c>
      <c r="F75" s="2" t="s">
        <v>253</v>
      </c>
      <c r="G75" s="2" t="s">
        <v>175</v>
      </c>
      <c r="H75" s="2" t="s">
        <v>215</v>
      </c>
      <c r="I75" s="2"/>
      <c r="J75" s="2"/>
      <c r="K75" s="29">
        <v>1</v>
      </c>
      <c r="L75" s="2"/>
      <c r="M75" s="2"/>
      <c r="N75" s="29">
        <v>1</v>
      </c>
      <c r="O75" s="2"/>
      <c r="P75" s="2"/>
      <c r="Q75" s="29">
        <v>1</v>
      </c>
      <c r="R75" s="2"/>
      <c r="S75" s="2"/>
      <c r="T75" s="2"/>
      <c r="U75" s="37">
        <f t="shared" si="6"/>
        <v>1</v>
      </c>
      <c r="V75" s="29">
        <f t="shared" ref="V75:V82" si="7">U75/Y75</f>
        <v>1.0309278350515465</v>
      </c>
      <c r="W75" s="3" t="s">
        <v>251</v>
      </c>
      <c r="Y75" s="44">
        <v>0.97</v>
      </c>
    </row>
    <row r="76" spans="2:25" ht="51" x14ac:dyDescent="0.2">
      <c r="B76" s="34" t="s">
        <v>135</v>
      </c>
      <c r="C76" s="2" t="s">
        <v>134</v>
      </c>
      <c r="D76" s="2" t="s">
        <v>54</v>
      </c>
      <c r="E76" s="2" t="s">
        <v>75</v>
      </c>
      <c r="F76" s="2" t="s">
        <v>268</v>
      </c>
      <c r="G76" s="2" t="s">
        <v>266</v>
      </c>
      <c r="H76" s="2" t="s">
        <v>224</v>
      </c>
      <c r="I76" s="2"/>
      <c r="J76" s="2"/>
      <c r="K76" s="39">
        <v>0.58599999999999997</v>
      </c>
      <c r="L76" s="2"/>
      <c r="M76" s="2"/>
      <c r="N76" s="39">
        <v>0.57099999999999995</v>
      </c>
      <c r="O76" s="2"/>
      <c r="P76" s="2"/>
      <c r="Q76" s="39">
        <v>0.81499999999999995</v>
      </c>
      <c r="R76" s="2"/>
      <c r="S76" s="2"/>
      <c r="T76" s="39">
        <v>0.97199999999999998</v>
      </c>
      <c r="U76" s="37">
        <f t="shared" si="6"/>
        <v>0.73599999999999999</v>
      </c>
      <c r="V76" s="37">
        <f t="shared" si="7"/>
        <v>0.81777777777777771</v>
      </c>
      <c r="W76" s="3" t="s">
        <v>258</v>
      </c>
      <c r="Y76" s="44">
        <v>0.9</v>
      </c>
    </row>
    <row r="77" spans="2:25" ht="51" x14ac:dyDescent="0.2">
      <c r="B77" s="34" t="s">
        <v>135</v>
      </c>
      <c r="C77" s="2" t="s">
        <v>134</v>
      </c>
      <c r="D77" s="2" t="s">
        <v>54</v>
      </c>
      <c r="E77" s="2" t="s">
        <v>75</v>
      </c>
      <c r="F77" s="2" t="s">
        <v>268</v>
      </c>
      <c r="G77" s="2" t="s">
        <v>267</v>
      </c>
      <c r="H77" s="2" t="s">
        <v>255</v>
      </c>
      <c r="I77" s="2"/>
      <c r="J77" s="2"/>
      <c r="K77" s="39">
        <v>0.90700000000000003</v>
      </c>
      <c r="L77" s="2"/>
      <c r="M77" s="2"/>
      <c r="N77" s="39">
        <v>0.86799999999999999</v>
      </c>
      <c r="O77" s="2"/>
      <c r="P77" s="2"/>
      <c r="Q77" s="29">
        <v>0.92</v>
      </c>
      <c r="R77" s="2"/>
      <c r="S77" s="2"/>
      <c r="T77" s="39">
        <v>0.92500000000000004</v>
      </c>
      <c r="U77" s="37">
        <f t="shared" si="6"/>
        <v>0.90500000000000003</v>
      </c>
      <c r="V77" s="29">
        <v>1</v>
      </c>
      <c r="W77" s="3" t="s">
        <v>258</v>
      </c>
      <c r="Y77" s="44">
        <v>0.9</v>
      </c>
    </row>
    <row r="78" spans="2:25" ht="51" x14ac:dyDescent="0.2">
      <c r="B78" s="34" t="s">
        <v>135</v>
      </c>
      <c r="C78" s="2" t="s">
        <v>134</v>
      </c>
      <c r="D78" s="2" t="s">
        <v>54</v>
      </c>
      <c r="E78" s="2" t="s">
        <v>75</v>
      </c>
      <c r="F78" s="2" t="s">
        <v>268</v>
      </c>
      <c r="G78" s="2" t="s">
        <v>186</v>
      </c>
      <c r="H78" s="2" t="s">
        <v>224</v>
      </c>
      <c r="I78" s="2"/>
      <c r="J78" s="2"/>
      <c r="K78" s="29">
        <v>1</v>
      </c>
      <c r="L78" s="2"/>
      <c r="M78" s="2"/>
      <c r="N78" s="39">
        <v>0.98899999999999999</v>
      </c>
      <c r="O78" s="2"/>
      <c r="P78" s="2"/>
      <c r="Q78" s="29">
        <v>1</v>
      </c>
      <c r="R78" s="2"/>
      <c r="S78" s="2"/>
      <c r="T78" s="29">
        <v>1</v>
      </c>
      <c r="U78" s="37">
        <f t="shared" si="6"/>
        <v>0.99724999999999997</v>
      </c>
      <c r="V78" s="29">
        <v>1</v>
      </c>
      <c r="W78" s="3" t="s">
        <v>258</v>
      </c>
      <c r="Y78" s="44">
        <v>0.9</v>
      </c>
    </row>
    <row r="79" spans="2:25" ht="51" x14ac:dyDescent="0.2">
      <c r="B79" s="34" t="s">
        <v>135</v>
      </c>
      <c r="C79" s="2" t="s">
        <v>134</v>
      </c>
      <c r="D79" s="2" t="s">
        <v>54</v>
      </c>
      <c r="E79" s="2" t="s">
        <v>75</v>
      </c>
      <c r="F79" s="2" t="s">
        <v>268</v>
      </c>
      <c r="G79" s="2" t="s">
        <v>269</v>
      </c>
      <c r="H79" s="2" t="s">
        <v>209</v>
      </c>
      <c r="I79" s="2"/>
      <c r="J79" s="2"/>
      <c r="K79" s="39">
        <v>0.998</v>
      </c>
      <c r="L79" s="2"/>
      <c r="M79" s="2"/>
      <c r="N79" s="39">
        <v>0.999</v>
      </c>
      <c r="O79" s="2"/>
      <c r="P79" s="2"/>
      <c r="Q79" s="29">
        <v>1</v>
      </c>
      <c r="R79" s="2"/>
      <c r="S79" s="2"/>
      <c r="T79" s="28">
        <v>0.995</v>
      </c>
      <c r="U79" s="37">
        <f t="shared" si="6"/>
        <v>0.998</v>
      </c>
      <c r="V79" s="29">
        <v>1</v>
      </c>
      <c r="W79" s="3" t="s">
        <v>258</v>
      </c>
      <c r="Y79" s="44">
        <v>0.9</v>
      </c>
    </row>
    <row r="80" spans="2:25" ht="51" x14ac:dyDescent="0.2">
      <c r="B80" s="34" t="s">
        <v>135</v>
      </c>
      <c r="C80" s="2" t="s">
        <v>134</v>
      </c>
      <c r="D80" s="2" t="s">
        <v>54</v>
      </c>
      <c r="E80" s="2" t="s">
        <v>75</v>
      </c>
      <c r="F80" s="2" t="s">
        <v>281</v>
      </c>
      <c r="G80" s="2" t="s">
        <v>203</v>
      </c>
      <c r="H80" s="2" t="s">
        <v>209</v>
      </c>
      <c r="I80" s="2"/>
      <c r="J80" s="2"/>
      <c r="K80" s="29"/>
      <c r="L80" s="29">
        <v>1</v>
      </c>
      <c r="M80" s="2"/>
      <c r="N80" s="29"/>
      <c r="O80" s="2"/>
      <c r="P80" s="29">
        <v>1</v>
      </c>
      <c r="Q80" s="2"/>
      <c r="R80" s="2"/>
      <c r="S80" s="2"/>
      <c r="T80" s="29">
        <v>1</v>
      </c>
      <c r="U80" s="37">
        <f t="shared" si="6"/>
        <v>1</v>
      </c>
      <c r="V80" s="29">
        <v>1</v>
      </c>
      <c r="W80" s="3" t="s">
        <v>282</v>
      </c>
      <c r="Y80" s="44">
        <v>0.9</v>
      </c>
    </row>
    <row r="81" spans="2:25" ht="51" x14ac:dyDescent="0.2">
      <c r="B81" s="34" t="s">
        <v>135</v>
      </c>
      <c r="C81" s="2" t="s">
        <v>134</v>
      </c>
      <c r="D81" s="2" t="s">
        <v>54</v>
      </c>
      <c r="E81" s="2" t="s">
        <v>75</v>
      </c>
      <c r="F81" s="2" t="s">
        <v>281</v>
      </c>
      <c r="G81" s="2" t="s">
        <v>204</v>
      </c>
      <c r="H81" s="2" t="s">
        <v>209</v>
      </c>
      <c r="I81" s="2"/>
      <c r="J81" s="2"/>
      <c r="K81" s="29"/>
      <c r="L81" s="29">
        <v>1</v>
      </c>
      <c r="M81" s="2"/>
      <c r="N81" s="29"/>
      <c r="O81" s="2"/>
      <c r="P81" s="29">
        <v>1</v>
      </c>
      <c r="Q81" s="2"/>
      <c r="R81" s="2"/>
      <c r="S81" s="2"/>
      <c r="T81" s="29">
        <v>1</v>
      </c>
      <c r="U81" s="37">
        <f t="shared" si="6"/>
        <v>1</v>
      </c>
      <c r="V81" s="29">
        <v>1</v>
      </c>
      <c r="W81" s="3" t="s">
        <v>282</v>
      </c>
      <c r="Y81" s="44">
        <v>0.9</v>
      </c>
    </row>
    <row r="82" spans="2:25" ht="51" x14ac:dyDescent="0.2">
      <c r="B82" s="34" t="s">
        <v>135</v>
      </c>
      <c r="C82" s="2" t="s">
        <v>134</v>
      </c>
      <c r="D82" s="2" t="s">
        <v>54</v>
      </c>
      <c r="E82" s="2" t="s">
        <v>75</v>
      </c>
      <c r="F82" s="2" t="s">
        <v>281</v>
      </c>
      <c r="G82" s="2" t="s">
        <v>205</v>
      </c>
      <c r="H82" s="2" t="s">
        <v>209</v>
      </c>
      <c r="I82" s="2"/>
      <c r="J82" s="2"/>
      <c r="K82" s="29"/>
      <c r="L82" s="2"/>
      <c r="M82" s="2"/>
      <c r="N82" s="29"/>
      <c r="O82" s="2"/>
      <c r="P82" s="2"/>
      <c r="Q82" s="2"/>
      <c r="R82" s="2"/>
      <c r="S82" s="2"/>
      <c r="T82" s="29"/>
      <c r="U82" s="37" t="e">
        <f t="shared" si="6"/>
        <v>#DIV/0!</v>
      </c>
      <c r="V82" s="37" t="e">
        <f t="shared" si="7"/>
        <v>#DIV/0!</v>
      </c>
      <c r="W82" s="3" t="s">
        <v>282</v>
      </c>
      <c r="Y82" s="44">
        <v>0.9</v>
      </c>
    </row>
    <row r="83" spans="2:25" ht="102" customHeight="1" x14ac:dyDescent="0.2">
      <c r="B83" s="34" t="s">
        <v>133</v>
      </c>
      <c r="C83" s="2" t="s">
        <v>136</v>
      </c>
      <c r="D83" s="2" t="s">
        <v>59</v>
      </c>
      <c r="E83" s="2" t="s">
        <v>58</v>
      </c>
      <c r="F83" s="2" t="s">
        <v>225</v>
      </c>
      <c r="G83" s="2" t="s">
        <v>150</v>
      </c>
      <c r="H83" s="2" t="s">
        <v>224</v>
      </c>
      <c r="I83" s="2"/>
      <c r="J83" s="2"/>
      <c r="K83" s="29">
        <v>1.5</v>
      </c>
      <c r="L83" s="2"/>
      <c r="M83" s="2"/>
      <c r="N83" s="29">
        <v>1.1299999999999999</v>
      </c>
      <c r="O83" s="2"/>
      <c r="P83" s="2"/>
      <c r="Q83" s="29">
        <v>1.2</v>
      </c>
      <c r="R83" s="2"/>
      <c r="S83" s="2"/>
      <c r="T83" s="29">
        <v>1</v>
      </c>
      <c r="U83" s="37">
        <f t="shared" si="6"/>
        <v>1.2075</v>
      </c>
      <c r="V83" s="29">
        <v>1</v>
      </c>
      <c r="W83" s="3" t="s">
        <v>63</v>
      </c>
      <c r="Y83" s="44">
        <v>0.9</v>
      </c>
    </row>
    <row r="84" spans="2:25" ht="114.75" x14ac:dyDescent="0.2">
      <c r="B84" s="34" t="s">
        <v>133</v>
      </c>
      <c r="C84" s="2" t="s">
        <v>136</v>
      </c>
      <c r="D84" s="2" t="s">
        <v>59</v>
      </c>
      <c r="E84" s="2" t="s">
        <v>58</v>
      </c>
      <c r="F84" s="2" t="s">
        <v>225</v>
      </c>
      <c r="G84" s="2" t="s">
        <v>151</v>
      </c>
      <c r="H84" s="2" t="s">
        <v>224</v>
      </c>
      <c r="I84" s="2"/>
      <c r="J84" s="2"/>
      <c r="K84" s="29"/>
      <c r="L84" s="2"/>
      <c r="M84" s="2"/>
      <c r="N84" s="29"/>
      <c r="O84" s="2"/>
      <c r="P84" s="2"/>
      <c r="Q84" s="2"/>
      <c r="R84" s="2"/>
      <c r="S84" s="2"/>
      <c r="T84" s="29">
        <v>0.83</v>
      </c>
      <c r="U84" s="37">
        <f t="shared" si="6"/>
        <v>0.83</v>
      </c>
      <c r="V84" s="29">
        <v>1</v>
      </c>
      <c r="W84" s="3" t="s">
        <v>63</v>
      </c>
      <c r="Y84" s="44">
        <v>0.7</v>
      </c>
    </row>
    <row r="85" spans="2:25" ht="102" customHeight="1" x14ac:dyDescent="0.2">
      <c r="B85" s="34" t="s">
        <v>133</v>
      </c>
      <c r="C85" s="2" t="s">
        <v>136</v>
      </c>
      <c r="D85" s="2" t="s">
        <v>59</v>
      </c>
      <c r="E85" s="2" t="s">
        <v>58</v>
      </c>
      <c r="F85" s="2" t="s">
        <v>228</v>
      </c>
      <c r="G85" s="2" t="s">
        <v>230</v>
      </c>
      <c r="H85" s="2" t="s">
        <v>224</v>
      </c>
      <c r="I85" s="2"/>
      <c r="J85" s="2"/>
      <c r="K85" s="39">
        <v>0.92900000000000005</v>
      </c>
      <c r="L85" s="2"/>
      <c r="M85" s="2"/>
      <c r="N85" s="39">
        <v>0.92800000000000005</v>
      </c>
      <c r="O85" s="2"/>
      <c r="P85" s="2"/>
      <c r="Q85" s="28">
        <v>0.96299999999999997</v>
      </c>
      <c r="R85" s="2"/>
      <c r="S85" s="2"/>
      <c r="T85" s="29">
        <v>0.74</v>
      </c>
      <c r="U85" s="37">
        <f t="shared" si="6"/>
        <v>0.89000000000000012</v>
      </c>
      <c r="V85" s="37">
        <f t="shared" ref="V85" si="8">U85/Y85</f>
        <v>0.98888888888888904</v>
      </c>
      <c r="W85" s="3" t="s">
        <v>63</v>
      </c>
      <c r="Y85" s="44">
        <v>0.9</v>
      </c>
    </row>
    <row r="86" spans="2:25" ht="102" customHeight="1" x14ac:dyDescent="0.2">
      <c r="B86" s="34" t="s">
        <v>133</v>
      </c>
      <c r="C86" s="2" t="s">
        <v>136</v>
      </c>
      <c r="D86" s="2" t="s">
        <v>59</v>
      </c>
      <c r="E86" s="2" t="s">
        <v>58</v>
      </c>
      <c r="F86" s="2" t="s">
        <v>233</v>
      </c>
      <c r="G86" s="2" t="s">
        <v>237</v>
      </c>
      <c r="H86" s="2" t="s">
        <v>224</v>
      </c>
      <c r="I86" s="2"/>
      <c r="J86" s="2"/>
      <c r="K86" s="29"/>
      <c r="L86" s="2"/>
      <c r="M86" s="2"/>
      <c r="N86" s="29">
        <v>1</v>
      </c>
      <c r="O86" s="2"/>
      <c r="P86" s="2"/>
      <c r="Q86" s="2"/>
      <c r="R86" s="2"/>
      <c r="S86" s="2"/>
      <c r="T86" s="29">
        <v>1.1200000000000001</v>
      </c>
      <c r="U86" s="37">
        <f t="shared" si="6"/>
        <v>1.06</v>
      </c>
      <c r="V86" s="29">
        <v>1</v>
      </c>
      <c r="W86" s="3" t="s">
        <v>65</v>
      </c>
      <c r="Y86" s="44">
        <v>0.9</v>
      </c>
    </row>
    <row r="87" spans="2:25" ht="102" x14ac:dyDescent="0.2">
      <c r="B87" s="34" t="s">
        <v>133</v>
      </c>
      <c r="C87" s="2" t="s">
        <v>136</v>
      </c>
      <c r="D87" s="2" t="s">
        <v>59</v>
      </c>
      <c r="E87" s="2" t="s">
        <v>58</v>
      </c>
      <c r="F87" s="2" t="s">
        <v>233</v>
      </c>
      <c r="G87" s="2" t="s">
        <v>240</v>
      </c>
      <c r="H87" s="2" t="s">
        <v>224</v>
      </c>
      <c r="I87" s="2"/>
      <c r="J87" s="2"/>
      <c r="K87" s="29">
        <v>1</v>
      </c>
      <c r="L87" s="2"/>
      <c r="M87" s="2"/>
      <c r="N87" s="29"/>
      <c r="O87" s="2"/>
      <c r="P87" s="2"/>
      <c r="Q87" s="2"/>
      <c r="R87" s="2"/>
      <c r="S87" s="2"/>
      <c r="T87" s="2"/>
      <c r="U87" s="37">
        <f>K87/4</f>
        <v>0.25</v>
      </c>
      <c r="V87" s="29">
        <f>U87/80%</f>
        <v>0.3125</v>
      </c>
      <c r="W87" s="3" t="s">
        <v>65</v>
      </c>
      <c r="Y87" s="44">
        <v>0.8</v>
      </c>
    </row>
    <row r="88" spans="2:25" ht="102" customHeight="1" x14ac:dyDescent="0.2">
      <c r="B88" s="34" t="s">
        <v>133</v>
      </c>
      <c r="C88" s="2" t="s">
        <v>136</v>
      </c>
      <c r="D88" s="2" t="s">
        <v>59</v>
      </c>
      <c r="E88" s="2" t="s">
        <v>58</v>
      </c>
      <c r="F88" s="2" t="s">
        <v>243</v>
      </c>
      <c r="G88" s="2" t="s">
        <v>242</v>
      </c>
      <c r="H88" s="2" t="s">
        <v>209</v>
      </c>
      <c r="I88" s="2"/>
      <c r="J88" s="2"/>
      <c r="K88" s="29"/>
      <c r="L88" s="2"/>
      <c r="M88" s="2"/>
      <c r="N88" s="29">
        <v>1</v>
      </c>
      <c r="O88" s="2"/>
      <c r="P88" s="2"/>
      <c r="Q88" s="2"/>
      <c r="R88" s="2"/>
      <c r="S88" s="2"/>
      <c r="T88" s="29">
        <v>1</v>
      </c>
      <c r="U88" s="37">
        <f t="shared" si="6"/>
        <v>1</v>
      </c>
      <c r="V88" s="29">
        <v>1</v>
      </c>
      <c r="W88" s="3" t="s">
        <v>65</v>
      </c>
      <c r="Y88" s="44">
        <v>0.9</v>
      </c>
    </row>
    <row r="89" spans="2:25" ht="102" customHeight="1" x14ac:dyDescent="0.2">
      <c r="B89" s="34" t="s">
        <v>133</v>
      </c>
      <c r="C89" s="2" t="s">
        <v>136</v>
      </c>
      <c r="D89" s="2" t="s">
        <v>59</v>
      </c>
      <c r="E89" s="2" t="s">
        <v>58</v>
      </c>
      <c r="F89" s="2" t="s">
        <v>243</v>
      </c>
      <c r="G89" s="2" t="s">
        <v>245</v>
      </c>
      <c r="H89" s="2" t="s">
        <v>224</v>
      </c>
      <c r="I89" s="2"/>
      <c r="J89" s="2"/>
      <c r="K89" s="29"/>
      <c r="L89" s="2"/>
      <c r="M89" s="2"/>
      <c r="N89" s="29">
        <v>1</v>
      </c>
      <c r="O89" s="2"/>
      <c r="P89" s="2"/>
      <c r="Q89" s="2"/>
      <c r="R89" s="2"/>
      <c r="S89" s="2"/>
      <c r="T89" s="29">
        <v>1</v>
      </c>
      <c r="U89" s="37">
        <f t="shared" si="6"/>
        <v>1</v>
      </c>
      <c r="V89" s="29">
        <v>1</v>
      </c>
      <c r="W89" s="3" t="s">
        <v>65</v>
      </c>
      <c r="Y89" s="44">
        <v>0.95</v>
      </c>
    </row>
    <row r="90" spans="2:25" ht="102" customHeight="1" x14ac:dyDescent="0.2">
      <c r="B90" s="34" t="s">
        <v>133</v>
      </c>
      <c r="C90" s="2" t="s">
        <v>136</v>
      </c>
      <c r="D90" s="2" t="s">
        <v>59</v>
      </c>
      <c r="E90" s="2" t="s">
        <v>58</v>
      </c>
      <c r="F90" s="2" t="s">
        <v>243</v>
      </c>
      <c r="G90" s="2" t="s">
        <v>162</v>
      </c>
      <c r="H90" s="2" t="s">
        <v>209</v>
      </c>
      <c r="I90" s="2"/>
      <c r="J90" s="2"/>
      <c r="K90" s="29"/>
      <c r="L90" s="2"/>
      <c r="M90" s="2"/>
      <c r="N90" s="29">
        <v>0.95</v>
      </c>
      <c r="O90" s="2"/>
      <c r="P90" s="2"/>
      <c r="Q90" s="2"/>
      <c r="R90" s="2"/>
      <c r="S90" s="2"/>
      <c r="T90" s="29">
        <v>1</v>
      </c>
      <c r="U90" s="37">
        <f t="shared" si="6"/>
        <v>0.97499999999999998</v>
      </c>
      <c r="V90" s="29">
        <v>1</v>
      </c>
      <c r="W90" s="3" t="s">
        <v>65</v>
      </c>
      <c r="Y90" s="44">
        <v>0.8</v>
      </c>
    </row>
    <row r="91" spans="2:25" ht="102" customHeight="1" x14ac:dyDescent="0.2">
      <c r="B91" s="34" t="s">
        <v>133</v>
      </c>
      <c r="C91" s="2" t="s">
        <v>136</v>
      </c>
      <c r="D91" s="2" t="s">
        <v>59</v>
      </c>
      <c r="E91" s="2" t="s">
        <v>58</v>
      </c>
      <c r="F91" s="2" t="s">
        <v>257</v>
      </c>
      <c r="G91" s="2" t="s">
        <v>259</v>
      </c>
      <c r="H91" s="2" t="s">
        <v>209</v>
      </c>
      <c r="I91" s="2"/>
      <c r="J91" s="2"/>
      <c r="K91" s="29"/>
      <c r="L91" s="2"/>
      <c r="M91" s="2"/>
      <c r="N91" s="29">
        <v>1</v>
      </c>
      <c r="O91" s="2"/>
      <c r="P91" s="2"/>
      <c r="Q91" s="2"/>
      <c r="R91" s="2"/>
      <c r="S91" s="2"/>
      <c r="T91" s="29">
        <v>1</v>
      </c>
      <c r="U91" s="37">
        <f t="shared" si="6"/>
        <v>1</v>
      </c>
      <c r="V91" s="29">
        <v>1</v>
      </c>
      <c r="W91" s="3" t="s">
        <v>258</v>
      </c>
      <c r="Y91" s="44">
        <v>0.8</v>
      </c>
    </row>
    <row r="92" spans="2:25" ht="102" customHeight="1" x14ac:dyDescent="0.2">
      <c r="B92" s="34" t="s">
        <v>133</v>
      </c>
      <c r="C92" s="2" t="s">
        <v>136</v>
      </c>
      <c r="D92" s="2" t="s">
        <v>59</v>
      </c>
      <c r="E92" s="2" t="s">
        <v>58</v>
      </c>
      <c r="F92" s="2" t="s">
        <v>271</v>
      </c>
      <c r="G92" s="2" t="s">
        <v>272</v>
      </c>
      <c r="H92" s="2" t="s">
        <v>224</v>
      </c>
      <c r="I92" s="41">
        <v>0.40204520990312165</v>
      </c>
      <c r="J92" s="41">
        <v>0.39080459770114945</v>
      </c>
      <c r="K92" s="41">
        <v>0.41863765373699147</v>
      </c>
      <c r="L92" s="41">
        <v>0.43184031158714703</v>
      </c>
      <c r="M92" s="41">
        <v>0.94757281553398054</v>
      </c>
      <c r="N92" s="41">
        <v>0.44896030245746693</v>
      </c>
      <c r="O92" s="2">
        <v>0.43</v>
      </c>
      <c r="P92" s="2">
        <v>0.44</v>
      </c>
      <c r="Q92" s="41">
        <v>0.39080459770114945</v>
      </c>
      <c r="R92" s="2"/>
      <c r="S92" s="2"/>
      <c r="T92" s="2"/>
      <c r="U92" s="41">
        <f t="shared" si="6"/>
        <v>0.47785172095788958</v>
      </c>
      <c r="V92" s="37"/>
      <c r="W92" s="3" t="s">
        <v>258</v>
      </c>
      <c r="Y92" s="1">
        <v>0.43</v>
      </c>
    </row>
    <row r="93" spans="2:25" ht="102" customHeight="1" x14ac:dyDescent="0.2">
      <c r="B93" s="34" t="s">
        <v>133</v>
      </c>
      <c r="C93" s="2" t="s">
        <v>136</v>
      </c>
      <c r="D93" s="2" t="s">
        <v>59</v>
      </c>
      <c r="E93" s="2" t="s">
        <v>58</v>
      </c>
      <c r="F93" s="2" t="s">
        <v>271</v>
      </c>
      <c r="G93" s="2" t="s">
        <v>273</v>
      </c>
      <c r="H93" s="2" t="s">
        <v>224</v>
      </c>
      <c r="I93" s="41">
        <v>76.098121085594983</v>
      </c>
      <c r="J93" s="41">
        <v>69.871388630009321</v>
      </c>
      <c r="K93" s="41">
        <v>68.808471454880291</v>
      </c>
      <c r="L93" s="41">
        <v>67.1152030217186</v>
      </c>
      <c r="M93" s="41">
        <v>72.784369114877592</v>
      </c>
      <c r="N93" s="41">
        <v>77.815765352887254</v>
      </c>
      <c r="O93" s="2">
        <v>72.31</v>
      </c>
      <c r="P93" s="2">
        <v>78.75</v>
      </c>
      <c r="Q93" s="2">
        <v>75.27</v>
      </c>
      <c r="R93" s="2"/>
      <c r="S93" s="2"/>
      <c r="T93" s="2"/>
      <c r="U93" s="41">
        <f t="shared" si="6"/>
        <v>73.202590962218665</v>
      </c>
      <c r="V93" s="37"/>
      <c r="W93" s="3" t="s">
        <v>258</v>
      </c>
      <c r="Y93" s="1">
        <v>82.07</v>
      </c>
    </row>
    <row r="94" spans="2:25" ht="102" customHeight="1" x14ac:dyDescent="0.2">
      <c r="B94" s="34" t="s">
        <v>133</v>
      </c>
      <c r="C94" s="2" t="s">
        <v>136</v>
      </c>
      <c r="D94" s="2" t="s">
        <v>59</v>
      </c>
      <c r="E94" s="2" t="s">
        <v>58</v>
      </c>
      <c r="F94" s="2" t="s">
        <v>271</v>
      </c>
      <c r="G94" s="2" t="s">
        <v>274</v>
      </c>
      <c r="H94" s="2" t="s">
        <v>224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1</v>
      </c>
      <c r="O94" s="51">
        <v>0</v>
      </c>
      <c r="P94" s="51">
        <v>0</v>
      </c>
      <c r="Q94" s="51">
        <v>1</v>
      </c>
      <c r="R94" s="51">
        <v>0</v>
      </c>
      <c r="S94" s="51">
        <v>0</v>
      </c>
      <c r="T94" s="51">
        <v>0</v>
      </c>
      <c r="U94" s="50">
        <f t="shared" si="6"/>
        <v>0.16666666666666666</v>
      </c>
      <c r="V94" s="37">
        <v>1</v>
      </c>
      <c r="W94" s="3" t="s">
        <v>258</v>
      </c>
      <c r="Y94" s="1">
        <v>0.95</v>
      </c>
    </row>
    <row r="95" spans="2:25" ht="102" customHeight="1" x14ac:dyDescent="0.2">
      <c r="B95" s="34" t="s">
        <v>133</v>
      </c>
      <c r="C95" s="2" t="s">
        <v>136</v>
      </c>
      <c r="D95" s="2" t="s">
        <v>59</v>
      </c>
      <c r="E95" s="2" t="s">
        <v>58</v>
      </c>
      <c r="F95" s="2" t="s">
        <v>271</v>
      </c>
      <c r="G95" s="2" t="s">
        <v>275</v>
      </c>
      <c r="H95" s="2" t="s">
        <v>224</v>
      </c>
      <c r="I95" s="2"/>
      <c r="J95" s="2"/>
      <c r="K95" s="29">
        <v>0.17</v>
      </c>
      <c r="L95" s="2"/>
      <c r="M95" s="2"/>
      <c r="N95" s="29">
        <v>0.16</v>
      </c>
      <c r="O95" s="2"/>
      <c r="P95" s="2"/>
      <c r="Q95" s="29">
        <v>0.17</v>
      </c>
      <c r="R95" s="2"/>
      <c r="S95" s="2"/>
      <c r="T95" s="29">
        <v>0.69</v>
      </c>
      <c r="U95" s="37">
        <f t="shared" si="6"/>
        <v>0.29749999999999999</v>
      </c>
      <c r="V95" s="37">
        <v>1</v>
      </c>
      <c r="W95" s="3" t="s">
        <v>258</v>
      </c>
      <c r="Y95" s="44">
        <v>0.2</v>
      </c>
    </row>
    <row r="96" spans="2:25" ht="114.75" customHeight="1" x14ac:dyDescent="0.2">
      <c r="B96" s="34" t="s">
        <v>135</v>
      </c>
      <c r="C96" s="2" t="s">
        <v>134</v>
      </c>
      <c r="D96" s="2" t="s">
        <v>93</v>
      </c>
      <c r="E96" s="2" t="s">
        <v>92</v>
      </c>
      <c r="F96" s="2" t="s">
        <v>208</v>
      </c>
      <c r="G96" s="2" t="s">
        <v>139</v>
      </c>
      <c r="H96" s="2" t="s">
        <v>209</v>
      </c>
      <c r="I96" s="38">
        <v>0.96698102324727842</v>
      </c>
      <c r="J96" s="38">
        <v>1.005628204605532</v>
      </c>
      <c r="K96" s="38">
        <v>0.99102377544394726</v>
      </c>
      <c r="L96" s="38">
        <v>0.98417603553000788</v>
      </c>
      <c r="M96" s="38">
        <v>0.97816562289446751</v>
      </c>
      <c r="N96" s="38">
        <v>0.89774480002392143</v>
      </c>
      <c r="O96" s="39">
        <v>0.84699999999999998</v>
      </c>
      <c r="P96" s="39" t="s">
        <v>286</v>
      </c>
      <c r="Q96" s="39">
        <v>0.70799999999999996</v>
      </c>
      <c r="R96" s="39">
        <v>0.68200000000000005</v>
      </c>
      <c r="S96" s="39">
        <v>0.77900000000000003</v>
      </c>
      <c r="T96" s="39">
        <v>0.96799999999999997</v>
      </c>
      <c r="U96" s="37">
        <f t="shared" si="6"/>
        <v>0.89161086015865043</v>
      </c>
      <c r="V96" s="29">
        <f t="shared" ref="V96" si="9">U96/Y96</f>
        <v>0.93853774753542152</v>
      </c>
      <c r="W96" s="3" t="s">
        <v>210</v>
      </c>
      <c r="Y96" s="44">
        <v>0.95</v>
      </c>
    </row>
    <row r="97" spans="2:25" ht="114.75" customHeight="1" x14ac:dyDescent="0.2">
      <c r="B97" s="34" t="s">
        <v>135</v>
      </c>
      <c r="C97" s="2" t="s">
        <v>134</v>
      </c>
      <c r="D97" s="2" t="s">
        <v>93</v>
      </c>
      <c r="E97" s="2" t="s">
        <v>92</v>
      </c>
      <c r="F97" s="2" t="s">
        <v>257</v>
      </c>
      <c r="G97" s="2" t="s">
        <v>256</v>
      </c>
      <c r="H97" s="2" t="s">
        <v>224</v>
      </c>
      <c r="I97" s="2"/>
      <c r="J97" s="2"/>
      <c r="K97" s="29">
        <v>1</v>
      </c>
      <c r="L97" s="2"/>
      <c r="M97" s="2"/>
      <c r="N97" s="29">
        <v>1</v>
      </c>
      <c r="O97" s="2"/>
      <c r="P97" s="2"/>
      <c r="Q97" s="29">
        <v>1</v>
      </c>
      <c r="R97" s="2"/>
      <c r="S97" s="2"/>
      <c r="T97" s="29">
        <v>1</v>
      </c>
      <c r="U97" s="37">
        <f t="shared" si="6"/>
        <v>1</v>
      </c>
      <c r="V97" s="37">
        <v>1</v>
      </c>
      <c r="W97" s="3" t="s">
        <v>258</v>
      </c>
      <c r="Y97" s="44">
        <v>0.95</v>
      </c>
    </row>
    <row r="98" spans="2:25" ht="114.75" customHeight="1" x14ac:dyDescent="0.2">
      <c r="B98" s="34" t="s">
        <v>135</v>
      </c>
      <c r="C98" s="2" t="s">
        <v>134</v>
      </c>
      <c r="D98" s="2" t="s">
        <v>93</v>
      </c>
      <c r="E98" s="2" t="s">
        <v>92</v>
      </c>
      <c r="F98" s="2" t="s">
        <v>270</v>
      </c>
      <c r="G98" s="2" t="s">
        <v>188</v>
      </c>
      <c r="H98" s="2" t="s">
        <v>209</v>
      </c>
      <c r="I98" s="2"/>
      <c r="J98" s="2"/>
      <c r="K98" s="29">
        <v>1</v>
      </c>
      <c r="L98" s="2"/>
      <c r="M98" s="2"/>
      <c r="N98" s="29">
        <v>1</v>
      </c>
      <c r="O98" s="2"/>
      <c r="P98" s="2"/>
      <c r="Q98" s="29">
        <v>1</v>
      </c>
      <c r="R98" s="2"/>
      <c r="S98" s="2"/>
      <c r="T98" s="29">
        <v>1</v>
      </c>
      <c r="U98" s="37">
        <f t="shared" si="6"/>
        <v>1</v>
      </c>
      <c r="V98" s="37">
        <v>1</v>
      </c>
      <c r="W98" s="3" t="s">
        <v>258</v>
      </c>
      <c r="Y98" s="44">
        <v>0.95</v>
      </c>
    </row>
    <row r="99" spans="2:25" ht="114.75" customHeight="1" x14ac:dyDescent="0.2">
      <c r="B99" s="34" t="s">
        <v>135</v>
      </c>
      <c r="C99" s="2" t="s">
        <v>134</v>
      </c>
      <c r="D99" s="2" t="s">
        <v>93</v>
      </c>
      <c r="E99" s="2" t="s">
        <v>92</v>
      </c>
      <c r="F99" s="2" t="s">
        <v>279</v>
      </c>
      <c r="G99" s="2" t="s">
        <v>193</v>
      </c>
      <c r="H99" s="2" t="s">
        <v>215</v>
      </c>
      <c r="I99" s="38">
        <v>0.95552644912303386</v>
      </c>
      <c r="J99" s="38">
        <v>0.96251334044823911</v>
      </c>
      <c r="K99" s="38">
        <v>0.94560943013451026</v>
      </c>
      <c r="L99" s="38">
        <v>0.87823620529853086</v>
      </c>
      <c r="M99" s="38">
        <v>0.77797721074135151</v>
      </c>
      <c r="N99" s="38">
        <v>0.95074097998464668</v>
      </c>
      <c r="O99" s="39">
        <v>0.96599999999999997</v>
      </c>
      <c r="P99" s="39">
        <v>0.94899999999999995</v>
      </c>
      <c r="Q99" s="39">
        <v>0.97699999999999998</v>
      </c>
      <c r="R99" s="29">
        <v>0.89</v>
      </c>
      <c r="S99" s="39">
        <v>0.89</v>
      </c>
      <c r="T99" s="39">
        <v>0.82</v>
      </c>
      <c r="U99" s="37">
        <f t="shared" si="6"/>
        <v>0.91355030131085957</v>
      </c>
      <c r="V99" s="37">
        <v>1</v>
      </c>
      <c r="W99" s="3" t="s">
        <v>258</v>
      </c>
      <c r="Y99" s="44">
        <v>0.8</v>
      </c>
    </row>
    <row r="100" spans="2:25" ht="114.75" customHeight="1" x14ac:dyDescent="0.2">
      <c r="B100" s="34" t="s">
        <v>135</v>
      </c>
      <c r="C100" s="2" t="s">
        <v>134</v>
      </c>
      <c r="D100" s="2" t="s">
        <v>93</v>
      </c>
      <c r="E100" s="2" t="s">
        <v>92</v>
      </c>
      <c r="F100" s="2" t="s">
        <v>279</v>
      </c>
      <c r="G100" s="2" t="s">
        <v>194</v>
      </c>
      <c r="H100" s="2" t="s">
        <v>215</v>
      </c>
      <c r="I100" s="2"/>
      <c r="J100" s="2"/>
      <c r="K100" s="39">
        <v>3.1E-2</v>
      </c>
      <c r="L100" s="2"/>
      <c r="M100" s="2"/>
      <c r="N100" s="39">
        <v>7.6999999999999999E-2</v>
      </c>
      <c r="O100" s="2"/>
      <c r="P100" s="2"/>
      <c r="Q100" s="39">
        <v>0.86099999999999999</v>
      </c>
      <c r="R100" s="2"/>
      <c r="S100" s="2"/>
      <c r="T100" s="39">
        <v>0.97099999999999997</v>
      </c>
      <c r="U100" s="37">
        <f>AVERAGE(I100:T100)</f>
        <v>0.48499999999999999</v>
      </c>
      <c r="V100" s="38">
        <v>0.97099999999999997</v>
      </c>
      <c r="W100" s="3" t="s">
        <v>258</v>
      </c>
      <c r="Y100" s="44">
        <v>1</v>
      </c>
    </row>
    <row r="101" spans="2:25" ht="114.75" customHeight="1" x14ac:dyDescent="0.2">
      <c r="B101" s="34" t="s">
        <v>135</v>
      </c>
      <c r="C101" s="2" t="s">
        <v>134</v>
      </c>
      <c r="D101" s="2" t="s">
        <v>93</v>
      </c>
      <c r="E101" s="2" t="s">
        <v>92</v>
      </c>
      <c r="F101" s="2" t="s">
        <v>279</v>
      </c>
      <c r="G101" s="2" t="s">
        <v>195</v>
      </c>
      <c r="H101" s="2" t="s">
        <v>255</v>
      </c>
      <c r="I101" s="2"/>
      <c r="J101" s="2"/>
      <c r="K101" s="2"/>
      <c r="L101" s="2"/>
      <c r="M101" s="2"/>
      <c r="N101" s="29">
        <v>0</v>
      </c>
      <c r="O101" s="2"/>
      <c r="P101" s="2"/>
      <c r="Q101" s="2"/>
      <c r="R101" s="2"/>
      <c r="S101" s="2"/>
      <c r="T101" s="2"/>
      <c r="U101" s="37">
        <f t="shared" si="6"/>
        <v>0</v>
      </c>
      <c r="V101" s="37">
        <v>1</v>
      </c>
      <c r="W101" s="3" t="s">
        <v>258</v>
      </c>
      <c r="Y101" s="44">
        <v>0.05</v>
      </c>
    </row>
    <row r="102" spans="2:25" ht="114.75" customHeight="1" x14ac:dyDescent="0.2">
      <c r="B102" s="34" t="s">
        <v>135</v>
      </c>
      <c r="C102" s="2" t="s">
        <v>134</v>
      </c>
      <c r="D102" s="2" t="s">
        <v>93</v>
      </c>
      <c r="E102" s="2" t="s">
        <v>92</v>
      </c>
      <c r="F102" s="2" t="s">
        <v>279</v>
      </c>
      <c r="G102" s="2" t="s">
        <v>196</v>
      </c>
      <c r="H102" s="2" t="s">
        <v>215</v>
      </c>
      <c r="I102" s="2"/>
      <c r="J102" s="2"/>
      <c r="K102" s="29">
        <v>0.03</v>
      </c>
      <c r="L102" s="2"/>
      <c r="M102" s="2"/>
      <c r="N102" s="29">
        <v>0.04</v>
      </c>
      <c r="O102" s="2"/>
      <c r="P102" s="2"/>
      <c r="Q102" s="29">
        <v>0.02</v>
      </c>
      <c r="R102" s="2"/>
      <c r="S102" s="2"/>
      <c r="T102" s="2"/>
      <c r="U102" s="37">
        <f t="shared" si="6"/>
        <v>3.0000000000000002E-2</v>
      </c>
      <c r="V102" s="37">
        <v>1</v>
      </c>
      <c r="W102" s="3" t="s">
        <v>258</v>
      </c>
      <c r="Y102" s="44">
        <v>0.01</v>
      </c>
    </row>
    <row r="103" spans="2:25" ht="114.75" customHeight="1" x14ac:dyDescent="0.2">
      <c r="B103" s="34" t="s">
        <v>135</v>
      </c>
      <c r="C103" s="2" t="s">
        <v>134</v>
      </c>
      <c r="D103" s="2" t="s">
        <v>93</v>
      </c>
      <c r="E103" s="2" t="s">
        <v>92</v>
      </c>
      <c r="F103" s="2" t="s">
        <v>279</v>
      </c>
      <c r="G103" s="2" t="s">
        <v>197</v>
      </c>
      <c r="H103" s="2" t="s">
        <v>215</v>
      </c>
      <c r="I103" s="37">
        <v>0.31308997802292982</v>
      </c>
      <c r="J103" s="37">
        <v>1.7141814569808824</v>
      </c>
      <c r="K103" s="37">
        <v>1.9697797864180899</v>
      </c>
      <c r="L103" s="37">
        <v>1.8834724409538883</v>
      </c>
      <c r="M103" s="37">
        <v>1.9888997279009548</v>
      </c>
      <c r="N103" s="37">
        <v>1.9309822644432655</v>
      </c>
      <c r="O103" s="29">
        <v>1.96</v>
      </c>
      <c r="P103" s="29">
        <v>2</v>
      </c>
      <c r="Q103" s="29">
        <v>1.99</v>
      </c>
      <c r="R103" s="29">
        <v>2</v>
      </c>
      <c r="S103" s="29">
        <v>2</v>
      </c>
      <c r="T103" s="29">
        <v>2</v>
      </c>
      <c r="U103" s="37">
        <f t="shared" si="6"/>
        <v>1.812533804560001</v>
      </c>
      <c r="V103" s="37">
        <v>1</v>
      </c>
      <c r="W103" s="3" t="s">
        <v>258</v>
      </c>
      <c r="Y103" s="44">
        <v>0.5</v>
      </c>
    </row>
    <row r="104" spans="2:25" ht="114.75" customHeight="1" x14ac:dyDescent="0.2">
      <c r="B104" s="34" t="s">
        <v>135</v>
      </c>
      <c r="C104" s="2" t="s">
        <v>134</v>
      </c>
      <c r="D104" s="2" t="s">
        <v>93</v>
      </c>
      <c r="E104" s="2" t="s">
        <v>92</v>
      </c>
      <c r="F104" s="2" t="s">
        <v>279</v>
      </c>
      <c r="G104" s="2" t="s">
        <v>198</v>
      </c>
      <c r="H104" s="2" t="s">
        <v>215</v>
      </c>
      <c r="I104" s="2"/>
      <c r="J104" s="2"/>
      <c r="K104" s="29">
        <v>2</v>
      </c>
      <c r="L104" s="2"/>
      <c r="M104" s="2"/>
      <c r="N104" s="29">
        <v>2.46</v>
      </c>
      <c r="O104" s="2"/>
      <c r="P104" s="2"/>
      <c r="Q104" s="29">
        <v>0.61</v>
      </c>
      <c r="R104" s="2"/>
      <c r="S104" s="2"/>
      <c r="T104" s="29">
        <v>1.4</v>
      </c>
      <c r="U104" s="37">
        <f t="shared" si="6"/>
        <v>1.6175000000000002</v>
      </c>
      <c r="V104" s="37">
        <v>1</v>
      </c>
      <c r="W104" s="3" t="s">
        <v>258</v>
      </c>
      <c r="Y104" s="44">
        <v>1</v>
      </c>
    </row>
    <row r="105" spans="2:25" ht="114.75" customHeight="1" x14ac:dyDescent="0.2">
      <c r="B105" s="34" t="s">
        <v>135</v>
      </c>
      <c r="C105" s="2" t="s">
        <v>134</v>
      </c>
      <c r="D105" s="2" t="s">
        <v>93</v>
      </c>
      <c r="E105" s="2" t="s">
        <v>92</v>
      </c>
      <c r="F105" s="2" t="s">
        <v>279</v>
      </c>
      <c r="G105" s="2" t="s">
        <v>199</v>
      </c>
      <c r="H105" s="2" t="s">
        <v>215</v>
      </c>
      <c r="I105" s="2"/>
      <c r="J105" s="2"/>
      <c r="K105" s="29">
        <v>1.33</v>
      </c>
      <c r="L105" s="2"/>
      <c r="M105" s="2"/>
      <c r="N105" s="29">
        <v>0.67</v>
      </c>
      <c r="O105" s="2"/>
      <c r="P105" s="2"/>
      <c r="Q105" s="29">
        <v>0.05</v>
      </c>
      <c r="R105" s="2"/>
      <c r="S105" s="2"/>
      <c r="T105" s="29">
        <v>0.54</v>
      </c>
      <c r="U105" s="37">
        <f>AVERAGE(I105:T105)</f>
        <v>0.64749999999999996</v>
      </c>
      <c r="V105" s="37">
        <f>U105/Y105</f>
        <v>0.71944444444444444</v>
      </c>
      <c r="W105" s="3" t="s">
        <v>258</v>
      </c>
      <c r="Y105" s="44">
        <v>0.9</v>
      </c>
    </row>
    <row r="106" spans="2:25" ht="114.75" customHeight="1" x14ac:dyDescent="0.2">
      <c r="B106" s="34" t="s">
        <v>135</v>
      </c>
      <c r="C106" s="2" t="s">
        <v>137</v>
      </c>
      <c r="D106" s="2" t="s">
        <v>72</v>
      </c>
      <c r="E106" s="2" t="s">
        <v>97</v>
      </c>
      <c r="F106" s="2" t="s">
        <v>261</v>
      </c>
      <c r="G106" s="2" t="s">
        <v>260</v>
      </c>
      <c r="H106" s="2" t="s">
        <v>224</v>
      </c>
      <c r="I106" s="29">
        <v>1.1000000000000001</v>
      </c>
      <c r="J106" s="39">
        <v>1.486</v>
      </c>
      <c r="K106" s="39">
        <v>3.056</v>
      </c>
      <c r="L106" s="39">
        <v>1.2789999999999999</v>
      </c>
      <c r="M106" s="2" t="s">
        <v>262</v>
      </c>
      <c r="N106" s="39">
        <v>1.196</v>
      </c>
      <c r="O106" s="39">
        <v>1.196</v>
      </c>
      <c r="P106" s="39">
        <v>1.222</v>
      </c>
      <c r="Q106" s="39">
        <v>1.375</v>
      </c>
      <c r="R106" s="39">
        <v>1.2789999999999999</v>
      </c>
      <c r="S106" s="39">
        <v>1.6180000000000001</v>
      </c>
      <c r="T106" s="39">
        <v>1.774</v>
      </c>
      <c r="U106" s="37">
        <f t="shared" si="6"/>
        <v>1.5073636363636362</v>
      </c>
      <c r="V106" s="37">
        <v>1</v>
      </c>
      <c r="W106" s="3" t="s">
        <v>258</v>
      </c>
      <c r="Y106" s="44">
        <v>0.9</v>
      </c>
    </row>
    <row r="107" spans="2:25" ht="114.75" customHeight="1" x14ac:dyDescent="0.2">
      <c r="B107" s="34" t="s">
        <v>135</v>
      </c>
      <c r="C107" s="2" t="s">
        <v>137</v>
      </c>
      <c r="D107" s="2" t="s">
        <v>72</v>
      </c>
      <c r="E107" s="2" t="s">
        <v>97</v>
      </c>
      <c r="F107" s="2" t="s">
        <v>261</v>
      </c>
      <c r="G107" s="2" t="s">
        <v>181</v>
      </c>
      <c r="H107" s="2" t="s">
        <v>209</v>
      </c>
      <c r="I107" s="38">
        <v>0.91164658634538154</v>
      </c>
      <c r="J107" s="38">
        <v>0.90896921017402943</v>
      </c>
      <c r="K107" s="38">
        <v>0.91164658634538154</v>
      </c>
      <c r="L107" s="38">
        <v>0.92503346720214186</v>
      </c>
      <c r="M107" s="38">
        <v>0.91967871485943775</v>
      </c>
      <c r="N107" s="38">
        <v>0.92771084337349397</v>
      </c>
      <c r="O107" s="39">
        <v>0.92900000000000005</v>
      </c>
      <c r="P107" s="29">
        <v>0.93</v>
      </c>
      <c r="Q107" s="39">
        <v>0.93300000000000005</v>
      </c>
      <c r="R107" s="39">
        <v>0.94099999999999995</v>
      </c>
      <c r="S107" s="39">
        <v>0.94199999999999995</v>
      </c>
      <c r="T107" s="39">
        <v>0.95199999999999996</v>
      </c>
      <c r="U107" s="37">
        <f t="shared" si="6"/>
        <v>0.92764045069165568</v>
      </c>
      <c r="V107" s="37">
        <v>1</v>
      </c>
      <c r="W107" s="3" t="s">
        <v>258</v>
      </c>
      <c r="Y107" s="44">
        <v>0.9</v>
      </c>
    </row>
    <row r="108" spans="2:25" ht="114.75" customHeight="1" x14ac:dyDescent="0.2">
      <c r="B108" s="34" t="s">
        <v>135</v>
      </c>
      <c r="C108" s="2" t="s">
        <v>137</v>
      </c>
      <c r="D108" s="2" t="s">
        <v>72</v>
      </c>
      <c r="E108" s="2" t="s">
        <v>97</v>
      </c>
      <c r="F108" s="2" t="s">
        <v>261</v>
      </c>
      <c r="G108" s="2" t="s">
        <v>183</v>
      </c>
      <c r="H108" s="2" t="s">
        <v>255</v>
      </c>
      <c r="I108" s="2"/>
      <c r="J108" s="2"/>
      <c r="K108" s="39">
        <v>0.97599999999999998</v>
      </c>
      <c r="L108" s="2"/>
      <c r="M108" s="2"/>
      <c r="N108" s="39">
        <v>0.97799999999999998</v>
      </c>
      <c r="O108" s="2"/>
      <c r="P108" s="2"/>
      <c r="Q108" s="39">
        <v>0.98099999999999998</v>
      </c>
      <c r="R108" s="2"/>
      <c r="S108" s="2"/>
      <c r="T108" s="39">
        <v>0.99280000000000002</v>
      </c>
      <c r="U108" s="37">
        <f t="shared" si="6"/>
        <v>0.98194999999999999</v>
      </c>
      <c r="V108" s="37">
        <v>1</v>
      </c>
      <c r="W108" s="3" t="s">
        <v>258</v>
      </c>
      <c r="Y108" s="44">
        <v>0.8</v>
      </c>
    </row>
    <row r="109" spans="2:25" ht="114.75" customHeight="1" x14ac:dyDescent="0.2">
      <c r="B109" s="34" t="s">
        <v>135</v>
      </c>
      <c r="C109" s="2" t="s">
        <v>137</v>
      </c>
      <c r="D109" s="2" t="s">
        <v>72</v>
      </c>
      <c r="E109" s="2" t="s">
        <v>97</v>
      </c>
      <c r="F109" s="2" t="s">
        <v>261</v>
      </c>
      <c r="G109" s="2" t="s">
        <v>184</v>
      </c>
      <c r="H109" s="2" t="s">
        <v>209</v>
      </c>
      <c r="I109" s="2"/>
      <c r="J109" s="2"/>
      <c r="K109" s="39">
        <v>0.97699999999999998</v>
      </c>
      <c r="L109" s="2"/>
      <c r="M109" s="2"/>
      <c r="N109" s="39">
        <v>0.97299999999999998</v>
      </c>
      <c r="O109" s="2"/>
      <c r="P109" s="2"/>
      <c r="Q109" s="29">
        <v>1</v>
      </c>
      <c r="R109" s="2"/>
      <c r="S109" s="2"/>
      <c r="T109" s="29">
        <v>1</v>
      </c>
      <c r="U109" s="37">
        <f t="shared" si="6"/>
        <v>0.98750000000000004</v>
      </c>
      <c r="V109" s="37">
        <v>1</v>
      </c>
      <c r="W109" s="3" t="s">
        <v>258</v>
      </c>
      <c r="Y109" s="44">
        <v>0.95</v>
      </c>
    </row>
    <row r="110" spans="2:25" ht="114.75" customHeight="1" x14ac:dyDescent="0.2">
      <c r="B110" s="34" t="s">
        <v>135</v>
      </c>
      <c r="C110" s="2" t="s">
        <v>137</v>
      </c>
      <c r="D110" s="2" t="s">
        <v>72</v>
      </c>
      <c r="E110" s="2" t="s">
        <v>97</v>
      </c>
      <c r="F110" s="2" t="s">
        <v>271</v>
      </c>
      <c r="G110" s="2" t="s">
        <v>189</v>
      </c>
      <c r="H110" s="2" t="s">
        <v>209</v>
      </c>
      <c r="I110" s="2"/>
      <c r="J110" s="2"/>
      <c r="K110" s="29">
        <v>1</v>
      </c>
      <c r="L110" s="2"/>
      <c r="M110" s="2"/>
      <c r="N110" s="29">
        <v>1</v>
      </c>
      <c r="O110" s="2"/>
      <c r="P110" s="2"/>
      <c r="Q110" s="29">
        <v>1</v>
      </c>
      <c r="R110" s="2"/>
      <c r="S110" s="2"/>
      <c r="T110" s="29">
        <v>1</v>
      </c>
      <c r="U110" s="37">
        <f t="shared" si="6"/>
        <v>1</v>
      </c>
      <c r="V110" s="37">
        <v>1</v>
      </c>
      <c r="W110" s="3" t="s">
        <v>258</v>
      </c>
      <c r="Y110" s="44">
        <v>0.95</v>
      </c>
    </row>
    <row r="111" spans="2:25" ht="114.75" customHeight="1" x14ac:dyDescent="0.2">
      <c r="B111" s="34" t="s">
        <v>135</v>
      </c>
      <c r="C111" s="2" t="s">
        <v>137</v>
      </c>
      <c r="D111" s="2" t="s">
        <v>72</v>
      </c>
      <c r="E111" s="2" t="s">
        <v>97</v>
      </c>
      <c r="F111" s="2" t="s">
        <v>271</v>
      </c>
      <c r="G111" s="2" t="s">
        <v>187</v>
      </c>
      <c r="H111" s="2" t="s">
        <v>224</v>
      </c>
      <c r="I111" s="2"/>
      <c r="J111" s="2"/>
      <c r="K111" s="29">
        <v>1</v>
      </c>
      <c r="L111" s="2"/>
      <c r="M111" s="2"/>
      <c r="N111" s="29">
        <v>1</v>
      </c>
      <c r="O111" s="2"/>
      <c r="P111" s="2"/>
      <c r="Q111" s="29">
        <v>1</v>
      </c>
      <c r="R111" s="2"/>
      <c r="S111" s="2"/>
      <c r="T111" s="29">
        <v>1</v>
      </c>
      <c r="U111" s="37">
        <f t="shared" si="6"/>
        <v>1</v>
      </c>
      <c r="V111" s="37">
        <v>1</v>
      </c>
      <c r="W111" s="3" t="s">
        <v>258</v>
      </c>
      <c r="Y111" s="44">
        <v>0.95</v>
      </c>
    </row>
    <row r="112" spans="2:25" ht="114.75" customHeight="1" x14ac:dyDescent="0.2">
      <c r="B112" s="34" t="s">
        <v>135</v>
      </c>
      <c r="C112" s="2" t="s">
        <v>137</v>
      </c>
      <c r="D112" s="2" t="s">
        <v>72</v>
      </c>
      <c r="E112" s="2" t="s">
        <v>97</v>
      </c>
      <c r="F112" s="2" t="s">
        <v>211</v>
      </c>
      <c r="G112" s="2" t="s">
        <v>213</v>
      </c>
      <c r="H112" s="2" t="s">
        <v>209</v>
      </c>
      <c r="I112" s="2"/>
      <c r="J112" s="2"/>
      <c r="K112" s="39">
        <v>0.83899999999999997</v>
      </c>
      <c r="L112" s="2"/>
      <c r="M112" s="2"/>
      <c r="N112" s="39">
        <v>0.76400000000000001</v>
      </c>
      <c r="O112" s="2"/>
      <c r="P112" s="2"/>
      <c r="Q112" s="39">
        <v>1.0189999999999999</v>
      </c>
      <c r="R112" s="2"/>
      <c r="S112" s="2"/>
      <c r="T112" s="28"/>
      <c r="U112" s="38">
        <f t="shared" si="6"/>
        <v>0.874</v>
      </c>
      <c r="V112" s="39">
        <f>U112/Y112</f>
        <v>0.89183673469387759</v>
      </c>
      <c r="W112" s="3" t="s">
        <v>210</v>
      </c>
      <c r="Y112" s="44">
        <v>0.98</v>
      </c>
    </row>
    <row r="113" spans="2:25" ht="114.75" customHeight="1" x14ac:dyDescent="0.2">
      <c r="B113" s="34" t="s">
        <v>135</v>
      </c>
      <c r="C113" s="2" t="s">
        <v>137</v>
      </c>
      <c r="D113" s="2" t="s">
        <v>72</v>
      </c>
      <c r="E113" s="2" t="s">
        <v>97</v>
      </c>
      <c r="F113" s="2" t="s">
        <v>211</v>
      </c>
      <c r="G113" s="2" t="s">
        <v>214</v>
      </c>
      <c r="H113" s="2" t="s">
        <v>215</v>
      </c>
      <c r="I113" s="2"/>
      <c r="J113" s="2"/>
      <c r="K113" s="39">
        <v>0.80800000000000005</v>
      </c>
      <c r="L113" s="2"/>
      <c r="M113" s="2"/>
      <c r="N113" s="39">
        <v>0.92900000000000005</v>
      </c>
      <c r="O113" s="2"/>
      <c r="P113" s="2"/>
      <c r="Q113" s="39">
        <v>0.875</v>
      </c>
      <c r="R113" s="2"/>
      <c r="S113" s="2"/>
      <c r="T113" s="2"/>
      <c r="U113" s="38">
        <f t="shared" si="6"/>
        <v>0.8706666666666667</v>
      </c>
      <c r="V113" s="37">
        <v>1</v>
      </c>
      <c r="W113" s="3" t="s">
        <v>210</v>
      </c>
      <c r="Y113" s="44">
        <v>0.85</v>
      </c>
    </row>
    <row r="114" spans="2:25" ht="38.25" customHeight="1" x14ac:dyDescent="0.2">
      <c r="B114" s="34" t="s">
        <v>135</v>
      </c>
      <c r="C114" s="2" t="s">
        <v>134</v>
      </c>
      <c r="D114" s="2" t="s">
        <v>104</v>
      </c>
      <c r="E114" s="2" t="s">
        <v>103</v>
      </c>
      <c r="F114" s="2" t="s">
        <v>261</v>
      </c>
      <c r="G114" s="2" t="s">
        <v>182</v>
      </c>
      <c r="H114" s="2" t="s">
        <v>215</v>
      </c>
      <c r="I114" s="2"/>
      <c r="J114" s="2"/>
      <c r="K114" s="29">
        <v>0.22</v>
      </c>
      <c r="L114" s="2"/>
      <c r="M114" s="2"/>
      <c r="N114" s="29">
        <v>0.23</v>
      </c>
      <c r="O114" s="2"/>
      <c r="P114" s="2"/>
      <c r="Q114" s="29">
        <v>0.38</v>
      </c>
      <c r="R114" s="2"/>
      <c r="S114" s="2"/>
      <c r="T114" s="29">
        <v>0.6</v>
      </c>
      <c r="U114" s="37">
        <f t="shared" si="6"/>
        <v>0.35750000000000004</v>
      </c>
      <c r="V114" s="37">
        <v>1</v>
      </c>
      <c r="W114" s="3" t="s">
        <v>258</v>
      </c>
      <c r="Y114" s="44">
        <v>0.2</v>
      </c>
    </row>
    <row r="115" spans="2:25" ht="38.25" customHeight="1" x14ac:dyDescent="0.2">
      <c r="B115" s="34" t="s">
        <v>135</v>
      </c>
      <c r="C115" s="2" t="s">
        <v>134</v>
      </c>
      <c r="D115" s="2" t="s">
        <v>104</v>
      </c>
      <c r="E115" s="2" t="s">
        <v>103</v>
      </c>
      <c r="F115" s="2" t="s">
        <v>261</v>
      </c>
      <c r="G115" s="2" t="s">
        <v>263</v>
      </c>
      <c r="H115" s="2" t="s">
        <v>215</v>
      </c>
      <c r="I115" s="2"/>
      <c r="J115" s="2"/>
      <c r="K115" s="29">
        <v>1</v>
      </c>
      <c r="L115" s="2"/>
      <c r="M115" s="2"/>
      <c r="N115" s="29">
        <v>1</v>
      </c>
      <c r="O115" s="2"/>
      <c r="P115" s="2"/>
      <c r="Q115" s="29">
        <v>1</v>
      </c>
      <c r="R115" s="2"/>
      <c r="S115" s="2"/>
      <c r="T115" s="39">
        <v>0.66500000000000004</v>
      </c>
      <c r="U115" s="37">
        <f t="shared" si="6"/>
        <v>0.91625000000000001</v>
      </c>
      <c r="V115" s="29">
        <f t="shared" ref="V115" si="10">U115/Y115</f>
        <v>0.98521505376344087</v>
      </c>
      <c r="W115" s="3" t="s">
        <v>258</v>
      </c>
      <c r="Y115" s="44">
        <v>0.93</v>
      </c>
    </row>
    <row r="116" spans="2:25" ht="51" x14ac:dyDescent="0.2">
      <c r="B116" s="34" t="s">
        <v>135</v>
      </c>
      <c r="C116" s="2" t="s">
        <v>134</v>
      </c>
      <c r="D116" s="2" t="s">
        <v>104</v>
      </c>
      <c r="E116" s="2" t="s">
        <v>107</v>
      </c>
      <c r="F116" s="2" t="s">
        <v>276</v>
      </c>
      <c r="G116" s="2" t="s">
        <v>190</v>
      </c>
      <c r="H116" s="2" t="s">
        <v>209</v>
      </c>
      <c r="I116" s="2"/>
      <c r="J116" s="2"/>
      <c r="K116" s="29">
        <v>1</v>
      </c>
      <c r="L116" s="2"/>
      <c r="M116" s="2"/>
      <c r="N116" s="39">
        <v>0.96399999999999997</v>
      </c>
      <c r="O116" s="2"/>
      <c r="P116" s="2"/>
      <c r="Q116" s="39">
        <v>0.93600000000000005</v>
      </c>
      <c r="R116" s="2"/>
      <c r="S116" s="2"/>
      <c r="T116" s="29">
        <v>1</v>
      </c>
      <c r="U116" s="37">
        <f t="shared" si="6"/>
        <v>0.97499999999999998</v>
      </c>
      <c r="V116" s="37">
        <v>1</v>
      </c>
      <c r="W116" s="3" t="s">
        <v>258</v>
      </c>
      <c r="Y116" s="44">
        <v>0.85</v>
      </c>
    </row>
    <row r="117" spans="2:25" ht="72" customHeight="1" thickBot="1" x14ac:dyDescent="0.25">
      <c r="B117" s="36" t="s">
        <v>135</v>
      </c>
      <c r="C117" s="4" t="s">
        <v>134</v>
      </c>
      <c r="D117" s="4" t="s">
        <v>104</v>
      </c>
      <c r="E117" s="4" t="s">
        <v>107</v>
      </c>
      <c r="F117" s="4" t="s">
        <v>276</v>
      </c>
      <c r="G117" s="4" t="s">
        <v>278</v>
      </c>
      <c r="H117" s="4" t="s">
        <v>209</v>
      </c>
      <c r="I117" s="4"/>
      <c r="J117" s="4"/>
      <c r="K117" s="42">
        <v>1</v>
      </c>
      <c r="L117" s="4"/>
      <c r="M117" s="4"/>
      <c r="N117" s="42">
        <v>1</v>
      </c>
      <c r="O117" s="4"/>
      <c r="P117" s="4"/>
      <c r="Q117" s="42">
        <v>1</v>
      </c>
      <c r="R117" s="4"/>
      <c r="S117" s="4"/>
      <c r="T117" s="42">
        <v>1</v>
      </c>
      <c r="U117" s="52">
        <f t="shared" si="6"/>
        <v>1</v>
      </c>
      <c r="V117" s="52">
        <v>1</v>
      </c>
      <c r="W117" s="35" t="s">
        <v>258</v>
      </c>
      <c r="Y117" s="44">
        <v>0.9</v>
      </c>
    </row>
    <row r="118" spans="2:25" ht="15.95" customHeight="1" x14ac:dyDescent="0.2">
      <c r="Y118" s="44"/>
    </row>
    <row r="119" spans="2:25" ht="15.95" customHeight="1" x14ac:dyDescent="0.2">
      <c r="B119" s="26" t="s">
        <v>52</v>
      </c>
    </row>
    <row r="124" spans="2:25" ht="15.95" customHeight="1" x14ac:dyDescent="0.2">
      <c r="W124" s="1" t="s">
        <v>287</v>
      </c>
    </row>
  </sheetData>
  <autoFilter ref="B8:G117" xr:uid="{D2149DF1-B609-4C29-A242-A7A85360368B}"/>
  <mergeCells count="15">
    <mergeCell ref="B2:B5"/>
    <mergeCell ref="I8:U8"/>
    <mergeCell ref="W8:W9"/>
    <mergeCell ref="E8:E9"/>
    <mergeCell ref="F8:F9"/>
    <mergeCell ref="G8:G9"/>
    <mergeCell ref="H8:H9"/>
    <mergeCell ref="B8:B9"/>
    <mergeCell ref="C8:C9"/>
    <mergeCell ref="D8:D9"/>
    <mergeCell ref="D6:W6"/>
    <mergeCell ref="D7:W7"/>
    <mergeCell ref="C2:U3"/>
    <mergeCell ref="C4:U5"/>
    <mergeCell ref="V8:V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F30C-FB8F-4192-B0B8-93DBEC202A61}">
  <dimension ref="B2:D20"/>
  <sheetViews>
    <sheetView workbookViewId="0">
      <selection activeCell="C5" sqref="C5"/>
    </sheetView>
  </sheetViews>
  <sheetFormatPr baseColWidth="10" defaultRowHeight="12" x14ac:dyDescent="0.2"/>
  <cols>
    <col min="1" max="1" width="3.42578125" style="13" customWidth="1"/>
    <col min="2" max="3" width="26.7109375" style="13" customWidth="1"/>
    <col min="4" max="4" width="60.5703125" style="13" customWidth="1"/>
    <col min="5" max="16384" width="11.42578125" style="13"/>
  </cols>
  <sheetData>
    <row r="2" spans="2:4" x14ac:dyDescent="0.2">
      <c r="B2" s="99" t="s">
        <v>43</v>
      </c>
      <c r="C2" s="99"/>
      <c r="D2" s="99"/>
    </row>
    <row r="3" spans="2:4" ht="12.75" thickBot="1" x14ac:dyDescent="0.25"/>
    <row r="4" spans="2:4" ht="12.75" thickBot="1" x14ac:dyDescent="0.25">
      <c r="B4" s="14" t="s">
        <v>36</v>
      </c>
      <c r="C4" s="15" t="s">
        <v>37</v>
      </c>
      <c r="D4" s="16" t="s">
        <v>44</v>
      </c>
    </row>
    <row r="5" spans="2:4" x14ac:dyDescent="0.2">
      <c r="B5" s="22" t="s">
        <v>45</v>
      </c>
      <c r="C5" s="23" t="s">
        <v>51</v>
      </c>
      <c r="D5" s="24" t="s">
        <v>46</v>
      </c>
    </row>
    <row r="6" spans="2:4" x14ac:dyDescent="0.2">
      <c r="B6" s="17" t="s">
        <v>48</v>
      </c>
      <c r="C6" s="18" t="s">
        <v>51</v>
      </c>
      <c r="D6" s="25" t="s">
        <v>50</v>
      </c>
    </row>
    <row r="7" spans="2:4" x14ac:dyDescent="0.2">
      <c r="B7" s="17" t="s">
        <v>49</v>
      </c>
      <c r="C7" s="18">
        <v>41198</v>
      </c>
      <c r="D7" s="25" t="s">
        <v>50</v>
      </c>
    </row>
    <row r="8" spans="2:4" ht="24.75" thickBot="1" x14ac:dyDescent="0.25">
      <c r="B8" s="19" t="s">
        <v>42</v>
      </c>
      <c r="C8" s="20">
        <v>45755</v>
      </c>
      <c r="D8" s="21" t="s">
        <v>47</v>
      </c>
    </row>
    <row r="20" spans="2:4" x14ac:dyDescent="0.2">
      <c r="B20" s="100"/>
      <c r="C20" s="101"/>
      <c r="D20" s="101"/>
    </row>
  </sheetData>
  <mergeCells count="2">
    <mergeCell ref="B2:D2"/>
    <mergeCell ref="B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34CE4023-3A19-40BC-907F-B92D2F8EA1D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7E822A72-16B5-42B0-8540-40E18CC4A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6121D7-5983-474B-932B-5902056589B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ff8e3638-9d45-4162-afb4-6d390653d54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B4D6646-9E0E-4FE3-8497-9569BCC2D12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034A2EE-790F-42BE-98BC-C4E7AF68C391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7D5161ED-313F-4539-A7A5-85F7096BF67B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GEI-FM-001-1</vt:lpstr>
      <vt:lpstr>GEI-FM-001-2</vt:lpstr>
      <vt:lpstr>Control de cambios</vt:lpstr>
      <vt:lpstr>'GEI-FM-001-1'!Títulos_a_imprimir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despliegue de objetivos</dc:title>
  <dc:creator>hoslanders</dc:creator>
  <cp:lastModifiedBy>Bibiana Coy Paez</cp:lastModifiedBy>
  <cp:lastPrinted>2012-01-24T19:53:27Z</cp:lastPrinted>
  <dcterms:created xsi:type="dcterms:W3CDTF">2011-12-26T21:17:36Z</dcterms:created>
  <dcterms:modified xsi:type="dcterms:W3CDTF">2026-01-31T03:52:56Z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echa_Actualizacion">
    <vt:lpwstr>2012-10-16T00:00:00Z</vt:lpwstr>
  </property>
  <property fmtid="{D5CDD505-2E9C-101B-9397-08002B2CF9AE}" pid="3" name="Grupos_de_Proceso">
    <vt:lpwstr>Procesos de Direccionamiento</vt:lpwstr>
  </property>
  <property fmtid="{D5CDD505-2E9C-101B-9397-08002B2CF9AE}" pid="4" name="Tipo Documental SGI">
    <vt:lpwstr>Documento</vt:lpwstr>
  </property>
  <property fmtid="{D5CDD505-2E9C-101B-9397-08002B2CF9AE}" pid="5" name="Dependencia_Nivel_Superior">
    <vt:lpwstr>Despacho Superintendente de Sociedades</vt:lpwstr>
  </property>
  <property fmtid="{D5CDD505-2E9C-101B-9397-08002B2CF9AE}" pid="6" name="Procesos_SGI">
    <vt:lpwstr>Proceso Direccionamiento - Gestión Estratégica</vt:lpwstr>
  </property>
  <property fmtid="{D5CDD505-2E9C-101B-9397-08002B2CF9AE}" pid="7" name="_dlc_DocId">
    <vt:lpwstr>SSDOCID-1136287043-3156</vt:lpwstr>
  </property>
  <property fmtid="{D5CDD505-2E9C-101B-9397-08002B2CF9AE}" pid="8" name="_dlc_DocIdItemGuid">
    <vt:lpwstr>e28370c3-0c03-4249-816a-2106f8c099a3</vt:lpwstr>
  </property>
  <property fmtid="{D5CDD505-2E9C-101B-9397-08002B2CF9AE}" pid="9" name="_dlc_DocIdUrl">
    <vt:lpwstr>http://old2022.supersociedades.gov.co/sgi/_layouts/15/DocIdRedir.aspx?ID=SSDOCID-1136287043-3156, SSDOCID-1136287043-3156</vt:lpwstr>
  </property>
  <property fmtid="{D5CDD505-2E9C-101B-9397-08002B2CF9AE}" pid="10" name="_Version">
    <vt:lpwstr/>
  </property>
  <property fmtid="{D5CDD505-2E9C-101B-9397-08002B2CF9AE}" pid="11" name="Audiencias de destino">
    <vt:lpwstr/>
  </property>
  <property fmtid="{D5CDD505-2E9C-101B-9397-08002B2CF9AE}" pid="12" name="Fecha">
    <vt:lpwstr/>
  </property>
  <property fmtid="{D5CDD505-2E9C-101B-9397-08002B2CF9AE}" pid="13" name="Ano Documento">
    <vt:lpwstr/>
  </property>
  <property fmtid="{D5CDD505-2E9C-101B-9397-08002B2CF9AE}" pid="14" name="Descripción Documento">
    <vt:lpwstr/>
  </property>
  <property fmtid="{D5CDD505-2E9C-101B-9397-08002B2CF9AE}" pid="15" name="Tipo Documental">
    <vt:lpwstr/>
  </property>
  <property fmtid="{D5CDD505-2E9C-101B-9397-08002B2CF9AE}" pid="16" name="SeoMetaDescription">
    <vt:lpwstr/>
  </property>
  <property fmtid="{D5CDD505-2E9C-101B-9397-08002B2CF9AE}" pid="17" name="ContentTypeId">
    <vt:lpwstr>0x010100DAE502E0AF30B84A96E60AFD0F2E04C4</vt:lpwstr>
  </property>
  <property fmtid="{D5CDD505-2E9C-101B-9397-08002B2CF9AE}" pid="18" name="Version_Documento">
    <vt:lpwstr>3.00000000000000</vt:lpwstr>
  </property>
</Properties>
</file>