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17"/>
  <workbookPr codeName="ThisWorkbook" defaultThemeVersion="124226"/>
  <mc:AlternateContent xmlns:mc="http://schemas.openxmlformats.org/markup-compatibility/2006">
    <mc:Choice Requires="x15">
      <x15ac:absPath xmlns:x15ac="http://schemas.microsoft.com/office/spreadsheetml/2010/11/ac" url="https://supersociedades365.sharepoint.com/sites/OAP_Docs/Documentos compartidos/Año_2026/02_Indicadores_Gestion/17_GestionContractual/"/>
    </mc:Choice>
  </mc:AlternateContent>
  <xr:revisionPtr revIDLastSave="0" documentId="8_{A0C3E0DD-3617-45BA-94E2-65097F119646}" xr6:coauthVersionLast="47" xr6:coauthVersionMax="47" xr10:uidLastSave="{00000000-0000-0000-0000-000000000000}"/>
  <bookViews>
    <workbookView xWindow="-120" yWindow="-120" windowWidth="29040" windowHeight="15720" firstSheet="12" activeTab="12" xr2:uid="{00000000-000D-0000-FFFF-FFFF00000000}"/>
  </bookViews>
  <sheets>
    <sheet name="1.IDP" sheetId="7" state="hidden" r:id="rId1"/>
    <sheet name="1_ProcesosContratacion" sheetId="1" r:id="rId2"/>
    <sheet name="Objetivos procesos " sheetId="13" state="hidden" r:id="rId3"/>
    <sheet name="1_Reg_ProcesosContratacion" sheetId="12" r:id="rId4"/>
    <sheet name="Password" sheetId="14" state="hidden" r:id="rId5"/>
    <sheet name="Hoja1" sheetId="9" state="hidden" r:id="rId6"/>
    <sheet name="2_ComprasSostenibles" sheetId="15" r:id="rId7"/>
    <sheet name="2_Reg_ComprasSostenibles" sheetId="16" r:id="rId8"/>
    <sheet name="3_Certificaciones" sheetId="17" r:id="rId9"/>
    <sheet name="3_Reg_TramiteCertificaciones" sheetId="18" r:id="rId10"/>
    <sheet name="4_TramiteLiquidaciones" sheetId="19" state="hidden" r:id="rId11"/>
    <sheet name="4_Reg_TramiteLiquidaciones" sheetId="20" state="hidden" r:id="rId12"/>
    <sheet name="Instrucciones " sheetId="10" r:id="rId13"/>
    <sheet name="Control de Cambios" sheetId="11" r:id="rId14"/>
  </sheets>
  <definedNames>
    <definedName name="APLICACIÓN_DE_POLÍTICAS_Y_O_NORMAS">'1.IDP'!$D$4:$D$8</definedName>
    <definedName name="_xlnm.Print_Area" localSheetId="1">'1_ProcesosContratacion'!$B$1:$X$63</definedName>
    <definedName name="_xlnm.Print_Area" localSheetId="6">'2_ComprasSostenibles'!$B$1:$X$63</definedName>
    <definedName name="_xlnm.Print_Area" localSheetId="8">'3_Certificaciones'!$B$1:$X$63</definedName>
    <definedName name="_xlnm.Print_Area" localSheetId="10">'4_TramiteLiquidaciones'!$B$1:$X$63</definedName>
    <definedName name="CATORCE">'1.IDP'!$O$130:$O$133</definedName>
    <definedName name="CINCO">'1.IDP'!$F$130:$F$131</definedName>
    <definedName name="CUATRO">'1.IDP'!$E$130:$E$133</definedName>
    <definedName name="DIESINUEVE">'1.IDP'!$T$130:$T$135</definedName>
    <definedName name="DIESIOCHO">'1.IDP'!$S$130:$S$133</definedName>
    <definedName name="DIESISEIS">'1.IDP'!$Q$130:$Q$136</definedName>
    <definedName name="DIESISIETE">'1.IDP'!$R$130:$R$133</definedName>
    <definedName name="DIEZ">'1.IDP'!$K$130:$K$137</definedName>
    <definedName name="DIRECCIONAMIENTO_Y_PLANEACIÓN_INSTITUCIONAL">'1.IDP'!$C$4:$C$5</definedName>
    <definedName name="DOCE">'1.IDP'!$M$130:$M$137</definedName>
    <definedName name="DOS">'1.IDP'!$C$130:$C$135</definedName>
    <definedName name="GESTIÓN_ADMINISTRATIVA">'1.IDP'!$E$4:$E$6</definedName>
    <definedName name="GESTIÓN_DE_LA_INFORMACIÓN">'1.IDP'!$H$4:$H$6</definedName>
    <definedName name="GESTIÓN_DEL_TALENTO_HUMANO">'1.IDP'!$F$4:$F$7</definedName>
    <definedName name="GESTIÓN_JURÍDICA">'1.IDP'!$G$4:$G$6</definedName>
    <definedName name="INDICADOR">'1.IDP'!$D$94</definedName>
    <definedName name="NUEVE">'1.IDP'!$J$130:$J$136</definedName>
    <definedName name="OCHO">'1.IDP'!$I$130:$I$133</definedName>
    <definedName name="OLE_LINK28" localSheetId="0">'1.IDP'!$D$166</definedName>
    <definedName name="ONCE">'1.IDP'!$L$130:$L$135</definedName>
    <definedName name="OTRO" localSheetId="8">'3_Certificaciones'!$X$14</definedName>
    <definedName name="OTRO" localSheetId="10">'4_TramiteLiquidaciones'!$X$14</definedName>
    <definedName name="OTRO">'1_ProcesosContratacion'!$X$14</definedName>
    <definedName name="OTRO_02">'2_ComprasSostenibles'!$X$14</definedName>
    <definedName name="PROCES" localSheetId="8">'3_Certificaciones'!$F$13</definedName>
    <definedName name="PROCES" localSheetId="10">'4_TramiteLiquidaciones'!$F$13</definedName>
    <definedName name="PROCES">'1_ProcesosContratacion'!$F$13</definedName>
    <definedName name="PROCESOS">'1.IDP'!$B$4:$B$18</definedName>
    <definedName name="QUINCE">'1.IDP'!$P$130:$P$136</definedName>
    <definedName name="SEIS">'1.IDP'!$G$130:$G$132</definedName>
    <definedName name="SIETE">'1.IDP'!$H$130:$H$133</definedName>
    <definedName name="SUBPROCES" localSheetId="8">'3_Certificaciones'!$O$13</definedName>
    <definedName name="SUBPROCES" localSheetId="10">'4_TramiteLiquidaciones'!$O$13</definedName>
    <definedName name="SUBPROCES">'1_ProcesosContratacion'!$O$13</definedName>
    <definedName name="SUBPROCES_02">'2_ComprasSostenibles'!$O$13</definedName>
    <definedName name="TRECE">'1.IDP'!$N$130:$N$132</definedName>
    <definedName name="TRES">'1.IDP'!$D$130:$D$134</definedName>
    <definedName name="UNO">'1.IDP'!$B$130:$B$134</definedName>
    <definedName name="VEINTE">'1.IDP'!$U$130:$U$139</definedName>
    <definedName name="VEINTICINCO">'1.IDP'!$Z$130:$Z$134</definedName>
    <definedName name="VEINTICUATRO">'1.IDP'!$Y$130:$Y$133</definedName>
    <definedName name="VEINTIDOS">'1.IDP'!$W$130:$W$136</definedName>
    <definedName name="VEINTINUEVE">'1.IDP'!$AD$130:$AD$131</definedName>
    <definedName name="VEINTIOCHO">'1.IDP'!$AC$130:$AC$132</definedName>
    <definedName name="VEINTISEIS">'1.IDP'!$AA$130:$AA$133</definedName>
    <definedName name="VEINTISIETE">'1.IDP'!$AB$130:$AB$132</definedName>
    <definedName name="VEINTITRES">'1.IDP'!$X$130:$X$135</definedName>
    <definedName name="VEINTIUNO">'1.IDP'!$V$130:$V$138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 i="20" l="1"/>
  <c r="S9" i="20"/>
  <c r="R9" i="20"/>
  <c r="U9" i="20" s="1"/>
  <c r="O9" i="20"/>
  <c r="P9" i="20" s="1"/>
  <c r="N9" i="20"/>
  <c r="M9" i="20"/>
  <c r="J9" i="20"/>
  <c r="K9" i="20" s="1"/>
  <c r="I9" i="20"/>
  <c r="H9" i="20"/>
  <c r="E9" i="20"/>
  <c r="D9" i="20"/>
  <c r="C9" i="20"/>
  <c r="F9" i="20" s="1"/>
  <c r="B9" i="20"/>
  <c r="B23" i="20" s="1"/>
  <c r="T8" i="20"/>
  <c r="S8" i="20"/>
  <c r="R8" i="20"/>
  <c r="U8" i="20" s="1"/>
  <c r="V8" i="20" s="1"/>
  <c r="O8" i="20"/>
  <c r="N8" i="20"/>
  <c r="P8" i="20" s="1"/>
  <c r="Q8" i="20" s="1"/>
  <c r="M8" i="20"/>
  <c r="K8" i="20"/>
  <c r="J8" i="20"/>
  <c r="I8" i="20"/>
  <c r="H8" i="20"/>
  <c r="E8" i="20"/>
  <c r="G35" i="19" s="1"/>
  <c r="D8" i="20"/>
  <c r="C8" i="20"/>
  <c r="B8" i="20"/>
  <c r="B16" i="20" s="1"/>
  <c r="B4" i="20"/>
  <c r="T42" i="19"/>
  <c r="S42" i="19"/>
  <c r="T41" i="19"/>
  <c r="J41" i="19"/>
  <c r="F41" i="19"/>
  <c r="E41" i="19"/>
  <c r="W40" i="19"/>
  <c r="J68" i="19" s="1"/>
  <c r="V40" i="19"/>
  <c r="U40" i="19"/>
  <c r="I68" i="19" s="1"/>
  <c r="T40" i="19"/>
  <c r="S40" i="19"/>
  <c r="S41" i="19" s="1"/>
  <c r="R40" i="19"/>
  <c r="R41" i="19" s="1"/>
  <c r="Q40" i="19"/>
  <c r="H68" i="19" s="1"/>
  <c r="P40" i="19"/>
  <c r="O40" i="19"/>
  <c r="N40" i="19"/>
  <c r="M40" i="19"/>
  <c r="L40" i="19"/>
  <c r="G68" i="19" s="1"/>
  <c r="K40" i="19"/>
  <c r="J40" i="19"/>
  <c r="J42" i="19" s="1"/>
  <c r="I40" i="19"/>
  <c r="I42" i="19" s="1"/>
  <c r="H40" i="19"/>
  <c r="F68" i="19" s="1"/>
  <c r="G40" i="19"/>
  <c r="F40" i="19"/>
  <c r="F42" i="19" s="1"/>
  <c r="E40" i="19"/>
  <c r="E42" i="19" s="1"/>
  <c r="W38" i="19"/>
  <c r="V38" i="19"/>
  <c r="U38" i="19"/>
  <c r="T38" i="19"/>
  <c r="S38" i="19"/>
  <c r="R38" i="19"/>
  <c r="Q38" i="19"/>
  <c r="P38" i="19"/>
  <c r="O38" i="19"/>
  <c r="N38" i="19"/>
  <c r="M38" i="19"/>
  <c r="L38" i="19"/>
  <c r="K38" i="19"/>
  <c r="J38" i="19"/>
  <c r="I38" i="19"/>
  <c r="H38" i="19"/>
  <c r="G38" i="19"/>
  <c r="F38" i="19"/>
  <c r="E38" i="19"/>
  <c r="T37" i="19"/>
  <c r="S37" i="19"/>
  <c r="R37" i="19"/>
  <c r="P37" i="19"/>
  <c r="O37" i="19"/>
  <c r="J37" i="19"/>
  <c r="I37" i="19"/>
  <c r="F37" i="19"/>
  <c r="E37" i="19"/>
  <c r="T36" i="19"/>
  <c r="S36" i="19"/>
  <c r="R36" i="19"/>
  <c r="U36" i="19" s="1"/>
  <c r="P36" i="19"/>
  <c r="O36" i="19"/>
  <c r="N36" i="19"/>
  <c r="J36" i="19"/>
  <c r="I36" i="19"/>
  <c r="G36" i="19"/>
  <c r="F36" i="19"/>
  <c r="E36" i="19"/>
  <c r="T35" i="19"/>
  <c r="S35" i="19"/>
  <c r="R35" i="19"/>
  <c r="P35" i="19"/>
  <c r="P41" i="19" s="1"/>
  <c r="O35" i="19"/>
  <c r="O42" i="19" s="1"/>
  <c r="N35" i="19"/>
  <c r="N37" i="19" s="1"/>
  <c r="K35" i="19"/>
  <c r="J35" i="19"/>
  <c r="I35" i="19"/>
  <c r="F35" i="19"/>
  <c r="E35" i="19"/>
  <c r="F16" i="19"/>
  <c r="F14" i="19"/>
  <c r="B8" i="18"/>
  <c r="B9" i="18"/>
  <c r="I41" i="1"/>
  <c r="J41" i="1"/>
  <c r="K41" i="1"/>
  <c r="L41" i="1"/>
  <c r="N41" i="1"/>
  <c r="O41" i="1"/>
  <c r="P41" i="1"/>
  <c r="Q41" i="1"/>
  <c r="R41" i="1"/>
  <c r="S41" i="1"/>
  <c r="T41" i="1"/>
  <c r="U41" i="1"/>
  <c r="V41" i="1"/>
  <c r="K36" i="19" l="1"/>
  <c r="K42" i="19" s="1"/>
  <c r="K41" i="19"/>
  <c r="L8" i="20"/>
  <c r="L35" i="19"/>
  <c r="F8" i="20"/>
  <c r="G8" i="20" s="1"/>
  <c r="I41" i="19"/>
  <c r="R42" i="19"/>
  <c r="B10" i="20"/>
  <c r="B11" i="20"/>
  <c r="M35" i="19"/>
  <c r="G42" i="19"/>
  <c r="G41" i="19"/>
  <c r="G37" i="19"/>
  <c r="H35" i="19"/>
  <c r="B12" i="20"/>
  <c r="B13" i="20"/>
  <c r="B14" i="20"/>
  <c r="B17" i="20"/>
  <c r="B18" i="20"/>
  <c r="B19" i="20"/>
  <c r="B20" i="20"/>
  <c r="B15" i="20"/>
  <c r="B22" i="20"/>
  <c r="B21" i="20"/>
  <c r="Q36" i="19"/>
  <c r="Q35" i="19"/>
  <c r="N41" i="19"/>
  <c r="O41" i="19"/>
  <c r="P42" i="19"/>
  <c r="U35" i="19"/>
  <c r="V36" i="19"/>
  <c r="V35" i="19"/>
  <c r="W35" i="19"/>
  <c r="H36" i="19"/>
  <c r="N42" i="19"/>
  <c r="B8" i="16"/>
  <c r="B9" i="16"/>
  <c r="K37" i="19" l="1"/>
  <c r="L36" i="19"/>
  <c r="W36" i="19"/>
  <c r="M36" i="19"/>
  <c r="L41" i="19"/>
  <c r="G69" i="19" s="1"/>
  <c r="L37" i="19"/>
  <c r="G67" i="19" s="1"/>
  <c r="L42" i="19"/>
  <c r="M41" i="19"/>
  <c r="H37" i="19"/>
  <c r="F67" i="19" s="1"/>
  <c r="W37" i="19"/>
  <c r="J67" i="19" s="1"/>
  <c r="W41" i="19"/>
  <c r="J69" i="19" s="1"/>
  <c r="W42" i="19"/>
  <c r="Q41" i="19"/>
  <c r="H69" i="19" s="1"/>
  <c r="Q42" i="19"/>
  <c r="Q37" i="19"/>
  <c r="H67" i="19" s="1"/>
  <c r="H41" i="19"/>
  <c r="F69" i="19" s="1"/>
  <c r="H42" i="19"/>
  <c r="V37" i="19"/>
  <c r="V41" i="19"/>
  <c r="V42" i="19"/>
  <c r="U37" i="19"/>
  <c r="I67" i="19" s="1"/>
  <c r="U42" i="19"/>
  <c r="U41" i="19"/>
  <c r="I69" i="19" s="1"/>
  <c r="B8" i="12"/>
  <c r="B9" i="12"/>
  <c r="R36" i="1"/>
  <c r="S36" i="1"/>
  <c r="T36" i="1"/>
  <c r="S35" i="1"/>
  <c r="T35" i="1"/>
  <c r="R35" i="1"/>
  <c r="N36" i="1"/>
  <c r="O36" i="1"/>
  <c r="P36" i="1"/>
  <c r="O35" i="1"/>
  <c r="P35" i="1"/>
  <c r="I36" i="1"/>
  <c r="J36" i="1"/>
  <c r="K36" i="1"/>
  <c r="J35" i="1"/>
  <c r="K35" i="1"/>
  <c r="N35" i="1"/>
  <c r="I35" i="1"/>
  <c r="B23" i="18"/>
  <c r="B22" i="18"/>
  <c r="B21" i="18"/>
  <c r="B20" i="18"/>
  <c r="B19" i="18"/>
  <c r="B18" i="18"/>
  <c r="B17" i="18"/>
  <c r="B16" i="18"/>
  <c r="B15" i="18"/>
  <c r="B14" i="18"/>
  <c r="B13" i="18"/>
  <c r="B12" i="18"/>
  <c r="B11" i="18"/>
  <c r="B10" i="18"/>
  <c r="T9" i="18"/>
  <c r="T36" i="17" s="1"/>
  <c r="S9" i="18"/>
  <c r="S36" i="17" s="1"/>
  <c r="R9" i="18"/>
  <c r="O9" i="18"/>
  <c r="P36" i="17" s="1"/>
  <c r="N9" i="18"/>
  <c r="O36" i="17" s="1"/>
  <c r="Q36" i="17" s="1"/>
  <c r="M9" i="18"/>
  <c r="N36" i="17" s="1"/>
  <c r="J9" i="18"/>
  <c r="K36" i="17" s="1"/>
  <c r="I9" i="18"/>
  <c r="J36" i="17" s="1"/>
  <c r="H9" i="18"/>
  <c r="E9" i="18"/>
  <c r="G36" i="17" s="1"/>
  <c r="D9" i="18"/>
  <c r="F36" i="17" s="1"/>
  <c r="C9" i="18"/>
  <c r="T8" i="18"/>
  <c r="T35" i="17" s="1"/>
  <c r="T41" i="17" s="1"/>
  <c r="S8" i="18"/>
  <c r="S35" i="17" s="1"/>
  <c r="S41" i="17" s="1"/>
  <c r="R8" i="18"/>
  <c r="O8" i="18"/>
  <c r="P35" i="17" s="1"/>
  <c r="N8" i="18"/>
  <c r="O35" i="17" s="1"/>
  <c r="M8" i="18"/>
  <c r="J8" i="18"/>
  <c r="K35" i="17" s="1"/>
  <c r="I8" i="18"/>
  <c r="J35" i="17" s="1"/>
  <c r="H8" i="18"/>
  <c r="E8" i="18"/>
  <c r="G35" i="17" s="1"/>
  <c r="D8" i="18"/>
  <c r="F35" i="17" s="1"/>
  <c r="C8" i="18"/>
  <c r="E35" i="17" s="1"/>
  <c r="B4" i="18"/>
  <c r="H68" i="17"/>
  <c r="W40" i="17"/>
  <c r="J68" i="17" s="1"/>
  <c r="V40" i="17"/>
  <c r="U40" i="17"/>
  <c r="I68" i="17" s="1"/>
  <c r="T40" i="17"/>
  <c r="S40" i="17"/>
  <c r="R40" i="17"/>
  <c r="Q40" i="17"/>
  <c r="P40" i="17"/>
  <c r="O40" i="17"/>
  <c r="N40" i="17"/>
  <c r="M40" i="17"/>
  <c r="L40" i="17"/>
  <c r="G68" i="17" s="1"/>
  <c r="K40" i="17"/>
  <c r="J40" i="17"/>
  <c r="I40" i="17"/>
  <c r="H40" i="17"/>
  <c r="F68" i="17" s="1"/>
  <c r="G40" i="17"/>
  <c r="F40" i="17"/>
  <c r="E40" i="17"/>
  <c r="W38" i="17"/>
  <c r="V38" i="17"/>
  <c r="U38" i="17"/>
  <c r="T38" i="17"/>
  <c r="S38" i="17"/>
  <c r="R38" i="17"/>
  <c r="Q38" i="17"/>
  <c r="P38" i="17"/>
  <c r="O38" i="17"/>
  <c r="N38" i="17"/>
  <c r="M38" i="17"/>
  <c r="L38" i="17"/>
  <c r="K38" i="17"/>
  <c r="J38" i="17"/>
  <c r="I38" i="17"/>
  <c r="H38" i="17"/>
  <c r="G38" i="17"/>
  <c r="F38" i="17"/>
  <c r="E38" i="17"/>
  <c r="H35" i="17"/>
  <c r="F16" i="17"/>
  <c r="F14" i="17"/>
  <c r="B23" i="16"/>
  <c r="B22" i="16"/>
  <c r="B21" i="16"/>
  <c r="B20" i="16"/>
  <c r="B19" i="16"/>
  <c r="B18" i="16"/>
  <c r="B17" i="16"/>
  <c r="B16" i="16"/>
  <c r="B15" i="16"/>
  <c r="B14" i="16"/>
  <c r="B13" i="16"/>
  <c r="B12" i="16"/>
  <c r="B11" i="16"/>
  <c r="B10" i="16"/>
  <c r="T9" i="16"/>
  <c r="T36" i="15" s="1"/>
  <c r="S9" i="16"/>
  <c r="S36" i="15" s="1"/>
  <c r="R9" i="16"/>
  <c r="O9" i="16"/>
  <c r="N9" i="16"/>
  <c r="O36" i="15" s="1"/>
  <c r="M9" i="16"/>
  <c r="N36" i="15" s="1"/>
  <c r="J9" i="16"/>
  <c r="K36" i="15" s="1"/>
  <c r="I9" i="16"/>
  <c r="J36" i="15" s="1"/>
  <c r="H9" i="16"/>
  <c r="E9" i="16"/>
  <c r="G36" i="15" s="1"/>
  <c r="D9" i="16"/>
  <c r="F36" i="15" s="1"/>
  <c r="C9" i="16"/>
  <c r="T8" i="16"/>
  <c r="T35" i="15" s="1"/>
  <c r="T37" i="15" s="1"/>
  <c r="S8" i="16"/>
  <c r="S35" i="15" s="1"/>
  <c r="S37" i="15" s="1"/>
  <c r="R8" i="16"/>
  <c r="O8" i="16"/>
  <c r="P35" i="15" s="1"/>
  <c r="N8" i="16"/>
  <c r="O35" i="15" s="1"/>
  <c r="M8" i="16"/>
  <c r="J8" i="16"/>
  <c r="K35" i="15" s="1"/>
  <c r="K37" i="15" s="1"/>
  <c r="I8" i="16"/>
  <c r="J35" i="15" s="1"/>
  <c r="H8" i="16"/>
  <c r="E8" i="16"/>
  <c r="G35" i="15" s="1"/>
  <c r="D8" i="16"/>
  <c r="F35" i="15" s="1"/>
  <c r="C8" i="16"/>
  <c r="B4" i="16"/>
  <c r="W40" i="15"/>
  <c r="J68" i="15" s="1"/>
  <c r="V40" i="15"/>
  <c r="V41" i="15" s="1"/>
  <c r="U40" i="15"/>
  <c r="T40" i="15"/>
  <c r="T41" i="15" s="1"/>
  <c r="S40" i="15"/>
  <c r="S41" i="15" s="1"/>
  <c r="R40" i="15"/>
  <c r="R41" i="15" s="1"/>
  <c r="Q40" i="15"/>
  <c r="P40" i="15"/>
  <c r="P41" i="15" s="1"/>
  <c r="O40" i="15"/>
  <c r="O41" i="15" s="1"/>
  <c r="N40" i="15"/>
  <c r="N41" i="15" s="1"/>
  <c r="M40" i="15"/>
  <c r="L40" i="15"/>
  <c r="K40" i="15"/>
  <c r="K41" i="15" s="1"/>
  <c r="J40" i="15"/>
  <c r="J41" i="15" s="1"/>
  <c r="I40" i="15"/>
  <c r="I41" i="15" s="1"/>
  <c r="H40" i="15"/>
  <c r="F68" i="15" s="1"/>
  <c r="G40" i="15"/>
  <c r="F40" i="15"/>
  <c r="E40" i="15"/>
  <c r="W38" i="15"/>
  <c r="V38" i="15"/>
  <c r="U38" i="15"/>
  <c r="T38" i="15"/>
  <c r="S38" i="15"/>
  <c r="R38" i="15"/>
  <c r="Q38" i="15"/>
  <c r="P38" i="15"/>
  <c r="O38" i="15"/>
  <c r="N38" i="15"/>
  <c r="M38" i="15"/>
  <c r="L38" i="15"/>
  <c r="K38" i="15"/>
  <c r="J38" i="15"/>
  <c r="I38" i="15"/>
  <c r="H38" i="15"/>
  <c r="G38" i="15"/>
  <c r="F38" i="15"/>
  <c r="E38" i="15"/>
  <c r="O37" i="15"/>
  <c r="J37" i="15"/>
  <c r="F16" i="15"/>
  <c r="F14" i="15"/>
  <c r="F16" i="1"/>
  <c r="F14" i="1"/>
  <c r="M37" i="19" l="1"/>
  <c r="M42" i="19"/>
  <c r="E42" i="17"/>
  <c r="F42" i="17"/>
  <c r="K41" i="17"/>
  <c r="G68" i="15"/>
  <c r="L41" i="15"/>
  <c r="H68" i="15"/>
  <c r="Q41" i="15"/>
  <c r="J42" i="15"/>
  <c r="I68" i="15"/>
  <c r="U41" i="15"/>
  <c r="G37" i="17"/>
  <c r="O42" i="17"/>
  <c r="O41" i="17"/>
  <c r="P41" i="17"/>
  <c r="F41" i="17"/>
  <c r="F37" i="15"/>
  <c r="F41" i="15"/>
  <c r="G41" i="15"/>
  <c r="F9" i="18"/>
  <c r="E36" i="17"/>
  <c r="F37" i="17"/>
  <c r="G42" i="17"/>
  <c r="E41" i="17"/>
  <c r="G41" i="17"/>
  <c r="U9" i="18"/>
  <c r="R36" i="17"/>
  <c r="P9" i="18"/>
  <c r="T37" i="17"/>
  <c r="S37" i="17"/>
  <c r="U8" i="18"/>
  <c r="V8" i="18" s="1"/>
  <c r="R35" i="17"/>
  <c r="P37" i="17"/>
  <c r="P42" i="17"/>
  <c r="O37" i="17"/>
  <c r="P8" i="18"/>
  <c r="N35" i="17"/>
  <c r="J41" i="17"/>
  <c r="K37" i="17"/>
  <c r="J37" i="17"/>
  <c r="K9" i="18"/>
  <c r="I36" i="17"/>
  <c r="K8" i="18"/>
  <c r="L8" i="18" s="1"/>
  <c r="I35" i="17"/>
  <c r="I42" i="17" s="1"/>
  <c r="F8" i="18"/>
  <c r="G8" i="18" s="1"/>
  <c r="G37" i="15"/>
  <c r="T42" i="15"/>
  <c r="S42" i="15"/>
  <c r="P9" i="16"/>
  <c r="P36" i="15"/>
  <c r="P37" i="15" s="1"/>
  <c r="K8" i="16"/>
  <c r="L8" i="16" s="1"/>
  <c r="I35" i="15"/>
  <c r="K9" i="16"/>
  <c r="I36" i="15"/>
  <c r="L36" i="15" s="1"/>
  <c r="U9" i="16"/>
  <c r="R36" i="15"/>
  <c r="U36" i="15" s="1"/>
  <c r="Q36" i="15"/>
  <c r="P8" i="16"/>
  <c r="Q8" i="16" s="1"/>
  <c r="N35" i="15"/>
  <c r="F8" i="16"/>
  <c r="E35" i="15"/>
  <c r="F9" i="16"/>
  <c r="E36" i="15"/>
  <c r="U8" i="16"/>
  <c r="V8" i="16" s="1"/>
  <c r="R35" i="15"/>
  <c r="K42" i="17"/>
  <c r="J42" i="17"/>
  <c r="F42" i="15"/>
  <c r="S42" i="17"/>
  <c r="T42" i="17"/>
  <c r="G42" i="15"/>
  <c r="I42" i="15"/>
  <c r="K42" i="15"/>
  <c r="O42" i="15"/>
  <c r="W40" i="1"/>
  <c r="V40" i="1"/>
  <c r="U40" i="1"/>
  <c r="T40" i="1"/>
  <c r="S40" i="1"/>
  <c r="R40" i="1"/>
  <c r="Q40" i="1"/>
  <c r="P40" i="1"/>
  <c r="O40" i="1"/>
  <c r="N40" i="1"/>
  <c r="M40" i="1"/>
  <c r="L40" i="1"/>
  <c r="K40" i="1"/>
  <c r="J40" i="1"/>
  <c r="I40" i="1"/>
  <c r="H40" i="1"/>
  <c r="F40" i="1"/>
  <c r="G40" i="1"/>
  <c r="E40" i="1"/>
  <c r="B23" i="12"/>
  <c r="B22" i="12"/>
  <c r="B21" i="12"/>
  <c r="B20" i="12"/>
  <c r="B19" i="12"/>
  <c r="B18" i="12"/>
  <c r="B17" i="12"/>
  <c r="B16" i="12"/>
  <c r="B15" i="12"/>
  <c r="B14" i="12"/>
  <c r="B13" i="12"/>
  <c r="B12" i="12"/>
  <c r="B11" i="12"/>
  <c r="B10" i="12"/>
  <c r="C9" i="12"/>
  <c r="E36" i="1" s="1"/>
  <c r="C8" i="12"/>
  <c r="E35" i="1" s="1"/>
  <c r="E41" i="1" s="1"/>
  <c r="E42" i="15" l="1"/>
  <c r="E41" i="15"/>
  <c r="E37" i="17"/>
  <c r="H36" i="17"/>
  <c r="V36" i="17"/>
  <c r="U36" i="17"/>
  <c r="Q8" i="18"/>
  <c r="R41" i="17"/>
  <c r="R37" i="17"/>
  <c r="U35" i="17"/>
  <c r="R42" i="17"/>
  <c r="N41" i="17"/>
  <c r="V35" i="17"/>
  <c r="Q35" i="17"/>
  <c r="N37" i="17"/>
  <c r="N42" i="17"/>
  <c r="W36" i="17"/>
  <c r="M36" i="17"/>
  <c r="L36" i="17"/>
  <c r="I41" i="17"/>
  <c r="L35" i="17"/>
  <c r="I37" i="17"/>
  <c r="W35" i="17"/>
  <c r="M35" i="17"/>
  <c r="G8" i="16"/>
  <c r="R37" i="15"/>
  <c r="U35" i="15"/>
  <c r="I37" i="15"/>
  <c r="L35" i="15"/>
  <c r="W36" i="15"/>
  <c r="M36" i="15"/>
  <c r="H36" i="15"/>
  <c r="V35" i="15"/>
  <c r="Q35" i="15"/>
  <c r="N37" i="15"/>
  <c r="P42" i="15"/>
  <c r="R42" i="15"/>
  <c r="N42" i="15"/>
  <c r="H35" i="15"/>
  <c r="H41" i="15" s="1"/>
  <c r="E37" i="15"/>
  <c r="M35" i="15"/>
  <c r="W35" i="15"/>
  <c r="V36" i="15"/>
  <c r="E8" i="12"/>
  <c r="G35" i="1" s="1"/>
  <c r="E9" i="12"/>
  <c r="G36" i="1" s="1"/>
  <c r="T9" i="12"/>
  <c r="S9" i="12"/>
  <c r="R9" i="12"/>
  <c r="U9" i="12" s="1"/>
  <c r="T8" i="12"/>
  <c r="S8" i="12"/>
  <c r="R8" i="12"/>
  <c r="O9" i="12"/>
  <c r="N9" i="12"/>
  <c r="M9" i="12"/>
  <c r="O8" i="12"/>
  <c r="N8" i="12"/>
  <c r="M8" i="12"/>
  <c r="J9" i="12"/>
  <c r="I9" i="12"/>
  <c r="H9" i="12"/>
  <c r="J8" i="12"/>
  <c r="I8" i="12"/>
  <c r="H8" i="12"/>
  <c r="K8" i="12" s="1"/>
  <c r="D8" i="12"/>
  <c r="F35" i="1" s="1"/>
  <c r="D9" i="12"/>
  <c r="F36" i="1" s="1"/>
  <c r="W41" i="15" l="1"/>
  <c r="M41" i="15"/>
  <c r="H41" i="17"/>
  <c r="F69" i="17" s="1"/>
  <c r="H37" i="17"/>
  <c r="F67" i="17" s="1"/>
  <c r="H42" i="17"/>
  <c r="U37" i="17"/>
  <c r="I67" i="17" s="1"/>
  <c r="U42" i="17"/>
  <c r="U41" i="17"/>
  <c r="I69" i="17" s="1"/>
  <c r="V41" i="17"/>
  <c r="V37" i="17"/>
  <c r="V42" i="17"/>
  <c r="Q42" i="17"/>
  <c r="Q41" i="17"/>
  <c r="H69" i="17" s="1"/>
  <c r="Q37" i="17"/>
  <c r="H67" i="17" s="1"/>
  <c r="L41" i="17"/>
  <c r="G69" i="17" s="1"/>
  <c r="L37" i="17"/>
  <c r="G67" i="17" s="1"/>
  <c r="L42" i="17"/>
  <c r="M41" i="17"/>
  <c r="M42" i="17"/>
  <c r="M37" i="17"/>
  <c r="W42" i="17"/>
  <c r="W41" i="17"/>
  <c r="J69" i="17" s="1"/>
  <c r="W37" i="17"/>
  <c r="J67" i="17" s="1"/>
  <c r="F41" i="1"/>
  <c r="G41" i="1"/>
  <c r="V37" i="15"/>
  <c r="V42" i="15"/>
  <c r="M37" i="15"/>
  <c r="M42" i="15"/>
  <c r="H37" i="15"/>
  <c r="F67" i="15" s="1"/>
  <c r="G69" i="15"/>
  <c r="L37" i="15"/>
  <c r="G67" i="15" s="1"/>
  <c r="L42" i="15"/>
  <c r="I69" i="15"/>
  <c r="U42" i="15"/>
  <c r="U37" i="15"/>
  <c r="I67" i="15" s="1"/>
  <c r="F69" i="15"/>
  <c r="H42" i="15"/>
  <c r="H69" i="15"/>
  <c r="Q42" i="15"/>
  <c r="Q37" i="15"/>
  <c r="H67" i="15" s="1"/>
  <c r="W42" i="15"/>
  <c r="J69" i="15"/>
  <c r="W37" i="15"/>
  <c r="J67" i="15" s="1"/>
  <c r="U8" i="12"/>
  <c r="V8" i="12" s="1"/>
  <c r="P8" i="12"/>
  <c r="Q8" i="12" s="1"/>
  <c r="F8" i="12"/>
  <c r="K9" i="12"/>
  <c r="L8" i="12" s="1"/>
  <c r="F9" i="12"/>
  <c r="P9" i="12"/>
  <c r="G8" i="12" l="1"/>
  <c r="V38" i="1"/>
  <c r="U38" i="1"/>
  <c r="T38" i="1"/>
  <c r="S38" i="1"/>
  <c r="R38" i="1"/>
  <c r="Q38" i="1"/>
  <c r="P38" i="1"/>
  <c r="O38" i="1"/>
  <c r="N38" i="1"/>
  <c r="K38" i="1"/>
  <c r="J38" i="1"/>
  <c r="I38" i="1"/>
  <c r="G38" i="1"/>
  <c r="F38" i="1"/>
  <c r="E38" i="1"/>
  <c r="T37" i="1"/>
  <c r="S37" i="1"/>
  <c r="R37" i="1"/>
  <c r="P37" i="1"/>
  <c r="O37" i="1"/>
  <c r="N37" i="1"/>
  <c r="K37" i="1"/>
  <c r="J37" i="1"/>
  <c r="I37" i="1"/>
  <c r="G37" i="1"/>
  <c r="F37" i="1"/>
  <c r="E37" i="1"/>
  <c r="W36" i="1"/>
  <c r="V36" i="1"/>
  <c r="U36" i="1"/>
  <c r="Q36" i="1"/>
  <c r="M36" i="1"/>
  <c r="L36" i="1"/>
  <c r="H36" i="1"/>
  <c r="W35" i="1"/>
  <c r="V35" i="1"/>
  <c r="V37" i="1" s="1"/>
  <c r="U35" i="1"/>
  <c r="Q35" i="1"/>
  <c r="M35" i="1"/>
  <c r="L35" i="1"/>
  <c r="H35" i="1"/>
  <c r="M41" i="1" l="1"/>
  <c r="W41" i="1"/>
  <c r="H41" i="1"/>
  <c r="H37" i="1"/>
  <c r="M37" i="1"/>
  <c r="W37" i="1"/>
  <c r="U37" i="1"/>
  <c r="Q37" i="1"/>
  <c r="L38" i="1"/>
  <c r="L37" i="1"/>
  <c r="W38" i="1"/>
  <c r="H38" i="1"/>
  <c r="M38" i="1"/>
  <c r="B4" i="12" l="1"/>
  <c r="D24" i="7" l="1"/>
  <c r="D95" i="7"/>
  <c r="D94" i="7" s="1"/>
  <c r="I67" i="1" l="1"/>
  <c r="H67" i="1"/>
  <c r="V42" i="1"/>
  <c r="L42" i="1"/>
  <c r="G67" i="1"/>
  <c r="H42" i="1"/>
  <c r="M42" i="1"/>
  <c r="W42" i="1"/>
  <c r="H69" i="1"/>
  <c r="Q42" i="1"/>
  <c r="E42" i="1"/>
  <c r="N42" i="1"/>
  <c r="F42" i="1"/>
  <c r="O42" i="1"/>
  <c r="G42" i="1"/>
  <c r="P42" i="1"/>
  <c r="I42" i="1"/>
  <c r="R42" i="1"/>
  <c r="J42" i="1"/>
  <c r="S42" i="1"/>
  <c r="K42" i="1"/>
  <c r="T42" i="1"/>
  <c r="I69" i="1"/>
  <c r="U42" i="1"/>
  <c r="G68" i="1"/>
  <c r="J68" i="1"/>
  <c r="F68" i="1"/>
  <c r="F67" i="1"/>
  <c r="H68" i="1"/>
  <c r="I68" i="1"/>
  <c r="F69" i="1" l="1"/>
  <c r="J69" i="1"/>
  <c r="G69" i="1"/>
  <c r="J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00000000-0006-0000-0100-000001000000}">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5" authorId="0" shapeId="0" xr:uid="{00000000-0006-0000-0100-000002000000}">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29" authorId="1" shapeId="0" xr:uid="{1010F956-F5A9-43F4-AF10-411958562E76}">
      <text>
        <r>
          <rPr>
            <sz val="12"/>
            <color indexed="81"/>
            <rFont val="Tahoma"/>
            <family val="2"/>
          </rPr>
          <t>Indique el valor  inicial del indicador, definido como punto de referencia para la medición.</t>
        </r>
      </text>
    </comment>
    <comment ref="E30" authorId="0" shapeId="0" xr:uid="{00000000-0006-0000-0100-000003000000}">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00000000-0006-0000-0100-000004000000}">
      <text>
        <r>
          <rPr>
            <sz val="12"/>
            <color indexed="81"/>
            <rFont val="Tahoma"/>
            <family val="2"/>
          </rPr>
          <t>Establecer el valor de cumplimiento que se pretende obtener para el periodo. Se expresa en ocasiones en PORCENTAJE (%)</t>
        </r>
      </text>
    </comment>
    <comment ref="P30" authorId="0" shapeId="0" xr:uid="{00000000-0006-0000-0100-000005000000}">
      <text>
        <r>
          <rPr>
            <sz val="12"/>
            <color indexed="81"/>
            <rFont val="Tahoma"/>
            <family val="2"/>
          </rPr>
          <t>Realizar una descrpción cualitativa de la meta</t>
        </r>
        <r>
          <rPr>
            <sz val="9"/>
            <color indexed="81"/>
            <rFont val="Tahoma"/>
            <family val="2"/>
          </rPr>
          <t xml:space="preserve">
</t>
        </r>
      </text>
    </comment>
    <comment ref="N44" authorId="1" shapeId="0" xr:uid="{58DA5F0B-0E91-44F0-B6CB-C3C4EFEB6F1B}">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00000000-0006-0000-0100-000007000000}">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C9237927-38D7-4279-9BFF-F16EF818EDBC}">
      <text>
        <r>
          <rPr>
            <sz val="12"/>
            <color indexed="81"/>
            <rFont val="Tahoma"/>
            <family val="2"/>
          </rPr>
          <t>Marque con una X, en caso de requerir formular plan de requerimiento.</t>
        </r>
        <r>
          <rPr>
            <sz val="9"/>
            <color indexed="81"/>
            <rFont val="Tahoma"/>
            <family val="2"/>
          </rPr>
          <t xml:space="preserve">
</t>
        </r>
      </text>
    </comment>
    <comment ref="U58" authorId="2" shapeId="0" xr:uid="{89D89702-EC89-4991-AE58-8FFF480D6C79}">
      <text>
        <r>
          <rPr>
            <sz val="12"/>
            <color indexed="81"/>
            <rFont val="Tahoma"/>
            <family val="2"/>
          </rPr>
          <t>Marque con una X, en caso de no requerir formular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ED87122C-BD85-4AE3-956E-62B8E081114C}">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4FFB484D-18C2-4F40-A437-81BFDC4438D2}">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5" authorId="0" shapeId="0" xr:uid="{92F2EA5B-7E5F-4639-BD6C-9BA7E61EB666}">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29" authorId="1" shapeId="0" xr:uid="{27A42DFA-C94E-4919-BCD0-F5677F606E11}">
      <text>
        <r>
          <rPr>
            <sz val="12"/>
            <color indexed="81"/>
            <rFont val="Tahoma"/>
            <family val="2"/>
          </rPr>
          <t>Indique el valor  inicial del indicador, definido como punto de referencia para la medición.</t>
        </r>
      </text>
    </comment>
    <comment ref="E30" authorId="0" shapeId="0" xr:uid="{CA1D023B-009F-4A0F-90CF-4CC94BD4E920}">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E46E59A5-8EE8-4992-871A-058F64A955D5}">
      <text>
        <r>
          <rPr>
            <sz val="12"/>
            <color indexed="81"/>
            <rFont val="Tahoma"/>
            <family val="2"/>
          </rPr>
          <t>Establecer el valor de cumplimiento que se pretende obtener para el periodo. Se expresa en ocasiones en PORCENTAJE (%)</t>
        </r>
      </text>
    </comment>
    <comment ref="P30" authorId="0" shapeId="0" xr:uid="{A7F9BF76-DDFC-46E6-A691-2E3932C07C4C}">
      <text>
        <r>
          <rPr>
            <sz val="12"/>
            <color indexed="81"/>
            <rFont val="Tahoma"/>
            <family val="2"/>
          </rPr>
          <t>Realizar una descrpción cualitativa de la meta</t>
        </r>
        <r>
          <rPr>
            <sz val="9"/>
            <color indexed="81"/>
            <rFont val="Tahoma"/>
            <family val="2"/>
          </rPr>
          <t xml:space="preserve">
</t>
        </r>
      </text>
    </comment>
    <comment ref="N44" authorId="1" shapeId="0" xr:uid="{0E3F957E-04C2-48FB-B571-9D3820A7A7B7}">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97D05A5A-2515-4987-B0DB-52DAA6A78345}">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24C32D4C-CAA1-42F8-AA0E-E48F6F13F6A8}">
      <text>
        <r>
          <rPr>
            <sz val="12"/>
            <color indexed="81"/>
            <rFont val="Tahoma"/>
            <family val="2"/>
          </rPr>
          <t>Marque con una X, en caso de requerir formular plan de requerimiento.</t>
        </r>
        <r>
          <rPr>
            <sz val="9"/>
            <color indexed="81"/>
            <rFont val="Tahoma"/>
            <family val="2"/>
          </rPr>
          <t xml:space="preserve">
</t>
        </r>
      </text>
    </comment>
    <comment ref="U58" authorId="2" shapeId="0" xr:uid="{C973ECF3-4F80-455D-8F48-CD94D1A8C6E5}">
      <text>
        <r>
          <rPr>
            <sz val="12"/>
            <color indexed="81"/>
            <rFont val="Tahoma"/>
            <family val="2"/>
          </rPr>
          <t>Marque con una X, en caso de no requerir formular plan de mejoramiento.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32047605-DA97-4119-B6D5-595DB0C221A8}">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3F6DD976-9D22-4C12-9B88-527835C3AFBC}">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5" authorId="0" shapeId="0" xr:uid="{AD95139F-C27C-440A-942A-383D091726D5}">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29" authorId="1" shapeId="0" xr:uid="{621C21D9-4C61-4B57-A02B-20E09AF3B592}">
      <text>
        <r>
          <rPr>
            <sz val="12"/>
            <color indexed="81"/>
            <rFont val="Tahoma"/>
            <family val="2"/>
          </rPr>
          <t>Indique el valor  inicial del indicador, definido como punto de referencia para la medición.</t>
        </r>
      </text>
    </comment>
    <comment ref="E30" authorId="0" shapeId="0" xr:uid="{5CB54D85-7458-46BC-9CE9-003830567BB7}">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4A3D40B6-C750-4D55-8E15-966F2B245970}">
      <text>
        <r>
          <rPr>
            <sz val="12"/>
            <color indexed="81"/>
            <rFont val="Tahoma"/>
            <family val="2"/>
          </rPr>
          <t>Establecer el valor de cumplimiento que se pretende obtener para el periodo. Se expresa en ocasiones en PORCENTAJE (%)</t>
        </r>
      </text>
    </comment>
    <comment ref="P30" authorId="0" shapeId="0" xr:uid="{451A337C-8ED2-4B4A-B89B-2E7EC9768F0A}">
      <text>
        <r>
          <rPr>
            <sz val="12"/>
            <color indexed="81"/>
            <rFont val="Tahoma"/>
            <family val="2"/>
          </rPr>
          <t>Realizar una descrpción cualitativa de la meta</t>
        </r>
        <r>
          <rPr>
            <sz val="9"/>
            <color indexed="81"/>
            <rFont val="Tahoma"/>
            <family val="2"/>
          </rPr>
          <t xml:space="preserve">
</t>
        </r>
      </text>
    </comment>
    <comment ref="N44" authorId="1" shapeId="0" xr:uid="{E6716D94-D49B-4E85-B039-5A9E97367192}">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180D178C-FDAB-49F1-B179-D3C35C1F7922}">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414FF649-701F-4F82-B66A-0C935F49807E}">
      <text>
        <r>
          <rPr>
            <sz val="12"/>
            <color indexed="81"/>
            <rFont val="Tahoma"/>
            <family val="2"/>
          </rPr>
          <t>Marque con una X, en caso de requerir formular plan de requerimiento.</t>
        </r>
        <r>
          <rPr>
            <sz val="9"/>
            <color indexed="81"/>
            <rFont val="Tahoma"/>
            <family val="2"/>
          </rPr>
          <t xml:space="preserve">
</t>
        </r>
      </text>
    </comment>
    <comment ref="U58" authorId="2" shapeId="0" xr:uid="{13C23C52-D6E5-4D49-AD94-B2FE2627108B}">
      <text>
        <r>
          <rPr>
            <sz val="12"/>
            <color indexed="81"/>
            <rFont val="Tahoma"/>
            <family val="2"/>
          </rPr>
          <t>Marque con una X, en caso de no requerir formular plan de mejoramiento.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B18D5C5A-A8C5-4FB0-B694-9E5FB41437E4}">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3B473794-2383-4F9D-961B-5564EA13D69C}">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5" authorId="0" shapeId="0" xr:uid="{0951BAAC-F66C-4CCA-81C3-FCEF82FB170D}">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29" authorId="1" shapeId="0" xr:uid="{41631E4D-7EEC-46F2-B7D1-DDD12937D1F7}">
      <text>
        <r>
          <rPr>
            <sz val="12"/>
            <color indexed="81"/>
            <rFont val="Tahoma"/>
            <family val="2"/>
          </rPr>
          <t>Indique el valor  inicial del indicador, definido como punto de referencia para la medición.</t>
        </r>
      </text>
    </comment>
    <comment ref="E30" authorId="0" shapeId="0" xr:uid="{8FAA2DFB-ED2A-4CF8-9479-9D25AD56190B}">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CA16B11A-5062-47B1-A227-B67B24DA7B4F}">
      <text>
        <r>
          <rPr>
            <sz val="12"/>
            <color indexed="81"/>
            <rFont val="Tahoma"/>
            <family val="2"/>
          </rPr>
          <t>Establecer el valor de cumplimiento que se pretende obtener para el periodo. Se expresa en ocasiones en PORCENTAJE (%)</t>
        </r>
      </text>
    </comment>
    <comment ref="P30" authorId="0" shapeId="0" xr:uid="{0FE27CDC-3905-4D69-8F7A-25C506D3BDC7}">
      <text>
        <r>
          <rPr>
            <sz val="12"/>
            <color indexed="81"/>
            <rFont val="Tahoma"/>
            <family val="2"/>
          </rPr>
          <t>Realizar una descrpción cualitativa de la meta</t>
        </r>
        <r>
          <rPr>
            <sz val="9"/>
            <color indexed="81"/>
            <rFont val="Tahoma"/>
            <family val="2"/>
          </rPr>
          <t xml:space="preserve">
</t>
        </r>
      </text>
    </comment>
    <comment ref="N44" authorId="1" shapeId="0" xr:uid="{B8E334A0-5A35-4929-B854-A4F24582D203}">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E1895DF0-0AB4-407B-9B92-A55E4AE4F5B3}">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B90268DF-FC48-44FB-9D0E-6773898330D7}">
      <text>
        <r>
          <rPr>
            <sz val="12"/>
            <color indexed="81"/>
            <rFont val="Tahoma"/>
            <family val="2"/>
          </rPr>
          <t>Marque con una X, en caso de requerir formular plan de requerimiento.</t>
        </r>
        <r>
          <rPr>
            <sz val="9"/>
            <color indexed="81"/>
            <rFont val="Tahoma"/>
            <family val="2"/>
          </rPr>
          <t xml:space="preserve">
</t>
        </r>
      </text>
    </comment>
    <comment ref="U58" authorId="2" shapeId="0" xr:uid="{9A044967-C172-416B-92D0-EDE8DDC55FE6}">
      <text>
        <r>
          <rPr>
            <sz val="12"/>
            <color indexed="81"/>
            <rFont val="Tahoma"/>
            <family val="2"/>
          </rPr>
          <t>Marque con una X, en caso de no requerir formular plan de mejoramiento.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40FE335D-4836-4BBD-85B2-EFE445F59427}">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sharedStrings.xml><?xml version="1.0" encoding="utf-8"?>
<sst xmlns="http://schemas.openxmlformats.org/spreadsheetml/2006/main" count="1412" uniqueCount="706">
  <si>
    <t>Corte</t>
  </si>
  <si>
    <t>PROCESOS</t>
  </si>
  <si>
    <t>Objetivos</t>
  </si>
  <si>
    <t>Objetivos Estratégicos</t>
  </si>
  <si>
    <t>Tipos de Indicadores</t>
  </si>
  <si>
    <t>MENSUAL</t>
  </si>
  <si>
    <t xml:space="preserve">Gestión del Conocimiento </t>
  </si>
  <si>
    <r>
      <t>1. </t>
    </r>
    <r>
      <rPr>
        <sz val="11"/>
        <color rgb="FF212529"/>
        <rFont val="Arial"/>
        <family val="2"/>
      </rPr>
      <t>Fortalecer el sistema de justicia para que sea accesible, oportuno y cercano al ciudadano.</t>
    </r>
  </si>
  <si>
    <t>EFICIENCIA</t>
  </si>
  <si>
    <t>BIMESTRAL</t>
  </si>
  <si>
    <t>Gestión de la Información y las comunicaciones</t>
  </si>
  <si>
    <t xml:space="preserve">Proveer información oportuna, confiable, veraz y accesible a clientes internos y externos del Ministerio de Justicia y del Derecho </t>
  </si>
  <si>
    <r>
      <t>2. </t>
    </r>
    <r>
      <rPr>
        <sz val="11"/>
        <color rgb="FF212529"/>
        <rFont val="Arial"/>
        <family val="2"/>
      </rPr>
      <t>Formular y coordinar la política pública en materia de justicia transicional, en el marco de la reconciliación nacional.</t>
    </r>
  </si>
  <si>
    <t>EFICACIA</t>
  </si>
  <si>
    <t>TRIMESTRAL</t>
  </si>
  <si>
    <t>Gestión de la Relación con los Grupos de Interés</t>
  </si>
  <si>
    <r>
      <t>3. </t>
    </r>
    <r>
      <rPr>
        <sz val="11"/>
        <color rgb="FF212529"/>
        <rFont val="Arial"/>
        <family val="2"/>
      </rPr>
      <t>Liderar la formulación, implementación y seguimiento de las políticas en materia criminal y penitenciaria</t>
    </r>
  </si>
  <si>
    <t>ECONOMÍA</t>
  </si>
  <si>
    <t>CUATRIMESTRAL</t>
  </si>
  <si>
    <t>Mejora Integral de la Gestión Institucional</t>
  </si>
  <si>
    <r>
      <t>4. </t>
    </r>
    <r>
      <rPr>
        <sz val="11"/>
        <color rgb="FF212529"/>
        <rFont val="Arial"/>
        <family val="2"/>
      </rPr>
      <t>Consolidar la política integral de drogas, su implementación y evaluación.</t>
    </r>
  </si>
  <si>
    <t>CALIDAD</t>
  </si>
  <si>
    <t>SEMESTRAL</t>
  </si>
  <si>
    <t>Direccionamiento y Planeación Institucional</t>
  </si>
  <si>
    <t xml:space="preserve">Orientar la gestion de la entidad y del sector para que las acciones se deriven de una planeación eficiente y articulada que optimice 
el uso de los recursos en el logro de los objetivos institucionales. </t>
  </si>
  <si>
    <r>
      <t>5. </t>
    </r>
    <r>
      <rPr>
        <sz val="11"/>
        <color rgb="FF212529"/>
        <rFont val="Arial"/>
        <family val="2"/>
      </rPr>
      <t>Afianzar una gestión institucional innovadora y ética, soportada en el desarrollo humano y la participación ciudadana.</t>
    </r>
  </si>
  <si>
    <t>EFECTIVIDAD</t>
  </si>
  <si>
    <t>ANUAL</t>
  </si>
  <si>
    <t>Gestión contra la Criminalidad y la Reincidencia</t>
  </si>
  <si>
    <t>OTRA</t>
  </si>
  <si>
    <t>Formulación y Seguimiento de las Políticas Públicas</t>
  </si>
  <si>
    <t>Formulación y Seguimiento de Proyectos Normativos</t>
  </si>
  <si>
    <t>Acceso a la Justicia</t>
  </si>
  <si>
    <t>Fortalecimiento del Principio de Seguridad Jurídica</t>
  </si>
  <si>
    <t>Gestión Administrativa</t>
  </si>
  <si>
    <t>Fijar lineamientos, parámetros y actividades requeridas para prestar los servicios de apoyo administrativo y la administración de
los bienes devolutivos y de consumo del Ministerio de Justicia y del Derecho.</t>
  </si>
  <si>
    <t>Gestión Financiera</t>
  </si>
  <si>
    <t xml:space="preserve">Establecer los insumos, productos o servicios, los procedimientos y los responsables para la gestión, el reconocimiento, registro y  revelación de todos los hechos, transacciones y operaciones financieras, sociales, económicas y ambientales en los que tome 
parte el Ministerio de Justicia y del Derecho, con el fin de brindar información oportuna, confiable, relevante y comprensible para la  toma de decisiones. </t>
  </si>
  <si>
    <t>Gestión de las Tecnologías y la Información</t>
  </si>
  <si>
    <t xml:space="preserve">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Tl, información, aplicaciones y tecnológicas. </t>
  </si>
  <si>
    <t>Gestión Contractual</t>
  </si>
  <si>
    <t>Establecer los lineamientos para la selección, suscripción, ejecución y liquidación de contratos en el Ministerio de Justicia y del Derecho, con el fin de suplir las diferentes necesidades de adquisición de bienes y servicios que permitan el cumplimiento de las funciones y competencias que le asigna la Ley a la entidad.</t>
  </si>
  <si>
    <t>Gestión Jurídica</t>
  </si>
  <si>
    <t>Apoyar a las diferentes dependencias de la Entidad y del Sector Justicia en el cumplimiento de Su función administrativa, emitir conceptos jurídicos, defender y representar juridicamente al Ministerio de Justicia y del Derecho.</t>
  </si>
  <si>
    <t>Gestión Documental</t>
  </si>
  <si>
    <t>Orientar la realización de las actividades necesarias para garantizar el acceso, la administración y conservación de los documentos producidos y recibidos por la Entidad, en cumplimiento de las disposiciones emanadas por parte del Archivo General de la Nación "Jorge Palacios Preciado".</t>
  </si>
  <si>
    <t>Gestión del Talento Humano</t>
  </si>
  <si>
    <t>Contar con  personal idoneo y calificado para el ejercicio de las funciones de la entidad, así mismo fortelcer las competencias, habilidades, conocimientos y mejoramiento de la calidad de la vida laboral de los servidores públicos, cumpliendo con todas las disposiciones legales vigentes.</t>
  </si>
  <si>
    <t>Propiciar una Justicia eficaz y eficiente en el marco de una atención integral</t>
  </si>
  <si>
    <t>Seguimiento y Evaluación</t>
  </si>
  <si>
    <t>Evaluar y/o hacer seguimiento a la planeación, ejecución y control en la gestión de los procesos (SIG), programas, planes y proyectos del
Ministerio de Justicia y del Derecho para el mejoramiento continuo de la gestión de la Entidad.</t>
  </si>
  <si>
    <t>Diseñar, coordinar e implementar políticas, planes, programas y proyectos de justicia transicional propiciando la participación de los distintos sectores sociales y con enfoque diferencial</t>
  </si>
  <si>
    <t>Diseñar, coordinar e implementar políticas, planes, programas y proyectos para la prevención, persecución del delito y resocialización del delincuente</t>
  </si>
  <si>
    <t>Diseñar y coordinar las políticas e iniciativas del Estado colombiano para prevenir y controlar la problemáticas de las drogas y actividades relacionadas</t>
  </si>
  <si>
    <t>Garantizar la debida inscripción del derecho a la propiedad y la información inmobiliaria en Colombia</t>
  </si>
  <si>
    <t>Gerencia efectiva y desarrollo institucional</t>
  </si>
  <si>
    <t>DIRECCIONAMIENTO Y PLANEACIÓN INSTITUCIONALGESTIÓN DE PROYECTOS DEL SECTOR JUSTICIA FINANCIADOS POR ORGANISMOS INTERNACIONALES</t>
  </si>
  <si>
    <t>Gestionar técnica y administrativamente proyectos y programas de mejoramiento, desarrollo o innovación en la justicia colombiana con financiamiento de organismos internacionales y/o del gobierno de Colombia, de manera eficiente y transparente.</t>
  </si>
  <si>
    <t>DIRECCIONAMIENTO Y PLANEACIÓN INSTITUCIONAL</t>
  </si>
  <si>
    <t>Orientar la gestión de la entidad y del sector para que las acciones se deriven de una planeación eficiente y articulada que optimice el uso de los recursos en el logro de los objetivos institucionales.</t>
  </si>
  <si>
    <t>GESTIÓN DE LA INFORMACIÓNGESTIÓN DE DATOS</t>
  </si>
  <si>
    <t>Disponer de los reportes y servicios de información para el cumplimiento de la Misión del Ministerio de Justicia y del Derecho por la
consulta a las entidades sectoriales, intersectoriales, internas o externas y el monitoreo de la información pública y disponible</t>
  </si>
  <si>
    <t>GESTIÓN DE LA INFORMACIÓNSERVICIO AL CIUDADANO</t>
  </si>
  <si>
    <t>Garantizar la prestación del servicIo al ciudadano o usuario a través de la definición de lineamientos, formulación deestrategias para la atención, trámite y seguimiento a los requerimientos de los ciudadanos o usuarios, propiciando la participación de la ciudadanía y satisfaciendo sus necesidades y expectativas.</t>
  </si>
  <si>
    <t>GESTIÓN DE LA INFORMACIÓN</t>
  </si>
  <si>
    <t>Proveer información oportuna, confiable, veraz y accesible a clientes internos y externos del Ministerio de Justicia y del Derecho.</t>
  </si>
  <si>
    <t>FORMULACIÓN Y ADOPCIÓN DE POLÍTICAS</t>
  </si>
  <si>
    <t>Formular los criterios, parámetros o lineamientos generales elegidos para abordar las prioridades de la agenda pública en materia de justicia y
del derecho y orientar las decisiones respecto a una necesidad o situación de interés público en las materias de competencia del sector de
Justicia y del Derecho; hacer seguimiento a las acciones definidas para su implementación o desarrollo y efectuar los ajustes que se requieran.</t>
  </si>
  <si>
    <t>DISEÑO DE NORMAS</t>
  </si>
  <si>
    <t>Diseñar, elaborar y/o estudiar los actos administrativos de acuerdo con las politicas que orientan el sector Justicia y del Derecho, que sirven de herramienta para cumplir con los objetivos del Ministerio en beneficio de la comunidad y partes interesadas de acuerdo con el ordenamiento jurídico vigente.</t>
  </si>
  <si>
    <t>APLICACIÓN DE POLÍTICAS Y O NORMAS</t>
  </si>
  <si>
    <t>Estructurar e implementar acciones orientadas a la implementación de estrategias que busquen la promoción y aplicación de las distintas normas y/o políticas que competen al Sector Justicia y del Derecho en el territorio Nacional.</t>
  </si>
  <si>
    <t>APLICACIÓN DE POLÍTICAS Y O NORMASASUNTOS INTERNACIONALES</t>
  </si>
  <si>
    <t>Coordinar y gestionar las actividades encaminadas a cumplir con los compromisos adquiridos por el Ministerio de Justicia y del Derecho en todo lo concerniente con los temas de asistencia judicial, repatriación y extradiciones en virtud de los convenios internacionales vigentes en materia penal, de manera eficiente.</t>
  </si>
  <si>
    <t>APLICACIÓN DE POLÍTICAS Y O NORMASACCESO A LA JUSTICIA</t>
  </si>
  <si>
    <t>Incrementar los niveles de acceso a la justicia a través de los Mecanismos Alternativos de Solución de Conflictos y de la aplicación de normas relacionadas con la implementación y el desarrollo de los Programas Nacionales de Conciliación Extrajudicial en Derecho y/o Arbitraje, Centros de Convivencia Ciudadana, Casas de Justicia y Justicia en Equidad.</t>
  </si>
  <si>
    <t>APLICACIÓN DE POLÍTICAS Y O NORMASGESTIÓN TÉCNICA PARA LA GENERACIÓN DE CONOCIMIENTO Y FORTALECIMIENTO DE LA FORMULACIÓN DE LA POLÍTICA DE DROGAS</t>
  </si>
  <si>
    <t>Orientar la gestión de la Dirección de Política contra las Drogas y Actividades Relacionadas para definr, coordinar y ejecutar actividades, planesy/o proyectos, entre otros, para la generación de conocimiento, evidencia técnica, integración y articulación de la información regional, nacional e internacional en materia del problema de las drogas de forma que se fortalezca la formulación de la política pública de drogas.</t>
  </si>
  <si>
    <t>APLICACIÓN DE POLÍTICAS Y O NORMASFORTALECIMIENTO DEL PRINCIPIO DE SEGURIDAD JURÍDICA</t>
  </si>
  <si>
    <t xml:space="preserve">Fortalecer el Principio Constitucional de SeguridadJurídica mediante la defensa del Ordenamiento Jurídico, la formulación de proyectos normativos para depurar el Ordenamiento Jurídico y la divulgación de la normativa colombiana mediante la administración funcional del Sistema Único de Información Normativa SUIN-JURISCOL </t>
  </si>
  <si>
    <t>INSPECCIÓN, CONTROL Y VIGILANCIA</t>
  </si>
  <si>
    <t>Realizar seguimiento, control y vigilancia al cumplimiento de requisitos legales y reglamentarios por parte de los Centros de Conciliación y/o Arbitraje, de las Entidades Avaladas para formar Conciliadores, del Sistema Penitenciario y Carcelario, y el Control Administrativo de Sustancias Químicas definidas por el Consejo Nacional de Estupefacientes en el Territorio Nacional.</t>
  </si>
  <si>
    <t>GESTIÓN ADMINISTRATIVA</t>
  </si>
  <si>
    <t>Fijar lineamientos, parámetros y actividades requeridas para prestar los servicios de apoyo administrativo y la administración de los bienes devolutivos y de consumo del Ministerio de Justicia y del Derecho.</t>
  </si>
  <si>
    <t>GESTIÓN ADMINISTRATIVAGESTIÓN DE BIENES</t>
  </si>
  <si>
    <t>Fijar lineamientos, parámetros y actividades requeridas para el desarrollo, control, verificación, salvaguarda y administración de los bienes devolutivos y de consumo del Ministerio de Justicia y del Derecho.</t>
  </si>
  <si>
    <t>GESTIÓN ADMINISTRATIVASERVICIOS ADMINISTRATIVOS</t>
  </si>
  <si>
    <t>Prestar los servicios de apoyo administrativo, para brindar seguridad, condiciones de salubridad y de trabajo a los servidores del Ministerio de Justicia y del Derecho y visitantes del mismo.</t>
  </si>
  <si>
    <t>GESTIÓN FINANCIERA</t>
  </si>
  <si>
    <t>Establecer los procedimientos, las estancias y responsables para el reconocimiento, registro y revelación de todos los hechos, transacciones y operaciones financieras, sociales, económicas y ambientales en los que tome parte el Ministerio de Justicia y del Derecho, con el fin de brindar información confiable, relevante y comprensible para la toma de decisiones.</t>
  </si>
  <si>
    <t>GESTIÓN DE RECURSOS INFORMATICOS</t>
  </si>
  <si>
    <t>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TI, información, aplicaciones y tecnológicas.</t>
  </si>
  <si>
    <t>GESTIÓN DOCUMENTAL</t>
  </si>
  <si>
    <t>Gestionar las actividades administrativas, técnicas y tecnológicas tendientes al eficiente, eficaz y efectivo manejo y organización de la documentación producida y recibida por el Ministerio, mediante la generación de directrices y aplicación de metodologias con el objeto de facilitar su utilización y conservación.</t>
  </si>
  <si>
    <t>GESTIÓN DEL TALENTO HUMANO</t>
  </si>
  <si>
    <t>Contar con personal idóneo y calificado para el ejercicio de las funciones de la entidad, así mismo fortalecer las competencias, habilidades, conocimientos y mejoramiento de la calidad de vida laboral de los servidores públicos, cumpliendo con todas las disposiciones legales vigentes.</t>
  </si>
  <si>
    <t>GESTIÓN DEL TALENTO HUMANOADMINISTRACIÓN DEL TALENTO HUMANO</t>
  </si>
  <si>
    <t>Contar con personal idóneo y calificado para el cumplimiento de los objetivos institucionales y cumplir con ellos todas las disposiciones legales tendientes a garantizar los derechos laborales desde el punto de vista técnico y humano.</t>
  </si>
  <si>
    <t>GESTIÓN DEL TALENTO HUMANODESARROLLO DEL TALENTO HUMANO</t>
  </si>
  <si>
    <t>Implementar, desarrollar y fortalecer las competencias, habilidades, conocimientos y mejoramiento de la calidad de vida de los servidores públicos en su ser integral y sus familias.</t>
  </si>
  <si>
    <t>GESTIÓN DEL TALENTO HUMANOGESTIÓN DE ASUNTOS DISCIPLINARIOS</t>
  </si>
  <si>
    <t>Mantener la disciplina en la entidad a través de la verificación del cumplimiento de los deberes funcionales de los servidores públicos y la imposición de sanciones disciplinarias en Joscasos que lo ameriten de acuerdo a la normatividad vigente en la materia.</t>
  </si>
  <si>
    <t>GESTIÓN CONTRACTUAL</t>
  </si>
  <si>
    <t>GESTIÓN JURÍDICA</t>
  </si>
  <si>
    <t>Apoyar a las diferentes dependencias de la Entidad y del Sector Justicia en el cumplimiento de su función administrativa, emitir conceptos juridicos, defender y representar jurídicamente al MJD.</t>
  </si>
  <si>
    <t>GESTIÓN JURÍDICAACTUACIONES ADMINISTRATIVAS</t>
  </si>
  <si>
    <t>Gestionar la elaboración, revlslon jurídica y aprobación de actuaciones administrativas sometidas a la consideración de la OAJ, asi como la atención a los derechos de petición en sus diferentes modalidades y las Consultas ante la Salsa de Consulta y Servicio Civil del Consejo de Estado en temas del Sector Justicia, que sean de competencia de la Oficina Asesora juridica del Ministerio de Justicia y del Derecho.</t>
  </si>
  <si>
    <t>GESTIÓN JURÍDICADEFENSA JURÍDICA</t>
  </si>
  <si>
    <t>Defender los derechos e intereses del Ministerio de Justicia y del Derecho gestionando las solicitudes de conciliación extrajudicial, realizando una adecuada defensa judicial y tramitando oportunamente el pago de las sentencias y conciliaciones a cargo de la entidad.</t>
  </si>
  <si>
    <t>SEGUIMIENTO Y EVALUACIÓN</t>
  </si>
  <si>
    <t>Evaluar y hacer seguimiento a la gestión del Ministerio de Justicia y del Derecho para el mejoramiento continuo del SGI de la entidad.</t>
  </si>
  <si>
    <t>MEJORAMIENTO CONTINUO</t>
  </si>
  <si>
    <t>Establecer mecanismos que permitan fortalecer la eficacia, eficiencia y efectividad de los procesos que conforman el Sistema Integrado de Gestión a través de la aplicación de acciones de mejoramiento, con el fin de satisfacer las necesidades de nuestros usuarios y mejorar la gestión institucional.</t>
  </si>
  <si>
    <t>Oficina de Asuntos Internacionales</t>
  </si>
  <si>
    <t>Medida del impacto de la gestión tanto en el logro de los resultados planificados, como en el manejo de los recursos utilizados y disponibles.</t>
  </si>
  <si>
    <t>Oficina Asesora de Planeación</t>
  </si>
  <si>
    <t>Relación entre el resultado alcanzado y los recursos utilizados.</t>
  </si>
  <si>
    <t>Oficina de Información en Justicia</t>
  </si>
  <si>
    <t>Grado en el que se realizan las actividades planificadas y se alcanzan los resultados planificados.</t>
  </si>
  <si>
    <t>Grupo de Servicio al Ciudadano.</t>
  </si>
  <si>
    <t>Viceministerio de Promoción de la Justicia y Viceministerio de Política Criminal y Justicia Restaurativa</t>
  </si>
  <si>
    <t>Dirección de Métodos Alternativos de Solución de Conflíctos</t>
  </si>
  <si>
    <t>Dirección de Política Contra las Drogas y Actividades Relacionadas</t>
  </si>
  <si>
    <t>Dirección de Desarrollo del Derecho y del Ordenamiento Jurídico</t>
  </si>
  <si>
    <t>Secretaría General</t>
  </si>
  <si>
    <t>Grupo de Gestión Administrativa</t>
  </si>
  <si>
    <t>Subdirección de Sistemas</t>
  </si>
  <si>
    <t>Grupo de Gestión del Talento Humano</t>
  </si>
  <si>
    <t xml:space="preserve">Grupo de Control Disciplinario Interno </t>
  </si>
  <si>
    <t>Oficina Asesora Jurídica</t>
  </si>
  <si>
    <t>Oficina de Control Interno</t>
  </si>
  <si>
    <t>UNO</t>
  </si>
  <si>
    <t>B</t>
  </si>
  <si>
    <t>DOS</t>
  </si>
  <si>
    <t>C</t>
  </si>
  <si>
    <t>TRES</t>
  </si>
  <si>
    <t>D</t>
  </si>
  <si>
    <t>CUATRO</t>
  </si>
  <si>
    <t>E</t>
  </si>
  <si>
    <t>CINCO</t>
  </si>
  <si>
    <t>F</t>
  </si>
  <si>
    <t>SEIS</t>
  </si>
  <si>
    <t>G</t>
  </si>
  <si>
    <t>SIETE</t>
  </si>
  <si>
    <t>H</t>
  </si>
  <si>
    <t>OCHO</t>
  </si>
  <si>
    <t>I</t>
  </si>
  <si>
    <t>NUEVE</t>
  </si>
  <si>
    <t>J</t>
  </si>
  <si>
    <t>DIEZ</t>
  </si>
  <si>
    <t>K</t>
  </si>
  <si>
    <t>ONCE</t>
  </si>
  <si>
    <t>L</t>
  </si>
  <si>
    <t>DOCE</t>
  </si>
  <si>
    <t>M</t>
  </si>
  <si>
    <t>TRECE</t>
  </si>
  <si>
    <t>N</t>
  </si>
  <si>
    <t>CATORCE</t>
  </si>
  <si>
    <t>O</t>
  </si>
  <si>
    <t>QUINCE</t>
  </si>
  <si>
    <t>P</t>
  </si>
  <si>
    <t>DIESISEIS</t>
  </si>
  <si>
    <t>Q</t>
  </si>
  <si>
    <t>DIESISIETE</t>
  </si>
  <si>
    <t>R</t>
  </si>
  <si>
    <t>DIESIOCHO</t>
  </si>
  <si>
    <t>S</t>
  </si>
  <si>
    <t>DIESINUEVE</t>
  </si>
  <si>
    <t>T</t>
  </si>
  <si>
    <t>VEINTE</t>
  </si>
  <si>
    <t>U</t>
  </si>
  <si>
    <t>VEINTIUNO</t>
  </si>
  <si>
    <t>V</t>
  </si>
  <si>
    <t>VEINTIDOS</t>
  </si>
  <si>
    <t>W</t>
  </si>
  <si>
    <t>VEINTITRES</t>
  </si>
  <si>
    <t>X</t>
  </si>
  <si>
    <t>VEINTICUATRO</t>
  </si>
  <si>
    <t>Y</t>
  </si>
  <si>
    <t>VEINTICINCO</t>
  </si>
  <si>
    <t>Z</t>
  </si>
  <si>
    <t>VEINTISEIS</t>
  </si>
  <si>
    <t>AA</t>
  </si>
  <si>
    <t>VEINTISIETE</t>
  </si>
  <si>
    <t>AB</t>
  </si>
  <si>
    <t>VEINTIOCHO</t>
  </si>
  <si>
    <t>AC</t>
  </si>
  <si>
    <t>VEINTINUEVE</t>
  </si>
  <si>
    <t>AD</t>
  </si>
  <si>
    <t>NOMBRE DE LOS INDICADORES</t>
  </si>
  <si>
    <t>Eficacia de gestión contractual (número de contratos suscritos vs número total de contratos previstos)</t>
  </si>
  <si>
    <t>Solicitudes de registros o actualización de proyectos de inversión tramitadas en el módulo Banco de Programas y Proyectos de Inversión - BPIN del Sistema Unificado de Inversión y Finanzas Públicas - SUIFP</t>
  </si>
  <si>
    <t>Oportunidad en la respuesta a los requerimientos de información</t>
  </si>
  <si>
    <t>Percepción del ciudadano frente a la atención recibida por el Grupo de Servicio al Ciudadano</t>
  </si>
  <si>
    <t>Seguimiento de las acciones de implementación de políticas públicas de com etencia del Ministerio de Justicia del Derecho</t>
  </si>
  <si>
    <t>Porcentaje de avance de elaboración del proyecto de normas de carácter general</t>
  </si>
  <si>
    <t>Trámites de repatriación</t>
  </si>
  <si>
    <t>Atención de solicitudes de autorización para la creación de Centros de Conciliación y/o Arbitraje</t>
  </si>
  <si>
    <t>Asesoramiento técnico  a los entes territoriales en la implementación de la politica de drogas.</t>
  </si>
  <si>
    <t>Actualización y cargue de normas en SUIN-JURISCOL</t>
  </si>
  <si>
    <t>Acciones de Inspección, Control y Vigilancia en Centros de Conciliación y/o Entidades Avaladas</t>
  </si>
  <si>
    <t>Levantamiento de inventarios individuales</t>
  </si>
  <si>
    <t>Hojas de vida parque automotor actualizadas</t>
  </si>
  <si>
    <t>Expedición de Certificados de Disponibilidad Presupuestal</t>
  </si>
  <si>
    <t>Disponibilidad de los sistemas críticos</t>
  </si>
  <si>
    <t>Tablas de retención documental actualizadas</t>
  </si>
  <si>
    <t>Atención de requerimientos de información laboral</t>
  </si>
  <si>
    <t>Programa de Bienestar Social e Incentivos elaborado y aprobado</t>
  </si>
  <si>
    <t>Porcentaje de solicitudes de contratación aceptadas – sobre las solicitudes presentadas</t>
  </si>
  <si>
    <t>Constituir al Ministerio de Justicia y del Derecho como parte en los procesos de Extinción de Dominio que sean identificados por el área y en los cuales le asista interés jurídico para actuar</t>
  </si>
  <si>
    <t>Actos administrativos elaborados</t>
  </si>
  <si>
    <t>Atención de demandas contra el MJD</t>
  </si>
  <si>
    <t>EFICACIA: % De cumplimiento del programa de auditorías</t>
  </si>
  <si>
    <t>Desempeño del Sistema Integrado de Gestión</t>
  </si>
  <si>
    <t>Encuesta de satisfaccion de datos entregados por la OIJ</t>
  </si>
  <si>
    <t>Ejecución presupuestal (presupuesto comprometido vs presupuesto apropiado)</t>
  </si>
  <si>
    <t>Seguimiento a los resultas del Plan de Acción institucional</t>
  </si>
  <si>
    <t>Calidad de la información provista</t>
  </si>
  <si>
    <t>Cumplimiento en la respuesta según los término legales establecidos</t>
  </si>
  <si>
    <t>Seguimiento a la formulación de políticas públicas</t>
  </si>
  <si>
    <t>Requerimientos en materia de cooperación judicial de autoridades Nacionales y Extranjeras</t>
  </si>
  <si>
    <t>Atención de solicitudes de Autorización para conocer de los Procedimientos de Insolvencia de la Persona Natural no Comerciante</t>
  </si>
  <si>
    <t>Desarrollo De Estudios E Investigaciones Sobre Drogas Y Actividades Relacionadas</t>
  </si>
  <si>
    <t>Porcentaje de avance en la elaboración de proyectos normativo para la depuración del Ordenamiento Juridico, solicitados o planificados</t>
  </si>
  <si>
    <t>Porcentaje de Centros de Conciliación y/o Entidades Avaladas vigilados SIC/SECIV</t>
  </si>
  <si>
    <t>Actualización y mantenimiento del movimiento del almacén del MJD</t>
  </si>
  <si>
    <t>Mantenimiento de los sistemas del MJD (Ascensores, Aire Acondicionado, Respaldo Eléctrico y Electrobombas)</t>
  </si>
  <si>
    <t>Expedición de Registros Presupuestales</t>
  </si>
  <si>
    <t>Oportunidad en la atención del soporte requerido</t>
  </si>
  <si>
    <t>Registro de correspondencia recibida</t>
  </si>
  <si>
    <t>Trámite de la vinculación de los funcionarios</t>
  </si>
  <si>
    <t>Programa de Bienestar Social e Incentivos ejecutado</t>
  </si>
  <si>
    <t xml:space="preserve">Cumplimiento del término legal de la etapa de indagación preliminar </t>
  </si>
  <si>
    <t>Porcentaje de Contratos Suscritos por el MJD – sobre solicitudes de contratación aceptadas por el Grupo de Gestión Contractual</t>
  </si>
  <si>
    <t>Gestionar y elaborar las acciones de tutela de competencia de la Oficina Asesora Jurídica del Ministerio de Justicia y del Derecho</t>
  </si>
  <si>
    <t>Consultas tramitadas</t>
  </si>
  <si>
    <t>Atención de solicitudes de conciliación prejudicial en las que se convoque al MJD</t>
  </si>
  <si>
    <t>EFECTIVIDAD: Efectividad en la ejecución de las auditorías</t>
  </si>
  <si>
    <t>Porcentaje de avance en el diseño e implementación del Sistema Integrado de Gestión</t>
  </si>
  <si>
    <t>Cumplimiento de desembolsos (desembolsos efectivos desembolsos programados)</t>
  </si>
  <si>
    <t>Seguimiento a la gestión del Plan de Acción institucional</t>
  </si>
  <si>
    <t>Accesibilidad de la información</t>
  </si>
  <si>
    <t>Entregas efectivas en extradición</t>
  </si>
  <si>
    <t>Atención de solicitudes de Otorgamiento de Aval para impartir formación en Conciliación Extrajudicial en Derecho y en Insolvencia de Persona Natural no Comerciante.</t>
  </si>
  <si>
    <t>Actualizacion Y Publicacion De Informacion Oficial Sobre Drogas En El Portal Del Observatorio De Drogas De Colombia</t>
  </si>
  <si>
    <t>Porcentaje de intervenciones procesales, coordinaciones o conceptos de no intervención, oportunos, en los procesos de inconstitucionalidad, en los que se ha recibido orden de intervención o no intervención</t>
  </si>
  <si>
    <t>Optimización del Trámite de autorizaciones ordinarias - CCITE y autorizaciones extraordinarias para el manejo de sustancias y productos químicos controlados</t>
  </si>
  <si>
    <t>Baja de bienes del inventario del MJD</t>
  </si>
  <si>
    <t>Modificaciones presupuestales</t>
  </si>
  <si>
    <t>Satisfacción de las necesidad de los usuarios</t>
  </si>
  <si>
    <t>Registro de correspondencia externa despachada</t>
  </si>
  <si>
    <t>Porcentaje de solicitudes de primas técnicas tramitadas</t>
  </si>
  <si>
    <t>Cobertura Programa de Bienestar Social e Incentivos ejecutado</t>
  </si>
  <si>
    <t>Cumplimiento del término legal de la etapa de investigación disciplinaria</t>
  </si>
  <si>
    <t>Porcentaje de Contratos Suscritos por el MJD - sobre los contratos proyectados en el plan de contratación</t>
  </si>
  <si>
    <t>Derechos de petición atendidos</t>
  </si>
  <si>
    <t>Gestión de pago de sentencias condenatorias y conciliaciones</t>
  </si>
  <si>
    <t>Trámites de autorización de vigencias futuras realizados</t>
  </si>
  <si>
    <t>Impacto de las noticias que genera el Ministerio</t>
  </si>
  <si>
    <t>Centros de Convivencia Ciudadana en operación</t>
  </si>
  <si>
    <t>Porcentaje de sentencias, dictadas en procesos de inconstitucionalidad, en que hubo orden de intervención, que no afectan la vigencia del Ordenamiento Juridico</t>
  </si>
  <si>
    <t>Informes de visitas a establecimientos penitenciarios y carcelarios</t>
  </si>
  <si>
    <t>Registro, actualización y presentación de los estados financieros del Ministerio de Justicia y del Derecho</t>
  </si>
  <si>
    <t>Liquidación y trámite de la Nómina</t>
  </si>
  <si>
    <t>Plan Institucional de Capacitación (PIC) elaborado y aprobado</t>
  </si>
  <si>
    <t>Porcentaje de Cumplimiento cronogramas iniciales en procesos públicos de selección - sobre solicitudes presentadas</t>
  </si>
  <si>
    <t xml:space="preserve">Acciones de Tutela atendidas </t>
  </si>
  <si>
    <t>Trámites de modificación del presupuesto realizados</t>
  </si>
  <si>
    <t>Casas de Justicia en operación</t>
  </si>
  <si>
    <t>Porcentaje de centros penitenciarios y carcelarios con diagnósticos elaborados</t>
  </si>
  <si>
    <t>Pagos de compromisos</t>
  </si>
  <si>
    <t>Comisiones de servicios tramitadas</t>
  </si>
  <si>
    <t>Plan Institucional de Capacitación (PIC) ejecutado</t>
  </si>
  <si>
    <t>Porcentaje de cumplimiento en la liquidación de contratos</t>
  </si>
  <si>
    <t>Ejecutar por vía coactiva las obligaciones a favor del Ministerio de Justicia y del Derecho</t>
  </si>
  <si>
    <t>Tiempo de respuesta a la solicitudes de modificación del presupuesto realizado</t>
  </si>
  <si>
    <t>Número de municipios con procesos de fortalecimiento de Conciliación en Equidad</t>
  </si>
  <si>
    <t>Oportunidad en la emisión y envió del concepto técnico sobre la licencia previa de importación al Ministerio de Comercio, Industria y Turismo, a través de la Ventanilla Única de Comercio Exterior (VUCE)</t>
  </si>
  <si>
    <t>Evaluaciones de desempeño ordinarias consolidadas</t>
  </si>
  <si>
    <t>Cobertura Plan Institucional de Capacitación (PIC) ejecutado</t>
  </si>
  <si>
    <t>Medición de la satisfacción de los clientes del proceso de Gestión Contractual</t>
  </si>
  <si>
    <t>Número de procesos de implementación de Conciliadores en Equidad avalados</t>
  </si>
  <si>
    <t xml:space="preserve">Oportunidad en la emisión de las autorizaciones para la exportación que son tramitadas a través de la ventanilla única de comercio exterior (VUCE) </t>
  </si>
  <si>
    <t>Plan del Sistema de Gestión de la Seguridad y Salud en el Trabajo elaborado y aprobado</t>
  </si>
  <si>
    <t>Porcentaje de avance en al ejecución de los proyectos de las líneas estratégicas de la Subdirección de Control y Fiscalización de Sustancias Químicas y Estupefacientes</t>
  </si>
  <si>
    <t>Plan del Sistema de Gestión de la Seguridad y Salud en el Trabajo ejecutado</t>
  </si>
  <si>
    <t>Cobertura Plan del Sistema de Gestión de la Seguridad y Salud en el Trabajo ejecutado</t>
  </si>
  <si>
    <t>Medir el número de solicitudes de registro o actualización de proyectos de inversión tramitadas en el módulo BPIN del sistema SUIFP frente a las requeridas por las dependencias del MJD y las entidades del Sector Administrativo de Justicia y del Derecho</t>
  </si>
  <si>
    <t>Medir de manera trimestral el avance frente a lo programado del Plan de Acción de las dependencias del MJD en términos de los indicadores (incluyendo las metas de gobierno y del Plan Estratégico Institucional)</t>
  </si>
  <si>
    <t>Medir de manera trimestral el avance frente a lo programado del Plan de Acción de las dependencias del MJD en términos de las actividades (incluyendo las actividades para el logro de las metas de gobierno y del Plan Estratégico Institucional)</t>
  </si>
  <si>
    <t>Medir las solicitudes de autorización de vigencias futuras tramitadas frente a los requerimientos de las dependencias del Ministerio de Justicia y del Derecho</t>
  </si>
  <si>
    <t>Medir las solicitudes de modificación del presupuesto tramitadas frente a los requerimientos de las dependencias del Ministerio de Justicia y del Derecho</t>
  </si>
  <si>
    <t>Medir el tiempo de respuesta de las modificaciones presupuestales solicitadas a la Oficina asesora de Planeación frente a los requerimientos de las dependencias del MJD y las entidades adscritas al Sector</t>
  </si>
  <si>
    <t>GESTIÓN DE PROYECTOS DEL SECTOR JUSTICIA FINANCIADOS POR ORGANISMOS INTERNACIONALES</t>
  </si>
  <si>
    <t>Refleja la eficacia de procesos de contrataciones de acuerdo a lo programado</t>
  </si>
  <si>
    <t>Refleja la eficiencia de procesos de contratación y ejecución (y de paso
reflejaría la calidad de la planeación)</t>
  </si>
  <si>
    <t>Refleja la calidad de los procesos de contratación y de ejecución de los
contratos</t>
  </si>
  <si>
    <t>Gestión de la Información</t>
  </si>
  <si>
    <t>Medir la gestión en la respuesta a los requerimientos de información de los peticionarios</t>
  </si>
  <si>
    <t>Determinar la calidad de la información dada a los usuarios del MJD</t>
  </si>
  <si>
    <t>Determinar la facilidad de acceso a la información generada al interior del Ministerio y del Sector Justicia</t>
  </si>
  <si>
    <t>Medir el impacto ante los usuarios de la información generada por la Entidad</t>
  </si>
  <si>
    <t>Grupo de Servicio al Ciudadano</t>
  </si>
  <si>
    <t>Medir la percepción del ciudadano o usuario respecto al criterio definido (los criterios pueden ser: respeto, conocimiento del tema, tiempo de respuesta, etc ..).</t>
  </si>
  <si>
    <t>Determinar el porcentaje de cumplimiento de los términos legales establecidos para la respuesta oportuna a las PQRS.</t>
  </si>
  <si>
    <t>Mantener un promedio no inferior a 4 puntos en la encuesta de satisfacción de datos recibidos, entregada y respondida por las dependencias del Ministerio de Justicia.</t>
  </si>
  <si>
    <t>Formulación y Adopción de Políticas</t>
  </si>
  <si>
    <t>Medir el avance de las acciones de implementación de políticas públicas de competencia
del Ministerio de Justicia del Derecho</t>
  </si>
  <si>
    <t>Medir el avance en la formulación de políticas públicas en materia del sector Justicia y
del Derecho</t>
  </si>
  <si>
    <t>Diseño de Normas</t>
  </si>
  <si>
    <t>Medir el avance en la elaboración de los proyectos de normas de carácter general del Ministerio</t>
  </si>
  <si>
    <t>Asuntos Internacionales</t>
  </si>
  <si>
    <t>Trasladar las personas condenadas a su país de origen con el fin de que terminen de cumplir la pena que le fue impuesta por la autoridad judicial del país trasladante</t>
  </si>
  <si>
    <t>Trámite oportuno y en debida forma de las solicitudes de asistencia judicial recibidas.</t>
  </si>
  <si>
    <t>Llevar un registro efectivo de personas que han sido extraditados por Colombia.</t>
  </si>
  <si>
    <t>Medir porcentualmente el trámite de atención de las solicitudes recibidas de
Conciliación y/o Arbitraje en el
periodo determinado.</t>
  </si>
  <si>
    <t>Medir porcentualmente el trámite de atención de las solicitudes recibidas de
autorización para conocer de los 
Procedimientos de Insolvencia de la Persona Natural no Comerciante Natural no Comerciante en el periodo determinado.</t>
  </si>
  <si>
    <t>Medir porcentualmente el trámite de atención de las solicitudes recibidas de
Conciliación Extrajudicial en Derecho y/o en Insolvencia de la Persona Otorgamiento de Aval para impartir formación en el periodo determinado</t>
  </si>
  <si>
    <t>Medir el número de Centros de Convivencia Ciudadana que entran en operación en el periodo determinado.</t>
  </si>
  <si>
    <t>Medir el número de Casas de Justicia que entran en operación en el periodo determinado.</t>
  </si>
  <si>
    <t>Medir el número de municipios con procesos de fortalecimiento de Conciliación en Equidad, en el periodo determinado.</t>
  </si>
  <si>
    <t>Medir los procesos de implementación de  Conciliadores en Equidad que han sido avalados por el Ministerio de Justicia y del Derecho, en el periodo determinado.</t>
  </si>
  <si>
    <t>Aplicación De Políticas Y O Normasgestión Técnica Para La Generación De Conocimiento Y Fortalecimiento De La Formulación De La Política De Drogas</t>
  </si>
  <si>
    <t>Fortalecer a las entidades territoriales para que implementen la política de drogas a través de la coordinación y asesoría de las instancias e instituciones respectivas.</t>
  </si>
  <si>
    <t xml:space="preserve">Generar conocimiento y evidencia técnica sobre la problemática de las drogas y actividades relacionadas como insumo que permita la formulación, actualización y aplicación de la política pública en la materia. </t>
  </si>
  <si>
    <t>Verificar el cumplimiento en la atención de los requerimientos de actualización y/o ajuste de información en el Portal Web del ODC.</t>
  </si>
  <si>
    <t>Inspección, Control y Vigilancia</t>
  </si>
  <si>
    <t>Medir el porcentaje de acciones de inspección, control y vigilancia efectuadas a centros de Conciliación y/o Arbitraje y a las Entidades Avaladas para formar conciliadores</t>
  </si>
  <si>
    <t>Medir el porcentaje de centros de Conciliación y/o Arbitraje y a las  entidades avaladas para formar conciliadores vigilados virtualmente.</t>
  </si>
  <si>
    <t>Cuantificar el nivel de trámites de CCITE efectivamente adelantados.</t>
  </si>
  <si>
    <t xml:space="preserve">Cuantificar el número de conceptos técnicos emitidos por la Subdirección de Control y Fiscalización de Sustancias Químicas y Estupefacientes  en un tiempo menor al establecido por la norma vigente (Comercio Exterior) </t>
  </si>
  <si>
    <t xml:space="preserve">Cuantificar la cantidad de autorizaciones de exportación emitidas frente a las solicitudes recibidas </t>
  </si>
  <si>
    <t xml:space="preserve">Cuantificar el cumplimiento en el avance en la ejecución de los proyectos </t>
  </si>
  <si>
    <t>Medir el grado de informes realizados con relación a las visitas realizadas a establecimientos penitenciarios y carcelarios.</t>
  </si>
  <si>
    <t>Medir el grado de diagnósticos realizados con relación a las visitas realizadas a establecimientos penitenciarios y carcelarios</t>
  </si>
  <si>
    <t>Gestión de Bienes</t>
  </si>
  <si>
    <t>Actualizar y verificar la custodia de los bienes devolutivos por responsable de los mismos.</t>
  </si>
  <si>
    <t>Generar registros contables confiables de acuerdo al movimiento del almacén,</t>
  </si>
  <si>
    <t>Actualizar los inventarios y generar y depurar los registros contables</t>
  </si>
  <si>
    <t>Servicios Administrativos</t>
  </si>
  <si>
    <t>Controlar y verificar el correcto funcionamiento del parque automotor de MJD.</t>
  </si>
  <si>
    <t>Garantizar la operación de los diferentes sistemas del MJD.</t>
  </si>
  <si>
    <t>Atender oportunamente los requerimientos solicitados de CDP de manera eficaz.</t>
  </si>
  <si>
    <t>Atender oportunamente los requerimientos solicitados de Registros Presupuestales de manera eficaz.</t>
  </si>
  <si>
    <t>Atender oportunamente los requerimientos solicitados de Modificaciones presupuestales de manera eficaz</t>
  </si>
  <si>
    <t>Entregar oportunamente la información de los estados financieros ante la Contaduría General de la Nación</t>
  </si>
  <si>
    <t>Realizar el pago de oportuno de las obligaciones contraídas por parte del Ministerio.</t>
  </si>
  <si>
    <t>Incorporación de la desagregación presupuestal</t>
  </si>
  <si>
    <t>Incorporar oportuna y adecuadamente en el SIIF, la desagregación presupuestal y la totalidad de las modificaciones a esa desagregación</t>
  </si>
  <si>
    <t>Constitución de reservas presupuestales y cuentas por pagar</t>
  </si>
  <si>
    <t>Constituir oportuna y adecuadamente las reservas presupuestales entendidas como la diferencia entre compromisos y obligaciones, y las Cuentas por Pagar, como la diferencia entre las obligaciones y los paqos.</t>
  </si>
  <si>
    <t>Gestión de Recursos Informáticos</t>
  </si>
  <si>
    <t>Medir los tiempos de disponibilidad de los servidores que soportan los servicios críticos del MJD de TI</t>
  </si>
  <si>
    <t>Medir el cumplimiento de los acuerdos de nivel de servicio para el soporte al usuario</t>
  </si>
  <si>
    <t>Medir la satisfacción de los usuarios frente a los servicios prestados por el procesos Gestión de recursos informáticos</t>
  </si>
  <si>
    <t>Medir el grado de actualización de las tablas de retención documental en las diferentes unidades de gestión.</t>
  </si>
  <si>
    <t>Conocer el porcentaje de documentos que cumplen con el registro en su recepción.</t>
  </si>
  <si>
    <t>Conocer el porcentaje de documentos externos que efectivamente son despachados a sus respectivos destinos.</t>
  </si>
  <si>
    <t>Administración del Talento Humano</t>
  </si>
  <si>
    <t>Establecer el grado de cumplimiento en el suministro de certificaciones e información requeridas por los servidores, ex servidores públicos, empresas, entes de control y demás, de manera oportuna, veraz, precisa y efectiva.</t>
  </si>
  <si>
    <t>Establecer el grado de cumplimiento en la vinculación de funcionarios</t>
  </si>
  <si>
    <t>Establecer el grado de reconocimiento de primas técnicas tramitadas en relación a las solicitudes radicadas.</t>
  </si>
  <si>
    <t>Establecer el grado de cumplimiento en la  liquidación mensual de la nómina.</t>
  </si>
  <si>
    <t>Establecer el grado de cumplimiento en el trámite de las comisiones a nivel nacional e internacional.</t>
  </si>
  <si>
    <t>Establecer el grado de cumplimiento en la consolidación de evaluaciones de desempeño ordinarias de los funcionarios de la entidad</t>
  </si>
  <si>
    <t>Desarrollo del Talento Humano</t>
  </si>
  <si>
    <t>Establecer el grado de cumplimiento en la elaboración y aprobación del Programa de Bienestar Social e Incentivos elaborado y aprobado</t>
  </si>
  <si>
    <t>Medir el grado de cumplimiento en la ejecución de las actividades programadas en el Programa de Bienestar Social e Incentivos</t>
  </si>
  <si>
    <t>Establecer el porcentaje de cobertura del Programa de Bienestar Social e Incentivos, teniendo en cuenta los servidores que se benefician de las actividades programadas.</t>
  </si>
  <si>
    <t>Establecer el grado de cumplimiento en la elaboración y aprobación del  Plan Institucional de Capacitación (PIC) elaborado y aprobado</t>
  </si>
  <si>
    <t>Medir el grado de cumplimiento en la ejecución de las actividades programadas en el Plan Institucional de Capacitación (PIC) ejecutado</t>
  </si>
  <si>
    <t>Establecer el porcentaje de cobertura del Plan Institucional de Capacitación (PIC) ejecutado, teniendo en cuenta los servidores que se benefician de las actividades programadas.</t>
  </si>
  <si>
    <t>Establecer el grado de cumplimiento en la elaboración y aprobación del Plan del Sistema de Gestión de la Seguridad y Salud en el Trabajo</t>
  </si>
  <si>
    <t>Medir el grado de cumplimiento en la ejecución de las actividades programadas en el Plan del Sistema de Gestión de la Seguridad y Salud en el Trabajo</t>
  </si>
  <si>
    <t>Establecer el porcentaje de cobertura del Plan del Sistema de Gestión de la Seguridad y Salud en el Trabajo, teniendo en cuenta los servidores que se benefician de las actividades programadas.</t>
  </si>
  <si>
    <t>Asuntos Disciplinarios</t>
  </si>
  <si>
    <t>Índice de quejas e informes de servidores públicos tramitados</t>
  </si>
  <si>
    <t>Medir el grado de cumplimiento en la atención de las  quejas e informes recibidos por la Coordinación de Asuntos Disciplinarios.</t>
  </si>
  <si>
    <t xml:space="preserve">Medir la oportunidad en el cumplimiento del término legal para  practicar las pruebas necesarias dentro de la etapa de indagación preliminar.  </t>
  </si>
  <si>
    <t xml:space="preserve">Medir la oportunidad en el cumplimiento del término legal para  practicar las pruebas necesarias dentro de la etapa de investigación disciplinaria.  </t>
  </si>
  <si>
    <t>Desarrollo del proceso disciplinario dentro del término de prescripción</t>
  </si>
  <si>
    <t xml:space="preserve">Medir el grado de cumplimiento del término legal de prescripción en el desarrollo del proceso disciplinario.  </t>
  </si>
  <si>
    <t>Medir el cumplimiento de los requisitos establecidos en los manuales sobre las solicitudes de contratación presentadas por todos los procesos</t>
  </si>
  <si>
    <t>Medir la eficacia del proceso contractual en cuanto a la gestión realizada y el resultado obtenido</t>
  </si>
  <si>
    <t>Medir la eficiencia de todos los procesos, para satisfacer de manera adecuada las necesidades del MJD</t>
  </si>
  <si>
    <t>Medir el cumplimiento de los cronogramas iniciales en los proceso públicos adelantados por el MJD</t>
  </si>
  <si>
    <t>Medir la eficacia en la liquidación de contratos de acuerdo con los tiempos establecidos por el MJD</t>
  </si>
  <si>
    <t>Medir la percepción de los clientes frente al acompañamiento de la Gestión Contractual</t>
  </si>
  <si>
    <t>Intervenir en los procesos de extinción de dominio seleccionados atendiendo a las facultades conferidas en la ley para ello</t>
  </si>
  <si>
    <t>Gestionar vía cobro coactiva las sentencias u obligaciones que constituyen en título ejecutivo y que son de competencia del MJD</t>
  </si>
  <si>
    <t>Establecer las actividades y lineamientos para contestar y efectuar seguimiento a las acciones de tutela instauradas contra el Ministerio de Justicia y del Derecho, de forma eficiente.</t>
  </si>
  <si>
    <t>Actuaciones Administrativas</t>
  </si>
  <si>
    <t>Evaluar la eficacia del manejo de los actos administrativos que hace o revisa el MJD</t>
  </si>
  <si>
    <t>Cosultas tramitadas</t>
  </si>
  <si>
    <t>Evaluar la eficacia del manejo de las consultas tramitadas por el MJD</t>
  </si>
  <si>
    <t>Evaluar la eficacia del manejo de los derechos de petición atendidos por el MJD</t>
  </si>
  <si>
    <t>Evaluar la eficacia de la respuesta y de atención de la acciones de Tutela de competencia de la Oficina Asesora Jurldica</t>
  </si>
  <si>
    <t>Defensa Jurídica</t>
  </si>
  <si>
    <t>Evaluar cómo es la atención de demandas contra el MJD para la toma de acciones de mejoramiento</t>
  </si>
  <si>
    <t>Evaluar la atención de solicitudes de conciliación prejudicial en las que se convoque al MJD para Ia toma de acciones de mejoramiento</t>
  </si>
  <si>
    <t>Evaluar la gestión del pago de sentencias condenatorias y conciliaciones en el MJD para la toma de acciones de mejoramiento</t>
  </si>
  <si>
    <t>Elaborar el 100% de los proyectos normativos para la depuración normativa del Ordenamiento Juridico, que se solicitan o planifican</t>
  </si>
  <si>
    <t>Evidenciar las fortalezas y debilidades de los procesos, procedimientos, actividades, proyectos, operaciones y/o resultados del MJD, realizando las respectivas recomendaciones con la finalidad de lograr el mejoramiento continuo de la Entidad.</t>
  </si>
  <si>
    <t>Lograr que la auditoría de calidad sea el instrumento que permita la mejora continua, tendiente a desarrollar una gestión pública de calidad.</t>
  </si>
  <si>
    <t>Mejoramiento Continuo</t>
  </si>
  <si>
    <t>Establecer el grado de cumplimiento de los objetivos de calidad en el marco del Sistema Integrado de Gestión.</t>
  </si>
  <si>
    <t>Establecer el avance porcentual  en el diseño y la implementación del Sistema Integrado de Gestión</t>
  </si>
  <si>
    <t>FORTALECIMIENTO DEL PRINCIPIO DE SEGURIDAD JURÍDICA</t>
  </si>
  <si>
    <t>Mantener actualizado y cargado el 100% de las normas de rango constitucional, legal y reglamentario, y de carácter general y abstracto, incluidas en la lista de normas a cargar durante el trimestre, en el SUIN-JURISCOL</t>
  </si>
  <si>
    <t>Realizar oportunamente el 100% de las intervenciones, no intervenciones o coordinaciones procesales ordenadas</t>
  </si>
  <si>
    <t>En el 70% de las sentencias proferidas mensualmente en los procesos de inconstitucionalidad, en que hubo orden de intervención, no se afecta la vigencia del Ordenamiento Jurídico</t>
  </si>
  <si>
    <r>
      <rPr>
        <b/>
        <sz val="12"/>
        <color theme="1"/>
        <rFont val="Verdana"/>
        <family val="2"/>
      </rPr>
      <t xml:space="preserve">PROCESO: </t>
    </r>
    <r>
      <rPr>
        <sz val="12"/>
        <color theme="1"/>
        <rFont val="Verdana"/>
        <family val="2"/>
      </rPr>
      <t>GESTIÓN INTEGRAL</t>
    </r>
  </si>
  <si>
    <r>
      <t xml:space="preserve">Codigo: </t>
    </r>
    <r>
      <rPr>
        <sz val="11"/>
        <color rgb="FF000000"/>
        <rFont val="Verdana"/>
        <family val="2"/>
      </rPr>
      <t>GIN-FM-006</t>
    </r>
  </si>
  <si>
    <r>
      <t xml:space="preserve">Versión: </t>
    </r>
    <r>
      <rPr>
        <sz val="11"/>
        <color rgb="FF000000"/>
        <rFont val="Verdana"/>
        <family val="2"/>
      </rPr>
      <t>005</t>
    </r>
  </si>
  <si>
    <r>
      <rPr>
        <b/>
        <sz val="12"/>
        <color theme="1"/>
        <rFont val="Verdana"/>
        <family val="2"/>
      </rPr>
      <t>FORMATO:</t>
    </r>
    <r>
      <rPr>
        <sz val="12"/>
        <color theme="1"/>
        <rFont val="Verdana"/>
        <family val="2"/>
      </rPr>
      <t xml:space="preserve"> HOJA DE VIDA DEL INDICADOR</t>
    </r>
  </si>
  <si>
    <r>
      <t xml:space="preserve">Fecha: </t>
    </r>
    <r>
      <rPr>
        <sz val="11"/>
        <color rgb="FF000000"/>
        <rFont val="Verdana"/>
        <family val="2"/>
      </rPr>
      <t>20/08/2025</t>
    </r>
  </si>
  <si>
    <r>
      <t xml:space="preserve">Clasificación de la  información: </t>
    </r>
    <r>
      <rPr>
        <sz val="11"/>
        <color rgb="FF000000"/>
        <rFont val="Verdana"/>
        <family val="2"/>
      </rPr>
      <t>Pública</t>
    </r>
  </si>
  <si>
    <t>*</t>
  </si>
  <si>
    <t>RANGO PORCENTUAL - Depende de la Tendencia</t>
  </si>
  <si>
    <t>Ascendente</t>
  </si>
  <si>
    <t>Inaceptable</t>
  </si>
  <si>
    <t>0% - 89,9 %</t>
  </si>
  <si>
    <t>Satisfactorio</t>
  </si>
  <si>
    <t>90% - 94,9 %</t>
  </si>
  <si>
    <t>Sobresaliente</t>
  </si>
  <si>
    <t>95% - 100%</t>
  </si>
  <si>
    <t>Descendente</t>
  </si>
  <si>
    <t>10% o más</t>
  </si>
  <si>
    <t>3%- 9,99%</t>
  </si>
  <si>
    <t>Menor a 3%</t>
  </si>
  <si>
    <t>1. IDENTIFICACIÓN DEL PROCESO</t>
  </si>
  <si>
    <t>PROCESO:</t>
  </si>
  <si>
    <t xml:space="preserve">OBJETIVO DEL PROCESO: </t>
  </si>
  <si>
    <t>DEPENDENCIA RESPONSABLE DEL SEGUIMIENTO:</t>
  </si>
  <si>
    <t>Grupo de Contratos</t>
  </si>
  <si>
    <t xml:space="preserve">RESPONSABLE (S) DEL PROCESO: </t>
  </si>
  <si>
    <t>OBJETIVO DE CALIDAD (OBJETIVO ESTRATÉGICO):</t>
  </si>
  <si>
    <t>2. Generar un equilibrio presupuestal sólido, mediante procesos de planificación y ejecución financiera eficiente, que apoyen la medición de resultados y la toma de decisiones basada en evidencia.</t>
  </si>
  <si>
    <t>2. IDENTIFICACIÓN DEL INDICADOR</t>
  </si>
  <si>
    <t>NOMBRE DEL INDICADOR:</t>
  </si>
  <si>
    <t>Gestión de los procesos de contratación</t>
  </si>
  <si>
    <t>OBJETIVO DEL INDICADOR:</t>
  </si>
  <si>
    <t>Medir la verificación de las solicitudes de inicio de procesos de contratación por parte del grupo de contratos.</t>
  </si>
  <si>
    <t>TENDENCIA:</t>
  </si>
  <si>
    <t>ASCENDENTE</t>
  </si>
  <si>
    <t>FÓRMULA DEL INDICADOR:</t>
  </si>
  <si>
    <t>VARIABLE 1:</t>
  </si>
  <si>
    <t>Número de procesos de contratación tramitados</t>
  </si>
  <si>
    <t>FUENTE DE INFORMACIÓN:</t>
  </si>
  <si>
    <t>Cuadro de seguimiento de procesos de contratación</t>
  </si>
  <si>
    <t>VARIABLE 2:</t>
  </si>
  <si>
    <t>Número de procesos  de contratación recibidas hasta 8 días antes del corte</t>
  </si>
  <si>
    <t>DEFINICIÓN DE LAS VARIABLES</t>
  </si>
  <si>
    <r>
      <t>Número de procesos de contratación tramitados:</t>
    </r>
    <r>
      <rPr>
        <sz val="11"/>
        <color rgb="FF000000"/>
        <rFont val="Arial"/>
      </rPr>
      <t xml:space="preserve"> todas aquellos procesos de contratación que han sido revisados y con pronunciamiento o concepto por parte del funcionario que analiza la solicitud.
</t>
    </r>
    <r>
      <rPr>
        <b/>
        <sz val="11"/>
        <color rgb="FF000000"/>
        <rFont val="Arial"/>
      </rPr>
      <t xml:space="preserve">
Número de procesos de contratación recibidas hasta 8 días antes del corte: </t>
    </r>
    <r>
      <rPr>
        <sz val="11"/>
        <color rgb="FF000000"/>
        <rFont val="Arial"/>
      </rPr>
      <t>son todas aquellos procesos de contratación recibidos o allegados al grupo de contratos desde el inicio del periodo de medición hasta 8 días antes del corte trimestral.</t>
    </r>
  </si>
  <si>
    <t>FRECUENCIA DE RECOLECCIÓN Y ANÁLISIS DE DATOS</t>
  </si>
  <si>
    <t>RESPONSABLE DEL INDICADOR</t>
  </si>
  <si>
    <t>Coordinadora Grupo de Contratos</t>
  </si>
  <si>
    <t>LINEA BASE</t>
  </si>
  <si>
    <t>TIPO DE INDICADOR</t>
  </si>
  <si>
    <t>META DEL INDICADOR</t>
  </si>
  <si>
    <t>DESCRIPCIÓN DE LA META</t>
  </si>
  <si>
    <t>Tramitar al menos el 95% de los procesos y solicitudes de contratación recibidas</t>
  </si>
  <si>
    <t>3. INFORMACIÓN DE GESTIÓN Y ANÁLISIS</t>
  </si>
  <si>
    <t>CONCEPTO</t>
  </si>
  <si>
    <t>Enero</t>
  </si>
  <si>
    <t>Febrero</t>
  </si>
  <si>
    <t>Marzo</t>
  </si>
  <si>
    <t>1er Trimestre</t>
  </si>
  <si>
    <t>Abril</t>
  </si>
  <si>
    <t>Mayo</t>
  </si>
  <si>
    <t>Junio</t>
  </si>
  <si>
    <t>2do Trimestre</t>
  </si>
  <si>
    <t>1er Semestre</t>
  </si>
  <si>
    <t>Julio</t>
  </si>
  <si>
    <t>Agosto</t>
  </si>
  <si>
    <t>Septiembre</t>
  </si>
  <si>
    <t>3er Trimestre</t>
  </si>
  <si>
    <t>Octubre</t>
  </si>
  <si>
    <t>Noviembre</t>
  </si>
  <si>
    <t>Diciembre</t>
  </si>
  <si>
    <t>4to Trimestre</t>
  </si>
  <si>
    <t>2do Semestre</t>
  </si>
  <si>
    <t>Anual
Acumulado</t>
  </si>
  <si>
    <t>Resultado Variable 1</t>
  </si>
  <si>
    <t>Resultado Variable 2</t>
  </si>
  <si>
    <t>Resultado del Indicador Ascendente</t>
  </si>
  <si>
    <t>Resultado del Indicador Descendente</t>
  </si>
  <si>
    <t>Resultado del Indicador sin tendencia</t>
  </si>
  <si>
    <t>Meta para el Periodo</t>
  </si>
  <si>
    <t>Resultado con Respecto a la Meta
(Sin tendencia)</t>
  </si>
  <si>
    <t>Resultado con Respecto a la Meta (Descendente)</t>
  </si>
  <si>
    <t>ANÁLISIS DE RESULTADOS</t>
  </si>
  <si>
    <t>Análisis Trimestre 1:  El Grupo de Contratos reporta un avance satisfactorio de 260 procesos debidamente tramitados, 253 contratos firmados y 7 procesos que continúan en etapa de trámite administrativo corresponden a modalidades que, por su naturaleza y plazos legales, se encuentran dentro de los tiempos previstos para su adjudicación:
Mínima Cuantía: 3 procesos.
Subasta Inversa: 3 procesos.
Acuerdo Marco de Precios: 1 proceso.
Se garantiza el seguimiento a los términos de ley para asegurar su pronta culminación y firma. Nota: se registra la informacion del trimestre en el mes de marzo segun lo informado por planea</t>
  </si>
  <si>
    <t>Análisis Trimestre 2:</t>
  </si>
  <si>
    <t>Análisis Trimestre 3:</t>
  </si>
  <si>
    <t>Análisis Trimestre 4:</t>
  </si>
  <si>
    <t xml:space="preserve">PROPUESTA DE MEJORAMIENTO </t>
  </si>
  <si>
    <t>SE ABRE ACCIÓN CORRECTIVA (CUANDO EL RESULTADO DEL INDICADOR SE ENCUENTRA EN SEMAFORO ROJO):</t>
  </si>
  <si>
    <t>SI</t>
  </si>
  <si>
    <t>NO</t>
  </si>
  <si>
    <t>SE ABRE ACCIÓN DE MEJORA (CUANDO EL RESULTADO DEL INDICADOR SE ENCUENTRA EN AMARILLO):</t>
  </si>
  <si>
    <t>Verifique que este documento corresponda a la versión vigente antes de su uso.</t>
  </si>
  <si>
    <t>Verifique que este documento corresponda a la versión vigente antes de su uso</t>
  </si>
  <si>
    <t>Trimestre 1</t>
  </si>
  <si>
    <t>Trimestre 2 - Semestre 1</t>
  </si>
  <si>
    <t>Trimestre 3</t>
  </si>
  <si>
    <t>Trimestre 4 - Semestre 2</t>
  </si>
  <si>
    <t>Anual - Acumulado</t>
  </si>
  <si>
    <t xml:space="preserve">No. </t>
  </si>
  <si>
    <t xml:space="preserve">PROCESO </t>
  </si>
  <si>
    <t xml:space="preserve">OBJETIVO </t>
  </si>
  <si>
    <t xml:space="preserve">RESPONSABLE </t>
  </si>
  <si>
    <t>Gestión Estratégica</t>
  </si>
  <si>
    <t>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t>
  </si>
  <si>
    <t>Lucy Margarita Osorio Mastrodomenico</t>
  </si>
  <si>
    <t>Gestión Integral</t>
  </si>
  <si>
    <t>Diseñar y mantener el Sistema Integrado de Gestión, articulando los requisitos aplicables a los diferentes sistemas que lo componen, a través de la implementación de lineamientos, mecanismos de seguimiento y acciones de mejoras, que permiten asegurar la mejora continua, el cumplimiento de los requisitos establecidos y la toma de decisiones en el marco de la gestión institucional.</t>
  </si>
  <si>
    <t>Lucy Margarita Osorio Mastrodoménico</t>
  </si>
  <si>
    <t xml:space="preserve">Gestión Judicial </t>
  </si>
  <si>
    <t>Resolver consultas emitiendo la doctrina jurídica en materia societaria, lo mismo que asesorar a las diferentes dependencias de la Entidad y defenderla judicialmente, en aras de preservar el patrimonio público y la juridicidad de sus actuaciones.</t>
  </si>
  <si>
    <t>Andrés Mauricio Cervantes Díaz</t>
  </si>
  <si>
    <t>Gestión de Comunicaciones</t>
  </si>
  <si>
    <t>Gestionar la comunicación de la Entidad con el fin de trasmitir información respecto de la gestión, programas, proyectos y servicios que se realizan, para posicionar a la Superintendencia de Sociedades en la mente de sus grupos de interés.</t>
  </si>
  <si>
    <t>Mayra Alejandra Jiménez Vega</t>
  </si>
  <si>
    <t xml:space="preserve">Gestión de Información Empresarial </t>
  </si>
  <si>
    <t>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t>
  </si>
  <si>
    <t>Rodrigo Lupercio Riaño Pineda</t>
  </si>
  <si>
    <t>Análisis Económico y de Riesgo</t>
  </si>
  <si>
    <t>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t>
  </si>
  <si>
    <t xml:space="preserve">Análisis Financiero y Contable </t>
  </si>
  <si>
    <t>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t>
  </si>
  <si>
    <t>Elsa María López Roca</t>
  </si>
  <si>
    <t>Actuaciones y Autorizaciones Administrativas</t>
  </si>
  <si>
    <t>Atender las solicitudes de autorización de reformas estatutarias, normalización del pasivo pensional, aprobación de cálculos actuariales, en los términos y para los fines señalados en los artículos 84, 85 y 86 de la Ley 222 de 1995 y de sociedades que se encuentren en regociación de un acuerdo de reestructuración (artículo 17 Ley 550 de 1999); así como atender los recursos que se presenten contra los actos de registro de las cámaras de comercio, sus reformas de estatutos y las impugnaciones de sus afiliados, de acuerdo con  los artículos 86 y 94 del código de comercio y 19 de la Ley 1727 de 2014, con el fin de garantizar la legalidad y transparencia de los asuntos societarios y de las entidades registrales, que por mandato constitucional son supervisados por el ejecutivo y que pretenden promover el fortalecimiento empresarial.</t>
  </si>
  <si>
    <t>Investigaciones Administrativas</t>
  </si>
  <si>
    <t>Investigar a las personas naturales o jurídicas dentro del marco de sus competencias legales, para adoptar las medidas que sean pertinentes y se impongan las sanciones o acciones que sean del caso, con el fin de contribuir a que las sociedades en su funcionamiento se ajusten a la normatividad que les aplica y mantener el orden social y público.</t>
  </si>
  <si>
    <t>Elsa María López Roca
Claudia Eugenia Sánchez Berjel
Rodrigo Lupercio Riaño</t>
  </si>
  <si>
    <t>Régimen Cambiario</t>
  </si>
  <si>
    <t xml:space="preserve">Ejercer las funciones relacionadas con el cumplimiento del régimen cambiario en materia de inversión extranjera en Colombia, inversión colombiana en el exterior por parte de personas naturales y jurídicas, así como sobre las operaciones de endeudamiento externo efectuadas por empresas o sociedades públicas o privadas, con el fin de establecer que las operaciones asociadas a estas competencias se realicen atendiendo el procedimiento y términos consagrados en el régimen de cambios internacionales; y en el evento de determinarse la comisión de infracciones cambiarias, adelantar el proceso administrativo cambiario establecido en el Decreto 1746 de 1991. </t>
  </si>
  <si>
    <t>Recuperación Empresarial</t>
  </si>
  <si>
    <t>Reorganizar empresas viables mediante la suscripción de acuerdos con sus acreedores, tendientes a normalizar sus relaciones comerciales y crediticias, su reestructuración operacional, administrativa, de activos o pasivos, para la protección del crédito, la recuperación y conservación de la empresa como unidad de explotación económica y fuente generadora de empleo.</t>
  </si>
  <si>
    <t>Santiago Londoño Correa</t>
  </si>
  <si>
    <t>Liquidación Judicial</t>
  </si>
  <si>
    <t xml:space="preserve"> Realizar la liquidación pronta y ordenada de la sociedad, buscando el aprovechamiento del patrimonio del deudor, de acuerdo con lo establecido en la Ley 1116 de 2006 y demás normas concordantes. </t>
  </si>
  <si>
    <t xml:space="preserve">Intervención </t>
  </si>
  <si>
    <t>Tramitar, desde su inicio hasta el final, los procesos de intervención judicial por captación no autorizada de dineros del público regulados por el Decreto Legislativo 4334 de 2008, con el propósito de devolver -con los activos disponibles- los dineros entregados por los afectados por las operaciones de los sujetos que, de acuerdo con la investigación administrativa tramitada por la Superintendencia Financiera o la dependencia competente de la Superintendencia de Sociedades, realicen operaciones de captación o recaudo no autorizado de dineros del público.</t>
  </si>
  <si>
    <t>Claudia Eugenia Sánchez Vergel</t>
  </si>
  <si>
    <t>Procesos Especiales</t>
  </si>
  <si>
    <t>Tramitar los procesos verbales sumarios conforme a las acciones previstas en la Ley 550 de 1999, así como los procesos verbales y verbales sumarios de acuerdo con los artículos 60, 61, 74 y 82 de la Ley 1116 de 2006.</t>
  </si>
  <si>
    <t>Jorge Eduardo Cabrera Jaramillo</t>
  </si>
  <si>
    <t>Procesos Societarios</t>
  </si>
  <si>
    <t>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t>
  </si>
  <si>
    <t>Conciliación y Arbitraje</t>
  </si>
  <si>
    <t>Ofrecer a los empresarios, comerciantes y demas partes de  interés acceso a  los mecanismos alternativos para la solución de conflictos a través de los servicios del  Centro de Conciliación y Arbitraje Empresarial, con el fin de garatizar el acceso a la administración de justicia, de acuerdo con lo previsto en la Constitución Política y las leyes reglamentarias.</t>
  </si>
  <si>
    <t>Adquirir los bienes, servicios y obras requeridos por la entidad, mediante la realización de procesos de selección de contratistas, aplicando los principios que rigen la contratación administrativa y normatividad legal vigente, con el fin de garantizar la transparencia, eficiencia y cumplimiento de los objetivos institucionales.</t>
  </si>
  <si>
    <t>María Eugenia Salinas García</t>
  </si>
  <si>
    <t>Administrar el flujo documental de la entidad mediante el uso del gestor documental institucional, la estandarización, el control de acceso documental y la implementación de instrumentos archivísticos, aplicando políticas de seguridad y lineamientos normativos, con el propósito de mantener la información actualizada, segura y disponible, garantizando una atención oportuna, confiable y eficiente a las solicitudes de los grupos de interés.</t>
  </si>
  <si>
    <t>Leidy Jineth Garzón Albarracín</t>
  </si>
  <si>
    <t>Gestión Financiera y Contable</t>
  </si>
  <si>
    <t>Garantizar que los recursos financieros de la entidad sean recaudados y administrados con efectividad.</t>
  </si>
  <si>
    <t>Joaquín Fernando Ruíz González</t>
  </si>
  <si>
    <t>Gestión de Infraestructura y Tecnologías de la Información</t>
  </si>
  <si>
    <t>Mantener y gestionar la plataforma tecnológica existente e implementar nuevas soluciones tecnológicas que permitan la atención de trámites y servicios de forma eficiente, así como propender por la confidencialidad, integridad y disponibilidad de la información necesaria para el cumplimiento de las funciones asignadas a la Entidad, todo lo anterior alineado con las metodologías de gestión que el gobierno emita, la arquitectura empresarial y normas legales vigentes.</t>
  </si>
  <si>
    <t>Ricardo Fernelix Ríos Rosales</t>
  </si>
  <si>
    <t>Proveer y desarrollar un talento humano competente para garantizar el cumplimiento de la misión y el fortalecimiento institucional, a través de un ambiente laboral que promueva un alto desempeño.</t>
  </si>
  <si>
    <t>Alejandra Tobón Diaz</t>
  </si>
  <si>
    <t>Atención al Ciudadano</t>
  </si>
  <si>
    <t xml:space="preserve">Liderar las acciones encaminadas a mantener una constante y fluida interacción con la ciudadana, a través de los diferentes canales de atención, garantizando el acceso a la información y a los servicios de la entidad, que permiten realizar un ejercicio efectivo con el fin de lograr la satisfacción de la ciudadanía. </t>
  </si>
  <si>
    <t>Marleny Natalia Malaver</t>
  </si>
  <si>
    <t>Gestión de Infraestructura Física</t>
  </si>
  <si>
    <t>Gestionar de manera integral los recursos físicos de la Superintendencia de Sociedades, mediante la administración, mantenimiento, y adecuación de la infraestructura física, así como la gestión eficiente de los bienes muebles e inmuebles. Este proceso incluye la adquisición, control y optimización de los bienes y servicios necesarios para el funcionamiento institucional, incorporando criterios de sostenibilidad ambiental y eficiencia operativa, para garantizar las condiciones físicas óptimas que respalden la gestión administrativa y contribuyan al cumplimiento de la misión institucional.</t>
  </si>
  <si>
    <t>Maria Eugenia Salinas Garcia</t>
  </si>
  <si>
    <t>Gestión de Apoyo Judicial</t>
  </si>
  <si>
    <t>Cumplir con las órdenes judiciales impartidas por las Delegaturas para los Procesos de Insolvencia, Mercantiles y Dirección de Intervención, en los términos de ley; suministrar información general sobre dichos procesos judiciales a los usuarios; así como administrar, custodiar y gestionar documentalmente los expedientes jurisdiccionales y realizar las demás funciones administrativas relacionadas.</t>
  </si>
  <si>
    <t>Sindy Vanessa Ospina Sánchez</t>
  </si>
  <si>
    <t>Evaluación y Control</t>
  </si>
  <si>
    <t>Evaluar de manera independiente, objetiva y oportuna la efectividad del Sistema de Control Interno, mediante la ejecución de auditorías, seguimientos, asesorías y acompañamientos con enfoque basado en riesgos, con el fin de fortalecer la transparencia, prevenir la materialización de riesgos y aportar a la mejora continua en el cumplimiento de los objetivos institucionales.</t>
  </si>
  <si>
    <t>Jacqueline del Socorro Murillo Sánchez</t>
  </si>
  <si>
    <t>Control Disciplinario</t>
  </si>
  <si>
    <t>Desarrollar las actuaciones disciplinarias que correspondan frente a posibles faltas cometidas por servidores o exservidores públicos de la Superintendencia de Sociedades, aplicando los principios de legalidad, debido proceso y transparencia con el fin de contribuir al fortalecimiento de la integridad institucional y al cumplimiento ético de la función pública.</t>
  </si>
  <si>
    <t>Jesús Manuel López Celedón</t>
  </si>
  <si>
    <t xml:space="preserve">HOJA DE REGISTRO </t>
  </si>
  <si>
    <t>PROCESO</t>
  </si>
  <si>
    <t>GRUPO</t>
  </si>
  <si>
    <t>VARIABLES</t>
  </si>
  <si>
    <t xml:space="preserve">Marzo </t>
  </si>
  <si>
    <t>I TRIMESTRE</t>
  </si>
  <si>
    <t>TOTAL</t>
  </si>
  <si>
    <t>II TRIMESTRE</t>
  </si>
  <si>
    <t>IV TRIMESTRE</t>
  </si>
  <si>
    <t>V TRIMESTRE</t>
  </si>
  <si>
    <t>OBSERVACIONES</t>
  </si>
  <si>
    <t>SUMATORIA DE
TODAS LAS DEPENDENCIAS QUE MIDEN EL INDICADOR</t>
  </si>
  <si>
    <r>
      <t xml:space="preserve">En el </t>
    </r>
    <r>
      <rPr>
        <b/>
        <sz val="9"/>
        <rFont val="Verdana"/>
        <family val="2"/>
      </rPr>
      <t>primer trimestre</t>
    </r>
    <r>
      <rPr>
        <sz val="9"/>
        <rFont val="Verdana"/>
        <family val="2"/>
      </rPr>
      <t xml:space="preserve">: se observa XXXXXXXX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</si>
  <si>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t>Dependencia 2</t>
  </si>
  <si>
    <t>Dependencia 3</t>
  </si>
  <si>
    <t>Dependencia 4</t>
  </si>
  <si>
    <t>Dependencia 5</t>
  </si>
  <si>
    <t>Dependencia 6</t>
  </si>
  <si>
    <t>Dependencia 7</t>
  </si>
  <si>
    <t>Hoja de Registro</t>
  </si>
  <si>
    <t>SUPER</t>
  </si>
  <si>
    <t>Columna1</t>
  </si>
  <si>
    <t>ObjEtivos de Calidad</t>
  </si>
  <si>
    <t>AÑO</t>
  </si>
  <si>
    <t>OBJETIVOS DEL PROCESO</t>
  </si>
  <si>
    <t>1. Promover la adopción de prácticas empresariales, responsables y sostenibles que contribuyan al desarrollo social, ambiental y económico en las empresas y los diferentes grupos de interés.</t>
  </si>
  <si>
    <t>ACTUACIONES Y AUTORIZACIONES ADMINISTRATIVAS</t>
  </si>
  <si>
    <t>ANALISIS ECONOMICO Y DE RIESGO</t>
  </si>
  <si>
    <t>3. Facilitar la experiencia de los usuarios frente a los servicios que presta la Entidad.</t>
  </si>
  <si>
    <t>ANALISIS FINANCIERO Y CONTABLE</t>
  </si>
  <si>
    <t>4. Posicionar a la Superintendencia de Sociedades en la mente de sus grupos de interés.</t>
  </si>
  <si>
    <t>ATENCION AL CIUDADANO</t>
  </si>
  <si>
    <t>5. Utilizar y apropiar nuevas tecnologías de la información para fortalecer la gestión institucional.</t>
  </si>
  <si>
    <t>CONCILIACIÓN Y ARBITRAJE</t>
  </si>
  <si>
    <t>6. Consolidar el modelo de gestión del conocimiento y la innovación.</t>
  </si>
  <si>
    <t>CONTROL DISCIPLINARIO</t>
  </si>
  <si>
    <t>7. Fortalecer entornos de trabajo adaptables a las nuevas realidades que buscan el equilibrio de la vida personal, familiar y laboral, promoviendo mecanismos de inclusión social y espacios colaborativos.</t>
  </si>
  <si>
    <t>EVALUACIÓN Y CONTROL</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</si>
  <si>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</si>
  <si>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</si>
  <si>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</si>
  <si>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</si>
  <si>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</si>
  <si>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</si>
  <si>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</si>
  <si>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</si>
  <si>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</si>
  <si>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</si>
  <si>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</si>
  <si>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</si>
  <si>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INTERVENCIÓN</t>
  </si>
  <si>
    <t>INVESTIGACIONES ADMINISTRATIVAS</t>
  </si>
  <si>
    <t>LIQUIDACIÓN JUDICIAL</t>
  </si>
  <si>
    <t>PROCESOS ESPECIALES</t>
  </si>
  <si>
    <t>PROCESOS PARALELOS A LA INSOLVENCIA</t>
  </si>
  <si>
    <t>NA</t>
  </si>
  <si>
    <t>DESCENDENTE</t>
  </si>
  <si>
    <t>PROCESOS SOCIETARIOS</t>
  </si>
  <si>
    <t>NO APLICA</t>
  </si>
  <si>
    <t>REGIMEN CAMBIARIO</t>
  </si>
  <si>
    <t>RECUPERACIÓN EMPRESARIAL</t>
  </si>
  <si>
    <t>0% - 54,9 %</t>
  </si>
  <si>
    <t>55% - 79,9 %</t>
  </si>
  <si>
    <t>80% - 100%</t>
  </si>
  <si>
    <t>Compras Públicas Sostenibles</t>
  </si>
  <si>
    <t>Incluir criterios de sostenibilidad en los procesos contractuales que aplique.</t>
  </si>
  <si>
    <t>Procesos contractuales a los que se les incluyó criterios de sostenibilidad</t>
  </si>
  <si>
    <t>Documentos de la etapa precontractual</t>
  </si>
  <si>
    <t>Procesos identificados para criterios de sostenibilidad</t>
  </si>
  <si>
    <r>
      <t xml:space="preserve">Procesos contractuales a los que se les incluyó criterios de sostenibilidad: </t>
    </r>
    <r>
      <rPr>
        <sz val="11"/>
        <color theme="1"/>
        <rFont val="Arial"/>
        <family val="2"/>
      </rPr>
      <t>Número de procesos con criterios de sostenibilidad incluidos.</t>
    </r>
    <r>
      <rPr>
        <b/>
        <sz val="11"/>
        <color theme="1"/>
        <rFont val="Arial"/>
        <family val="2"/>
      </rPr>
      <t xml:space="preserve">
Procesos identificados para criterios de sostenibilidad: </t>
    </r>
    <r>
      <rPr>
        <sz val="11"/>
        <color theme="1"/>
        <rFont val="Arial"/>
        <family val="2"/>
      </rPr>
      <t>Número de procesos identificados para incluirles criterios de sostenibilidad durante el semestre.</t>
    </r>
  </si>
  <si>
    <t>De los procesos identificados para incluir criterios de sostenibilidad, mínimo el 80% debe contar con los mismos.</t>
  </si>
  <si>
    <t xml:space="preserve">Análisis Trimestre 1: Durante el primer trimestre se recibieron un total de 260 procesos de contratacion para su tramite de los cuales solo 1 resulto susceptible de incluirse requisitos ambientales sostenibles, requisitos que quedaron plasmados tanto en el estudio previo como en la invitacion publica </t>
  </si>
  <si>
    <t>0% - 64,9 %</t>
  </si>
  <si>
    <t>65% - 79,9 %</t>
  </si>
  <si>
    <t>Oportunidad en la emisión de certificados contractuales</t>
  </si>
  <si>
    <t>Medir el número de certificaciones tramitadas dentro del plazo establecido.</t>
  </si>
  <si>
    <t>Número de solicitudes de certificación tramitadas dentro del término</t>
  </si>
  <si>
    <t>Cuadro Seguimiento de certificaciones</t>
  </si>
  <si>
    <t>Número de solicitudes de certificación recibidas hasta 8 días hábiles antes del corte</t>
  </si>
  <si>
    <r>
      <t xml:space="preserve">Número de solicitudes de certificación tramitadas dentro del término: </t>
    </r>
    <r>
      <rPr>
        <sz val="11"/>
        <color theme="1"/>
        <rFont val="Arial"/>
        <family val="2"/>
      </rPr>
      <t>Solicitudes de certificación que han sido tramitadas en el término de 8 días hábiles contados a partir del día de su recepción.</t>
    </r>
    <r>
      <rPr>
        <b/>
        <sz val="11"/>
        <color theme="1"/>
        <rFont val="Arial"/>
        <family val="2"/>
      </rPr>
      <t xml:space="preserve">
Número de solicitudes de certificación recibidas hasta 8 días hábiles antes del corte: </t>
    </r>
    <r>
      <rPr>
        <sz val="11"/>
        <color theme="1"/>
        <rFont val="Arial"/>
        <family val="2"/>
      </rPr>
      <t>Son todas las solicitudes de certificación recibidas en el grupo de contratos desde el inicio del periodo de medición hasta 8 días hábiles antes del corte trimestral.</t>
    </r>
  </si>
  <si>
    <t>Se espera tramitar dentro de los términos establecidos, por lo menos el 80% de las solicitudes de certificación recibidas.</t>
  </si>
  <si>
    <t xml:space="preserve">Análisis Trimestre 1: Durante el primer trimestre del año, el Grupo de Contratos recibió un total de 79 solicitudes de certificaciones. Del universo de peticiones radicadas, 64 fueron atendidas y notificadas dentro del término perentorio de ocho (8) días hábiles, lo que representa un índice de oportunidad del 81%. Nota: se registra la informacion del trimestre en el mes de marzo segun lo informado por planeacion. </t>
  </si>
  <si>
    <t>Tramite de liquidaciones</t>
  </si>
  <si>
    <t>Medir el avance frente a las liquidaciones de contratos (incluye ordenes de compra) que presentan rezago en su tramite por parte de los supervisores.</t>
  </si>
  <si>
    <t>Nº de contratos liquidados</t>
  </si>
  <si>
    <t>Cuadro de seguimiento; actas de liquidación</t>
  </si>
  <si>
    <t>Nº total de contratos por liquidar que presentan rezago/cerrar en el período</t>
  </si>
  <si>
    <r>
      <t xml:space="preserve">Nº de contratos liquidados: </t>
    </r>
    <r>
      <rPr>
        <sz val="11"/>
        <color theme="1"/>
        <rFont val="Arial"/>
        <family val="2"/>
      </rPr>
      <t>Se hará conteo de las actas de liquidación suscritas en el periodo de medición.</t>
    </r>
    <r>
      <rPr>
        <b/>
        <sz val="11"/>
        <color theme="1"/>
        <rFont val="Arial"/>
        <family val="2"/>
      </rPr>
      <t xml:space="preserve">
Nº total de contratos por liquidar que presentan rezago/cerrar en el período: </t>
    </r>
    <r>
      <rPr>
        <sz val="11"/>
        <color theme="1"/>
        <rFont val="Arial"/>
        <family val="2"/>
      </rPr>
      <t>Contratos u ordenes de compra identificados en el periodo de medición para ser liquidados.</t>
    </r>
  </si>
  <si>
    <t>Al menos el 80% de los contratos que presentan rezago deben ser liquidados.</t>
  </si>
  <si>
    <t xml:space="preserve">Análisis Trimestre 1: 
</t>
  </si>
  <si>
    <t>INSTRUCCIONES DE DILIGENCIAMIENTO</t>
  </si>
  <si>
    <t xml:space="preserve">A continuación, se presentan los campos que debe completar para diligenciar correctamente la hoja de vida del indicador. </t>
  </si>
  <si>
    <r>
      <rPr>
        <b/>
        <sz val="11"/>
        <color rgb="FF000000"/>
        <rFont val="Verdana"/>
        <family val="2"/>
      </rPr>
      <t xml:space="preserve">Proceso: </t>
    </r>
    <r>
      <rPr>
        <sz val="11"/>
        <color rgb="FF000000"/>
        <rFont val="Verdana"/>
        <family val="2"/>
      </rPr>
      <t xml:space="preserve">Seleccione el proceso al que pertenece el indicador.
</t>
    </r>
  </si>
  <si>
    <r>
      <rPr>
        <b/>
        <sz val="11"/>
        <color theme="1"/>
        <rFont val="Verdana"/>
        <family val="2"/>
      </rPr>
      <t>Objetivo del proceso:</t>
    </r>
    <r>
      <rPr>
        <sz val="11"/>
        <color theme="1"/>
        <rFont val="Verdana"/>
        <family val="2"/>
      </rPr>
      <t xml:space="preserve"> Registre el objetivo del proceso.</t>
    </r>
  </si>
  <si>
    <r>
      <rPr>
        <b/>
        <sz val="11"/>
        <color rgb="FF000000"/>
        <rFont val="Verdana"/>
        <family val="2"/>
      </rPr>
      <t>Dependencia responsable del monitoreo:</t>
    </r>
    <r>
      <rPr>
        <sz val="11"/>
        <color theme="1"/>
        <rFont val="Verdana"/>
        <family val="2"/>
      </rPr>
      <t xml:space="preserve"> Mencione la dependencia responsable de la formulación, cálculo y monitoreo del indicador.</t>
    </r>
  </si>
  <si>
    <r>
      <rPr>
        <b/>
        <sz val="11"/>
        <color rgb="FF000000"/>
        <rFont val="Verdana"/>
        <family val="2"/>
      </rPr>
      <t>Responsable del proceso:</t>
    </r>
    <r>
      <rPr>
        <sz val="11"/>
        <color theme="1"/>
        <rFont val="Verdana"/>
        <family val="2"/>
      </rPr>
      <t xml:space="preserve"> </t>
    </r>
    <r>
      <rPr>
        <sz val="11"/>
        <color indexed="8"/>
        <rFont val="Verdana"/>
        <family val="2"/>
      </rPr>
      <t>Los responsables de procesos serán: los Superintendentes Delegados, Intendentes, Secretario General, Directores y Jefes de Oficina, quienes orientarán desde la fase de planeación hasta la evaluación la mejora de los procesos asignados.</t>
    </r>
    <r>
      <rPr>
        <sz val="11"/>
        <color theme="1"/>
        <rFont val="Verdana"/>
        <family val="2"/>
      </rPr>
      <t xml:space="preserve"> Según aplique.</t>
    </r>
  </si>
  <si>
    <r>
      <rPr>
        <b/>
        <sz val="11"/>
        <color indexed="8"/>
        <rFont val="Verdana"/>
        <family val="2"/>
      </rPr>
      <t>Objetivo de calidad relacionado (Objetivo Estratégico):</t>
    </r>
    <r>
      <rPr>
        <sz val="11"/>
        <color rgb="FF000000"/>
        <rFont val="Verdana"/>
        <family val="2"/>
      </rPr>
      <t xml:space="preserve"> Seleccione el objetivo de calidad que está alineado con el proceso que corresponde a los mismos objetivos estratégicos adoptados por la Entidad.</t>
    </r>
  </si>
  <si>
    <r>
      <rPr>
        <b/>
        <sz val="11"/>
        <color rgb="FF000000"/>
        <rFont val="Verdana"/>
        <family val="2"/>
      </rPr>
      <t>Nombre del indicador:</t>
    </r>
    <r>
      <rPr>
        <sz val="11"/>
        <color theme="1"/>
        <rFont val="Verdana"/>
        <family val="2"/>
      </rPr>
      <t xml:space="preserve"> Registre la denominación del indicador, la cual debe ser sencilla y  corta.</t>
    </r>
  </si>
  <si>
    <r>
      <rPr>
        <b/>
        <sz val="11"/>
        <color indexed="8"/>
        <rFont val="Verdana"/>
        <family val="2"/>
      </rPr>
      <t>Objetivo del indicador</t>
    </r>
    <r>
      <rPr>
        <sz val="11"/>
        <color theme="1"/>
        <rFont val="Verdana"/>
        <family val="2"/>
      </rPr>
      <t>: Indique la razón por la cual se genera este indicador, cual es su finalidad.</t>
    </r>
  </si>
  <si>
    <r>
      <rPr>
        <b/>
        <sz val="11"/>
        <color indexed="8"/>
        <rFont val="Verdana"/>
        <family val="2"/>
      </rPr>
      <t>Tendencia</t>
    </r>
    <r>
      <rPr>
        <b/>
        <sz val="11"/>
        <color theme="1"/>
        <rFont val="Verdana"/>
        <family val="2"/>
      </rPr>
      <t>:</t>
    </r>
    <r>
      <rPr>
        <sz val="11"/>
        <color theme="1"/>
        <rFont val="Verdana"/>
        <family val="2"/>
      </rPr>
      <t xml:space="preserve"> Defina el comportamiento esperado del indicador, puede ser:
</t>
    </r>
    <r>
      <rPr>
        <i/>
        <u/>
        <sz val="11"/>
        <color theme="1"/>
        <rFont val="Verdana"/>
        <family val="2"/>
      </rPr>
      <t>Ascendente: el resultado debe aumentar para cumplir la meta.
Descendente: el resultado debe disminuir para cumplir la meta.
No aplica: cuando no se define tendencia.</t>
    </r>
    <r>
      <rPr>
        <sz val="11"/>
        <color theme="1"/>
        <rFont val="Verdana"/>
        <family val="2"/>
      </rPr>
      <t xml:space="preserve"> </t>
    </r>
  </si>
  <si>
    <r>
      <rPr>
        <b/>
        <sz val="11"/>
        <color rgb="FF000000"/>
        <rFont val="Verdana"/>
        <family val="2"/>
      </rPr>
      <t xml:space="preserve">Formula del indicador: </t>
    </r>
    <r>
      <rPr>
        <sz val="11"/>
        <color rgb="FF000000"/>
        <rFont val="Verdana"/>
        <family val="2"/>
      </rPr>
      <t xml:space="preserve">Registre la fórmula y describa brevemente las variables que la componen.
</t>
    </r>
    <r>
      <rPr>
        <sz val="11"/>
        <color indexed="8"/>
        <rFont val="Verdana"/>
        <family val="2"/>
      </rPr>
      <t>Estas variables permiten precisar y delimitar los datos a utilizar para la medición del indicador y deben ser coherentes con el atributo que se desea medir.</t>
    </r>
    <r>
      <rPr>
        <sz val="11"/>
        <color theme="1"/>
        <rFont val="Verdana"/>
        <family val="2"/>
      </rPr>
      <t xml:space="preserve"> Expresión matemática (generalmente) mediante la cual se muestra la interacción de las variables utilizadas, puede ser una división, multiplicación, suma o una integración de varias operaciones</t>
    </r>
    <r>
      <rPr>
        <sz val="11"/>
        <color indexed="8"/>
        <rFont val="Verdana"/>
        <family val="2"/>
      </rPr>
      <t>.
Si el  indicador no requiere fórmula, (solo un dato) registre el dato correspondiente en el campo “Fórmula del indicador” y elimine los campos “Variable 1” y “Variable 2”.</t>
    </r>
  </si>
  <si>
    <r>
      <rPr>
        <b/>
        <sz val="11"/>
        <color indexed="8"/>
        <rFont val="Verdana"/>
        <family val="2"/>
      </rPr>
      <t>Definición de las variables</t>
    </r>
    <r>
      <rPr>
        <sz val="11"/>
        <color theme="1"/>
        <rFont val="Verdana"/>
        <family val="2"/>
      </rPr>
      <t xml:space="preserve">: Describir de manera clara y precisa cada una de las variables que componen el indicador, indicando qué se mide, cómo se calcula y qué información la soporta. </t>
    </r>
  </si>
  <si>
    <r>
      <rPr>
        <b/>
        <sz val="11"/>
        <color indexed="8"/>
        <rFont val="Verdana"/>
        <family val="2"/>
      </rPr>
      <t>Fuente de información</t>
    </r>
    <r>
      <rPr>
        <sz val="11"/>
        <color theme="1"/>
        <rFont val="Verdana"/>
        <family val="2"/>
      </rPr>
      <t>: Mencione las fuentes de los datos que permiten el calculo de la formula para llegar al indicador, tales como: informes, reportes de estadísticas, bases de datos, entre otras</t>
    </r>
    <r>
      <rPr>
        <sz val="11"/>
        <color indexed="8"/>
        <rFont val="Verdana"/>
        <family val="2"/>
      </rPr>
      <t>.</t>
    </r>
  </si>
  <si>
    <r>
      <rPr>
        <b/>
        <sz val="11"/>
        <color rgb="FF000000"/>
        <rFont val="Verdana"/>
        <family val="2"/>
      </rPr>
      <t xml:space="preserve">Frecuencia de recolección y análisis de datos: </t>
    </r>
    <r>
      <rPr>
        <sz val="11"/>
        <color rgb="FF000000"/>
        <rFont val="Verdana"/>
        <family val="2"/>
      </rPr>
      <t xml:space="preserve">Establezca la frecuencia con que se calculará la fórmula del indicador, es decir cada cuánto se medirá. La frecuencia de medición puede ser mensual, bimensual, trimestral, cuatrimestral, semestral o anual; entre otros. </t>
    </r>
  </si>
  <si>
    <r>
      <rPr>
        <b/>
        <sz val="11"/>
        <color indexed="8"/>
        <rFont val="Verdana"/>
        <family val="2"/>
      </rPr>
      <t>Responsable del indicador:</t>
    </r>
    <r>
      <rPr>
        <sz val="11"/>
        <color theme="1"/>
        <rFont val="Verdana"/>
        <family val="2"/>
      </rPr>
      <t xml:space="preserve"> Registre el cargo de quien mide y analiza el indicador.</t>
    </r>
  </si>
  <si>
    <r>
      <rPr>
        <b/>
        <sz val="11"/>
        <color rgb="FF000000"/>
        <rFont val="Verdana"/>
        <family val="2"/>
      </rPr>
      <t>Línea base:</t>
    </r>
    <r>
      <rPr>
        <sz val="11"/>
        <color rgb="FF000000"/>
        <rFont val="Verdana"/>
        <family val="2"/>
      </rPr>
      <t xml:space="preserve"> Registre el valor del comportamiento histórico del indicador, normalmente es el promedio del resultado de este en los últimos dos años y es tomado como referente para definir la meta, en los casos para los que no se cuente con información histórica para definirla, se debe registrar “No aplica”.</t>
    </r>
  </si>
  <si>
    <r>
      <rPr>
        <b/>
        <sz val="11"/>
        <color indexed="8"/>
        <rFont val="Verdana"/>
        <family val="2"/>
      </rPr>
      <t xml:space="preserve">Tipo de indicador: </t>
    </r>
    <r>
      <rPr>
        <sz val="11"/>
        <color rgb="FF000000"/>
        <rFont val="Verdana"/>
        <family val="2"/>
      </rPr>
      <t>Indique la clasificación del indicador según corresponda.</t>
    </r>
  </si>
  <si>
    <r>
      <rPr>
        <b/>
        <sz val="11"/>
        <color rgb="FF000000"/>
        <rFont val="Verdana"/>
        <family val="2"/>
      </rPr>
      <t>Meta del indicador:</t>
    </r>
    <r>
      <rPr>
        <sz val="11"/>
        <color rgb="FF000000"/>
        <rFont val="Verdana"/>
        <family val="2"/>
      </rPr>
      <t xml:space="preserve"> Registre la meta esperada para el periodo, teniendo en cuenta el comportamiento histórico del indicador. </t>
    </r>
    <r>
      <rPr>
        <b/>
        <sz val="11"/>
        <color rgb="FF000000"/>
        <rFont val="Verdana"/>
        <family val="2"/>
      </rPr>
      <t xml:space="preserve">La meta no debe ser inferior a la línea base.
</t>
    </r>
    <r>
      <rPr>
        <sz val="11"/>
        <color rgb="FF000000"/>
        <rFont val="Verdana"/>
        <family val="2"/>
      </rPr>
      <t xml:space="preserve">
Si el indicador no cuenta con línea base, la meta se definirá con criterio técnico (juicio de expertos) y debe ser:
</t>
    </r>
    <r>
      <rPr>
        <u/>
        <sz val="11"/>
        <color rgb="FF000000"/>
        <rFont val="Verdana"/>
        <family val="2"/>
      </rPr>
      <t xml:space="preserve">Retadoras: </t>
    </r>
    <r>
      <rPr>
        <sz val="11"/>
        <color rgb="FF000000"/>
        <rFont val="Verdana"/>
        <family val="2"/>
      </rPr>
      <t xml:space="preserve">el cumplimiento exige superación y mejoramiento continuo
</t>
    </r>
    <r>
      <rPr>
        <u/>
        <sz val="11"/>
        <color rgb="FF000000"/>
        <rFont val="Verdana"/>
        <family val="2"/>
      </rPr>
      <t>Alcanzables</t>
    </r>
    <r>
      <rPr>
        <sz val="11"/>
        <color rgb="FF000000"/>
        <rFont val="Verdana"/>
        <family val="2"/>
      </rPr>
      <t xml:space="preserve">: son posibles llegar a cumplirlas
</t>
    </r>
    <r>
      <rPr>
        <u/>
        <sz val="11"/>
        <color rgb="FF000000"/>
        <rFont val="Verdana"/>
        <family val="2"/>
      </rPr>
      <t>Gestionables</t>
    </r>
    <r>
      <rPr>
        <sz val="11"/>
        <color rgb="FF000000"/>
        <rFont val="Verdana"/>
        <family val="2"/>
      </rPr>
      <t>: permiten realizar diversas actividades para conseguir lo propuesto
Para definir o ajustar metas se debe considerar datos históricos y metas y ejecución del Plan Estratégico.</t>
    </r>
  </si>
  <si>
    <r>
      <t xml:space="preserve">Descripción de la meta: </t>
    </r>
    <r>
      <rPr>
        <sz val="11"/>
        <color rgb="FF000000"/>
        <rFont val="Verdana"/>
        <family val="2"/>
      </rPr>
      <t>Describir de manera clara y concreta el resultado que se espera alcanzar con el indicador durante el período de medición.</t>
    </r>
  </si>
  <si>
    <r>
      <rPr>
        <b/>
        <sz val="11"/>
        <color rgb="FF000000"/>
        <rFont val="Verdana"/>
        <family val="2"/>
      </rPr>
      <t>Análisis de resultados:</t>
    </r>
    <r>
      <rPr>
        <b/>
        <sz val="11"/>
        <color theme="1"/>
        <rFont val="Verdana"/>
        <family val="2"/>
      </rPr>
      <t xml:space="preserve"> </t>
    </r>
    <r>
      <rPr>
        <sz val="11"/>
        <color theme="1"/>
        <rFont val="Verdana"/>
        <family val="2"/>
      </rPr>
      <t>Registrar el seguimiento del indicador de acuerdo con la periodicidad establecida. En caso de no alcanzarse la meta definida, indicar las causas identificadas y las acciones que se adoptarán para su cumplimiento. El seguimiento para la presentación de resultados a la Oficina Asesora de Planeación (OAP) se realizará de manera trimestral.</t>
    </r>
  </si>
  <si>
    <r>
      <rPr>
        <b/>
        <sz val="11"/>
        <color rgb="FF000000"/>
        <rFont val="Verdana"/>
        <family val="2"/>
      </rPr>
      <t>Propuesta de mejoramiento:</t>
    </r>
    <r>
      <rPr>
        <b/>
        <sz val="11"/>
        <color theme="1"/>
        <rFont val="Verdana"/>
        <family val="2"/>
      </rPr>
      <t xml:space="preserve"> </t>
    </r>
    <r>
      <rPr>
        <sz val="11"/>
        <color theme="1"/>
        <rFont val="Verdana"/>
        <family val="2"/>
      </rPr>
      <t>Marque con una (X) si se requiere formular un plan de mejoramiento.
Cuando el indicador no cumpla la meta durante dos (2) periodos consecutivos o presente tendencia desfavorable, se deben definir acciones correctivas y registrarlas en el plan.</t>
    </r>
  </si>
  <si>
    <r>
      <rPr>
        <b/>
        <sz val="11"/>
        <color rgb="FF000000"/>
        <rFont val="Verdana"/>
        <family val="2"/>
      </rPr>
      <t>Hoja de registro:</t>
    </r>
    <r>
      <rPr>
        <b/>
        <sz val="11"/>
        <color theme="1"/>
        <rFont val="Verdana"/>
        <family val="2"/>
      </rPr>
      <t xml:space="preserve"> </t>
    </r>
    <r>
      <rPr>
        <sz val="11"/>
        <color theme="1"/>
        <rFont val="Verdana"/>
        <family val="2"/>
      </rPr>
      <t>Solo se diligencia cunado más de una dependencia aporta en la medición del indicador.</t>
    </r>
  </si>
  <si>
    <t>CONTROL DE CAMBIOS</t>
  </si>
  <si>
    <t>Versión</t>
  </si>
  <si>
    <t>Fecha</t>
  </si>
  <si>
    <t xml:space="preserve">Descripción del Cambio </t>
  </si>
  <si>
    <t>001</t>
  </si>
  <si>
    <t>SIN DATO</t>
  </si>
  <si>
    <t>Creación del documento.</t>
  </si>
  <si>
    <t>002</t>
  </si>
  <si>
    <t xml:space="preserve">Ajuste del documento. </t>
  </si>
  <si>
    <t>003</t>
  </si>
  <si>
    <t>004</t>
  </si>
  <si>
    <t>005</t>
  </si>
  <si>
    <t>Se ajusto en estructrua y contenido conforme a los lineamientos establecidos en la Guía para la Elaboración de Documentos del SGI (GUI-GU-001).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</si>
</sst>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font>
      <sz val="11"/>
      <color theme="1"/>
      <name val="Calibri"/>
      <family val="2"/>
      <scheme val="minor"/>
    </font>
    <font>
      <sz val="12"/>
      <color theme="1"/>
      <name val="Century Gothic"/>
      <family val="2"/>
    </font>
    <font>
      <sz val="11"/>
      <color theme="1"/>
      <name val="Calibri"/>
      <family val="2"/>
      <scheme val="minor"/>
    </font>
    <font>
      <sz val="10"/>
      <name val="Arial"/>
      <family val="2"/>
    </font>
    <font>
      <sz val="12"/>
      <name val="Arial"/>
      <family val="2"/>
    </font>
    <font>
      <sz val="12"/>
      <color theme="1"/>
      <name val="Arial"/>
      <family val="2"/>
    </font>
    <font>
      <sz val="9"/>
      <color indexed="81"/>
      <name val="Tahoma"/>
      <family val="2"/>
    </font>
    <font>
      <sz val="12"/>
      <color indexed="81"/>
      <name val="Tahoma"/>
      <family val="2"/>
    </font>
    <font>
      <sz val="11"/>
      <color theme="1"/>
      <name val="Century Gothic"/>
      <family val="2"/>
    </font>
    <font>
      <sz val="10"/>
      <color theme="1"/>
      <name val="Century Gothic"/>
      <family val="2"/>
    </font>
    <font>
      <b/>
      <sz val="18"/>
      <color theme="1"/>
      <name val="Century Gothic"/>
      <family val="2"/>
    </font>
    <font>
      <b/>
      <sz val="14"/>
      <color theme="1"/>
      <name val="Century Gothic"/>
      <family val="2"/>
    </font>
    <font>
      <sz val="18"/>
      <color theme="1"/>
      <name val="Century Gothic"/>
      <family val="2"/>
    </font>
    <font>
      <sz val="11"/>
      <name val="Century Gothic"/>
      <family val="2"/>
    </font>
    <font>
      <sz val="11"/>
      <color theme="0" tint="-4.9989318521683403E-2"/>
      <name val="Century Gothic"/>
      <family val="2"/>
    </font>
    <font>
      <sz val="12"/>
      <color theme="1"/>
      <name val="Calibri"/>
      <family val="2"/>
      <scheme val="minor"/>
    </font>
    <font>
      <sz val="12"/>
      <color rgb="FFFF0000"/>
      <name val="Calibri"/>
      <family val="2"/>
      <scheme val="minor"/>
    </font>
    <font>
      <b/>
      <sz val="12"/>
      <name val="Arial"/>
      <family val="2"/>
    </font>
    <font>
      <sz val="12"/>
      <color rgb="FF000000"/>
      <name val="Arial"/>
      <family val="2"/>
    </font>
    <font>
      <sz val="16"/>
      <color theme="1"/>
      <name val="Calibri"/>
      <family val="2"/>
      <scheme val="minor"/>
    </font>
    <font>
      <b/>
      <sz val="11"/>
      <color rgb="FF333333"/>
      <name val="Arial"/>
      <family val="2"/>
    </font>
    <font>
      <sz val="11"/>
      <color rgb="FF212529"/>
      <name val="Arial"/>
      <family val="2"/>
    </font>
    <font>
      <sz val="10"/>
      <color theme="1"/>
      <name val="Arial"/>
      <family val="2"/>
    </font>
    <font>
      <sz val="11"/>
      <color theme="1"/>
      <name val="Arial"/>
      <family val="2"/>
    </font>
    <font>
      <b/>
      <sz val="18"/>
      <color theme="1"/>
      <name val="Arial"/>
      <family val="2"/>
    </font>
    <font>
      <b/>
      <sz val="11"/>
      <color theme="1"/>
      <name val="Arial"/>
      <family val="2"/>
    </font>
    <font>
      <sz val="14"/>
      <color theme="1"/>
      <name val="Arial"/>
      <family val="2"/>
    </font>
    <font>
      <b/>
      <sz val="12"/>
      <color theme="1"/>
      <name val="Arial"/>
      <family val="2"/>
    </font>
    <font>
      <sz val="11"/>
      <name val="Calibri"/>
      <family val="2"/>
      <scheme val="minor"/>
    </font>
    <font>
      <b/>
      <sz val="11"/>
      <name val="Calibri"/>
      <family val="2"/>
      <scheme val="minor"/>
    </font>
    <font>
      <sz val="14"/>
      <name val="Calibri"/>
      <family val="2"/>
      <scheme val="minor"/>
    </font>
    <font>
      <sz val="11"/>
      <color indexed="8"/>
      <name val="Arial1"/>
    </font>
    <font>
      <sz val="11"/>
      <color rgb="FFFF0000"/>
      <name val="Arial"/>
      <family val="2"/>
    </font>
    <font>
      <u/>
      <sz val="11"/>
      <color theme="1"/>
      <name val="Arial"/>
      <family val="2"/>
    </font>
    <font>
      <b/>
      <sz val="10"/>
      <name val="Verdana"/>
      <family val="2"/>
    </font>
    <font>
      <b/>
      <sz val="14"/>
      <color theme="0"/>
      <name val="Arial"/>
      <family val="2"/>
    </font>
    <font>
      <b/>
      <sz val="11"/>
      <color indexed="8"/>
      <name val="Verdana"/>
      <family val="2"/>
    </font>
    <font>
      <sz val="11"/>
      <color rgb="FF000000"/>
      <name val="Verdana"/>
      <family val="2"/>
    </font>
    <font>
      <sz val="12"/>
      <color theme="1"/>
      <name val="Verdana"/>
      <family val="2"/>
    </font>
    <font>
      <b/>
      <sz val="12"/>
      <color theme="1"/>
      <name val="Verdana"/>
      <family val="2"/>
    </font>
    <font>
      <b/>
      <sz val="10"/>
      <color theme="1"/>
      <name val="Arial"/>
      <family val="2"/>
    </font>
    <font>
      <b/>
      <sz val="9"/>
      <color indexed="81"/>
      <name val="Tahoma"/>
      <family val="2"/>
    </font>
    <font>
      <b/>
      <sz val="11"/>
      <color theme="1"/>
      <name val="Verdana"/>
      <family val="2"/>
    </font>
    <font>
      <b/>
      <sz val="12"/>
      <color rgb="FFFFFFFF"/>
      <name val="Verdana"/>
      <family val="2"/>
    </font>
    <font>
      <sz val="9"/>
      <color theme="1"/>
      <name val="Verdana"/>
      <family val="2"/>
    </font>
    <font>
      <sz val="11"/>
      <color indexed="8"/>
      <name val="Verdana"/>
      <family val="2"/>
    </font>
    <font>
      <b/>
      <sz val="11"/>
      <color rgb="FF000000"/>
      <name val="Verdana"/>
      <family val="2"/>
    </font>
    <font>
      <sz val="11"/>
      <color theme="1"/>
      <name val="Verdana"/>
      <family val="2"/>
    </font>
    <font>
      <u/>
      <sz val="11"/>
      <color rgb="FF000000"/>
      <name val="Verdana"/>
      <family val="2"/>
    </font>
    <font>
      <sz val="11"/>
      <color rgb="FF222222"/>
      <name val="Aptos"/>
      <family val="2"/>
    </font>
    <font>
      <b/>
      <sz val="9"/>
      <color theme="1"/>
      <name val="Verdana"/>
      <family val="2"/>
    </font>
    <font>
      <b/>
      <sz val="9"/>
      <name val="Verdana"/>
      <family val="2"/>
    </font>
    <font>
      <b/>
      <sz val="9"/>
      <color theme="0"/>
      <name val="Verdana"/>
      <family val="2"/>
    </font>
    <font>
      <sz val="9"/>
      <name val="Verdana"/>
      <family val="2"/>
    </font>
    <font>
      <i/>
      <u/>
      <sz val="11"/>
      <color theme="1"/>
      <name val="Verdana"/>
      <family val="2"/>
    </font>
    <font>
      <b/>
      <sz val="12"/>
      <color indexed="81"/>
      <name val="Tahoma"/>
      <family val="2"/>
    </font>
    <font>
      <b/>
      <sz val="11"/>
      <color theme="1"/>
      <name val="Calibri"/>
      <family val="2"/>
      <scheme val="minor"/>
    </font>
    <font>
      <sz val="8"/>
      <name val="Calibri"/>
      <family val="2"/>
      <scheme val="minor"/>
    </font>
    <font>
      <sz val="11"/>
      <color theme="0"/>
      <name val="Calibri"/>
      <family val="2"/>
      <scheme val="minor"/>
    </font>
    <font>
      <b/>
      <sz val="11"/>
      <color rgb="FF000000"/>
      <name val="Arial"/>
    </font>
    <font>
      <sz val="11"/>
      <color rgb="FF000000"/>
      <name val="Arial"/>
    </font>
    <font>
      <sz val="11"/>
      <name val="Verdana"/>
      <family val="2"/>
    </font>
    <font>
      <sz val="12"/>
      <name val="Verdana"/>
      <family val="2"/>
    </font>
  </fonts>
  <fills count="2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00CC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663300"/>
        <bgColor indexed="64"/>
      </patternFill>
    </fill>
    <fill>
      <patternFill patternType="solid">
        <fgColor theme="0" tint="-0.249977111117893"/>
        <bgColor indexed="64"/>
      </patternFill>
    </fill>
    <fill>
      <patternFill patternType="solid">
        <fgColor rgb="FFFFFFFF"/>
        <bgColor indexed="64"/>
      </patternFill>
    </fill>
    <fill>
      <patternFill patternType="solid">
        <fgColor rgb="FFF2DCDB"/>
        <bgColor indexed="64"/>
      </patternFill>
    </fill>
    <fill>
      <patternFill patternType="solid">
        <fgColor rgb="FF96284B"/>
        <bgColor indexed="64"/>
      </patternFill>
    </fill>
    <fill>
      <patternFill patternType="solid">
        <fgColor rgb="FF96284B"/>
        <bgColor rgb="FF96284B"/>
      </patternFill>
    </fill>
    <fill>
      <patternFill patternType="solid">
        <fgColor theme="5" tint="0.79998168889431442"/>
        <bgColor indexed="64"/>
      </patternFill>
    </fill>
    <fill>
      <patternFill patternType="solid">
        <fgColor rgb="FF962D46"/>
        <bgColor indexed="64"/>
      </patternFill>
    </fill>
    <fill>
      <patternFill patternType="solid">
        <fgColor theme="3" tint="0.89999084444715716"/>
        <bgColor indexed="64"/>
      </patternFill>
    </fill>
    <fill>
      <patternFill patternType="solid">
        <fgColor theme="3" tint="0.79998168889431442"/>
        <bgColor indexed="64"/>
      </patternFill>
    </fill>
    <fill>
      <patternFill patternType="solid">
        <fgColor theme="7" tint="0.59999389629810485"/>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diagonal/>
    </border>
    <border>
      <left style="thick">
        <color auto="1"/>
      </left>
      <right style="thin">
        <color auto="1"/>
      </right>
      <top/>
      <bottom/>
      <diagonal/>
    </border>
    <border>
      <left style="thin">
        <color auto="1"/>
      </left>
      <right style="thick">
        <color auto="1"/>
      </right>
      <top style="thin">
        <color auto="1"/>
      </top>
      <bottom/>
      <diagonal/>
    </border>
    <border>
      <left style="thick">
        <color auto="1"/>
      </left>
      <right/>
      <top style="thick">
        <color auto="1"/>
      </top>
      <bottom/>
      <diagonal/>
    </border>
    <border>
      <left style="thick">
        <color auto="1"/>
      </left>
      <right/>
      <top/>
      <bottom/>
      <diagonal/>
    </border>
    <border>
      <left style="thin">
        <color auto="1"/>
      </left>
      <right/>
      <top style="thick">
        <color auto="1"/>
      </top>
      <bottom style="thin">
        <color auto="1"/>
      </bottom>
      <diagonal/>
    </border>
    <border>
      <left style="thin">
        <color indexed="64"/>
      </left>
      <right style="thin">
        <color auto="1"/>
      </right>
      <top style="thick">
        <color auto="1"/>
      </top>
      <bottom/>
      <diagonal/>
    </border>
    <border>
      <left style="thin">
        <color indexed="64"/>
      </left>
      <right style="thin">
        <color auto="1"/>
      </right>
      <top/>
      <bottom style="thin">
        <color auto="1"/>
      </bottom>
      <diagonal/>
    </border>
    <border>
      <left style="medium">
        <color indexed="64"/>
      </left>
      <right/>
      <top/>
      <bottom style="thin">
        <color indexed="64"/>
      </bottom>
      <diagonal/>
    </border>
    <border>
      <left style="thin">
        <color auto="1"/>
      </left>
      <right/>
      <top/>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medium">
        <color indexed="64"/>
      </left>
      <right style="medium">
        <color indexed="64"/>
      </right>
      <top style="medium">
        <color indexed="64"/>
      </top>
      <bottom style="thin">
        <color auto="1"/>
      </bottom>
      <diagonal/>
    </border>
    <border>
      <left/>
      <right style="thick">
        <color auto="1"/>
      </right>
      <top style="thick">
        <color auto="1"/>
      </top>
      <bottom style="thin">
        <color auto="1"/>
      </bottom>
      <diagonal/>
    </border>
    <border>
      <left style="medium">
        <color indexed="64"/>
      </left>
      <right style="medium">
        <color indexed="64"/>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medium">
        <color indexed="64"/>
      </left>
      <right style="medium">
        <color indexed="64"/>
      </right>
      <top style="thin">
        <color auto="1"/>
      </top>
      <bottom style="medium">
        <color indexed="64"/>
      </bottom>
      <diagonal/>
    </border>
    <border>
      <left/>
      <right style="thick">
        <color auto="1"/>
      </right>
      <top style="thin">
        <color auto="1"/>
      </top>
      <bottom style="thick">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n">
        <color indexed="64"/>
      </left>
      <right style="thin">
        <color auto="1"/>
      </right>
      <top/>
      <bottom/>
      <diagonal/>
    </border>
    <border>
      <left style="medium">
        <color indexed="64"/>
      </left>
      <right style="medium">
        <color indexed="64"/>
      </right>
      <top style="thin">
        <color auto="1"/>
      </top>
      <bottom/>
      <diagonal/>
    </border>
    <border>
      <left style="thick">
        <color auto="1"/>
      </left>
      <right/>
      <top style="thin">
        <color auto="1"/>
      </top>
      <bottom style="thick">
        <color auto="1"/>
      </bottom>
      <diagonal/>
    </border>
    <border>
      <left style="thick">
        <color auto="1"/>
      </left>
      <right/>
      <top style="thin">
        <color auto="1"/>
      </top>
      <bottom/>
      <diagonal/>
    </border>
    <border>
      <left style="thin">
        <color indexed="64"/>
      </left>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auto="1"/>
      </bottom>
      <diagonal/>
    </border>
    <border>
      <left/>
      <right style="thick">
        <color auto="1"/>
      </right>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rgb="FFDEE2E6"/>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s>
  <cellStyleXfs count="4">
    <xf numFmtId="0" fontId="0" fillId="0" borderId="0"/>
    <xf numFmtId="9" fontId="2" fillId="0" borderId="0" applyFont="0" applyFill="0" applyBorder="0" applyAlignment="0" applyProtection="0"/>
    <xf numFmtId="0" fontId="3" fillId="0" borderId="0"/>
    <xf numFmtId="0" fontId="31" fillId="0" borderId="0"/>
  </cellStyleXfs>
  <cellXfs count="459">
    <xf numFmtId="0" fontId="0" fillId="0" borderId="0" xfId="0"/>
    <xf numFmtId="0" fontId="8" fillId="3" borderId="0" xfId="0" applyFont="1" applyFill="1"/>
    <xf numFmtId="0" fontId="8" fillId="4" borderId="0" xfId="0" applyFont="1" applyFill="1"/>
    <xf numFmtId="0" fontId="8" fillId="3" borderId="0" xfId="0" applyFont="1" applyFill="1" applyAlignment="1">
      <alignment horizontal="center" vertical="center"/>
    </xf>
    <xf numFmtId="0" fontId="8" fillId="3" borderId="20" xfId="0" applyFont="1" applyFill="1" applyBorder="1" applyAlignment="1">
      <alignment horizontal="center"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9" fillId="4" borderId="0" xfId="0" applyFont="1" applyFill="1" applyAlignment="1">
      <alignment horizontal="center" vertical="center" wrapText="1"/>
    </xf>
    <xf numFmtId="0" fontId="9" fillId="4" borderId="0" xfId="0" applyFont="1" applyFill="1" applyAlignment="1">
      <alignment vertical="center"/>
    </xf>
    <xf numFmtId="0" fontId="9" fillId="4" borderId="0" xfId="0" applyFont="1" applyFill="1"/>
    <xf numFmtId="0" fontId="13" fillId="4" borderId="0" xfId="0" applyFont="1" applyFill="1" applyProtection="1">
      <protection hidden="1"/>
    </xf>
    <xf numFmtId="0" fontId="8" fillId="4" borderId="0" xfId="0" applyFont="1" applyFill="1" applyProtection="1">
      <protection hidden="1"/>
    </xf>
    <xf numFmtId="0" fontId="14" fillId="4" borderId="0" xfId="0" applyFont="1" applyFill="1" applyProtection="1">
      <protection hidden="1"/>
    </xf>
    <xf numFmtId="164" fontId="14" fillId="4" borderId="0" xfId="0" applyNumberFormat="1" applyFont="1" applyFill="1" applyProtection="1">
      <protection hidden="1"/>
    </xf>
    <xf numFmtId="9" fontId="14" fillId="4" borderId="0" xfId="1" applyFont="1" applyFill="1" applyProtection="1">
      <protection hidden="1"/>
    </xf>
    <xf numFmtId="9" fontId="13" fillId="4" borderId="0" xfId="1" applyFont="1" applyFill="1" applyProtection="1">
      <protection hidden="1"/>
    </xf>
    <xf numFmtId="0" fontId="4" fillId="0" borderId="0" xfId="2"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16" fillId="6" borderId="0" xfId="0" applyFont="1" applyFill="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15" fillId="0" borderId="20" xfId="0" applyFont="1" applyBorder="1" applyAlignment="1" applyProtection="1">
      <alignment horizontal="center" vertical="center" wrapText="1"/>
      <protection hidden="1"/>
    </xf>
    <xf numFmtId="0" fontId="4" fillId="0" borderId="22"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5" fillId="4" borderId="0" xfId="0" applyFont="1" applyFill="1" applyAlignment="1" applyProtection="1">
      <alignment horizontal="center" vertical="center" wrapText="1"/>
      <protection hidden="1"/>
    </xf>
    <xf numFmtId="0" fontId="5" fillId="6" borderId="0" xfId="0" applyFont="1" applyFill="1" applyAlignment="1" applyProtection="1">
      <alignment horizontal="center" vertical="center" wrapText="1"/>
      <protection hidden="1"/>
    </xf>
    <xf numFmtId="0" fontId="15" fillId="7"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15" fillId="10" borderId="19" xfId="0" applyFont="1" applyFill="1" applyBorder="1" applyAlignment="1" applyProtection="1">
      <alignment horizontal="center" vertical="center" wrapText="1"/>
      <protection hidden="1"/>
    </xf>
    <xf numFmtId="0" fontId="15" fillId="10" borderId="0" xfId="0" applyFont="1" applyFill="1" applyAlignment="1" applyProtection="1">
      <alignment horizontal="center" vertical="center" wrapText="1"/>
      <protection hidden="1"/>
    </xf>
    <xf numFmtId="0" fontId="17" fillId="8" borderId="19" xfId="0" applyFont="1" applyFill="1" applyBorder="1" applyAlignment="1" applyProtection="1">
      <alignment horizontal="center" vertical="center" wrapText="1"/>
      <protection hidden="1"/>
    </xf>
    <xf numFmtId="0" fontId="17" fillId="8" borderId="32" xfId="0" applyFont="1" applyFill="1" applyBorder="1" applyAlignment="1" applyProtection="1">
      <alignment horizontal="center" vertical="center" wrapText="1"/>
      <protection hidden="1"/>
    </xf>
    <xf numFmtId="0" fontId="15" fillId="7" borderId="19" xfId="0" applyFont="1" applyFill="1" applyBorder="1" applyAlignment="1" applyProtection="1">
      <alignment horizontal="center" vertical="center" wrapText="1"/>
      <protection hidden="1"/>
    </xf>
    <xf numFmtId="0" fontId="15" fillId="7" borderId="20" xfId="0" applyFont="1" applyFill="1" applyBorder="1" applyAlignment="1" applyProtection="1">
      <alignment horizontal="center" vertical="center" wrapText="1"/>
      <protection hidden="1"/>
    </xf>
    <xf numFmtId="0" fontId="5" fillId="0" borderId="46"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18" fillId="0" borderId="31" xfId="0" applyFont="1" applyBorder="1" applyAlignment="1" applyProtection="1">
      <alignment horizontal="center" vertical="center" wrapText="1"/>
      <protection hidden="1"/>
    </xf>
    <xf numFmtId="0" fontId="15" fillId="8" borderId="0" xfId="0" applyFont="1" applyFill="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8" fillId="0" borderId="32"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hidden="1"/>
    </xf>
    <xf numFmtId="0" fontId="5" fillId="0" borderId="47" xfId="0" applyFont="1" applyBorder="1" applyAlignment="1" applyProtection="1">
      <alignment horizontal="center" vertical="center" wrapText="1"/>
      <protection hidden="1"/>
    </xf>
    <xf numFmtId="0" fontId="15" fillId="8" borderId="20" xfId="0" applyFont="1" applyFill="1" applyBorder="1" applyAlignment="1" applyProtection="1">
      <alignment horizontal="center" vertical="center" wrapText="1"/>
      <protection hidden="1"/>
    </xf>
    <xf numFmtId="0" fontId="15" fillId="8" borderId="19" xfId="0" applyFont="1" applyFill="1" applyBorder="1" applyAlignment="1" applyProtection="1">
      <alignment horizontal="center" vertical="center" wrapText="1"/>
      <protection hidden="1"/>
    </xf>
    <xf numFmtId="0" fontId="5" fillId="0" borderId="34"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5" fillId="8" borderId="22" xfId="0" applyFont="1" applyFill="1" applyBorder="1" applyAlignment="1" applyProtection="1">
      <alignment horizontal="center" vertical="center" wrapText="1"/>
      <protection hidden="1"/>
    </xf>
    <xf numFmtId="0" fontId="15" fillId="8" borderId="23" xfId="0" applyFont="1" applyFill="1" applyBorder="1" applyAlignment="1" applyProtection="1">
      <alignment horizontal="center" vertical="center" wrapText="1"/>
      <protection hidden="1"/>
    </xf>
    <xf numFmtId="0" fontId="15" fillId="8" borderId="24" xfId="0" applyFont="1" applyFill="1" applyBorder="1" applyAlignment="1" applyProtection="1">
      <alignment horizontal="center" vertical="center" wrapText="1"/>
      <protection hidden="1"/>
    </xf>
    <xf numFmtId="0" fontId="5" fillId="9" borderId="45" xfId="0" applyFont="1" applyFill="1" applyBorder="1" applyAlignment="1" applyProtection="1">
      <alignment horizontal="center" vertical="center" wrapText="1"/>
      <protection hidden="1"/>
    </xf>
    <xf numFmtId="0" fontId="18" fillId="0" borderId="36" xfId="0" applyFont="1" applyBorder="1" applyAlignment="1" applyProtection="1">
      <alignment horizontal="center" vertical="center" wrapText="1"/>
      <protection hidden="1"/>
    </xf>
    <xf numFmtId="0" fontId="5" fillId="9" borderId="2" xfId="0" applyFont="1" applyFill="1" applyBorder="1" applyAlignment="1" applyProtection="1">
      <alignment horizontal="center" vertical="center" wrapText="1"/>
      <protection hidden="1"/>
    </xf>
    <xf numFmtId="0" fontId="18" fillId="0" borderId="38" xfId="0" applyFont="1" applyBorder="1" applyAlignment="1" applyProtection="1">
      <alignment horizontal="center" vertical="center" wrapText="1"/>
      <protection hidden="1"/>
    </xf>
    <xf numFmtId="0" fontId="5" fillId="9" borderId="5" xfId="0" applyFont="1" applyFill="1" applyBorder="1" applyAlignment="1" applyProtection="1">
      <alignment horizontal="center" vertical="center" wrapText="1"/>
      <protection hidden="1"/>
    </xf>
    <xf numFmtId="0" fontId="18" fillId="0" borderId="42" xfId="0" applyFont="1" applyBorder="1" applyAlignment="1" applyProtection="1">
      <alignment horizontal="center" vertical="center" wrapText="1"/>
      <protection hidden="1"/>
    </xf>
    <xf numFmtId="0" fontId="18" fillId="0" borderId="39" xfId="0" applyFont="1" applyBorder="1" applyAlignment="1" applyProtection="1">
      <alignment horizontal="center" vertical="center" wrapText="1"/>
      <protection hidden="1"/>
    </xf>
    <xf numFmtId="0" fontId="5" fillId="0" borderId="52" xfId="0" applyFont="1" applyBorder="1" applyAlignment="1" applyProtection="1">
      <alignment horizontal="center" vertical="center" wrapText="1"/>
      <protection hidden="1"/>
    </xf>
    <xf numFmtId="0" fontId="5" fillId="0" borderId="53" xfId="0" applyFont="1" applyBorder="1" applyAlignment="1" applyProtection="1">
      <alignment horizontal="center" vertical="center" wrapText="1"/>
      <protection hidden="1"/>
    </xf>
    <xf numFmtId="0" fontId="5" fillId="0" borderId="54" xfId="0" applyFont="1" applyBorder="1" applyAlignment="1" applyProtection="1">
      <alignment horizontal="center" vertical="center" wrapText="1"/>
      <protection hidden="1"/>
    </xf>
    <xf numFmtId="0" fontId="18" fillId="0" borderId="55" xfId="0" applyFont="1" applyBorder="1" applyAlignment="1" applyProtection="1">
      <alignment horizontal="center" vertical="center" wrapText="1"/>
      <protection hidden="1"/>
    </xf>
    <xf numFmtId="0" fontId="18" fillId="0" borderId="56" xfId="0" applyFont="1" applyBorder="1" applyAlignment="1" applyProtection="1">
      <alignment horizontal="center" vertical="center" wrapText="1"/>
      <protection hidden="1"/>
    </xf>
    <xf numFmtId="0" fontId="5" fillId="0" borderId="62" xfId="0" applyFont="1" applyBorder="1" applyAlignment="1" applyProtection="1">
      <alignment horizontal="center" vertical="center" wrapText="1"/>
      <protection hidden="1"/>
    </xf>
    <xf numFmtId="0" fontId="15" fillId="0" borderId="56" xfId="0" applyFont="1" applyBorder="1" applyAlignment="1" applyProtection="1">
      <alignment horizontal="center" vertical="center" wrapText="1"/>
      <protection hidden="1"/>
    </xf>
    <xf numFmtId="0" fontId="5" fillId="11" borderId="65" xfId="0" applyFont="1" applyFill="1" applyBorder="1" applyAlignment="1" applyProtection="1">
      <alignment horizontal="center" vertical="center" wrapText="1"/>
      <protection hidden="1"/>
    </xf>
    <xf numFmtId="0" fontId="18" fillId="0" borderId="13" xfId="0" applyFont="1" applyBorder="1" applyAlignment="1" applyProtection="1">
      <alignment horizontal="center" vertical="center" wrapText="1"/>
      <protection hidden="1"/>
    </xf>
    <xf numFmtId="0" fontId="5" fillId="11" borderId="73" xfId="0" applyFont="1" applyFill="1" applyBorder="1" applyAlignment="1" applyProtection="1">
      <alignment horizontal="center" vertical="center" wrapText="1"/>
      <protection hidden="1"/>
    </xf>
    <xf numFmtId="0" fontId="18" fillId="0" borderId="67" xfId="0" applyFont="1" applyBorder="1" applyAlignment="1" applyProtection="1">
      <alignment horizontal="center" vertical="center" wrapText="1"/>
      <protection hidden="1"/>
    </xf>
    <xf numFmtId="0" fontId="5" fillId="0" borderId="74" xfId="0" applyFont="1" applyBorder="1" applyAlignment="1" applyProtection="1">
      <alignment horizontal="center" vertical="center" wrapText="1"/>
      <protection hidden="1"/>
    </xf>
    <xf numFmtId="0" fontId="5" fillId="0" borderId="75" xfId="0" applyFont="1" applyBorder="1" applyAlignment="1" applyProtection="1">
      <alignment horizontal="center" vertical="center" wrapText="1"/>
      <protection hidden="1"/>
    </xf>
    <xf numFmtId="0" fontId="18" fillId="0" borderId="76" xfId="0" applyFont="1" applyBorder="1" applyAlignment="1" applyProtection="1">
      <alignment horizontal="center" vertical="center" wrapText="1"/>
      <protection hidden="1"/>
    </xf>
    <xf numFmtId="0" fontId="18" fillId="9" borderId="69" xfId="0" applyFont="1" applyFill="1" applyBorder="1" applyAlignment="1" applyProtection="1">
      <alignment horizontal="center" vertical="center" wrapText="1"/>
      <protection hidden="1"/>
    </xf>
    <xf numFmtId="0" fontId="18" fillId="0" borderId="70" xfId="0" applyFont="1" applyBorder="1" applyAlignment="1" applyProtection="1">
      <alignment horizontal="center" vertical="center" wrapText="1"/>
      <protection hidden="1"/>
    </xf>
    <xf numFmtId="0" fontId="18" fillId="9" borderId="54" xfId="0" applyFont="1" applyFill="1" applyBorder="1" applyAlignment="1" applyProtection="1">
      <alignment horizontal="center" vertical="center" wrapText="1"/>
      <protection hidden="1"/>
    </xf>
    <xf numFmtId="0" fontId="18" fillId="9" borderId="57" xfId="0" applyFont="1" applyFill="1" applyBorder="1" applyAlignment="1" applyProtection="1">
      <alignment horizontal="center" vertical="center" wrapText="1"/>
      <protection hidden="1"/>
    </xf>
    <xf numFmtId="0" fontId="15" fillId="0" borderId="58" xfId="0" applyFont="1" applyBorder="1" applyAlignment="1" applyProtection="1">
      <alignment horizontal="center" vertical="center" wrapText="1"/>
      <protection hidden="1"/>
    </xf>
    <xf numFmtId="0" fontId="15" fillId="0" borderId="42" xfId="0" applyFont="1" applyBorder="1" applyAlignment="1" applyProtection="1">
      <alignment horizontal="center" vertical="center" wrapText="1"/>
      <protection hidden="1"/>
    </xf>
    <xf numFmtId="0" fontId="15" fillId="0" borderId="39" xfId="0" applyFont="1" applyBorder="1" applyAlignment="1" applyProtection="1">
      <alignment horizontal="center" vertical="center" wrapText="1"/>
      <protection hidden="1"/>
    </xf>
    <xf numFmtId="0" fontId="18" fillId="9" borderId="52" xfId="0" applyFont="1" applyFill="1" applyBorder="1" applyAlignment="1" applyProtection="1">
      <alignment horizontal="center" vertical="center" wrapText="1"/>
      <protection hidden="1"/>
    </xf>
    <xf numFmtId="0" fontId="18" fillId="0" borderId="53" xfId="0" applyFont="1" applyBorder="1" applyAlignment="1" applyProtection="1">
      <alignment horizontal="center" vertical="center" wrapText="1"/>
      <protection hidden="1"/>
    </xf>
    <xf numFmtId="0" fontId="18" fillId="0" borderId="8" xfId="0" applyFont="1" applyBorder="1" applyAlignment="1" applyProtection="1">
      <alignment horizontal="center" vertical="center" wrapText="1"/>
      <protection hidden="1"/>
    </xf>
    <xf numFmtId="0" fontId="18" fillId="0" borderId="49" xfId="0" applyFont="1" applyBorder="1" applyAlignment="1" applyProtection="1">
      <alignment horizontal="center" vertical="center" wrapText="1"/>
      <protection hidden="1"/>
    </xf>
    <xf numFmtId="0" fontId="15" fillId="6" borderId="0" xfId="0" applyFont="1" applyFill="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0" fontId="5" fillId="9" borderId="52" xfId="0" applyFont="1" applyFill="1" applyBorder="1" applyAlignment="1" applyProtection="1">
      <alignment horizontal="center" vertical="center" wrapText="1"/>
      <protection hidden="1"/>
    </xf>
    <xf numFmtId="0" fontId="5" fillId="9" borderId="54" xfId="0" applyFont="1" applyFill="1" applyBorder="1" applyAlignment="1" applyProtection="1">
      <alignment horizontal="center" vertical="center" wrapText="1"/>
      <protection hidden="1"/>
    </xf>
    <xf numFmtId="0" fontId="5" fillId="0" borderId="55" xfId="0" applyFont="1" applyBorder="1" applyAlignment="1" applyProtection="1">
      <alignment horizontal="center" vertical="center" wrapText="1"/>
      <protection hidden="1"/>
    </xf>
    <xf numFmtId="0" fontId="5" fillId="9" borderId="57" xfId="0" applyFont="1" applyFill="1" applyBorder="1" applyAlignment="1" applyProtection="1">
      <alignment horizontal="center" vertical="center" wrapText="1"/>
      <protection hidden="1"/>
    </xf>
    <xf numFmtId="0" fontId="18" fillId="3" borderId="8" xfId="0" applyFont="1" applyFill="1" applyBorder="1" applyAlignment="1" applyProtection="1">
      <alignment horizontal="center" vertical="center" wrapText="1"/>
      <protection hidden="1"/>
    </xf>
    <xf numFmtId="0" fontId="18" fillId="3" borderId="49" xfId="0" applyFont="1" applyFill="1" applyBorder="1" applyAlignment="1" applyProtection="1">
      <alignment horizontal="center" vertical="center" wrapText="1"/>
      <protection hidden="1"/>
    </xf>
    <xf numFmtId="0" fontId="5" fillId="9" borderId="47" xfId="0" applyFont="1" applyFill="1" applyBorder="1" applyAlignment="1" applyProtection="1">
      <alignment horizontal="center" vertical="center" wrapText="1"/>
      <protection hidden="1"/>
    </xf>
    <xf numFmtId="0" fontId="5" fillId="0" borderId="38" xfId="0" applyFont="1" applyBorder="1" applyAlignment="1" applyProtection="1">
      <alignment horizontal="center" vertical="center" wrapText="1"/>
      <protection hidden="1"/>
    </xf>
    <xf numFmtId="0" fontId="5" fillId="9" borderId="61" xfId="0" applyFont="1" applyFill="1" applyBorder="1" applyAlignment="1" applyProtection="1">
      <alignment horizontal="center" vertical="center" wrapText="1"/>
      <protection hidden="1"/>
    </xf>
    <xf numFmtId="0" fontId="18" fillId="0" borderId="52" xfId="0" applyFont="1" applyBorder="1" applyAlignment="1" applyProtection="1">
      <alignment horizontal="center" vertical="center" wrapText="1"/>
      <protection hidden="1"/>
    </xf>
    <xf numFmtId="0" fontId="18" fillId="0" borderId="54" xfId="0" applyFont="1" applyBorder="1" applyAlignment="1" applyProtection="1">
      <alignment horizontal="center" vertical="center" wrapText="1"/>
      <protection hidden="1"/>
    </xf>
    <xf numFmtId="0" fontId="18" fillId="0" borderId="62" xfId="0" applyFont="1" applyBorder="1" applyAlignment="1" applyProtection="1">
      <alignment horizontal="center" vertical="center" wrapText="1"/>
      <protection hidden="1"/>
    </xf>
    <xf numFmtId="0" fontId="18" fillId="9" borderId="62" xfId="0" applyFont="1" applyFill="1" applyBorder="1" applyAlignment="1" applyProtection="1">
      <alignment horizontal="center" vertical="center" wrapText="1"/>
      <protection hidden="1"/>
    </xf>
    <xf numFmtId="0" fontId="18" fillId="0" borderId="65" xfId="0" applyFont="1" applyBorder="1" applyAlignment="1" applyProtection="1">
      <alignment horizontal="center" vertical="center" wrapText="1"/>
      <protection hidden="1"/>
    </xf>
    <xf numFmtId="0" fontId="18" fillId="0" borderId="21" xfId="0" applyFont="1" applyBorder="1" applyAlignment="1" applyProtection="1">
      <alignment horizontal="center" vertical="center" wrapText="1"/>
      <protection hidden="1"/>
    </xf>
    <xf numFmtId="0" fontId="18" fillId="0" borderId="29" xfId="0" applyFont="1" applyBorder="1" applyAlignment="1" applyProtection="1">
      <alignment horizontal="center" vertical="center" wrapText="1"/>
      <protection hidden="1"/>
    </xf>
    <xf numFmtId="0" fontId="19" fillId="0" borderId="0" xfId="0" applyFont="1"/>
    <xf numFmtId="0" fontId="19" fillId="0" borderId="0" xfId="0" applyFont="1" applyAlignment="1">
      <alignment wrapText="1"/>
    </xf>
    <xf numFmtId="0" fontId="20" fillId="12" borderId="77" xfId="0" applyFont="1" applyFill="1" applyBorder="1" applyAlignment="1">
      <alignment vertical="center" wrapText="1"/>
    </xf>
    <xf numFmtId="0" fontId="23" fillId="3" borderId="0" xfId="0" applyFont="1" applyFill="1"/>
    <xf numFmtId="0" fontId="23" fillId="0" borderId="0" xfId="0" applyFont="1"/>
    <xf numFmtId="0" fontId="22" fillId="3" borderId="7" xfId="0" applyFont="1" applyFill="1" applyBorder="1" applyAlignment="1" applyProtection="1">
      <alignment vertical="center" wrapText="1"/>
      <protection hidden="1"/>
    </xf>
    <xf numFmtId="0" fontId="22" fillId="3" borderId="10" xfId="0" applyFont="1" applyFill="1" applyBorder="1" applyAlignment="1" applyProtection="1">
      <alignment vertical="center" wrapText="1"/>
      <protection hidden="1"/>
    </xf>
    <xf numFmtId="1" fontId="23" fillId="0" borderId="1" xfId="1" applyNumberFormat="1" applyFont="1" applyFill="1" applyBorder="1" applyAlignment="1" applyProtection="1">
      <alignment horizontal="center" vertical="center"/>
      <protection locked="0" hidden="1"/>
    </xf>
    <xf numFmtId="1" fontId="23" fillId="0" borderId="2" xfId="1" applyNumberFormat="1" applyFont="1" applyFill="1" applyBorder="1" applyAlignment="1" applyProtection="1">
      <alignment horizontal="center" vertical="center"/>
      <protection locked="0" hidden="1"/>
    </xf>
    <xf numFmtId="1" fontId="25" fillId="0" borderId="54" xfId="1" applyNumberFormat="1" applyFont="1" applyFill="1" applyBorder="1" applyAlignment="1" applyProtection="1">
      <alignment horizontal="center" vertical="center"/>
      <protection hidden="1"/>
    </xf>
    <xf numFmtId="1" fontId="23" fillId="0" borderId="4" xfId="1" applyNumberFormat="1" applyFont="1" applyFill="1" applyBorder="1" applyAlignment="1" applyProtection="1">
      <alignment horizontal="center" vertical="center"/>
      <protection locked="0" hidden="1"/>
    </xf>
    <xf numFmtId="164" fontId="27" fillId="0" borderId="1" xfId="1" applyNumberFormat="1" applyFont="1" applyBorder="1" applyAlignment="1" applyProtection="1">
      <alignment horizontal="center" vertical="center"/>
      <protection hidden="1"/>
    </xf>
    <xf numFmtId="164" fontId="27" fillId="0" borderId="2" xfId="1" applyNumberFormat="1" applyFont="1" applyBorder="1" applyAlignment="1" applyProtection="1">
      <alignment horizontal="center" vertical="center"/>
      <protection hidden="1"/>
    </xf>
    <xf numFmtId="164" fontId="27" fillId="0" borderId="57" xfId="1" applyNumberFormat="1" applyFont="1" applyBorder="1" applyAlignment="1" applyProtection="1">
      <alignment horizontal="center" vertical="center"/>
      <protection hidden="1"/>
    </xf>
    <xf numFmtId="164" fontId="27" fillId="0" borderId="4" xfId="1" applyNumberFormat="1" applyFont="1" applyBorder="1" applyAlignment="1" applyProtection="1">
      <alignment horizontal="center" vertical="center"/>
      <protection hidden="1"/>
    </xf>
    <xf numFmtId="0" fontId="23" fillId="3" borderId="25" xfId="0" applyFont="1" applyFill="1" applyBorder="1"/>
    <xf numFmtId="0" fontId="23" fillId="3" borderId="26" xfId="0" applyFont="1" applyFill="1" applyBorder="1"/>
    <xf numFmtId="0" fontId="23" fillId="3" borderId="27" xfId="0" applyFont="1" applyFill="1" applyBorder="1"/>
    <xf numFmtId="0" fontId="23" fillId="3" borderId="19" xfId="0" applyFont="1" applyFill="1" applyBorder="1"/>
    <xf numFmtId="0" fontId="23" fillId="3" borderId="20" xfId="0" applyFont="1" applyFill="1" applyBorder="1"/>
    <xf numFmtId="0" fontId="23" fillId="3" borderId="22" xfId="0" applyFont="1" applyFill="1" applyBorder="1"/>
    <xf numFmtId="0" fontId="23" fillId="3" borderId="23" xfId="0" applyFont="1" applyFill="1" applyBorder="1"/>
    <xf numFmtId="0" fontId="23" fillId="3" borderId="24" xfId="0" applyFont="1" applyFill="1" applyBorder="1"/>
    <xf numFmtId="0" fontId="10" fillId="3" borderId="0" xfId="0" applyFont="1" applyFill="1" applyAlignment="1">
      <alignment horizontal="center" vertical="center"/>
    </xf>
    <xf numFmtId="0" fontId="0" fillId="3" borderId="0" xfId="0" applyFill="1"/>
    <xf numFmtId="0" fontId="28" fillId="0" borderId="0" xfId="0" applyFont="1"/>
    <xf numFmtId="0" fontId="29" fillId="0" borderId="0" xfId="0" applyFont="1"/>
    <xf numFmtId="164" fontId="27" fillId="0" borderId="54" xfId="1" applyNumberFormat="1" applyFont="1" applyBorder="1" applyAlignment="1" applyProtection="1">
      <alignment horizontal="center" vertical="center"/>
      <protection hidden="1"/>
    </xf>
    <xf numFmtId="1" fontId="23" fillId="0" borderId="54" xfId="1" applyNumberFormat="1" applyFont="1" applyFill="1" applyBorder="1" applyAlignment="1" applyProtection="1">
      <alignment horizontal="center" vertical="center"/>
      <protection hidden="1"/>
    </xf>
    <xf numFmtId="0" fontId="28" fillId="0" borderId="0" xfId="0" applyFont="1" applyAlignment="1">
      <alignment horizontal="justify" wrapText="1"/>
    </xf>
    <xf numFmtId="0" fontId="30" fillId="0" borderId="0" xfId="0" applyFont="1"/>
    <xf numFmtId="0" fontId="31" fillId="0" borderId="0" xfId="3"/>
    <xf numFmtId="0" fontId="23" fillId="0" borderId="0" xfId="0" applyFont="1" applyAlignment="1">
      <alignment horizontal="justify" vertical="center"/>
    </xf>
    <xf numFmtId="0" fontId="33" fillId="0" borderId="0" xfId="0" applyFont="1" applyAlignment="1">
      <alignment horizontal="justify" vertical="center"/>
    </xf>
    <xf numFmtId="0" fontId="32" fillId="0" borderId="0" xfId="0" applyFont="1" applyAlignment="1">
      <alignment horizontal="justify" vertical="center"/>
    </xf>
    <xf numFmtId="0" fontId="34" fillId="3" borderId="0" xfId="0" applyFont="1" applyFill="1" applyProtection="1">
      <protection locked="0"/>
    </xf>
    <xf numFmtId="0" fontId="34" fillId="3" borderId="0" xfId="0" applyFont="1" applyFill="1" applyAlignment="1" applyProtection="1">
      <alignment vertical="center" wrapText="1"/>
      <protection locked="0"/>
    </xf>
    <xf numFmtId="0" fontId="24" fillId="13" borderId="1" xfId="0" applyFont="1" applyFill="1" applyBorder="1" applyAlignment="1">
      <alignment horizontal="center" vertical="center"/>
    </xf>
    <xf numFmtId="0" fontId="23" fillId="3" borderId="1" xfId="0" applyFont="1" applyFill="1" applyBorder="1" applyAlignment="1">
      <alignment horizontal="center" vertical="center"/>
    </xf>
    <xf numFmtId="0" fontId="22" fillId="3" borderId="1" xfId="0" applyFont="1" applyFill="1" applyBorder="1" applyAlignment="1" applyProtection="1">
      <alignment horizontal="center" vertical="center"/>
      <protection hidden="1"/>
    </xf>
    <xf numFmtId="0" fontId="22" fillId="5" borderId="1" xfId="0" applyFont="1" applyFill="1" applyBorder="1" applyAlignment="1" applyProtection="1">
      <alignment horizontal="center" vertical="center"/>
      <protection hidden="1"/>
    </xf>
    <xf numFmtId="0" fontId="22" fillId="6" borderId="1" xfId="0" applyFont="1" applyFill="1" applyBorder="1" applyAlignment="1" applyProtection="1">
      <alignment horizontal="center" vertical="center"/>
      <protection hidden="1"/>
    </xf>
    <xf numFmtId="0" fontId="25" fillId="13" borderId="52" xfId="0" applyFont="1" applyFill="1" applyBorder="1" applyAlignment="1" applyProtection="1">
      <alignment horizontal="center" vertical="center" wrapText="1"/>
      <protection hidden="1"/>
    </xf>
    <xf numFmtId="0" fontId="43" fillId="15" borderId="1" xfId="0" applyFont="1" applyFill="1" applyBorder="1" applyAlignment="1">
      <alignment horizontal="center" vertical="center" wrapText="1"/>
    </xf>
    <xf numFmtId="14" fontId="44" fillId="0" borderId="1" xfId="0" applyNumberFormat="1" applyFont="1" applyBorder="1" applyAlignment="1">
      <alignment horizontal="center" vertical="center"/>
    </xf>
    <xf numFmtId="49" fontId="44" fillId="0" borderId="18" xfId="0" applyNumberFormat="1" applyFont="1" applyBorder="1" applyAlignment="1">
      <alignment horizontal="center" vertical="center"/>
    </xf>
    <xf numFmtId="0" fontId="44" fillId="0" borderId="21" xfId="0" applyFont="1" applyBorder="1" applyAlignment="1">
      <alignment horizontal="justify" vertical="top" wrapText="1"/>
    </xf>
    <xf numFmtId="0" fontId="31" fillId="0" borderId="0" xfId="3" applyAlignment="1">
      <alignment horizontal="justify" vertical="top"/>
    </xf>
    <xf numFmtId="0" fontId="25" fillId="0" borderId="0" xfId="0" applyFont="1" applyAlignment="1">
      <alignment horizontal="justify" vertical="top"/>
    </xf>
    <xf numFmtId="0" fontId="33" fillId="0" borderId="0" xfId="0" applyFont="1" applyAlignment="1">
      <alignment horizontal="justify" vertical="top"/>
    </xf>
    <xf numFmtId="0" fontId="49" fillId="0" borderId="0" xfId="0" applyFont="1" applyAlignment="1">
      <alignment horizontal="justify" vertical="center" wrapText="1"/>
    </xf>
    <xf numFmtId="164" fontId="27" fillId="0" borderId="32" xfId="1" applyNumberFormat="1" applyFont="1" applyBorder="1" applyAlignment="1" applyProtection="1">
      <alignment horizontal="center" vertical="center"/>
      <protection hidden="1"/>
    </xf>
    <xf numFmtId="164" fontId="27" fillId="0" borderId="47" xfId="1" applyNumberFormat="1" applyFont="1" applyBorder="1" applyAlignment="1" applyProtection="1">
      <alignment horizontal="center" vertical="center"/>
      <protection hidden="1"/>
    </xf>
    <xf numFmtId="164" fontId="27" fillId="0" borderId="8" xfId="1" applyNumberFormat="1" applyFont="1" applyBorder="1" applyAlignment="1" applyProtection="1">
      <alignment horizontal="center" vertical="center"/>
      <protection hidden="1"/>
    </xf>
    <xf numFmtId="164" fontId="27" fillId="0" borderId="10" xfId="1" applyNumberFormat="1" applyFont="1" applyBorder="1" applyAlignment="1" applyProtection="1">
      <alignment horizontal="center" vertical="center"/>
      <protection hidden="1"/>
    </xf>
    <xf numFmtId="0" fontId="25" fillId="13" borderId="80" xfId="0" applyFont="1" applyFill="1" applyBorder="1" applyAlignment="1" applyProtection="1">
      <alignment horizontal="center" vertical="center" wrapText="1"/>
      <protection hidden="1"/>
    </xf>
    <xf numFmtId="0" fontId="25" fillId="13" borderId="65" xfId="0" applyFont="1" applyFill="1" applyBorder="1" applyAlignment="1" applyProtection="1">
      <alignment horizontal="center" vertical="center" wrapText="1"/>
      <protection hidden="1"/>
    </xf>
    <xf numFmtId="0" fontId="25" fillId="13" borderId="81" xfId="0" applyFont="1" applyFill="1" applyBorder="1" applyAlignment="1" applyProtection="1">
      <alignment horizontal="center" vertical="center" wrapText="1"/>
      <protection hidden="1"/>
    </xf>
    <xf numFmtId="0" fontId="50" fillId="3" borderId="0" xfId="0" applyFont="1" applyFill="1" applyAlignment="1">
      <alignment horizontal="centerContinuous" vertical="center"/>
    </xf>
    <xf numFmtId="0" fontId="50" fillId="3" borderId="0" xfId="0" applyFont="1" applyFill="1" applyAlignment="1">
      <alignment horizontal="centerContinuous"/>
    </xf>
    <xf numFmtId="0" fontId="50" fillId="0" borderId="0" xfId="0" applyFont="1" applyProtection="1">
      <protection locked="0"/>
    </xf>
    <xf numFmtId="0" fontId="50" fillId="0" borderId="0" xfId="0" applyFont="1"/>
    <xf numFmtId="0" fontId="51" fillId="3" borderId="0" xfId="0" applyFont="1" applyFill="1" applyAlignment="1">
      <alignment horizontal="center" vertical="center"/>
    </xf>
    <xf numFmtId="0" fontId="50" fillId="0" borderId="0" xfId="0" applyFont="1" applyAlignment="1" applyProtection="1">
      <alignment vertical="center"/>
      <protection locked="0"/>
    </xf>
    <xf numFmtId="0" fontId="50" fillId="0" borderId="0" xfId="0" applyFont="1" applyAlignment="1">
      <alignment vertical="center"/>
    </xf>
    <xf numFmtId="0" fontId="44" fillId="3" borderId="0" xfId="0" applyFont="1" applyFill="1" applyAlignment="1">
      <alignment horizontal="center" vertical="center"/>
    </xf>
    <xf numFmtId="0" fontId="44" fillId="3" borderId="0" xfId="0" applyFont="1" applyFill="1"/>
    <xf numFmtId="0" fontId="44" fillId="0" borderId="0" xfId="0" applyFont="1" applyProtection="1">
      <protection locked="0"/>
    </xf>
    <xf numFmtId="0" fontId="44" fillId="0" borderId="0" xfId="0" applyFont="1"/>
    <xf numFmtId="0" fontId="51" fillId="0" borderId="0" xfId="0" applyFont="1" applyAlignment="1" applyProtection="1">
      <alignment horizontal="center"/>
      <protection locked="0"/>
    </xf>
    <xf numFmtId="0" fontId="51" fillId="0" borderId="0" xfId="0" applyFont="1" applyAlignment="1">
      <alignment horizontal="center"/>
    </xf>
    <xf numFmtId="0" fontId="51" fillId="0" borderId="0" xfId="0" applyFont="1" applyAlignment="1" applyProtection="1">
      <alignment horizontal="center" vertical="center"/>
      <protection locked="0"/>
    </xf>
    <xf numFmtId="0" fontId="51" fillId="0" borderId="0" xfId="0" applyFont="1" applyAlignment="1">
      <alignment horizontal="center" vertical="center"/>
    </xf>
    <xf numFmtId="0" fontId="44" fillId="0" borderId="0" xfId="0" applyFont="1" applyAlignment="1" applyProtection="1">
      <alignment vertical="center" wrapText="1"/>
      <protection locked="0"/>
    </xf>
    <xf numFmtId="0" fontId="44" fillId="0" borderId="0" xfId="0" applyFont="1" applyAlignment="1">
      <alignment vertical="center" wrapText="1"/>
    </xf>
    <xf numFmtId="0" fontId="44" fillId="0" borderId="0" xfId="0" applyFont="1" applyAlignment="1">
      <alignment horizontal="center" vertical="center"/>
    </xf>
    <xf numFmtId="0" fontId="8" fillId="0" borderId="0" xfId="0" applyFont="1"/>
    <xf numFmtId="0" fontId="0" fillId="0" borderId="0" xfId="0" applyAlignment="1">
      <alignment horizontal="center" vertical="center"/>
    </xf>
    <xf numFmtId="0" fontId="15" fillId="0" borderId="1" xfId="0" applyFont="1" applyBorder="1" applyAlignment="1">
      <alignment horizontal="left" vertical="center"/>
    </xf>
    <xf numFmtId="0" fontId="0" fillId="0" borderId="0" xfId="0" applyAlignment="1">
      <alignment horizontal="left" vertical="center"/>
    </xf>
    <xf numFmtId="0" fontId="44" fillId="0" borderId="0" xfId="0" applyFont="1" applyAlignment="1" applyProtection="1">
      <alignment horizontal="center" vertical="center" wrapText="1"/>
      <protection locked="0"/>
    </xf>
    <xf numFmtId="0" fontId="44" fillId="0" borderId="0" xfId="0" applyFont="1" applyAlignment="1">
      <alignment horizontal="center" vertical="center" wrapText="1"/>
    </xf>
    <xf numFmtId="0" fontId="50" fillId="3" borderId="0" xfId="0" applyFont="1" applyFill="1" applyAlignment="1">
      <alignment horizontal="center" vertical="center"/>
    </xf>
    <xf numFmtId="0" fontId="51" fillId="4" borderId="1" xfId="2" applyFont="1" applyFill="1" applyBorder="1" applyAlignment="1">
      <alignment horizontal="center" vertical="center" wrapText="1"/>
    </xf>
    <xf numFmtId="0" fontId="51" fillId="4" borderId="34" xfId="2" applyFont="1" applyFill="1" applyBorder="1" applyAlignment="1">
      <alignment horizontal="center" vertical="center" wrapText="1"/>
    </xf>
    <xf numFmtId="0" fontId="56" fillId="18" borderId="12" xfId="0" applyFont="1" applyFill="1" applyBorder="1" applyAlignment="1">
      <alignment horizontal="center" vertical="center"/>
    </xf>
    <xf numFmtId="0" fontId="56" fillId="18" borderId="80" xfId="0" applyFont="1" applyFill="1" applyBorder="1" applyAlignment="1">
      <alignment horizontal="center" vertical="center"/>
    </xf>
    <xf numFmtId="0" fontId="56" fillId="18" borderId="13" xfId="0" applyFont="1" applyFill="1" applyBorder="1" applyAlignment="1">
      <alignment horizontal="center" vertical="top"/>
    </xf>
    <xf numFmtId="0" fontId="0" fillId="0" borderId="18" xfId="0" applyBorder="1" applyAlignment="1">
      <alignment horizontal="center" vertical="center"/>
    </xf>
    <xf numFmtId="0" fontId="0" fillId="0" borderId="66" xfId="0" applyBorder="1" applyAlignment="1">
      <alignment horizontal="center" vertical="center"/>
    </xf>
    <xf numFmtId="0" fontId="15" fillId="0" borderId="34" xfId="0" applyFont="1" applyBorder="1" applyAlignment="1">
      <alignment horizontal="left" vertical="center"/>
    </xf>
    <xf numFmtId="0" fontId="0" fillId="0" borderId="0" xfId="0" applyAlignment="1">
      <alignment horizontal="justify" vertical="center"/>
    </xf>
    <xf numFmtId="0" fontId="0" fillId="0" borderId="1" xfId="0" applyBorder="1" applyAlignment="1">
      <alignment horizontal="justify" vertical="center"/>
    </xf>
    <xf numFmtId="0" fontId="0" fillId="0" borderId="1" xfId="0" applyBorder="1" applyAlignment="1">
      <alignment horizontal="justify" vertical="center" wrapText="1"/>
    </xf>
    <xf numFmtId="0" fontId="0" fillId="0" borderId="34" xfId="0" applyBorder="1" applyAlignment="1">
      <alignment horizontal="justify" vertical="center"/>
    </xf>
    <xf numFmtId="0" fontId="58" fillId="3" borderId="0" xfId="0" applyFont="1" applyFill="1"/>
    <xf numFmtId="0" fontId="53" fillId="19" borderId="80" xfId="2" applyFont="1" applyFill="1" applyBorder="1" applyAlignment="1" applyProtection="1">
      <alignment horizontal="center" vertical="center" wrapText="1"/>
      <protection locked="0"/>
    </xf>
    <xf numFmtId="0" fontId="51" fillId="19" borderId="80" xfId="2" applyFont="1" applyFill="1" applyBorder="1" applyAlignment="1" applyProtection="1">
      <alignment horizontal="center" vertical="center" wrapText="1"/>
      <protection locked="0"/>
    </xf>
    <xf numFmtId="0" fontId="51" fillId="19" borderId="47" xfId="2" applyFont="1" applyFill="1" applyBorder="1" applyAlignment="1" applyProtection="1">
      <alignment horizontal="center" vertical="center" wrapText="1"/>
      <protection locked="0"/>
    </xf>
    <xf numFmtId="0" fontId="53" fillId="20" borderId="34" xfId="2" applyFont="1" applyFill="1" applyBorder="1" applyAlignment="1" applyProtection="1">
      <alignment horizontal="center" vertical="center" wrapText="1"/>
      <protection locked="0"/>
    </xf>
    <xf numFmtId="0" fontId="51" fillId="20" borderId="34" xfId="2" applyFont="1" applyFill="1" applyBorder="1" applyAlignment="1" applyProtection="1">
      <alignment horizontal="center" vertical="center" wrapText="1"/>
      <protection locked="0"/>
    </xf>
    <xf numFmtId="0" fontId="51" fillId="20" borderId="1" xfId="2" applyFont="1" applyFill="1" applyBorder="1" applyAlignment="1" applyProtection="1">
      <alignment horizontal="center" vertical="center" wrapText="1"/>
      <protection locked="0"/>
    </xf>
    <xf numFmtId="2" fontId="51" fillId="4" borderId="34" xfId="2" applyNumberFormat="1" applyFont="1" applyFill="1" applyBorder="1" applyAlignment="1">
      <alignment horizontal="center" vertical="center" wrapText="1"/>
    </xf>
    <xf numFmtId="1" fontId="51" fillId="4" borderId="1" xfId="2" applyNumberFormat="1" applyFont="1" applyFill="1" applyBorder="1" applyAlignment="1">
      <alignment horizontal="center" vertical="center" wrapText="1"/>
    </xf>
    <xf numFmtId="0" fontId="61" fillId="19" borderId="80" xfId="2" applyFont="1" applyFill="1" applyBorder="1" applyAlignment="1" applyProtection="1">
      <alignment horizontal="center" vertical="center" wrapText="1"/>
      <protection locked="0"/>
    </xf>
    <xf numFmtId="0" fontId="61" fillId="20" borderId="34" xfId="2" applyFont="1" applyFill="1" applyBorder="1" applyAlignment="1" applyProtection="1">
      <alignment horizontal="center" vertical="center" wrapText="1"/>
      <protection locked="0"/>
    </xf>
    <xf numFmtId="164" fontId="27" fillId="0" borderId="34" xfId="1" applyNumberFormat="1" applyFont="1" applyBorder="1" applyAlignment="1" applyProtection="1">
      <alignment horizontal="center" vertical="center"/>
      <protection hidden="1"/>
    </xf>
    <xf numFmtId="164" fontId="27" fillId="0" borderId="85" xfId="1" applyNumberFormat="1" applyFont="1" applyBorder="1" applyAlignment="1" applyProtection="1">
      <alignment horizontal="center" vertical="center"/>
      <protection hidden="1"/>
    </xf>
    <xf numFmtId="164" fontId="27" fillId="0" borderId="73" xfId="1" applyNumberFormat="1" applyFont="1" applyBorder="1" applyAlignment="1" applyProtection="1">
      <alignment horizontal="center" vertical="center"/>
      <protection hidden="1"/>
    </xf>
    <xf numFmtId="1" fontId="23" fillId="0" borderId="3" xfId="1" applyNumberFormat="1" applyFont="1" applyFill="1" applyBorder="1" applyAlignment="1" applyProtection="1">
      <alignment horizontal="center" vertical="center"/>
      <protection locked="0" hidden="1"/>
    </xf>
    <xf numFmtId="0" fontId="45" fillId="0" borderId="18" xfId="3" applyFont="1" applyBorder="1" applyAlignment="1">
      <alignment horizontal="justify" vertical="top" wrapText="1"/>
    </xf>
    <xf numFmtId="0" fontId="45" fillId="0" borderId="1" xfId="3" applyFont="1" applyBorder="1" applyAlignment="1">
      <alignment horizontal="justify" vertical="top" wrapText="1"/>
    </xf>
    <xf numFmtId="0" fontId="45" fillId="0" borderId="21" xfId="3" applyFont="1" applyBorder="1" applyAlignment="1">
      <alignment horizontal="justify" vertical="top" wrapText="1"/>
    </xf>
    <xf numFmtId="0" fontId="37" fillId="0" borderId="18" xfId="3" applyFont="1" applyBorder="1" applyAlignment="1">
      <alignment horizontal="justify" vertical="top" wrapText="1"/>
    </xf>
    <xf numFmtId="0" fontId="47" fillId="0" borderId="18" xfId="3" applyFont="1" applyBorder="1" applyAlignment="1">
      <alignment horizontal="justify" vertical="top"/>
    </xf>
    <xf numFmtId="0" fontId="45" fillId="0" borderId="1" xfId="3" applyFont="1" applyBorder="1" applyAlignment="1">
      <alignment horizontal="justify" vertical="top"/>
    </xf>
    <xf numFmtId="0" fontId="45" fillId="0" borderId="21" xfId="3" applyFont="1" applyBorder="1" applyAlignment="1">
      <alignment horizontal="justify" vertical="top"/>
    </xf>
    <xf numFmtId="0" fontId="45" fillId="0" borderId="18" xfId="3" applyFont="1" applyBorder="1" applyAlignment="1">
      <alignment horizontal="justify" vertical="top"/>
    </xf>
    <xf numFmtId="0" fontId="36" fillId="16" borderId="74" xfId="3" applyFont="1" applyFill="1" applyBorder="1" applyAlignment="1">
      <alignment horizontal="center" vertical="center" wrapText="1"/>
    </xf>
    <xf numFmtId="0" fontId="36" fillId="16" borderId="75" xfId="3" applyFont="1" applyFill="1" applyBorder="1" applyAlignment="1">
      <alignment horizontal="center" vertical="center" wrapText="1"/>
    </xf>
    <xf numFmtId="0" fontId="36" fillId="16" borderId="76" xfId="3" applyFont="1" applyFill="1" applyBorder="1" applyAlignment="1">
      <alignment horizontal="center" vertical="center" wrapText="1"/>
    </xf>
    <xf numFmtId="0" fontId="37" fillId="0" borderId="3" xfId="3" applyFont="1" applyBorder="1" applyAlignment="1">
      <alignment horizontal="justify" vertical="top" wrapText="1"/>
    </xf>
    <xf numFmtId="0" fontId="37" fillId="0" borderId="17" xfId="3" applyFont="1" applyBorder="1" applyAlignment="1">
      <alignment horizontal="justify" vertical="top" wrapText="1"/>
    </xf>
    <xf numFmtId="0" fontId="31" fillId="0" borderId="48" xfId="3" applyBorder="1" applyAlignment="1">
      <alignment horizontal="center"/>
    </xf>
    <xf numFmtId="0" fontId="31" fillId="0" borderId="9" xfId="3" applyBorder="1" applyAlignment="1">
      <alignment horizontal="center"/>
    </xf>
    <xf numFmtId="0" fontId="31" fillId="0" borderId="30" xfId="3" applyBorder="1" applyAlignment="1">
      <alignment horizontal="center"/>
    </xf>
    <xf numFmtId="0" fontId="37" fillId="0" borderId="66" xfId="3" applyFont="1" applyBorder="1" applyAlignment="1">
      <alignment horizontal="justify" vertical="top" wrapText="1"/>
    </xf>
    <xf numFmtId="0" fontId="45" fillId="0" borderId="34" xfId="3" applyFont="1" applyBorder="1" applyAlignment="1">
      <alignment horizontal="justify" vertical="top" wrapText="1"/>
    </xf>
    <xf numFmtId="0" fontId="45" fillId="0" borderId="67" xfId="3" applyFont="1" applyBorder="1" applyAlignment="1">
      <alignment horizontal="justify" vertical="top" wrapText="1"/>
    </xf>
    <xf numFmtId="0" fontId="46" fillId="0" borderId="18" xfId="3" applyFont="1" applyBorder="1" applyAlignment="1">
      <alignment horizontal="justify" vertical="top" wrapText="1"/>
    </xf>
    <xf numFmtId="0" fontId="5" fillId="9" borderId="59" xfId="0" applyFont="1" applyFill="1" applyBorder="1" applyAlignment="1" applyProtection="1">
      <alignment horizontal="center" vertical="center" wrapText="1"/>
      <protection hidden="1"/>
    </xf>
    <xf numFmtId="0" fontId="5" fillId="9" borderId="60" xfId="0" applyFont="1" applyFill="1" applyBorder="1" applyAlignment="1" applyProtection="1">
      <alignment horizontal="center" vertical="center" wrapText="1"/>
      <protection hidden="1"/>
    </xf>
    <xf numFmtId="0" fontId="5" fillId="9" borderId="64" xfId="0" applyFont="1" applyFill="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66" xfId="0" applyFont="1" applyBorder="1" applyAlignment="1" applyProtection="1">
      <alignment horizontal="center" vertical="center" wrapText="1"/>
      <protection hidden="1"/>
    </xf>
    <xf numFmtId="0" fontId="5" fillId="9" borderId="50" xfId="0" applyFont="1" applyFill="1" applyBorder="1" applyAlignment="1" applyProtection="1">
      <alignment horizontal="center" vertical="center" wrapText="1"/>
      <protection hidden="1"/>
    </xf>
    <xf numFmtId="0" fontId="5" fillId="9" borderId="41" xfId="0" applyFont="1" applyFill="1" applyBorder="1" applyAlignment="1" applyProtection="1">
      <alignment horizontal="center" vertical="center" wrapText="1"/>
      <protection hidden="1"/>
    </xf>
    <xf numFmtId="0" fontId="5" fillId="9" borderId="51" xfId="0" applyFont="1" applyFill="1" applyBorder="1" applyAlignment="1" applyProtection="1">
      <alignment horizontal="center" vertical="center" wrapText="1"/>
      <protection hidden="1"/>
    </xf>
    <xf numFmtId="0" fontId="5" fillId="0" borderId="59" xfId="0" applyFont="1" applyBorder="1" applyAlignment="1" applyProtection="1">
      <alignment horizontal="center" vertical="center" wrapText="1"/>
      <protection hidden="1"/>
    </xf>
    <xf numFmtId="0" fontId="5" fillId="0" borderId="60" xfId="0" applyFont="1" applyBorder="1" applyAlignment="1" applyProtection="1">
      <alignment horizontal="center" vertical="center" wrapText="1"/>
      <protection hidden="1"/>
    </xf>
    <xf numFmtId="0" fontId="5" fillId="9" borderId="63" xfId="0" applyFont="1" applyFill="1" applyBorder="1" applyAlignment="1" applyProtection="1">
      <alignment horizontal="center" vertical="center" wrapText="1"/>
      <protection hidden="1"/>
    </xf>
    <xf numFmtId="0" fontId="5" fillId="0" borderId="35" xfId="0" applyFont="1" applyBorder="1" applyAlignment="1" applyProtection="1">
      <alignment horizontal="center" vertical="center" wrapText="1"/>
      <protection hidden="1"/>
    </xf>
    <xf numFmtId="0" fontId="5" fillId="0" borderId="37" xfId="0" applyFont="1" applyBorder="1" applyAlignment="1" applyProtection="1">
      <alignment horizontal="center" vertical="center" wrapText="1"/>
      <protection hidden="1"/>
    </xf>
    <xf numFmtId="0" fontId="5" fillId="9" borderId="40" xfId="0" applyFont="1" applyFill="1" applyBorder="1" applyAlignment="1" applyProtection="1">
      <alignment horizontal="center" vertical="center" wrapText="1"/>
      <protection hidden="1"/>
    </xf>
    <xf numFmtId="0" fontId="5" fillId="9" borderId="44" xfId="0" applyFont="1" applyFill="1" applyBorder="1" applyAlignment="1" applyProtection="1">
      <alignment horizontal="center" vertical="center" wrapText="1"/>
      <protection hidden="1"/>
    </xf>
    <xf numFmtId="0" fontId="5" fillId="0" borderId="40" xfId="0" applyFont="1" applyBorder="1" applyAlignment="1" applyProtection="1">
      <alignment horizontal="center" vertical="center" wrapText="1"/>
      <protection hidden="1"/>
    </xf>
    <xf numFmtId="0" fontId="5" fillId="0" borderId="41" xfId="0" applyFont="1" applyBorder="1" applyAlignment="1" applyProtection="1">
      <alignment horizontal="center" vertical="center" wrapText="1"/>
      <protection hidden="1"/>
    </xf>
    <xf numFmtId="0" fontId="5" fillId="9" borderId="43" xfId="0" applyFont="1" applyFill="1" applyBorder="1" applyAlignment="1" applyProtection="1">
      <alignment horizontal="center" vertical="center" wrapText="1"/>
      <protection hidden="1"/>
    </xf>
    <xf numFmtId="0" fontId="5" fillId="0" borderId="43" xfId="0" applyFont="1" applyBorder="1" applyAlignment="1" applyProtection="1">
      <alignment horizontal="center" vertical="center" wrapText="1"/>
      <protection hidden="1"/>
    </xf>
    <xf numFmtId="0" fontId="5" fillId="0" borderId="44" xfId="0" applyFont="1" applyBorder="1" applyAlignment="1" applyProtection="1">
      <alignment horizontal="center" vertical="center" wrapText="1"/>
      <protection hidden="1"/>
    </xf>
    <xf numFmtId="0" fontId="5" fillId="9" borderId="71" xfId="0" applyFont="1" applyFill="1" applyBorder="1" applyAlignment="1" applyProtection="1">
      <alignment horizontal="center" vertical="center" wrapText="1"/>
      <protection hidden="1"/>
    </xf>
    <xf numFmtId="0" fontId="5" fillId="9" borderId="72" xfId="0" applyFont="1" applyFill="1" applyBorder="1" applyAlignment="1" applyProtection="1">
      <alignment horizontal="center" vertical="center" wrapText="1"/>
      <protection hidden="1"/>
    </xf>
    <xf numFmtId="0" fontId="5" fillId="3" borderId="35" xfId="0" applyFont="1" applyFill="1" applyBorder="1" applyAlignment="1" applyProtection="1">
      <alignment horizontal="center" vertical="center" wrapText="1"/>
      <protection hidden="1"/>
    </xf>
    <xf numFmtId="0" fontId="5" fillId="3" borderId="37" xfId="0" applyFont="1" applyFill="1" applyBorder="1" applyAlignment="1" applyProtection="1">
      <alignment horizontal="center" vertical="center" wrapText="1"/>
      <protection hidden="1"/>
    </xf>
    <xf numFmtId="0" fontId="22" fillId="0" borderId="11"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26" fillId="3" borderId="14"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5" xfId="0" applyFont="1" applyFill="1" applyBorder="1" applyAlignment="1">
      <alignment horizontal="center" vertical="center"/>
    </xf>
    <xf numFmtId="0" fontId="25" fillId="13" borderId="78" xfId="0" applyFont="1" applyFill="1" applyBorder="1" applyAlignment="1" applyProtection="1">
      <alignment horizontal="left" vertical="center"/>
      <protection hidden="1"/>
    </xf>
    <xf numFmtId="0" fontId="25" fillId="13" borderId="47" xfId="0" applyFont="1" applyFill="1" applyBorder="1" applyAlignment="1" applyProtection="1">
      <alignment horizontal="left" vertical="center"/>
      <protection hidden="1"/>
    </xf>
    <xf numFmtId="0" fontId="5" fillId="0" borderId="2" xfId="0" applyFont="1" applyBorder="1" applyAlignment="1" applyProtection="1">
      <alignment horizontal="left" vertical="center" wrapText="1"/>
      <protection hidden="1"/>
    </xf>
    <xf numFmtId="0" fontId="5" fillId="0" borderId="3" xfId="0" applyFont="1" applyBorder="1" applyAlignment="1" applyProtection="1">
      <alignment horizontal="left" vertical="center" wrapText="1"/>
      <protection hidden="1"/>
    </xf>
    <xf numFmtId="0" fontId="5" fillId="0" borderId="17" xfId="0" applyFont="1" applyBorder="1" applyAlignment="1" applyProtection="1">
      <alignment horizontal="left" vertical="center" wrapText="1"/>
      <protection hidden="1"/>
    </xf>
    <xf numFmtId="0" fontId="25" fillId="13" borderId="18" xfId="0" applyFont="1" applyFill="1" applyBorder="1" applyAlignment="1">
      <alignment horizontal="left" vertical="center"/>
    </xf>
    <xf numFmtId="0" fontId="25" fillId="13" borderId="1" xfId="0" applyFont="1" applyFill="1" applyBorder="1" applyAlignment="1">
      <alignment horizontal="left" vertical="center"/>
    </xf>
    <xf numFmtId="0" fontId="25" fillId="13" borderId="18" xfId="0" applyFont="1" applyFill="1" applyBorder="1" applyAlignment="1" applyProtection="1">
      <alignment horizontal="left" vertical="center"/>
      <protection hidden="1"/>
    </xf>
    <xf numFmtId="0" fontId="25" fillId="13" borderId="1" xfId="0" applyFont="1" applyFill="1" applyBorder="1" applyAlignment="1" applyProtection="1">
      <alignment horizontal="left" vertical="center"/>
      <protection hidden="1"/>
    </xf>
    <xf numFmtId="0" fontId="5" fillId="0" borderId="1"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9" fontId="27" fillId="13" borderId="2" xfId="0" applyNumberFormat="1" applyFont="1" applyFill="1" applyBorder="1" applyAlignment="1" applyProtection="1">
      <alignment horizontal="center" vertical="center" wrapText="1"/>
      <protection locked="0"/>
    </xf>
    <xf numFmtId="9" fontId="27" fillId="13" borderId="3" xfId="0" applyNumberFormat="1" applyFont="1" applyFill="1" applyBorder="1" applyAlignment="1" applyProtection="1">
      <alignment horizontal="center" vertical="center" wrapText="1"/>
      <protection locked="0"/>
    </xf>
    <xf numFmtId="0" fontId="27" fillId="13" borderId="17" xfId="0" applyFont="1" applyFill="1" applyBorder="1" applyAlignment="1" applyProtection="1">
      <alignment horizontal="center" vertical="center" wrapText="1"/>
      <protection locked="0"/>
    </xf>
    <xf numFmtId="0" fontId="22" fillId="0" borderId="18" xfId="0" applyFont="1" applyBorder="1" applyAlignment="1" applyProtection="1">
      <alignment horizontal="left" vertical="center"/>
      <protection hidden="1"/>
    </xf>
    <xf numFmtId="0" fontId="22" fillId="0" borderId="1" xfId="0" applyFont="1" applyBorder="1" applyAlignment="1" applyProtection="1">
      <alignment horizontal="left" vertical="center"/>
      <protection hidden="1"/>
    </xf>
    <xf numFmtId="0" fontId="35" fillId="14" borderId="18" xfId="0" applyFont="1" applyFill="1" applyBorder="1" applyAlignment="1" applyProtection="1">
      <alignment horizontal="center" vertical="center"/>
      <protection hidden="1"/>
    </xf>
    <xf numFmtId="0" fontId="35" fillId="14" borderId="1" xfId="0" applyFont="1" applyFill="1" applyBorder="1" applyAlignment="1" applyProtection="1">
      <alignment horizontal="center" vertical="center"/>
      <protection hidden="1"/>
    </xf>
    <xf numFmtId="0" fontId="35" fillId="14" borderId="2" xfId="0" applyFont="1" applyFill="1" applyBorder="1" applyAlignment="1" applyProtection="1">
      <alignment horizontal="center" vertical="center"/>
      <protection hidden="1"/>
    </xf>
    <xf numFmtId="0" fontId="35" fillId="14" borderId="21" xfId="0" applyFont="1" applyFill="1" applyBorder="1" applyAlignment="1" applyProtection="1">
      <alignment horizontal="center" vertical="center"/>
      <protection hidden="1"/>
    </xf>
    <xf numFmtId="0" fontId="25" fillId="13" borderId="25" xfId="0" applyFont="1" applyFill="1" applyBorder="1" applyAlignment="1" applyProtection="1">
      <alignment horizontal="center" vertical="center"/>
      <protection hidden="1"/>
    </xf>
    <xf numFmtId="0" fontId="25" fillId="13" borderId="26" xfId="0" applyFont="1" applyFill="1" applyBorder="1" applyAlignment="1" applyProtection="1">
      <alignment horizontal="center" vertical="center"/>
      <protection hidden="1"/>
    </xf>
    <xf numFmtId="0" fontId="25" fillId="13" borderId="27" xfId="0" applyFont="1" applyFill="1" applyBorder="1" applyAlignment="1" applyProtection="1">
      <alignment horizontal="center" vertical="center"/>
      <protection hidden="1"/>
    </xf>
    <xf numFmtId="0" fontId="25" fillId="13" borderId="48" xfId="0" applyFont="1" applyFill="1" applyBorder="1" applyAlignment="1" applyProtection="1">
      <alignment horizontal="center" vertical="center"/>
      <protection hidden="1"/>
    </xf>
    <xf numFmtId="0" fontId="25" fillId="13" borderId="9" xfId="0" applyFont="1" applyFill="1" applyBorder="1" applyAlignment="1" applyProtection="1">
      <alignment horizontal="center" vertical="center"/>
      <protection hidden="1"/>
    </xf>
    <xf numFmtId="0" fontId="25" fillId="13" borderId="30" xfId="0" applyFont="1" applyFill="1" applyBorder="1" applyAlignment="1" applyProtection="1">
      <alignment horizontal="center" vertical="center"/>
      <protection hidden="1"/>
    </xf>
    <xf numFmtId="0" fontId="22" fillId="3" borderId="68" xfId="0" applyFont="1" applyFill="1" applyBorder="1" applyAlignment="1">
      <alignment horizontal="center"/>
    </xf>
    <xf numFmtId="0" fontId="22" fillId="3" borderId="28" xfId="0" applyFont="1" applyFill="1" applyBorder="1" applyAlignment="1">
      <alignment horizontal="center"/>
    </xf>
    <xf numFmtId="0" fontId="22" fillId="3" borderId="23" xfId="0" applyFont="1" applyFill="1" applyBorder="1" applyAlignment="1">
      <alignment horizontal="center"/>
    </xf>
    <xf numFmtId="0" fontId="22" fillId="3" borderId="24" xfId="0" applyFont="1" applyFill="1" applyBorder="1" applyAlignment="1">
      <alignment horizontal="center"/>
    </xf>
    <xf numFmtId="0" fontId="22" fillId="3" borderId="18" xfId="0" applyFont="1" applyFill="1" applyBorder="1" applyAlignment="1" applyProtection="1">
      <alignment horizontal="left" vertical="center"/>
      <protection hidden="1"/>
    </xf>
    <xf numFmtId="0" fontId="22" fillId="3" borderId="1" xfId="0" applyFont="1" applyFill="1" applyBorder="1" applyAlignment="1" applyProtection="1">
      <alignment horizontal="left" vertical="center"/>
      <protection hidden="1"/>
    </xf>
    <xf numFmtId="0" fontId="22" fillId="3" borderId="2" xfId="0" applyFont="1" applyFill="1" applyBorder="1" applyAlignment="1" applyProtection="1">
      <alignment horizontal="left" vertical="center"/>
      <protection hidden="1"/>
    </xf>
    <xf numFmtId="0" fontId="36" fillId="0" borderId="2" xfId="2" applyFont="1" applyBorder="1" applyAlignment="1">
      <alignment horizontal="left" vertical="center"/>
    </xf>
    <xf numFmtId="0" fontId="36" fillId="0" borderId="3" xfId="2" applyFont="1" applyBorder="1" applyAlignment="1">
      <alignment horizontal="left" vertical="center"/>
    </xf>
    <xf numFmtId="0" fontId="36" fillId="0" borderId="4" xfId="2" applyFont="1" applyBorder="1" applyAlignment="1">
      <alignment horizontal="left" vertical="center"/>
    </xf>
    <xf numFmtId="0" fontId="36" fillId="0" borderId="2" xfId="2" applyFont="1" applyBorder="1" applyAlignment="1">
      <alignment horizontal="left" vertical="center" wrapText="1"/>
    </xf>
    <xf numFmtId="0" fontId="36" fillId="0" borderId="3" xfId="2" applyFont="1" applyBorder="1" applyAlignment="1">
      <alignment horizontal="left" vertical="center" wrapText="1"/>
    </xf>
    <xf numFmtId="0" fontId="36" fillId="0" borderId="4" xfId="2" applyFont="1" applyBorder="1" applyAlignment="1">
      <alignment horizontal="left" vertical="center" wrapText="1"/>
    </xf>
    <xf numFmtId="0" fontId="8" fillId="0" borderId="1" xfId="0" applyFont="1" applyBorder="1" applyAlignment="1" applyProtection="1">
      <alignment horizontal="center"/>
      <protection hidden="1"/>
    </xf>
    <xf numFmtId="0" fontId="35" fillId="14" borderId="18" xfId="0" applyFont="1" applyFill="1" applyBorder="1" applyAlignment="1">
      <alignment horizontal="center" vertical="center"/>
    </xf>
    <xf numFmtId="0" fontId="35" fillId="14" borderId="1" xfId="0" applyFont="1" applyFill="1" applyBorder="1" applyAlignment="1">
      <alignment horizontal="center" vertical="center"/>
    </xf>
    <xf numFmtId="0" fontId="35" fillId="14" borderId="2" xfId="0" applyFont="1" applyFill="1" applyBorder="1" applyAlignment="1">
      <alignment horizontal="center" vertical="center"/>
    </xf>
    <xf numFmtId="0" fontId="35" fillId="14" borderId="21" xfId="0" applyFont="1" applyFill="1" applyBorder="1" applyAlignment="1">
      <alignment horizontal="center" vertical="center"/>
    </xf>
    <xf numFmtId="0" fontId="25" fillId="13" borderId="1" xfId="0" applyFont="1" applyFill="1" applyBorder="1" applyAlignment="1" applyProtection="1">
      <alignment horizontal="center" vertical="center" wrapText="1"/>
      <protection hidden="1"/>
    </xf>
    <xf numFmtId="0" fontId="25" fillId="13" borderId="1" xfId="0" applyFont="1" applyFill="1" applyBorder="1" applyAlignment="1" applyProtection="1">
      <alignment horizontal="center" vertical="center"/>
      <protection hidden="1"/>
    </xf>
    <xf numFmtId="0" fontId="22" fillId="7" borderId="1" xfId="0" applyFont="1" applyFill="1" applyBorder="1" applyAlignment="1" applyProtection="1">
      <alignment horizontal="center" vertical="center"/>
      <protection hidden="1"/>
    </xf>
    <xf numFmtId="0" fontId="38" fillId="0" borderId="1" xfId="0" applyFont="1" applyBorder="1" applyAlignment="1" applyProtection="1">
      <alignment horizontal="center" vertical="center" wrapText="1"/>
      <protection hidden="1"/>
    </xf>
    <xf numFmtId="0" fontId="25" fillId="13" borderId="16" xfId="0" applyFont="1" applyFill="1" applyBorder="1" applyAlignment="1" applyProtection="1">
      <alignment horizontal="center" vertical="center"/>
      <protection hidden="1"/>
    </xf>
    <xf numFmtId="0" fontId="25" fillId="13" borderId="3" xfId="0" applyFont="1" applyFill="1" applyBorder="1" applyAlignment="1" applyProtection="1">
      <alignment horizontal="center" vertical="center"/>
      <protection hidden="1"/>
    </xf>
    <xf numFmtId="0" fontId="25" fillId="13" borderId="4" xfId="0" applyFont="1" applyFill="1" applyBorder="1" applyAlignment="1" applyProtection="1">
      <alignment horizontal="center" vertical="center"/>
      <protection hidden="1"/>
    </xf>
    <xf numFmtId="0" fontId="5" fillId="13" borderId="2" xfId="0" applyFont="1" applyFill="1" applyBorder="1" applyAlignment="1" applyProtection="1">
      <alignment horizontal="center" vertical="center"/>
      <protection locked="0"/>
    </xf>
    <xf numFmtId="0" fontId="5" fillId="13" borderId="4" xfId="0" applyFont="1" applyFill="1" applyBorder="1" applyAlignment="1" applyProtection="1">
      <alignment horizontal="center" vertical="center"/>
      <protection locked="0"/>
    </xf>
    <xf numFmtId="9" fontId="23" fillId="13" borderId="2" xfId="1" applyFont="1" applyFill="1" applyBorder="1" applyAlignment="1" applyProtection="1">
      <alignment horizontal="center" vertical="center"/>
      <protection locked="0"/>
    </xf>
    <xf numFmtId="9" fontId="23" fillId="13" borderId="4" xfId="1" applyFont="1" applyFill="1" applyBorder="1" applyAlignment="1" applyProtection="1">
      <alignment horizontal="center" vertical="center"/>
      <protection locked="0"/>
    </xf>
    <xf numFmtId="0" fontId="25" fillId="13" borderId="2" xfId="0" applyFont="1" applyFill="1" applyBorder="1" applyAlignment="1" applyProtection="1">
      <alignment horizontal="center" vertical="center"/>
      <protection hidden="1"/>
    </xf>
    <xf numFmtId="0" fontId="25" fillId="13" borderId="12" xfId="0" applyFont="1" applyFill="1" applyBorder="1" applyAlignment="1" applyProtection="1">
      <alignment horizontal="center" vertical="center" wrapText="1"/>
      <protection hidden="1"/>
    </xf>
    <xf numFmtId="0" fontId="25" fillId="13" borderId="80" xfId="0" applyFont="1" applyFill="1" applyBorder="1" applyAlignment="1" applyProtection="1">
      <alignment horizontal="center" vertical="center" wrapText="1"/>
      <protection hidden="1"/>
    </xf>
    <xf numFmtId="0" fontId="5" fillId="13" borderId="2" xfId="1" applyNumberFormat="1" applyFont="1" applyFill="1" applyBorder="1" applyAlignment="1" applyProtection="1">
      <alignment horizontal="center" vertical="center" wrapText="1" shrinkToFit="1"/>
      <protection locked="0"/>
    </xf>
    <xf numFmtId="0" fontId="5" fillId="13" borderId="3" xfId="1" applyNumberFormat="1" applyFont="1" applyFill="1" applyBorder="1" applyAlignment="1" applyProtection="1">
      <alignment horizontal="center" vertical="center" wrapText="1" shrinkToFit="1"/>
      <protection locked="0"/>
    </xf>
    <xf numFmtId="0" fontId="5" fillId="13" borderId="17" xfId="1" applyNumberFormat="1" applyFont="1" applyFill="1" applyBorder="1" applyAlignment="1" applyProtection="1">
      <alignment horizontal="center" vertical="center" wrapText="1" shrinkToFit="1"/>
      <protection locked="0"/>
    </xf>
    <xf numFmtId="0" fontId="23" fillId="3" borderId="16" xfId="0" applyFont="1" applyFill="1" applyBorder="1" applyAlignment="1" applyProtection="1">
      <alignment horizontal="center"/>
      <protection hidden="1"/>
    </xf>
    <xf numFmtId="0" fontId="23" fillId="3" borderId="3" xfId="0" applyFont="1" applyFill="1" applyBorder="1" applyAlignment="1" applyProtection="1">
      <alignment horizontal="center"/>
      <protection hidden="1"/>
    </xf>
    <xf numFmtId="0" fontId="23" fillId="3" borderId="17" xfId="0" applyFont="1" applyFill="1" applyBorder="1" applyAlignment="1" applyProtection="1">
      <alignment horizontal="center"/>
      <protection hidden="1"/>
    </xf>
    <xf numFmtId="0" fontId="23" fillId="3" borderId="14" xfId="0" applyFont="1" applyFill="1" applyBorder="1" applyAlignment="1" applyProtection="1">
      <alignment horizontal="center"/>
      <protection hidden="1"/>
    </xf>
    <xf numFmtId="0" fontId="23" fillId="3" borderId="6" xfId="0" applyFont="1" applyFill="1" applyBorder="1" applyAlignment="1" applyProtection="1">
      <alignment horizontal="center"/>
      <protection hidden="1"/>
    </xf>
    <xf numFmtId="0" fontId="23" fillId="3" borderId="15" xfId="0" applyFont="1" applyFill="1" applyBorder="1" applyAlignment="1" applyProtection="1">
      <alignment horizontal="center"/>
      <protection hidden="1"/>
    </xf>
    <xf numFmtId="0" fontId="3" fillId="3" borderId="78" xfId="0" applyFont="1" applyFill="1" applyBorder="1" applyAlignment="1" applyProtection="1">
      <alignment horizontal="left" vertical="center" wrapText="1"/>
      <protection hidden="1"/>
    </xf>
    <xf numFmtId="0" fontId="3" fillId="3" borderId="47" xfId="0" applyFont="1" applyFill="1" applyBorder="1" applyAlignment="1" applyProtection="1">
      <alignment horizontal="left" vertical="center" wrapText="1"/>
      <protection hidden="1"/>
    </xf>
    <xf numFmtId="2" fontId="5" fillId="3" borderId="3" xfId="0" applyNumberFormat="1" applyFont="1" applyFill="1" applyBorder="1" applyAlignment="1" applyProtection="1">
      <alignment horizontal="center" vertical="center" wrapText="1"/>
      <protection locked="0"/>
    </xf>
    <xf numFmtId="0" fontId="3" fillId="3" borderId="66" xfId="0" applyFont="1" applyFill="1" applyBorder="1" applyAlignment="1" applyProtection="1">
      <alignment horizontal="left" vertical="center" wrapText="1"/>
      <protection hidden="1"/>
    </xf>
    <xf numFmtId="0" fontId="3" fillId="3" borderId="34" xfId="0" applyFont="1" applyFill="1" applyBorder="1" applyAlignment="1" applyProtection="1">
      <alignment horizontal="left" vertical="center" wrapText="1"/>
      <protection hidden="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23" fillId="3" borderId="16" xfId="0" applyFont="1" applyFill="1" applyBorder="1" applyAlignment="1">
      <alignment horizontal="center"/>
    </xf>
    <xf numFmtId="0" fontId="23" fillId="3" borderId="3" xfId="0" applyFont="1" applyFill="1" applyBorder="1" applyAlignment="1">
      <alignment horizontal="center"/>
    </xf>
    <xf numFmtId="0" fontId="23" fillId="3" borderId="17" xfId="0" applyFont="1" applyFill="1" applyBorder="1" applyAlignment="1">
      <alignment horizontal="center"/>
    </xf>
    <xf numFmtId="0" fontId="59" fillId="3" borderId="3" xfId="0" applyFont="1" applyFill="1" applyBorder="1" applyAlignment="1" applyProtection="1">
      <alignment horizontal="justify" vertical="center" wrapText="1"/>
      <protection hidden="1"/>
    </xf>
    <xf numFmtId="0" fontId="25" fillId="3" borderId="3" xfId="0" applyFont="1" applyFill="1" applyBorder="1" applyAlignment="1" applyProtection="1">
      <alignment horizontal="justify" vertical="center"/>
      <protection hidden="1"/>
    </xf>
    <xf numFmtId="0" fontId="25" fillId="3" borderId="17" xfId="0" applyFont="1" applyFill="1" applyBorder="1" applyAlignment="1" applyProtection="1">
      <alignment horizontal="justify" vertical="center"/>
      <protection hidden="1"/>
    </xf>
    <xf numFmtId="0" fontId="25" fillId="13" borderId="16" xfId="0" applyFont="1" applyFill="1" applyBorder="1" applyAlignment="1" applyProtection="1">
      <alignment horizontal="center" vertical="center" wrapText="1"/>
      <protection hidden="1"/>
    </xf>
    <xf numFmtId="0" fontId="25" fillId="13" borderId="3" xfId="0" applyFont="1" applyFill="1" applyBorder="1" applyAlignment="1" applyProtection="1">
      <alignment horizontal="center" vertical="center" wrapText="1"/>
      <protection hidden="1"/>
    </xf>
    <xf numFmtId="0" fontId="25" fillId="13" borderId="4" xfId="0" applyFont="1" applyFill="1" applyBorder="1" applyAlignment="1" applyProtection="1">
      <alignment horizontal="center" vertical="center" wrapText="1"/>
      <protection hidden="1"/>
    </xf>
    <xf numFmtId="0" fontId="27" fillId="13" borderId="2" xfId="0" applyFont="1" applyFill="1" applyBorder="1" applyAlignment="1" applyProtection="1">
      <alignment horizontal="center" vertical="center"/>
      <protection locked="0"/>
    </xf>
    <xf numFmtId="0" fontId="27" fillId="13" borderId="3" xfId="0" applyFont="1" applyFill="1" applyBorder="1" applyAlignment="1" applyProtection="1">
      <alignment horizontal="center" vertical="center"/>
      <protection locked="0"/>
    </xf>
    <xf numFmtId="0" fontId="25" fillId="3" borderId="8" xfId="0" applyFont="1" applyFill="1" applyBorder="1" applyAlignment="1" applyProtection="1">
      <alignment horizontal="center" vertical="center"/>
      <protection hidden="1"/>
    </xf>
    <xf numFmtId="0" fontId="25" fillId="3" borderId="9" xfId="0" applyFont="1" applyFill="1" applyBorder="1" applyAlignment="1" applyProtection="1">
      <alignment horizontal="center" vertical="center"/>
      <protection hidden="1"/>
    </xf>
    <xf numFmtId="49" fontId="5" fillId="3" borderId="3" xfId="0" applyNumberFormat="1"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hidden="1"/>
    </xf>
    <xf numFmtId="0" fontId="5" fillId="3" borderId="3" xfId="0" applyFont="1" applyFill="1" applyBorder="1" applyAlignment="1" applyProtection="1">
      <alignment horizontal="center" vertical="center" wrapText="1"/>
      <protection locked="0" hidden="1"/>
    </xf>
    <xf numFmtId="0" fontId="5" fillId="3" borderId="17" xfId="0" applyFont="1" applyFill="1" applyBorder="1" applyAlignment="1" applyProtection="1">
      <alignment horizontal="center" vertical="center" wrapText="1"/>
      <protection locked="0" hidden="1"/>
    </xf>
    <xf numFmtId="0" fontId="25" fillId="13" borderId="16" xfId="0" applyFont="1" applyFill="1" applyBorder="1" applyAlignment="1" applyProtection="1">
      <alignment horizontal="left" vertical="center" wrapText="1"/>
      <protection hidden="1"/>
    </xf>
    <xf numFmtId="0" fontId="25" fillId="13" borderId="3" xfId="0" applyFont="1" applyFill="1" applyBorder="1" applyAlignment="1" applyProtection="1">
      <alignment horizontal="left" vertical="center" wrapText="1"/>
      <protection hidden="1"/>
    </xf>
    <xf numFmtId="0" fontId="25" fillId="13" borderId="4" xfId="0" applyFont="1" applyFill="1" applyBorder="1" applyAlignment="1" applyProtection="1">
      <alignment horizontal="left" vertical="center" wrapText="1"/>
      <protection hidden="1"/>
    </xf>
    <xf numFmtId="0" fontId="3" fillId="0" borderId="11" xfId="0" applyFont="1" applyBorder="1" applyAlignment="1">
      <alignment horizontal="center" vertical="center"/>
    </xf>
    <xf numFmtId="0" fontId="3" fillId="0" borderId="61" xfId="0" applyFont="1" applyBorder="1" applyAlignment="1">
      <alignment horizontal="center" vertical="center"/>
    </xf>
    <xf numFmtId="0" fontId="3" fillId="0" borderId="47" xfId="0" applyFont="1" applyBorder="1" applyAlignment="1">
      <alignment horizontal="center" vertical="center"/>
    </xf>
    <xf numFmtId="0" fontId="5" fillId="0" borderId="3"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25" fillId="13" borderId="54" xfId="0" applyFont="1" applyFill="1" applyBorder="1" applyAlignment="1">
      <alignment horizontal="left" vertical="center"/>
    </xf>
    <xf numFmtId="0" fontId="25" fillId="13" borderId="3" xfId="0" applyFont="1" applyFill="1" applyBorder="1" applyAlignment="1" applyProtection="1">
      <alignment horizontal="left" vertical="center"/>
      <protection hidden="1"/>
    </xf>
    <xf numFmtId="0" fontId="23" fillId="13" borderId="2" xfId="0" applyFont="1" applyFill="1" applyBorder="1" applyAlignment="1" applyProtection="1">
      <alignment horizontal="center" vertical="center" wrapText="1"/>
      <protection locked="0"/>
    </xf>
    <xf numFmtId="0" fontId="23" fillId="13" borderId="3" xfId="0" applyFont="1" applyFill="1" applyBorder="1" applyAlignment="1" applyProtection="1">
      <alignment horizontal="center" vertical="center" wrapText="1"/>
      <protection locked="0"/>
    </xf>
    <xf numFmtId="0" fontId="23" fillId="13" borderId="4" xfId="0" applyFont="1" applyFill="1" applyBorder="1" applyAlignment="1" applyProtection="1">
      <alignment horizontal="center" vertical="center" wrapText="1"/>
      <protection locked="0"/>
    </xf>
    <xf numFmtId="0" fontId="25" fillId="13" borderId="8" xfId="0" applyFont="1" applyFill="1" applyBorder="1" applyAlignment="1" applyProtection="1">
      <alignment horizontal="center" vertical="center" wrapText="1"/>
      <protection hidden="1"/>
    </xf>
    <xf numFmtId="0" fontId="25" fillId="13" borderId="9" xfId="0" applyFont="1" applyFill="1" applyBorder="1" applyAlignment="1" applyProtection="1">
      <alignment horizontal="center" vertical="center" wrapText="1"/>
      <protection hidden="1"/>
    </xf>
    <xf numFmtId="0" fontId="25" fillId="13" borderId="10" xfId="0" applyFont="1" applyFill="1" applyBorder="1" applyAlignment="1" applyProtection="1">
      <alignment horizontal="center" vertical="center" wrapText="1"/>
      <protection hidden="1"/>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25" fillId="13" borderId="16" xfId="0" applyFont="1" applyFill="1" applyBorder="1" applyAlignment="1" applyProtection="1">
      <alignment horizontal="left" vertical="center"/>
      <protection hidden="1"/>
    </xf>
    <xf numFmtId="0" fontId="25" fillId="13" borderId="4" xfId="0" applyFont="1" applyFill="1" applyBorder="1" applyAlignment="1" applyProtection="1">
      <alignment horizontal="left" vertical="center"/>
      <protection hidden="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7" xfId="0" applyFont="1" applyFill="1" applyBorder="1" applyAlignment="1">
      <alignment horizontal="center" vertical="center"/>
    </xf>
    <xf numFmtId="0" fontId="25" fillId="3" borderId="5" xfId="0" applyFont="1" applyFill="1" applyBorder="1" applyAlignment="1" applyProtection="1">
      <alignment horizontal="center" vertical="center"/>
      <protection hidden="1"/>
    </xf>
    <xf numFmtId="0" fontId="25" fillId="3" borderId="6" xfId="0" applyFont="1" applyFill="1" applyBorder="1" applyAlignment="1" applyProtection="1">
      <alignment horizontal="center" vertical="center"/>
      <protection hidden="1"/>
    </xf>
    <xf numFmtId="0" fontId="14" fillId="4" borderId="0" xfId="0" applyFont="1" applyFill="1" applyAlignment="1" applyProtection="1">
      <alignment horizontal="center"/>
      <protection hidden="1"/>
    </xf>
    <xf numFmtId="0" fontId="25" fillId="0" borderId="5"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49"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79"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5" fillId="0" borderId="10"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40" fillId="13" borderId="5" xfId="0" applyFont="1" applyFill="1" applyBorder="1" applyAlignment="1" applyProtection="1">
      <alignment horizontal="justify" vertical="center" wrapText="1"/>
      <protection locked="0"/>
    </xf>
    <xf numFmtId="0" fontId="40" fillId="13" borderId="6" xfId="0" applyFont="1" applyFill="1" applyBorder="1" applyAlignment="1" applyProtection="1">
      <alignment horizontal="justify" vertical="center" wrapText="1"/>
      <protection locked="0"/>
    </xf>
    <xf numFmtId="0" fontId="40" fillId="13" borderId="7" xfId="0" applyFont="1" applyFill="1" applyBorder="1" applyAlignment="1" applyProtection="1">
      <alignment horizontal="justify" vertical="center" wrapText="1"/>
      <protection locked="0"/>
    </xf>
    <xf numFmtId="0" fontId="40" fillId="13" borderId="8" xfId="0" applyFont="1" applyFill="1" applyBorder="1" applyAlignment="1" applyProtection="1">
      <alignment horizontal="justify" vertical="center" wrapText="1"/>
      <protection locked="0"/>
    </xf>
    <xf numFmtId="0" fontId="40" fillId="13" borderId="9" xfId="0" applyFont="1" applyFill="1" applyBorder="1" applyAlignment="1" applyProtection="1">
      <alignment horizontal="justify" vertical="center" wrapText="1"/>
      <protection locked="0"/>
    </xf>
    <xf numFmtId="0" fontId="40" fillId="13" borderId="10" xfId="0" applyFont="1" applyFill="1" applyBorder="1" applyAlignment="1" applyProtection="1">
      <alignment horizontal="justify" vertical="center" wrapText="1"/>
      <protection locked="0"/>
    </xf>
    <xf numFmtId="0" fontId="40" fillId="13" borderId="49" xfId="0" applyFont="1" applyFill="1" applyBorder="1" applyAlignment="1" applyProtection="1">
      <alignment horizontal="justify" vertical="center" wrapText="1"/>
      <protection locked="0"/>
    </xf>
    <xf numFmtId="0" fontId="40" fillId="13" borderId="0" xfId="0" applyFont="1" applyFill="1" applyAlignment="1" applyProtection="1">
      <alignment horizontal="justify" vertical="center" wrapText="1"/>
      <protection locked="0"/>
    </xf>
    <xf numFmtId="0" fontId="40" fillId="13" borderId="79" xfId="0" applyFont="1" applyFill="1" applyBorder="1" applyAlignment="1" applyProtection="1">
      <alignment horizontal="justify" vertical="center" wrapText="1"/>
      <protection locked="0"/>
    </xf>
    <xf numFmtId="0" fontId="22" fillId="0" borderId="1" xfId="0" applyFont="1" applyBorder="1" applyAlignment="1" applyProtection="1">
      <alignment horizontal="center" vertical="center" wrapText="1"/>
      <protection locked="0"/>
    </xf>
    <xf numFmtId="0" fontId="25" fillId="13" borderId="14" xfId="0" applyFont="1" applyFill="1" applyBorder="1" applyAlignment="1" applyProtection="1">
      <alignment horizontal="center" vertical="center"/>
      <protection hidden="1"/>
    </xf>
    <xf numFmtId="0" fontId="25" fillId="13" borderId="6" xfId="0" applyFont="1" applyFill="1" applyBorder="1" applyAlignment="1" applyProtection="1">
      <alignment horizontal="center" vertical="center"/>
      <protection hidden="1"/>
    </xf>
    <xf numFmtId="0" fontId="25" fillId="13" borderId="15" xfId="0" applyFont="1" applyFill="1" applyBorder="1" applyAlignment="1" applyProtection="1">
      <alignment horizontal="center" vertical="center"/>
      <protection hidden="1"/>
    </xf>
    <xf numFmtId="0" fontId="22" fillId="0" borderId="61"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49" xfId="0" applyFont="1" applyBorder="1" applyAlignment="1" applyProtection="1">
      <alignment horizontal="center" vertical="center" wrapText="1"/>
      <protection locked="0"/>
    </xf>
    <xf numFmtId="0" fontId="22" fillId="0" borderId="79"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53" fillId="0" borderId="12" xfId="0" applyFont="1" applyBorder="1" applyAlignment="1" applyProtection="1">
      <alignment horizontal="center" vertical="center" wrapText="1"/>
      <protection locked="0"/>
    </xf>
    <xf numFmtId="0" fontId="53" fillId="0" borderId="66" xfId="0" applyFont="1" applyBorder="1" applyAlignment="1" applyProtection="1">
      <alignment horizontal="center" vertical="center" wrapText="1"/>
      <protection locked="0"/>
    </xf>
    <xf numFmtId="0" fontId="53" fillId="0" borderId="47" xfId="0" applyFont="1" applyBorder="1" applyAlignment="1" applyProtection="1">
      <alignment horizontal="left" vertical="center" wrapText="1"/>
      <protection locked="0"/>
    </xf>
    <xf numFmtId="0" fontId="53" fillId="0" borderId="82" xfId="0" applyFont="1" applyBorder="1" applyAlignment="1" applyProtection="1">
      <alignment horizontal="left" vertical="center" wrapText="1"/>
      <protection locked="0"/>
    </xf>
    <xf numFmtId="0" fontId="53" fillId="0" borderId="1" xfId="0" applyFont="1" applyBorder="1" applyAlignment="1" applyProtection="1">
      <alignment horizontal="left" vertical="center" wrapText="1"/>
      <protection locked="0"/>
    </xf>
    <xf numFmtId="0" fontId="53" fillId="0" borderId="21" xfId="0" applyFont="1" applyBorder="1" applyAlignment="1" applyProtection="1">
      <alignment horizontal="left" vertical="center" wrapText="1"/>
      <protection locked="0"/>
    </xf>
    <xf numFmtId="0" fontId="53" fillId="0" borderId="83" xfId="2" applyFont="1" applyBorder="1" applyAlignment="1" applyProtection="1">
      <alignment horizontal="center" vertical="center" wrapText="1"/>
      <protection locked="0"/>
    </xf>
    <xf numFmtId="0" fontId="53" fillId="0" borderId="84" xfId="2" applyFont="1" applyBorder="1" applyAlignment="1" applyProtection="1">
      <alignment horizontal="center" vertical="center" wrapText="1"/>
      <protection locked="0"/>
    </xf>
    <xf numFmtId="0" fontId="53" fillId="0" borderId="49" xfId="2" applyFont="1" applyBorder="1" applyAlignment="1" applyProtection="1">
      <alignment horizontal="center" vertical="center" wrapText="1"/>
      <protection locked="0"/>
    </xf>
    <xf numFmtId="0" fontId="53" fillId="0" borderId="79" xfId="2" applyFont="1" applyBorder="1" applyAlignment="1" applyProtection="1">
      <alignment horizontal="center" vertical="center" wrapText="1"/>
      <protection locked="0"/>
    </xf>
    <xf numFmtId="0" fontId="53" fillId="0" borderId="8" xfId="2" applyFont="1" applyBorder="1" applyAlignment="1" applyProtection="1">
      <alignment horizontal="center" vertical="center" wrapText="1"/>
      <protection locked="0"/>
    </xf>
    <xf numFmtId="0" fontId="53" fillId="0" borderId="10" xfId="2" applyFont="1" applyBorder="1" applyAlignment="1" applyProtection="1">
      <alignment horizontal="center" vertical="center" wrapText="1"/>
      <protection locked="0"/>
    </xf>
    <xf numFmtId="0" fontId="52" fillId="17" borderId="80" xfId="0" applyFont="1" applyFill="1" applyBorder="1" applyAlignment="1">
      <alignment horizontal="center" vertical="center" wrapText="1"/>
    </xf>
    <xf numFmtId="0" fontId="52" fillId="17" borderId="1" xfId="0" applyFont="1" applyFill="1" applyBorder="1" applyAlignment="1">
      <alignment horizontal="center" vertical="center" wrapText="1"/>
    </xf>
    <xf numFmtId="0" fontId="62" fillId="0" borderId="12" xfId="0" applyFont="1" applyBorder="1" applyAlignment="1" applyProtection="1">
      <alignment horizontal="center" vertical="center" wrapText="1"/>
      <protection locked="0"/>
    </xf>
    <xf numFmtId="0" fontId="62" fillId="0" borderId="66" xfId="0" applyFont="1" applyBorder="1" applyAlignment="1" applyProtection="1">
      <alignment horizontal="center" vertical="center" wrapText="1"/>
      <protection locked="0"/>
    </xf>
    <xf numFmtId="0" fontId="51" fillId="4" borderId="18" xfId="0" applyFont="1" applyFill="1" applyBorder="1" applyAlignment="1">
      <alignment horizontal="center" vertical="center" wrapText="1"/>
    </xf>
    <xf numFmtId="0" fontId="51" fillId="4" borderId="66" xfId="0" applyFont="1" applyFill="1" applyBorder="1" applyAlignment="1">
      <alignment horizontal="center" vertical="center" wrapText="1"/>
    </xf>
    <xf numFmtId="0" fontId="53" fillId="0" borderId="47" xfId="2" applyFont="1" applyBorder="1" applyAlignment="1" applyProtection="1">
      <alignment horizontal="center" vertical="center" wrapText="1"/>
      <protection locked="0"/>
    </xf>
    <xf numFmtId="0" fontId="53" fillId="0" borderId="1" xfId="2" applyFont="1" applyBorder="1" applyAlignment="1" applyProtection="1">
      <alignment horizontal="center" vertical="center" wrapText="1"/>
      <protection locked="0"/>
    </xf>
    <xf numFmtId="0" fontId="53" fillId="0" borderId="34" xfId="2" applyFont="1" applyBorder="1" applyAlignment="1" applyProtection="1">
      <alignment horizontal="center" vertical="center" wrapText="1"/>
      <protection locked="0"/>
    </xf>
    <xf numFmtId="0" fontId="51" fillId="0" borderId="47" xfId="2" applyFont="1" applyBorder="1" applyAlignment="1" applyProtection="1">
      <alignment horizontal="center" vertical="center" wrapText="1"/>
      <protection locked="0"/>
    </xf>
    <xf numFmtId="0" fontId="51" fillId="0" borderId="1" xfId="2" applyFont="1" applyBorder="1" applyAlignment="1" applyProtection="1">
      <alignment horizontal="center" vertical="center" wrapText="1"/>
      <protection locked="0"/>
    </xf>
    <xf numFmtId="0" fontId="51" fillId="0" borderId="34" xfId="2" applyFont="1" applyBorder="1" applyAlignment="1" applyProtection="1">
      <alignment horizontal="center" vertical="center" wrapText="1"/>
      <protection locked="0"/>
    </xf>
    <xf numFmtId="164" fontId="51" fillId="4" borderId="1" xfId="1" applyNumberFormat="1" applyFont="1" applyFill="1" applyBorder="1" applyAlignment="1">
      <alignment horizontal="center" vertical="center" wrapText="1"/>
    </xf>
    <xf numFmtId="164" fontId="51" fillId="4" borderId="34" xfId="1" applyNumberFormat="1" applyFont="1" applyFill="1" applyBorder="1" applyAlignment="1">
      <alignment horizontal="center" vertical="center" wrapText="1"/>
    </xf>
    <xf numFmtId="0" fontId="8" fillId="0" borderId="1" xfId="0" applyFont="1" applyBorder="1" applyAlignment="1">
      <alignment horizontal="center"/>
    </xf>
    <xf numFmtId="0" fontId="51" fillId="3" borderId="1" xfId="0" applyFont="1" applyFill="1" applyBorder="1" applyAlignment="1">
      <alignment horizontal="left" vertical="center"/>
    </xf>
    <xf numFmtId="0" fontId="52" fillId="17" borderId="12" xfId="0" applyFont="1" applyFill="1" applyBorder="1" applyAlignment="1">
      <alignment horizontal="center" vertical="center" wrapText="1"/>
    </xf>
    <xf numFmtId="0" fontId="52" fillId="17" borderId="18" xfId="0" applyFont="1" applyFill="1" applyBorder="1" applyAlignment="1">
      <alignment horizontal="center" vertical="center" wrapText="1"/>
    </xf>
    <xf numFmtId="0" fontId="52" fillId="17" borderId="13" xfId="0" applyFont="1" applyFill="1" applyBorder="1" applyAlignment="1">
      <alignment horizontal="center" vertical="center" wrapText="1"/>
    </xf>
    <xf numFmtId="0" fontId="52" fillId="17" borderId="21" xfId="0" applyFont="1" applyFill="1" applyBorder="1" applyAlignment="1">
      <alignment horizontal="center" vertical="center" wrapText="1"/>
    </xf>
    <xf numFmtId="0" fontId="39" fillId="0" borderId="5" xfId="0" applyFont="1" applyBorder="1" applyAlignment="1" applyProtection="1">
      <alignment horizontal="center" vertical="center" wrapText="1"/>
      <protection hidden="1"/>
    </xf>
    <xf numFmtId="0" fontId="39" fillId="0" borderId="6" xfId="0" applyFont="1" applyBorder="1" applyAlignment="1" applyProtection="1">
      <alignment horizontal="center" vertical="center" wrapText="1"/>
      <protection hidden="1"/>
    </xf>
    <xf numFmtId="0" fontId="39" fillId="0" borderId="7" xfId="0" applyFont="1" applyBorder="1" applyAlignment="1" applyProtection="1">
      <alignment horizontal="center" vertical="center" wrapText="1"/>
      <protection hidden="1"/>
    </xf>
    <xf numFmtId="0" fontId="39" fillId="0" borderId="8" xfId="0" applyFont="1" applyBorder="1" applyAlignment="1" applyProtection="1">
      <alignment horizontal="center" vertical="center" wrapText="1"/>
      <protection hidden="1"/>
    </xf>
    <xf numFmtId="0" fontId="39" fillId="0" borderId="9" xfId="0" applyFont="1" applyBorder="1" applyAlignment="1" applyProtection="1">
      <alignment horizontal="center" vertical="center" wrapText="1"/>
      <protection hidden="1"/>
    </xf>
    <xf numFmtId="0" fontId="39" fillId="0" borderId="10" xfId="0" applyFont="1" applyBorder="1" applyAlignment="1" applyProtection="1">
      <alignment horizontal="center" vertical="center" wrapText="1"/>
      <protection hidden="1"/>
    </xf>
    <xf numFmtId="0" fontId="25" fillId="3" borderId="3" xfId="0" applyFont="1" applyFill="1" applyBorder="1" applyAlignment="1" applyProtection="1">
      <alignment horizontal="justify" vertical="center" wrapText="1"/>
      <protection hidden="1"/>
    </xf>
    <xf numFmtId="0" fontId="25" fillId="13" borderId="2" xfId="0" applyFont="1" applyFill="1" applyBorder="1" applyAlignment="1" applyProtection="1">
      <alignment horizontal="center" vertical="center" wrapText="1"/>
      <protection locked="0"/>
    </xf>
    <xf numFmtId="0" fontId="25" fillId="13" borderId="3" xfId="0" applyFont="1" applyFill="1" applyBorder="1" applyAlignment="1" applyProtection="1">
      <alignment horizontal="center" vertical="center" wrapText="1"/>
      <protection locked="0"/>
    </xf>
    <xf numFmtId="0" fontId="25" fillId="13" borderId="4" xfId="0" applyFont="1" applyFill="1" applyBorder="1" applyAlignment="1" applyProtection="1">
      <alignment horizontal="center" vertical="center" wrapText="1"/>
      <protection locked="0"/>
    </xf>
    <xf numFmtId="0" fontId="42"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cellXfs>
  <cellStyles count="4">
    <cellStyle name="Normal" xfId="0" builtinId="0"/>
    <cellStyle name="Normal 2" xfId="2" xr:uid="{00000000-0005-0000-0000-000002000000}"/>
    <cellStyle name="Normal 3" xfId="3" xr:uid="{67966900-3B66-4CD4-9D49-1929DF6CCC78}"/>
    <cellStyle name="Porcentaje" xfId="1" builtinId="5"/>
  </cellStyles>
  <dxfs count="54">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00"/>
        </patternFill>
      </fill>
    </dxf>
    <dxf>
      <fill>
        <patternFill>
          <bgColor rgb="FF00CC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00"/>
        </patternFill>
      </fill>
    </dxf>
    <dxf>
      <fill>
        <patternFill>
          <bgColor rgb="FF00CC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00"/>
        </patternFill>
      </fill>
    </dxf>
    <dxf>
      <fill>
        <patternFill>
          <bgColor rgb="FF00CC00"/>
        </patternFill>
      </fill>
    </dxf>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auto="1"/>
        <name val="Calibri"/>
        <family val="2"/>
        <scheme val="minor"/>
      </font>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00"/>
        </patternFill>
      </fill>
    </dxf>
    <dxf>
      <fill>
        <patternFill>
          <bgColor rgb="FF00CC00"/>
        </patternFill>
      </fill>
    </dxf>
  </dxfs>
  <tableStyles count="0" defaultTableStyle="TableStyleMedium2" defaultPivotStyle="PivotStyleLight16"/>
  <colors>
    <mruColors>
      <color rgb="FFF2DCDB"/>
      <color rgb="FF96284B"/>
      <color rgb="FF00CC00"/>
      <color rgb="FFFFFF99"/>
      <color rgb="FF15C2FF"/>
      <color rgb="FF663300"/>
      <color rgb="FF3BCCFF"/>
      <color rgb="FF0000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('1_ProcesosContratacion'!$E$34:$G$34,'1_ProcesosContratacion'!$I$34:$K$34,'1_ProcesosContratacion'!$N$34:$P$34,'1_ProcesosContratacion'!$R$34:$T$34)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('1_ProcesosContratacion'!$E$37:$G$37,'1_ProcesosContratacion'!$I$37:$K$37,'1_ProcesosContratacion'!$N$37:$P$37,'1_ProcesosContratacion'!$R$37:$T$37)</c:f>
              <c:numCache>
                <c:formatCode>0.0%</c:formatCode>
                <c:ptCount val="12"/>
                <c:pt idx="0">
                  <c:v>0</c:v>
                </c:pt>
                <c:pt idx="1">
                  <c:v>0</c:v>
                </c:pt>
                <c:pt idx="2">
                  <c:v>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407-477A-9249-2D205C5B47F1}"/>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'1_ProcesosContratacion'!$F$66:$J$66</c:f>
              <c:strCache>
                <c:ptCount val="5"/>
                <c:pt idx="0">
                  <c:v>Trimestre 1</c:v>
                </c:pt>
                <c:pt idx="1">
                  <c:v>Trimestre 2 - Semestre 1</c:v>
                </c:pt>
                <c:pt idx="2">
                  <c:v>Trimestre 3</c:v>
                </c:pt>
                <c:pt idx="3">
                  <c:v>Trimestre 4 - Semestre 2</c:v>
                </c:pt>
                <c:pt idx="4">
                  <c:v>Anual - Acumulado</c:v>
                </c:pt>
              </c:strCache>
            </c:strRef>
          </c:cat>
          <c:val>
            <c:numRef>
              <c:f>'1_ProcesosContratacion'!$F$68:$J$68</c:f>
            </c:numRef>
          </c:val>
          <c:smooth val="0"/>
          <c:extLst>
            <c:ext xmlns:c16="http://schemas.microsoft.com/office/drawing/2014/chart" uri="{C3380CC4-5D6E-409C-BE32-E72D297353CC}">
              <c16:uniqueId val="{00000001-2407-477A-9249-2D205C5B47F1}"/>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('1_ProcesosContratacion'!$E$38:$G$38,'1_ProcesosContratacion'!$I$38:$K$38,'1_ProcesosContratacion'!$N$38:$P$38,'1_ProcesosContratacion'!$R$38:$T$38)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02C-487D-AD67-44405EC0E6D1}"/>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1F-4CE7-9CB2-EF2E8FC933B6}"/>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06-42BF-B9B6-1784AA1D988E}"/>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1F-4CE7-9CB2-EF2E8FC933B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('1_ProcesosContratacion'!$E$41:$G$41,'1_ProcesosContratacion'!$I$41:$K$41,'1_ProcesosContratacion'!$N$41:$P$41,'1_ProcesosContratacion'!$R$41:$T$41)</c:f>
              <c:numCache>
                <c:formatCode>0.0%</c:formatCode>
                <c:ptCount val="12"/>
                <c:pt idx="0">
                  <c:v>0</c:v>
                </c:pt>
                <c:pt idx="1">
                  <c:v>0</c:v>
                </c:pt>
                <c:pt idx="2">
                  <c:v>1</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C02C-487D-AD67-44405EC0E6D1}"/>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('2_ComprasSostenibles'!$E$34:$G$34,'2_ComprasSostenibles'!$I$34:$K$34,'2_ComprasSostenibles'!$N$34:$P$34,'2_ComprasSostenibles'!$R$34:$T$34)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('2_ComprasSostenibles'!$E$37:$G$37,'2_ComprasSostenibles'!$I$37:$K$37,'2_ComprasSostenibles'!$N$37:$P$37,'2_ComprasSostenibles'!$R$37:$T$37)</c:f>
              <c:numCache>
                <c:formatCode>0.0%</c:formatCode>
                <c:ptCount val="12"/>
                <c:pt idx="0">
                  <c:v>0</c:v>
                </c:pt>
                <c:pt idx="1">
                  <c:v>0</c:v>
                </c:pt>
                <c:pt idx="2">
                  <c:v>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8E3-4BB1-BAB6-8F76F4C6D915}"/>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'1_ProcesosContratacion'!$F$66:$J$66</c:f>
              <c:strCache>
                <c:ptCount val="5"/>
                <c:pt idx="0">
                  <c:v>Trimestre 1</c:v>
                </c:pt>
                <c:pt idx="1">
                  <c:v>Trimestre 2 - Semestre 1</c:v>
                </c:pt>
                <c:pt idx="2">
                  <c:v>Trimestre 3</c:v>
                </c:pt>
                <c:pt idx="3">
                  <c:v>Trimestre 4 - Semestre 2</c:v>
                </c:pt>
                <c:pt idx="4">
                  <c:v>Anual - Acumulado</c:v>
                </c:pt>
              </c:strCache>
            </c:strRef>
          </c:cat>
          <c:val>
            <c:numRef>
              <c:f>'1_ProcesosContratacion'!$F$68:$J$68</c:f>
            </c:numRef>
          </c:val>
          <c:smooth val="0"/>
          <c:extLst>
            <c:ext xmlns:c16="http://schemas.microsoft.com/office/drawing/2014/chart" uri="{C3380CC4-5D6E-409C-BE32-E72D297353CC}">
              <c16:uniqueId val="{00000001-B8E3-4BB1-BAB6-8F76F4C6D915}"/>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('2_ComprasSostenibles'!$E$38:$G$38,'2_ComprasSostenibles'!$I$38:$K$38,'2_ComprasSostenibles'!$N$38:$P$38,'2_ComprasSostenibles'!$R$38:$T$38)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B8E3-4BB1-BAB6-8F76F4C6D915}"/>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('2_ComprasSostenibles'!$E$41:$G$41,'2_ComprasSostenibles'!$I$41:$K$41,'2_ComprasSostenibles'!$N$41:$P$41,'2_ComprasSostenibles'!$R$41:$T$41)</c:f>
              <c:numCache>
                <c:formatCode>0.0%</c:formatCode>
                <c:ptCount val="12"/>
                <c:pt idx="0">
                  <c:v>0</c:v>
                </c:pt>
                <c:pt idx="1">
                  <c:v>0</c:v>
                </c:pt>
                <c:pt idx="2">
                  <c:v>1</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B8E3-4BB1-BAB6-8F76F4C6D915}"/>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('3_Certificaciones'!$E$34:$G$34,'3_Certificaciones'!$I$34:$K$34,'3_Certificaciones'!$N$34:$P$34,'3_Certificaciones'!$R$34:$T$34)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('3_Certificaciones'!$E$37:$G$37,'3_Certificaciones'!$I$37:$K$37,'3_Certificaciones'!$N$37:$P$37,'3_Certificaciones'!$R$37:$T$37)</c:f>
              <c:numCache>
                <c:formatCode>0.0%</c:formatCode>
                <c:ptCount val="12"/>
                <c:pt idx="0">
                  <c:v>0</c:v>
                </c:pt>
                <c:pt idx="1">
                  <c:v>0</c:v>
                </c:pt>
                <c:pt idx="2">
                  <c:v>0.810126582278481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01F-483A-BE25-E02EBCEE909F}"/>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'1_ProcesosContratacion'!$F$66:$J$66</c:f>
              <c:strCache>
                <c:ptCount val="5"/>
                <c:pt idx="0">
                  <c:v>Trimestre 1</c:v>
                </c:pt>
                <c:pt idx="1">
                  <c:v>Trimestre 2 - Semestre 1</c:v>
                </c:pt>
                <c:pt idx="2">
                  <c:v>Trimestre 3</c:v>
                </c:pt>
                <c:pt idx="3">
                  <c:v>Trimestre 4 - Semestre 2</c:v>
                </c:pt>
                <c:pt idx="4">
                  <c:v>Anual - Acumulado</c:v>
                </c:pt>
              </c:strCache>
            </c:strRef>
          </c:cat>
          <c:val>
            <c:numRef>
              <c:f>'1_ProcesosContratacion'!$F$68:$J$68</c:f>
            </c:numRef>
          </c:val>
          <c:smooth val="0"/>
          <c:extLst>
            <c:ext xmlns:c16="http://schemas.microsoft.com/office/drawing/2014/chart" uri="{C3380CC4-5D6E-409C-BE32-E72D297353CC}">
              <c16:uniqueId val="{00000001-D01F-483A-BE25-E02EBCEE909F}"/>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('3_Certificaciones'!$E$38:$G$38,'3_Certificaciones'!$I$38:$K$38,'3_Certificaciones'!$N$38:$P$38,'3_Certificaciones'!$R$38:$T$38)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D01F-483A-BE25-E02EBCEE909F}"/>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1F-483A-BE25-E02EBCEE909F}"/>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01F-483A-BE25-E02EBCEE909F}"/>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01F-483A-BE25-E02EBCEE909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('3_Certificaciones'!$E$41:$G$41,'3_Certificaciones'!$I$41:$K$41,'3_Certificaciones'!$N$41:$P$41,'3_Certificaciones'!$R$41:$T$41)</c:f>
              <c:numCache>
                <c:formatCode>0.0%</c:formatCode>
                <c:ptCount val="12"/>
                <c:pt idx="0">
                  <c:v>0</c:v>
                </c:pt>
                <c:pt idx="1">
                  <c:v>0</c:v>
                </c:pt>
                <c:pt idx="2">
                  <c:v>0.95309009679821299</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D01F-483A-BE25-E02EBCEE909F}"/>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('4_TramiteLiquidaciones'!$E$34:$G$34,'4_TramiteLiquidaciones'!$I$34:$K$34,'4_TramiteLiquidaciones'!$N$34:$P$34,'4_TramiteLiquidaciones'!$R$34:$T$34)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('4_TramiteLiquidaciones'!$E$37:$G$37,'4_TramiteLiquidaciones'!$I$37:$K$37,'4_TramiteLiquidaciones'!$N$37:$P$37,'4_TramiteLiquidaciones'!$R$37:$T$37)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446-4A00-B938-8A773EA8FC1B}"/>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'1_ProcesosContratacion'!$F$66:$J$66</c:f>
              <c:strCache>
                <c:ptCount val="5"/>
                <c:pt idx="0">
                  <c:v>Trimestre 1</c:v>
                </c:pt>
                <c:pt idx="1">
                  <c:v>Trimestre 2 - Semestre 1</c:v>
                </c:pt>
                <c:pt idx="2">
                  <c:v>Trimestre 3</c:v>
                </c:pt>
                <c:pt idx="3">
                  <c:v>Trimestre 4 - Semestre 2</c:v>
                </c:pt>
                <c:pt idx="4">
                  <c:v>Anual - Acumulado</c:v>
                </c:pt>
              </c:strCache>
            </c:strRef>
          </c:cat>
          <c:val>
            <c:numRef>
              <c:f>'1_ProcesosContratacion'!$F$68:$J$68</c:f>
            </c:numRef>
          </c:val>
          <c:smooth val="0"/>
          <c:extLst>
            <c:ext xmlns:c16="http://schemas.microsoft.com/office/drawing/2014/chart" uri="{C3380CC4-5D6E-409C-BE32-E72D297353CC}">
              <c16:uniqueId val="{00000001-F446-4A00-B938-8A773EA8FC1B}"/>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('4_TramiteLiquidaciones'!$E$38:$G$38,'4_TramiteLiquidaciones'!$I$38:$K$38,'4_TramiteLiquidaciones'!$N$38:$P$38,'4_TramiteLiquidaciones'!$R$38:$T$38)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F446-4A00-B938-8A773EA8FC1B}"/>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46-4A00-B938-8A773EA8FC1B}"/>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46-4A00-B938-8A773EA8FC1B}"/>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46-4A00-B938-8A773EA8FC1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('4_TramiteLiquidaciones'!$E$41:$G$41,'4_TramiteLiquidaciones'!$I$41:$K$41,'4_TramiteLiquidaciones'!$N$41:$P$41,'4_TramiteLiquidaciones'!$R$41:$T$41)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F446-4A00-B938-8A773EA8FC1B}"/>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3" name="2 Conector recto">
          <a:extLst>
            <a:ext uri="{FF2B5EF4-FFF2-40B4-BE49-F238E27FC236}">
              <a16:creationId xmlns:a16="http://schemas.microsoft.com/office/drawing/2014/main" id="{00000000-0008-0000-0100-000003000000}"/>
            </a:ext>
          </a:extLst>
        </xdr:cNvPr>
        <xdr:cNvCxnSpPr/>
      </xdr:nvCxnSpPr>
      <xdr:spPr>
        <a:xfrm>
          <a:off x="4060041" y="4191000"/>
          <a:ext cx="3583781"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68356</xdr:colOff>
      <xdr:row>43</xdr:row>
      <xdr:rowOff>11906</xdr:rowOff>
    </xdr:from>
    <xdr:to>
      <xdr:col>11</xdr:col>
      <xdr:colOff>891288</xdr:colOff>
      <xdr:row>61</xdr:row>
      <xdr:rowOff>182906</xdr:rowOff>
    </xdr:to>
    <xdr:graphicFrame macro="">
      <xdr:nvGraphicFramePr>
        <xdr:cNvPr id="9" name="8 Gráfico">
          <a:extLst>
            <a:ext uri="{FF2B5EF4-FFF2-40B4-BE49-F238E27FC236}">
              <a16:creationId xmlns:a16="http://schemas.microsoft.com/office/drawing/2014/main" id="{00000000-0008-0000-0100-000009000000}"/>
            </a:ext>
            <a:ext uri="{147F2762-F138-4A5C-976F-8EAC2B608ADB}">
              <a16:predDERef xmlns:a16="http://schemas.microsoft.com/office/drawing/2014/main" pre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2" name="Imagen 1">
          <a:extLst>
            <a:ext uri="{FF2B5EF4-FFF2-40B4-BE49-F238E27FC236}">
              <a16:creationId xmlns:a16="http://schemas.microsoft.com/office/drawing/2014/main" id="{F037D43A-6E08-4C46-AA13-5771034E763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2668" y="246925"/>
          <a:ext cx="2441725" cy="139346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88638BB3-4447-478B-9E53-C1850DAF065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2" name="2 Conector recto">
          <a:extLst>
            <a:ext uri="{FF2B5EF4-FFF2-40B4-BE49-F238E27FC236}">
              <a16:creationId xmlns:a16="http://schemas.microsoft.com/office/drawing/2014/main" id="{B1E905A5-7963-4DA7-B4B9-AD66580DBB3D}"/>
            </a:ext>
          </a:extLst>
        </xdr:cNvPr>
        <xdr:cNvCxnSpPr/>
      </xdr:nvCxnSpPr>
      <xdr:spPr>
        <a:xfrm>
          <a:off x="4838233" y="9227820"/>
          <a:ext cx="420624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A4826FFA-35F0-4EE9-9BA9-AB8ED5553298}"/>
            </a:ext>
            <a:ext uri="{147F2762-F138-4A5C-976F-8EAC2B608ADB}">
              <a16:predDERef xmlns:a16="http://schemas.microsoft.com/office/drawing/2014/main" pred="{B1E905A5-7963-4DA7-B4B9-AD66580DBB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B11B261C-2BF7-4095-BCAB-D90AD3D7F70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7022" y="218078"/>
          <a:ext cx="2529174"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4B99C536-B013-48B6-8BFF-98745917CB3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75435" cy="86540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2" name="2 Conector recto">
          <a:extLst>
            <a:ext uri="{FF2B5EF4-FFF2-40B4-BE49-F238E27FC236}">
              <a16:creationId xmlns:a16="http://schemas.microsoft.com/office/drawing/2014/main" id="{85ED6F51-F6F0-4655-8D3D-6FDD8EF0DFE9}"/>
            </a:ext>
          </a:extLst>
        </xdr:cNvPr>
        <xdr:cNvCxnSpPr/>
      </xdr:nvCxnSpPr>
      <xdr:spPr>
        <a:xfrm>
          <a:off x="4838233" y="9227820"/>
          <a:ext cx="420624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54C16C72-632F-4B9C-8970-88C9976701AB}"/>
            </a:ext>
            <a:ext uri="{147F2762-F138-4A5C-976F-8EAC2B608ADB}">
              <a16:predDERef xmlns:a16="http://schemas.microsoft.com/office/drawing/2014/main" pred="{85ED6F51-F6F0-4655-8D3D-6FDD8EF0D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FAA691C8-496F-45E2-B0C2-596846EB2C9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7022" y="218078"/>
          <a:ext cx="2529174"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6D17EC99-E4BC-4DD9-AACF-F849C512B4F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75435" cy="86540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2" name="2 Conector recto">
          <a:extLst>
            <a:ext uri="{FF2B5EF4-FFF2-40B4-BE49-F238E27FC236}">
              <a16:creationId xmlns:a16="http://schemas.microsoft.com/office/drawing/2014/main" id="{95F250EF-77EF-4784-9CA0-2FA9B61EE3A3}"/>
            </a:ext>
          </a:extLst>
        </xdr:cNvPr>
        <xdr:cNvCxnSpPr/>
      </xdr:nvCxnSpPr>
      <xdr:spPr>
        <a:xfrm>
          <a:off x="4388653" y="9296400"/>
          <a:ext cx="5238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7A0E00FB-FAFB-475B-BA3B-49281FEF33A3}"/>
            </a:ext>
            <a:ext uri="{147F2762-F138-4A5C-976F-8EAC2B608ADB}">
              <a16:predDERef xmlns:a16="http://schemas.microsoft.com/office/drawing/2014/main" pred="{85ED6F51-F6F0-4655-8D3D-6FDD8EF0D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71FD4ACC-5615-4FF5-83B8-993E9ED8068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53D923A1-EBFA-4601-8580-689934BBBF5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0175A2-9C10-4EC9-BBD9-7AF96F7AE01B}" name="OBJETIVO" displayName="OBJETIVO" ref="B3:B31" totalsRowShown="0" headerRowDxfId="41" dataDxfId="40">
  <autoFilter ref="B3:B31" xr:uid="{C70175A2-9C10-4EC9-BBD9-7AF96F7AE01B}"/>
  <tableColumns count="1">
    <tableColumn id="1" xr3:uid="{ED6A0542-DF38-4000-86EC-6F55D27E6F5B}" name="Columna1" dataDxfId="3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6A1747-0C8D-4A1C-82B9-F02E1135BC9F}" name="OBJETOS" displayName="OBJETOS" ref="C3:C24" totalsRowShown="0" headerRowDxfId="38" dataDxfId="37">
  <autoFilter ref="C3:C24" xr:uid="{E56A1747-0C8D-4A1C-82B9-F02E1135BC9F}"/>
  <tableColumns count="1">
    <tableColumn id="1" xr3:uid="{B15ECE03-2F2F-4932-91E0-939D94571D89}" name="Columna1" dataDxfId="3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AD271"/>
  <sheetViews>
    <sheetView showGridLines="0" topLeftCell="E1" zoomScale="70" zoomScaleNormal="70" workbookViewId="0">
      <selection activeCell="J5" sqref="J5"/>
    </sheetView>
  </sheetViews>
  <sheetFormatPr defaultColWidth="29" defaultRowHeight="15.75"/>
  <cols>
    <col min="1" max="1" width="29" style="19"/>
    <col min="2" max="2" width="42.42578125" style="19" customWidth="1"/>
    <col min="3" max="5" width="29" style="19"/>
    <col min="6" max="6" width="30.85546875" style="19" customWidth="1"/>
    <col min="7" max="16384" width="29" style="19"/>
  </cols>
  <sheetData>
    <row r="2" spans="1:10">
      <c r="A2" s="18"/>
      <c r="B2" s="18"/>
      <c r="C2" s="18"/>
      <c r="D2" s="18"/>
      <c r="E2" s="18"/>
      <c r="F2" s="18"/>
      <c r="G2" s="18"/>
      <c r="H2" s="18"/>
      <c r="J2" s="19" t="s">
        <v>0</v>
      </c>
    </row>
    <row r="3" spans="1:10" ht="16.5" thickBot="1">
      <c r="A3" s="18"/>
      <c r="B3" s="18" t="s">
        <v>1</v>
      </c>
      <c r="C3" s="20" t="s">
        <v>2</v>
      </c>
      <c r="D3" s="20" t="s">
        <v>3</v>
      </c>
      <c r="E3" s="20" t="s">
        <v>4</v>
      </c>
      <c r="F3" s="20"/>
      <c r="G3" s="20"/>
      <c r="H3" s="20"/>
      <c r="J3" s="19" t="s">
        <v>5</v>
      </c>
    </row>
    <row r="4" spans="1:10" ht="58.5" thickBot="1">
      <c r="A4" s="18"/>
      <c r="B4" s="20" t="s">
        <v>6</v>
      </c>
      <c r="C4" s="103" t="s">
        <v>6</v>
      </c>
      <c r="D4" s="105" t="s">
        <v>7</v>
      </c>
      <c r="E4" s="18" t="s">
        <v>8</v>
      </c>
      <c r="F4" s="18"/>
      <c r="G4" s="18"/>
      <c r="H4" s="18"/>
      <c r="J4" s="19" t="s">
        <v>9</v>
      </c>
    </row>
    <row r="5" spans="1:10" ht="147.75" thickBot="1">
      <c r="A5" s="18"/>
      <c r="B5" s="20" t="s">
        <v>10</v>
      </c>
      <c r="C5" s="104" t="s">
        <v>11</v>
      </c>
      <c r="D5" s="105" t="s">
        <v>12</v>
      </c>
      <c r="E5" s="18" t="s">
        <v>13</v>
      </c>
      <c r="F5" s="18"/>
      <c r="G5" s="18"/>
      <c r="H5" s="18"/>
      <c r="J5" s="19" t="s">
        <v>14</v>
      </c>
    </row>
    <row r="6" spans="1:10" ht="72.75" thickBot="1">
      <c r="A6" s="18"/>
      <c r="B6" s="20" t="s">
        <v>15</v>
      </c>
      <c r="C6" s="103" t="s">
        <v>15</v>
      </c>
      <c r="D6" s="105" t="s">
        <v>16</v>
      </c>
      <c r="E6" s="18" t="s">
        <v>17</v>
      </c>
      <c r="F6" s="18"/>
      <c r="G6" s="18"/>
      <c r="H6" s="18"/>
      <c r="J6" s="19" t="s">
        <v>18</v>
      </c>
    </row>
    <row r="7" spans="1:10" ht="44.25" thickBot="1">
      <c r="A7" s="18"/>
      <c r="B7" s="20" t="s">
        <v>19</v>
      </c>
      <c r="C7" s="103" t="s">
        <v>19</v>
      </c>
      <c r="D7" s="105" t="s">
        <v>20</v>
      </c>
      <c r="E7" s="18" t="s">
        <v>21</v>
      </c>
      <c r="F7" s="18"/>
      <c r="G7" s="18"/>
      <c r="H7" s="18"/>
      <c r="J7" s="19" t="s">
        <v>22</v>
      </c>
    </row>
    <row r="8" spans="1:10" ht="231">
      <c r="A8" s="18"/>
      <c r="B8" s="20" t="s">
        <v>23</v>
      </c>
      <c r="C8" s="104" t="s">
        <v>24</v>
      </c>
      <c r="D8" s="105" t="s">
        <v>25</v>
      </c>
      <c r="E8" s="18" t="s">
        <v>26</v>
      </c>
      <c r="F8" s="18"/>
      <c r="G8" s="18"/>
      <c r="H8" s="18"/>
      <c r="J8" s="19" t="s">
        <v>27</v>
      </c>
    </row>
    <row r="9" spans="1:10" ht="30">
      <c r="A9" s="18"/>
      <c r="B9" s="20" t="s">
        <v>28</v>
      </c>
      <c r="C9" s="103" t="s">
        <v>28</v>
      </c>
      <c r="D9" s="18"/>
      <c r="E9" s="18"/>
      <c r="F9" s="18"/>
      <c r="G9" s="18"/>
      <c r="H9" s="18"/>
      <c r="J9" s="19" t="s">
        <v>29</v>
      </c>
    </row>
    <row r="10" spans="1:10" ht="30">
      <c r="A10" s="18"/>
      <c r="B10" s="20" t="s">
        <v>30</v>
      </c>
      <c r="C10" s="103" t="s">
        <v>30</v>
      </c>
      <c r="D10" s="18"/>
      <c r="E10" s="18"/>
      <c r="F10" s="18"/>
      <c r="G10" s="18"/>
      <c r="H10" s="18"/>
    </row>
    <row r="11" spans="1:10" ht="30">
      <c r="A11" s="18"/>
      <c r="B11" s="20" t="s">
        <v>31</v>
      </c>
      <c r="C11" s="103" t="s">
        <v>31</v>
      </c>
      <c r="D11" s="18"/>
      <c r="E11" s="18"/>
      <c r="F11" s="18"/>
      <c r="G11" s="18"/>
      <c r="H11" s="18"/>
    </row>
    <row r="12" spans="1:10" ht="21">
      <c r="A12" s="18"/>
      <c r="B12" s="21" t="s">
        <v>32</v>
      </c>
      <c r="C12" s="103" t="s">
        <v>32</v>
      </c>
      <c r="D12" s="18"/>
      <c r="E12" s="18"/>
      <c r="F12" s="18"/>
      <c r="G12" s="18"/>
      <c r="H12" s="18"/>
    </row>
    <row r="13" spans="1:10" ht="30">
      <c r="A13" s="18"/>
      <c r="B13" s="21" t="s">
        <v>33</v>
      </c>
      <c r="C13" s="103" t="s">
        <v>33</v>
      </c>
      <c r="D13" s="18"/>
      <c r="E13" s="18"/>
      <c r="F13" s="18"/>
      <c r="G13" s="18"/>
      <c r="H13" s="18"/>
    </row>
    <row r="14" spans="1:10" ht="231">
      <c r="A14" s="18"/>
      <c r="B14" s="20" t="s">
        <v>34</v>
      </c>
      <c r="C14" s="104" t="s">
        <v>35</v>
      </c>
      <c r="D14" s="18"/>
      <c r="E14" s="18"/>
      <c r="F14" s="18"/>
      <c r="G14" s="18"/>
      <c r="H14" s="18"/>
    </row>
    <row r="15" spans="1:10" ht="409.5">
      <c r="A15" s="18"/>
      <c r="B15" s="20" t="s">
        <v>36</v>
      </c>
      <c r="C15" s="104" t="s">
        <v>37</v>
      </c>
      <c r="D15" s="18"/>
      <c r="E15" s="18"/>
      <c r="F15" s="18"/>
      <c r="G15" s="18"/>
      <c r="H15" s="18"/>
    </row>
    <row r="16" spans="1:10" ht="409.5">
      <c r="A16" s="18"/>
      <c r="B16" s="20" t="s">
        <v>38</v>
      </c>
      <c r="C16" s="104" t="s">
        <v>39</v>
      </c>
      <c r="D16" s="18"/>
      <c r="E16" s="18"/>
      <c r="F16" s="18"/>
      <c r="G16" s="18"/>
      <c r="H16" s="18"/>
    </row>
    <row r="17" spans="1:8" ht="399">
      <c r="A17" s="18"/>
      <c r="B17" s="20" t="s">
        <v>40</v>
      </c>
      <c r="C17" s="104" t="s">
        <v>41</v>
      </c>
      <c r="D17" s="18"/>
      <c r="E17" s="18"/>
      <c r="F17" s="18"/>
      <c r="G17" s="18"/>
      <c r="H17" s="18"/>
    </row>
    <row r="18" spans="1:8" ht="294">
      <c r="A18" s="18"/>
      <c r="B18" s="20" t="s">
        <v>42</v>
      </c>
      <c r="C18" s="104" t="s">
        <v>43</v>
      </c>
      <c r="D18" s="18"/>
      <c r="E18" s="18"/>
      <c r="F18" s="18"/>
      <c r="G18" s="18"/>
      <c r="H18" s="18"/>
    </row>
    <row r="19" spans="1:8" ht="336">
      <c r="A19" s="18"/>
      <c r="B19" s="18" t="s">
        <v>44</v>
      </c>
      <c r="C19" s="104" t="s">
        <v>45</v>
      </c>
      <c r="D19" s="18"/>
      <c r="E19" s="18"/>
      <c r="F19" s="18"/>
      <c r="G19" s="18"/>
      <c r="H19" s="18"/>
    </row>
    <row r="20" spans="1:8" ht="336">
      <c r="B20" s="19" t="s">
        <v>46</v>
      </c>
      <c r="C20" s="104" t="s">
        <v>47</v>
      </c>
      <c r="F20" s="16" t="s">
        <v>48</v>
      </c>
    </row>
    <row r="21" spans="1:8" ht="252">
      <c r="B21" s="19" t="s">
        <v>49</v>
      </c>
      <c r="C21" s="104" t="s">
        <v>50</v>
      </c>
      <c r="F21" s="16" t="s">
        <v>51</v>
      </c>
    </row>
    <row r="22" spans="1:8" ht="105">
      <c r="F22" s="16" t="s">
        <v>52</v>
      </c>
    </row>
    <row r="23" spans="1:8" ht="90">
      <c r="F23" s="16" t="s">
        <v>53</v>
      </c>
    </row>
    <row r="24" spans="1:8" ht="60">
      <c r="D24" s="22" t="str">
        <f>+CONCATENATE(PROCES,SUBPROCES)</f>
        <v>Gestión Contractual</v>
      </c>
      <c r="F24" s="16" t="s">
        <v>54</v>
      </c>
    </row>
    <row r="25" spans="1:8" ht="30">
      <c r="F25" s="16" t="s">
        <v>55</v>
      </c>
    </row>
    <row r="27" spans="1:8" ht="173.25">
      <c r="B27" s="23" t="s">
        <v>56</v>
      </c>
      <c r="C27" s="24" t="s">
        <v>57</v>
      </c>
    </row>
    <row r="28" spans="1:8" ht="126">
      <c r="B28" s="23" t="s">
        <v>58</v>
      </c>
      <c r="C28" s="24" t="s">
        <v>59</v>
      </c>
    </row>
    <row r="29" spans="1:8" ht="157.5">
      <c r="B29" s="23" t="s">
        <v>60</v>
      </c>
      <c r="C29" s="24" t="s">
        <v>61</v>
      </c>
    </row>
    <row r="30" spans="1:8" ht="204.75">
      <c r="B30" s="23" t="s">
        <v>62</v>
      </c>
      <c r="C30" s="24" t="s">
        <v>63</v>
      </c>
    </row>
    <row r="31" spans="1:8" ht="78.75">
      <c r="B31" s="23" t="s">
        <v>64</v>
      </c>
      <c r="C31" s="24" t="s">
        <v>65</v>
      </c>
    </row>
    <row r="32" spans="1:8" ht="283.5">
      <c r="B32" s="23" t="s">
        <v>66</v>
      </c>
      <c r="C32" s="24" t="s">
        <v>67</v>
      </c>
    </row>
    <row r="33" spans="2:3" ht="189">
      <c r="B33" s="23" t="s">
        <v>68</v>
      </c>
      <c r="C33" s="24" t="s">
        <v>69</v>
      </c>
    </row>
    <row r="34" spans="2:3" ht="141.75">
      <c r="B34" s="23" t="s">
        <v>70</v>
      </c>
      <c r="C34" s="24" t="s">
        <v>71</v>
      </c>
    </row>
    <row r="35" spans="2:3" ht="189">
      <c r="B35" s="23" t="s">
        <v>72</v>
      </c>
      <c r="C35" s="24" t="s">
        <v>73</v>
      </c>
    </row>
    <row r="36" spans="2:3" ht="220.5">
      <c r="B36" s="23" t="s">
        <v>74</v>
      </c>
      <c r="C36" s="24" t="s">
        <v>75</v>
      </c>
    </row>
    <row r="37" spans="2:3" ht="267.75">
      <c r="B37" s="23" t="s">
        <v>76</v>
      </c>
      <c r="C37" s="24" t="s">
        <v>77</v>
      </c>
    </row>
    <row r="38" spans="2:3" ht="204.75">
      <c r="B38" s="23" t="s">
        <v>78</v>
      </c>
      <c r="C38" s="24" t="s">
        <v>79</v>
      </c>
    </row>
    <row r="39" spans="2:3" ht="236.25">
      <c r="B39" s="23" t="s">
        <v>80</v>
      </c>
      <c r="C39" s="24" t="s">
        <v>81</v>
      </c>
    </row>
    <row r="40" spans="2:3" ht="141.75">
      <c r="B40" s="23" t="s">
        <v>82</v>
      </c>
      <c r="C40" s="24" t="s">
        <v>83</v>
      </c>
    </row>
    <row r="41" spans="2:3" ht="126">
      <c r="B41" s="23" t="s">
        <v>84</v>
      </c>
      <c r="C41" s="24" t="s">
        <v>85</v>
      </c>
    </row>
    <row r="42" spans="2:3" ht="126">
      <c r="B42" s="23" t="s">
        <v>86</v>
      </c>
      <c r="C42" s="24" t="s">
        <v>87</v>
      </c>
    </row>
    <row r="43" spans="2:3" ht="236.25">
      <c r="B43" s="23" t="s">
        <v>88</v>
      </c>
      <c r="C43" s="24" t="s">
        <v>89</v>
      </c>
    </row>
    <row r="44" spans="2:3" ht="236.25">
      <c r="B44" s="23" t="s">
        <v>90</v>
      </c>
      <c r="C44" s="24" t="s">
        <v>91</v>
      </c>
    </row>
    <row r="45" spans="2:3" ht="189">
      <c r="B45" s="23" t="s">
        <v>92</v>
      </c>
      <c r="C45" s="24" t="s">
        <v>93</v>
      </c>
    </row>
    <row r="46" spans="2:3" ht="189">
      <c r="B46" s="23" t="s">
        <v>94</v>
      </c>
      <c r="C46" s="24" t="s">
        <v>95</v>
      </c>
    </row>
    <row r="47" spans="2:3" ht="157.5">
      <c r="B47" s="23" t="s">
        <v>96</v>
      </c>
      <c r="C47" s="24" t="s">
        <v>97</v>
      </c>
    </row>
    <row r="48" spans="2:3" ht="110.25">
      <c r="B48" s="23" t="s">
        <v>98</v>
      </c>
      <c r="C48" s="24" t="s">
        <v>99</v>
      </c>
    </row>
    <row r="49" spans="2:7" ht="157.5">
      <c r="B49" s="23" t="s">
        <v>100</v>
      </c>
      <c r="C49" s="24" t="s">
        <v>101</v>
      </c>
    </row>
    <row r="50" spans="2:7" ht="204.75">
      <c r="B50" s="23" t="s">
        <v>102</v>
      </c>
      <c r="C50" s="24" t="s">
        <v>41</v>
      </c>
    </row>
    <row r="51" spans="2:7" ht="126">
      <c r="B51" s="23" t="s">
        <v>103</v>
      </c>
      <c r="C51" s="24" t="s">
        <v>104</v>
      </c>
    </row>
    <row r="52" spans="2:7" ht="252">
      <c r="B52" s="23" t="s">
        <v>105</v>
      </c>
      <c r="C52" s="24" t="s">
        <v>106</v>
      </c>
    </row>
    <row r="53" spans="2:7" ht="173.25">
      <c r="B53" s="23" t="s">
        <v>107</v>
      </c>
      <c r="C53" s="24" t="s">
        <v>108</v>
      </c>
    </row>
    <row r="54" spans="2:7" ht="78.75">
      <c r="B54" s="23" t="s">
        <v>109</v>
      </c>
      <c r="C54" s="24" t="s">
        <v>110</v>
      </c>
    </row>
    <row r="55" spans="2:7" ht="189.75" thickBot="1">
      <c r="B55" s="25" t="s">
        <v>111</v>
      </c>
      <c r="C55" s="26" t="s">
        <v>112</v>
      </c>
    </row>
    <row r="62" spans="2:7" ht="94.5">
      <c r="B62" s="23" t="s">
        <v>56</v>
      </c>
      <c r="C62" s="27" t="s">
        <v>113</v>
      </c>
      <c r="F62" s="19" t="s">
        <v>13</v>
      </c>
      <c r="G62" s="19" t="s">
        <v>114</v>
      </c>
    </row>
    <row r="63" spans="2:7" ht="47.25">
      <c r="B63" s="23" t="s">
        <v>58</v>
      </c>
      <c r="C63" s="27" t="s">
        <v>115</v>
      </c>
      <c r="F63" s="19" t="s">
        <v>8</v>
      </c>
      <c r="G63" s="19" t="s">
        <v>116</v>
      </c>
    </row>
    <row r="64" spans="2:7" ht="63">
      <c r="B64" s="23" t="s">
        <v>64</v>
      </c>
      <c r="C64" s="27" t="s">
        <v>117</v>
      </c>
      <c r="F64" s="19" t="s">
        <v>26</v>
      </c>
      <c r="G64" s="19" t="s">
        <v>118</v>
      </c>
    </row>
    <row r="65" spans="2:3" ht="30">
      <c r="B65" s="23" t="s">
        <v>60</v>
      </c>
      <c r="C65" s="27" t="s">
        <v>117</v>
      </c>
    </row>
    <row r="66" spans="2:3" ht="45">
      <c r="B66" s="23" t="s">
        <v>62</v>
      </c>
      <c r="C66" s="27" t="s">
        <v>119</v>
      </c>
    </row>
    <row r="67" spans="2:3" ht="75">
      <c r="B67" s="23" t="s">
        <v>66</v>
      </c>
      <c r="C67" s="27" t="s">
        <v>120</v>
      </c>
    </row>
    <row r="68" spans="2:3" ht="75">
      <c r="B68" s="23" t="s">
        <v>68</v>
      </c>
      <c r="C68" s="27" t="s">
        <v>120</v>
      </c>
    </row>
    <row r="69" spans="2:3" ht="75">
      <c r="B69" s="23" t="s">
        <v>70</v>
      </c>
      <c r="C69" s="27" t="s">
        <v>120</v>
      </c>
    </row>
    <row r="70" spans="2:3" ht="45">
      <c r="B70" s="23" t="s">
        <v>72</v>
      </c>
      <c r="C70" s="27" t="s">
        <v>113</v>
      </c>
    </row>
    <row r="71" spans="2:3" ht="45">
      <c r="B71" s="23" t="s">
        <v>74</v>
      </c>
      <c r="C71" s="27" t="s">
        <v>121</v>
      </c>
    </row>
    <row r="72" spans="2:3" ht="90">
      <c r="B72" s="23" t="s">
        <v>76</v>
      </c>
      <c r="C72" s="28" t="s">
        <v>122</v>
      </c>
    </row>
    <row r="73" spans="2:3" ht="45">
      <c r="B73" s="23" t="s">
        <v>78</v>
      </c>
      <c r="C73" s="27" t="s">
        <v>123</v>
      </c>
    </row>
    <row r="74" spans="2:3" ht="75">
      <c r="B74" s="23" t="s">
        <v>80</v>
      </c>
      <c r="C74" s="27" t="s">
        <v>120</v>
      </c>
    </row>
    <row r="75" spans="2:3">
      <c r="B75" s="23" t="s">
        <v>82</v>
      </c>
      <c r="C75" s="27" t="s">
        <v>124</v>
      </c>
    </row>
    <row r="76" spans="2:3" ht="30">
      <c r="B76" s="23" t="s">
        <v>84</v>
      </c>
      <c r="C76" s="27" t="s">
        <v>125</v>
      </c>
    </row>
    <row r="77" spans="2:3" ht="45">
      <c r="B77" s="23" t="s">
        <v>86</v>
      </c>
      <c r="C77" s="27" t="s">
        <v>125</v>
      </c>
    </row>
    <row r="78" spans="2:3">
      <c r="B78" s="23" t="s">
        <v>88</v>
      </c>
      <c r="C78" s="27" t="s">
        <v>124</v>
      </c>
    </row>
    <row r="79" spans="2:3" ht="30">
      <c r="B79" s="23" t="s">
        <v>90</v>
      </c>
      <c r="C79" s="27" t="s">
        <v>126</v>
      </c>
    </row>
    <row r="80" spans="2:3">
      <c r="B80" s="23" t="s">
        <v>92</v>
      </c>
      <c r="C80" s="27" t="s">
        <v>124</v>
      </c>
    </row>
    <row r="81" spans="2:4">
      <c r="B81" s="23" t="s">
        <v>94</v>
      </c>
      <c r="C81" s="27" t="s">
        <v>124</v>
      </c>
    </row>
    <row r="82" spans="2:4" ht="45">
      <c r="B82" s="23" t="s">
        <v>96</v>
      </c>
      <c r="C82" s="27" t="s">
        <v>127</v>
      </c>
    </row>
    <row r="83" spans="2:4" ht="45">
      <c r="B83" s="23" t="s">
        <v>98</v>
      </c>
      <c r="C83" s="27" t="s">
        <v>127</v>
      </c>
    </row>
    <row r="84" spans="2:4" ht="45">
      <c r="B84" s="23" t="s">
        <v>100</v>
      </c>
      <c r="C84" s="27" t="s">
        <v>128</v>
      </c>
    </row>
    <row r="85" spans="2:4">
      <c r="B85" s="23" t="s">
        <v>102</v>
      </c>
      <c r="C85" s="27" t="s">
        <v>124</v>
      </c>
    </row>
    <row r="86" spans="2:4">
      <c r="B86" s="23" t="s">
        <v>103</v>
      </c>
      <c r="C86" s="27" t="s">
        <v>129</v>
      </c>
    </row>
    <row r="87" spans="2:4" ht="30">
      <c r="B87" s="23" t="s">
        <v>105</v>
      </c>
      <c r="C87" s="27" t="s">
        <v>129</v>
      </c>
    </row>
    <row r="88" spans="2:4" ht="30">
      <c r="B88" s="23" t="s">
        <v>107</v>
      </c>
      <c r="C88" s="27" t="s">
        <v>129</v>
      </c>
    </row>
    <row r="89" spans="2:4">
      <c r="B89" s="23" t="s">
        <v>109</v>
      </c>
      <c r="C89" s="27" t="s">
        <v>130</v>
      </c>
    </row>
    <row r="90" spans="2:4" ht="30.75" thickBot="1">
      <c r="B90" s="25" t="s">
        <v>111</v>
      </c>
      <c r="C90" s="27" t="s">
        <v>115</v>
      </c>
    </row>
    <row r="94" spans="2:4">
      <c r="D94" s="19" t="str">
        <f>VLOOKUP($D$95,$B$97:$C$125,2,0)</f>
        <v>VEINTITRES</v>
      </c>
    </row>
    <row r="95" spans="2:4">
      <c r="D95" s="22" t="str">
        <f>+CONCATENATE(PROCES,SUBPROCES)</f>
        <v>Gestión Contractual</v>
      </c>
    </row>
    <row r="97" spans="2:4" ht="75">
      <c r="B97" s="23" t="s">
        <v>56</v>
      </c>
      <c r="C97" s="29" t="s">
        <v>131</v>
      </c>
      <c r="D97" s="19" t="s">
        <v>132</v>
      </c>
    </row>
    <row r="98" spans="2:4" ht="30">
      <c r="B98" s="23" t="s">
        <v>58</v>
      </c>
      <c r="C98" s="29" t="s">
        <v>133</v>
      </c>
      <c r="D98" s="19" t="s">
        <v>134</v>
      </c>
    </row>
    <row r="99" spans="2:4">
      <c r="B99" s="23" t="s">
        <v>64</v>
      </c>
      <c r="C99" s="29" t="s">
        <v>135</v>
      </c>
      <c r="D99" s="19" t="s">
        <v>136</v>
      </c>
    </row>
    <row r="100" spans="2:4" ht="45">
      <c r="B100" s="23" t="s">
        <v>62</v>
      </c>
      <c r="C100" s="29" t="s">
        <v>137</v>
      </c>
      <c r="D100" s="19" t="s">
        <v>138</v>
      </c>
    </row>
    <row r="101" spans="2:4" ht="30">
      <c r="B101" s="23" t="s">
        <v>66</v>
      </c>
      <c r="C101" s="29" t="s">
        <v>139</v>
      </c>
      <c r="D101" s="19" t="s">
        <v>140</v>
      </c>
    </row>
    <row r="102" spans="2:4">
      <c r="B102" s="23" t="s">
        <v>68</v>
      </c>
      <c r="C102" s="29" t="s">
        <v>141</v>
      </c>
      <c r="D102" s="19" t="s">
        <v>142</v>
      </c>
    </row>
    <row r="103" spans="2:4" ht="30">
      <c r="B103" s="23" t="s">
        <v>70</v>
      </c>
      <c r="C103" s="29" t="s">
        <v>143</v>
      </c>
      <c r="D103" s="19" t="s">
        <v>144</v>
      </c>
    </row>
    <row r="104" spans="2:4" ht="45">
      <c r="B104" s="23" t="s">
        <v>72</v>
      </c>
      <c r="C104" s="29" t="s">
        <v>145</v>
      </c>
      <c r="D104" s="19" t="s">
        <v>146</v>
      </c>
    </row>
    <row r="105" spans="2:4" ht="30">
      <c r="B105" s="23" t="s">
        <v>74</v>
      </c>
      <c r="C105" s="29" t="s">
        <v>147</v>
      </c>
      <c r="D105" s="19" t="s">
        <v>148</v>
      </c>
    </row>
    <row r="106" spans="2:4" ht="90">
      <c r="B106" s="23" t="s">
        <v>76</v>
      </c>
      <c r="C106" s="29" t="s">
        <v>149</v>
      </c>
      <c r="D106" s="19" t="s">
        <v>150</v>
      </c>
    </row>
    <row r="107" spans="2:4" ht="45">
      <c r="B107" s="23" t="s">
        <v>78</v>
      </c>
      <c r="C107" s="29" t="s">
        <v>151</v>
      </c>
      <c r="D107" s="19" t="s">
        <v>152</v>
      </c>
    </row>
    <row r="108" spans="2:4" ht="30">
      <c r="B108" s="23" t="s">
        <v>80</v>
      </c>
      <c r="C108" s="29" t="s">
        <v>153</v>
      </c>
      <c r="D108" s="19" t="s">
        <v>154</v>
      </c>
    </row>
    <row r="109" spans="2:4">
      <c r="B109" s="23" t="s">
        <v>82</v>
      </c>
      <c r="C109" s="29" t="s">
        <v>155</v>
      </c>
      <c r="D109" s="19" t="s">
        <v>156</v>
      </c>
    </row>
    <row r="110" spans="2:4" ht="30">
      <c r="B110" s="23" t="s">
        <v>84</v>
      </c>
      <c r="C110" s="29" t="s">
        <v>157</v>
      </c>
      <c r="D110" s="19" t="s">
        <v>158</v>
      </c>
    </row>
    <row r="111" spans="2:4" ht="45">
      <c r="B111" s="23" t="s">
        <v>86</v>
      </c>
      <c r="C111" s="29" t="s">
        <v>159</v>
      </c>
      <c r="D111" s="19" t="s">
        <v>160</v>
      </c>
    </row>
    <row r="112" spans="2:4">
      <c r="B112" s="23" t="s">
        <v>88</v>
      </c>
      <c r="C112" s="29" t="s">
        <v>161</v>
      </c>
      <c r="D112" s="19" t="s">
        <v>162</v>
      </c>
    </row>
    <row r="113" spans="2:30" ht="30">
      <c r="B113" s="23" t="s">
        <v>90</v>
      </c>
      <c r="C113" s="29" t="s">
        <v>163</v>
      </c>
      <c r="D113" s="19" t="s">
        <v>164</v>
      </c>
    </row>
    <row r="114" spans="2:30">
      <c r="B114" s="23" t="s">
        <v>92</v>
      </c>
      <c r="C114" s="29" t="s">
        <v>165</v>
      </c>
      <c r="D114" s="19" t="s">
        <v>166</v>
      </c>
    </row>
    <row r="115" spans="2:30">
      <c r="B115" s="23" t="s">
        <v>94</v>
      </c>
      <c r="C115" s="29" t="s">
        <v>167</v>
      </c>
      <c r="D115" s="19" t="s">
        <v>168</v>
      </c>
    </row>
    <row r="116" spans="2:30" ht="45">
      <c r="B116" s="23" t="s">
        <v>96</v>
      </c>
      <c r="C116" s="29" t="s">
        <v>169</v>
      </c>
      <c r="D116" s="19" t="s">
        <v>170</v>
      </c>
    </row>
    <row r="117" spans="2:30" ht="45">
      <c r="B117" s="23" t="s">
        <v>98</v>
      </c>
      <c r="C117" s="29" t="s">
        <v>171</v>
      </c>
      <c r="D117" s="19" t="s">
        <v>172</v>
      </c>
    </row>
    <row r="118" spans="2:30" ht="45">
      <c r="B118" s="23" t="s">
        <v>100</v>
      </c>
      <c r="C118" s="29" t="s">
        <v>173</v>
      </c>
      <c r="D118" s="19" t="s">
        <v>174</v>
      </c>
    </row>
    <row r="119" spans="2:30">
      <c r="B119" s="23" t="s">
        <v>102</v>
      </c>
      <c r="C119" s="29" t="s">
        <v>175</v>
      </c>
      <c r="D119" s="19" t="s">
        <v>176</v>
      </c>
    </row>
    <row r="120" spans="2:30">
      <c r="B120" s="23" t="s">
        <v>103</v>
      </c>
      <c r="C120" s="29" t="s">
        <v>177</v>
      </c>
      <c r="D120" s="19" t="s">
        <v>178</v>
      </c>
    </row>
    <row r="121" spans="2:30" ht="30">
      <c r="B121" s="23" t="s">
        <v>105</v>
      </c>
      <c r="C121" s="29" t="s">
        <v>179</v>
      </c>
      <c r="D121" s="19" t="s">
        <v>180</v>
      </c>
    </row>
    <row r="122" spans="2:30" ht="30">
      <c r="B122" s="23" t="s">
        <v>107</v>
      </c>
      <c r="C122" s="29" t="s">
        <v>181</v>
      </c>
      <c r="D122" s="19" t="s">
        <v>182</v>
      </c>
    </row>
    <row r="123" spans="2:30">
      <c r="B123" s="23" t="s">
        <v>109</v>
      </c>
      <c r="C123" s="29" t="s">
        <v>183</v>
      </c>
      <c r="D123" s="19" t="s">
        <v>184</v>
      </c>
    </row>
    <row r="124" spans="2:30" ht="16.5" thickBot="1">
      <c r="B124" s="25" t="s">
        <v>111</v>
      </c>
      <c r="C124" s="29" t="s">
        <v>185</v>
      </c>
      <c r="D124" s="19" t="s">
        <v>186</v>
      </c>
    </row>
    <row r="125" spans="2:30" ht="30">
      <c r="B125" s="30" t="s">
        <v>60</v>
      </c>
      <c r="C125" s="29" t="s">
        <v>187</v>
      </c>
      <c r="D125" s="19" t="s">
        <v>188</v>
      </c>
    </row>
    <row r="127" spans="2:30">
      <c r="B127" s="31" t="s">
        <v>189</v>
      </c>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row>
    <row r="128" spans="2:30" ht="158.25" thickBot="1">
      <c r="B128" s="33" t="s">
        <v>56</v>
      </c>
      <c r="C128" s="33" t="s">
        <v>58</v>
      </c>
      <c r="D128" s="33" t="s">
        <v>64</v>
      </c>
      <c r="E128" s="33" t="s">
        <v>62</v>
      </c>
      <c r="F128" s="33" t="s">
        <v>66</v>
      </c>
      <c r="G128" s="33" t="s">
        <v>68</v>
      </c>
      <c r="H128" s="33" t="s">
        <v>70</v>
      </c>
      <c r="I128" s="33" t="s">
        <v>72</v>
      </c>
      <c r="J128" s="33" t="s">
        <v>74</v>
      </c>
      <c r="K128" s="33" t="s">
        <v>76</v>
      </c>
      <c r="L128" s="33" t="s">
        <v>78</v>
      </c>
      <c r="M128" s="33" t="s">
        <v>80</v>
      </c>
      <c r="N128" s="33" t="s">
        <v>82</v>
      </c>
      <c r="O128" s="33" t="s">
        <v>84</v>
      </c>
      <c r="P128" s="33" t="s">
        <v>86</v>
      </c>
      <c r="Q128" s="33" t="s">
        <v>88</v>
      </c>
      <c r="R128" s="33" t="s">
        <v>90</v>
      </c>
      <c r="S128" s="33" t="s">
        <v>92</v>
      </c>
      <c r="T128" s="33" t="s">
        <v>94</v>
      </c>
      <c r="U128" s="33" t="s">
        <v>96</v>
      </c>
      <c r="V128" s="33" t="s">
        <v>98</v>
      </c>
      <c r="W128" s="33" t="s">
        <v>100</v>
      </c>
      <c r="X128" s="33" t="s">
        <v>102</v>
      </c>
      <c r="Y128" s="33" t="s">
        <v>103</v>
      </c>
      <c r="Z128" s="33" t="s">
        <v>105</v>
      </c>
      <c r="AA128" s="33" t="s">
        <v>107</v>
      </c>
      <c r="AB128" s="33" t="s">
        <v>109</v>
      </c>
      <c r="AC128" s="34" t="s">
        <v>111</v>
      </c>
      <c r="AD128" s="34" t="s">
        <v>60</v>
      </c>
    </row>
    <row r="129" spans="2:30" ht="16.5" thickBot="1">
      <c r="B129" s="35" t="s">
        <v>131</v>
      </c>
      <c r="C129" s="29" t="s">
        <v>133</v>
      </c>
      <c r="D129" s="29" t="s">
        <v>135</v>
      </c>
      <c r="E129" s="29" t="s">
        <v>137</v>
      </c>
      <c r="F129" s="29" t="s">
        <v>139</v>
      </c>
      <c r="G129" s="29" t="s">
        <v>141</v>
      </c>
      <c r="H129" s="29" t="s">
        <v>143</v>
      </c>
      <c r="I129" s="29" t="s">
        <v>145</v>
      </c>
      <c r="J129" s="29" t="s">
        <v>147</v>
      </c>
      <c r="K129" s="29" t="s">
        <v>149</v>
      </c>
      <c r="L129" s="29" t="s">
        <v>151</v>
      </c>
      <c r="M129" s="29" t="s">
        <v>153</v>
      </c>
      <c r="N129" s="29" t="s">
        <v>155</v>
      </c>
      <c r="O129" s="29" t="s">
        <v>157</v>
      </c>
      <c r="P129" s="29" t="s">
        <v>159</v>
      </c>
      <c r="Q129" s="29" t="s">
        <v>161</v>
      </c>
      <c r="R129" s="29" t="s">
        <v>163</v>
      </c>
      <c r="S129" s="29" t="s">
        <v>165</v>
      </c>
      <c r="T129" s="29" t="s">
        <v>167</v>
      </c>
      <c r="U129" s="29" t="s">
        <v>169</v>
      </c>
      <c r="V129" s="29" t="s">
        <v>171</v>
      </c>
      <c r="W129" s="29" t="s">
        <v>173</v>
      </c>
      <c r="X129" s="29" t="s">
        <v>175</v>
      </c>
      <c r="Y129" s="29" t="s">
        <v>177</v>
      </c>
      <c r="Z129" s="29" t="s">
        <v>179</v>
      </c>
      <c r="AA129" s="36" t="s">
        <v>181</v>
      </c>
      <c r="AB129" s="36" t="s">
        <v>183</v>
      </c>
      <c r="AC129" s="36" t="s">
        <v>185</v>
      </c>
      <c r="AD129" s="36" t="s">
        <v>187</v>
      </c>
    </row>
    <row r="130" spans="2:30" ht="136.5" thickTop="1" thickBot="1">
      <c r="B130" s="37" t="s">
        <v>190</v>
      </c>
      <c r="C130" s="38" t="s">
        <v>191</v>
      </c>
      <c r="D130" s="39" t="s">
        <v>192</v>
      </c>
      <c r="E130" s="40" t="s">
        <v>193</v>
      </c>
      <c r="F130" s="40" t="s">
        <v>194</v>
      </c>
      <c r="G130" s="17" t="s">
        <v>195</v>
      </c>
      <c r="H130" s="41"/>
      <c r="I130" s="40" t="s">
        <v>196</v>
      </c>
      <c r="J130" s="40" t="s">
        <v>197</v>
      </c>
      <c r="K130" s="40" t="s">
        <v>198</v>
      </c>
      <c r="L130" s="40" t="s">
        <v>199</v>
      </c>
      <c r="M130" s="40" t="s">
        <v>200</v>
      </c>
      <c r="N130" s="41"/>
      <c r="O130" s="40" t="s">
        <v>201</v>
      </c>
      <c r="P130" s="40" t="s">
        <v>202</v>
      </c>
      <c r="Q130" s="39" t="s">
        <v>203</v>
      </c>
      <c r="R130" s="40" t="s">
        <v>204</v>
      </c>
      <c r="S130" s="40" t="s">
        <v>205</v>
      </c>
      <c r="T130" s="41"/>
      <c r="U130" s="40" t="s">
        <v>206</v>
      </c>
      <c r="V130" s="40" t="s">
        <v>207</v>
      </c>
      <c r="W130" s="40"/>
      <c r="X130" s="39" t="s">
        <v>208</v>
      </c>
      <c r="Y130" s="40" t="s">
        <v>209</v>
      </c>
      <c r="Z130" s="40" t="s">
        <v>210</v>
      </c>
      <c r="AA130" s="40" t="s">
        <v>211</v>
      </c>
      <c r="AB130" s="40" t="s">
        <v>212</v>
      </c>
      <c r="AC130" s="40" t="s">
        <v>213</v>
      </c>
      <c r="AD130" s="40" t="s">
        <v>214</v>
      </c>
    </row>
    <row r="131" spans="2:30" ht="90.75" thickBot="1">
      <c r="B131" s="42" t="s">
        <v>215</v>
      </c>
      <c r="C131" s="42" t="s">
        <v>216</v>
      </c>
      <c r="D131" s="43" t="s">
        <v>217</v>
      </c>
      <c r="E131" s="43" t="s">
        <v>218</v>
      </c>
      <c r="F131" s="43" t="s">
        <v>219</v>
      </c>
      <c r="G131" s="43"/>
      <c r="H131" s="41"/>
      <c r="I131" s="43" t="s">
        <v>220</v>
      </c>
      <c r="J131" s="43" t="s">
        <v>221</v>
      </c>
      <c r="K131" s="43" t="s">
        <v>222</v>
      </c>
      <c r="L131" s="43" t="s">
        <v>223</v>
      </c>
      <c r="M131" s="43" t="s">
        <v>224</v>
      </c>
      <c r="N131" s="41"/>
      <c r="O131" s="43" t="s">
        <v>225</v>
      </c>
      <c r="P131" s="43" t="s">
        <v>226</v>
      </c>
      <c r="Q131" s="44" t="s">
        <v>227</v>
      </c>
      <c r="R131" s="43" t="s">
        <v>228</v>
      </c>
      <c r="S131" s="43" t="s">
        <v>229</v>
      </c>
      <c r="T131" s="41"/>
      <c r="U131" s="43" t="s">
        <v>230</v>
      </c>
      <c r="V131" s="43" t="s">
        <v>231</v>
      </c>
      <c r="W131" s="43" t="s">
        <v>232</v>
      </c>
      <c r="X131" s="44" t="s">
        <v>233</v>
      </c>
      <c r="Y131" s="43" t="s">
        <v>234</v>
      </c>
      <c r="Z131" s="43" t="s">
        <v>235</v>
      </c>
      <c r="AA131" s="43" t="s">
        <v>236</v>
      </c>
      <c r="AB131" s="43" t="s">
        <v>237</v>
      </c>
      <c r="AC131" s="43" t="s">
        <v>238</v>
      </c>
      <c r="AD131" s="43"/>
    </row>
    <row r="132" spans="2:30" ht="150.75" thickBot="1">
      <c r="B132" s="45" t="s">
        <v>239</v>
      </c>
      <c r="C132" s="42" t="s">
        <v>240</v>
      </c>
      <c r="D132" s="43" t="s">
        <v>241</v>
      </c>
      <c r="E132" s="41"/>
      <c r="F132" s="41"/>
      <c r="G132" s="43"/>
      <c r="H132" s="41"/>
      <c r="I132" s="43" t="s">
        <v>242</v>
      </c>
      <c r="J132" s="43" t="s">
        <v>243</v>
      </c>
      <c r="K132" s="43" t="s">
        <v>244</v>
      </c>
      <c r="L132" s="43" t="s">
        <v>245</v>
      </c>
      <c r="M132" s="43" t="s">
        <v>246</v>
      </c>
      <c r="N132" s="41"/>
      <c r="O132" s="43" t="s">
        <v>247</v>
      </c>
      <c r="P132" s="41"/>
      <c r="Q132" s="44" t="s">
        <v>248</v>
      </c>
      <c r="R132" s="43" t="s">
        <v>249</v>
      </c>
      <c r="S132" s="43" t="s">
        <v>250</v>
      </c>
      <c r="T132" s="41"/>
      <c r="U132" s="43" t="s">
        <v>251</v>
      </c>
      <c r="V132" s="43" t="s">
        <v>252</v>
      </c>
      <c r="W132" s="43" t="s">
        <v>253</v>
      </c>
      <c r="X132" s="44" t="s">
        <v>254</v>
      </c>
      <c r="Z132" s="43" t="s">
        <v>255</v>
      </c>
      <c r="AA132" s="43" t="s">
        <v>256</v>
      </c>
      <c r="AB132" s="41"/>
      <c r="AC132" s="46"/>
      <c r="AD132" s="46"/>
    </row>
    <row r="133" spans="2:30" ht="105.75" thickBot="1">
      <c r="B133" s="47"/>
      <c r="C133" s="42" t="s">
        <v>257</v>
      </c>
      <c r="D133" s="43" t="s">
        <v>258</v>
      </c>
      <c r="E133" s="41"/>
      <c r="F133" s="41"/>
      <c r="G133" s="41"/>
      <c r="H133" s="41"/>
      <c r="I133" s="41"/>
      <c r="J133" s="43" t="s">
        <v>259</v>
      </c>
      <c r="K133" s="43"/>
      <c r="L133" s="43" t="s">
        <v>260</v>
      </c>
      <c r="M133" s="43" t="s">
        <v>261</v>
      </c>
      <c r="N133" s="41"/>
      <c r="O133" s="41"/>
      <c r="P133" s="41"/>
      <c r="Q133" s="44" t="s">
        <v>262</v>
      </c>
      <c r="R133" s="41"/>
      <c r="S133" s="41"/>
      <c r="T133" s="41"/>
      <c r="U133" s="43" t="s">
        <v>263</v>
      </c>
      <c r="V133" s="43" t="s">
        <v>264</v>
      </c>
      <c r="W133" s="43"/>
      <c r="X133" s="44" t="s">
        <v>265</v>
      </c>
      <c r="Y133" s="41"/>
      <c r="Z133" s="43" t="s">
        <v>266</v>
      </c>
      <c r="AA133" s="41"/>
      <c r="AB133" s="41"/>
      <c r="AC133" s="46"/>
      <c r="AD133" s="46"/>
    </row>
    <row r="134" spans="2:30" ht="63.75" thickBot="1">
      <c r="B134" s="47"/>
      <c r="C134" s="48" t="s">
        <v>267</v>
      </c>
      <c r="D134" s="41"/>
      <c r="E134" s="41"/>
      <c r="F134" s="41"/>
      <c r="G134" s="41"/>
      <c r="H134" s="41"/>
      <c r="I134" s="41"/>
      <c r="J134" s="43" t="s">
        <v>268</v>
      </c>
      <c r="K134" s="43"/>
      <c r="L134" s="43"/>
      <c r="M134" s="43" t="s">
        <v>269</v>
      </c>
      <c r="N134" s="41"/>
      <c r="O134" s="41"/>
      <c r="P134" s="41"/>
      <c r="Q134" s="44" t="s">
        <v>270</v>
      </c>
      <c r="R134" s="41"/>
      <c r="S134" s="41"/>
      <c r="T134" s="41"/>
      <c r="U134" s="43" t="s">
        <v>271</v>
      </c>
      <c r="V134" s="43" t="s">
        <v>272</v>
      </c>
      <c r="W134" s="41"/>
      <c r="X134" s="44" t="s">
        <v>273</v>
      </c>
      <c r="Y134" s="41"/>
      <c r="Z134" s="41" t="s">
        <v>274</v>
      </c>
      <c r="AA134" s="41"/>
      <c r="AB134" s="41"/>
      <c r="AC134" s="46"/>
      <c r="AD134" s="46"/>
    </row>
    <row r="135" spans="2:30" ht="135.75" thickBot="1">
      <c r="B135" s="47"/>
      <c r="C135" s="48" t="s">
        <v>275</v>
      </c>
      <c r="D135" s="41"/>
      <c r="E135" s="41"/>
      <c r="F135" s="41"/>
      <c r="G135" s="41"/>
      <c r="H135" s="41"/>
      <c r="I135" s="41"/>
      <c r="J135" s="43" t="s">
        <v>276</v>
      </c>
      <c r="K135" s="43"/>
      <c r="L135" s="41"/>
      <c r="M135" s="43" t="s">
        <v>277</v>
      </c>
      <c r="N135" s="41"/>
      <c r="O135" s="41"/>
      <c r="P135" s="41"/>
      <c r="Q135" s="44"/>
      <c r="R135" s="41"/>
      <c r="S135" s="41"/>
      <c r="T135" s="41"/>
      <c r="U135" s="43" t="s">
        <v>278</v>
      </c>
      <c r="V135" s="43" t="s">
        <v>279</v>
      </c>
      <c r="W135" s="41"/>
      <c r="X135" s="44" t="s">
        <v>280</v>
      </c>
      <c r="Y135" s="41"/>
      <c r="Z135" s="41"/>
      <c r="AA135" s="41"/>
      <c r="AB135" s="41"/>
      <c r="AC135" s="46"/>
      <c r="AD135" s="46"/>
    </row>
    <row r="136" spans="2:30" ht="90.75" thickBot="1">
      <c r="B136" s="47"/>
      <c r="C136" s="41"/>
      <c r="D136" s="41"/>
      <c r="E136" s="41"/>
      <c r="F136" s="41"/>
      <c r="G136" s="41"/>
      <c r="H136" s="41"/>
      <c r="I136" s="41"/>
      <c r="J136" s="40" t="s">
        <v>281</v>
      </c>
      <c r="K136" s="43"/>
      <c r="L136" s="41"/>
      <c r="M136" s="43" t="s">
        <v>282</v>
      </c>
      <c r="N136" s="41"/>
      <c r="O136" s="41"/>
      <c r="P136" s="41"/>
      <c r="Q136" s="44"/>
      <c r="R136" s="41"/>
      <c r="S136" s="41"/>
      <c r="T136" s="41"/>
      <c r="U136" s="41"/>
      <c r="V136" s="43" t="s">
        <v>283</v>
      </c>
      <c r="W136" s="41"/>
      <c r="X136" s="41"/>
      <c r="Y136" s="41"/>
      <c r="Z136" s="41"/>
      <c r="AA136" s="41"/>
      <c r="AB136" s="41"/>
      <c r="AC136" s="46"/>
      <c r="AD136" s="46"/>
    </row>
    <row r="137" spans="2:30" ht="105.75" thickBot="1">
      <c r="B137" s="47"/>
      <c r="C137" s="41"/>
      <c r="D137" s="41"/>
      <c r="E137" s="41"/>
      <c r="F137" s="41"/>
      <c r="G137" s="41"/>
      <c r="H137" s="41"/>
      <c r="I137" s="41"/>
      <c r="J137" s="41"/>
      <c r="K137" s="41"/>
      <c r="L137" s="41"/>
      <c r="M137" s="43" t="s">
        <v>284</v>
      </c>
      <c r="N137" s="41"/>
      <c r="O137" s="41"/>
      <c r="P137" s="41"/>
      <c r="Q137" s="41"/>
      <c r="R137" s="41"/>
      <c r="S137" s="41"/>
      <c r="T137" s="41"/>
      <c r="U137" s="41"/>
      <c r="V137" s="43" t="s">
        <v>285</v>
      </c>
      <c r="W137" s="41"/>
      <c r="X137" s="41"/>
      <c r="Y137" s="41"/>
      <c r="Z137" s="41"/>
      <c r="AA137" s="41"/>
      <c r="AB137" s="41"/>
      <c r="AC137" s="46"/>
      <c r="AD137" s="46"/>
    </row>
    <row r="138" spans="2:30" ht="60">
      <c r="B138" s="47"/>
      <c r="C138" s="41"/>
      <c r="D138" s="41"/>
      <c r="E138" s="41"/>
      <c r="F138" s="41"/>
      <c r="G138" s="41"/>
      <c r="H138" s="41"/>
      <c r="I138" s="41"/>
      <c r="J138" s="41"/>
      <c r="K138" s="41"/>
      <c r="L138" s="41"/>
      <c r="M138" s="41"/>
      <c r="N138" s="41"/>
      <c r="O138" s="41"/>
      <c r="P138" s="41"/>
      <c r="Q138" s="41"/>
      <c r="R138" s="41"/>
      <c r="S138" s="41"/>
      <c r="T138" s="41"/>
      <c r="U138" s="41"/>
      <c r="V138" s="49" t="s">
        <v>286</v>
      </c>
      <c r="W138" s="41"/>
      <c r="X138" s="41"/>
      <c r="Y138" s="41"/>
      <c r="Z138" s="41"/>
      <c r="AA138" s="41"/>
      <c r="AB138" s="41"/>
      <c r="AC138" s="46"/>
      <c r="AD138" s="46"/>
    </row>
    <row r="139" spans="2:30" ht="16.5" thickBot="1">
      <c r="B139" s="50"/>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2"/>
      <c r="AD139" s="52"/>
    </row>
    <row r="147" spans="3:5" ht="16.5" thickBot="1"/>
    <row r="148" spans="3:5" ht="165.75" thickTop="1">
      <c r="C148" s="247" t="s">
        <v>23</v>
      </c>
      <c r="D148" s="53" t="s">
        <v>191</v>
      </c>
      <c r="E148" s="54" t="s">
        <v>287</v>
      </c>
    </row>
    <row r="149" spans="3:5" ht="150">
      <c r="C149" s="240"/>
      <c r="D149" s="55" t="s">
        <v>216</v>
      </c>
      <c r="E149" s="56" t="s">
        <v>288</v>
      </c>
    </row>
    <row r="150" spans="3:5" ht="150">
      <c r="C150" s="240"/>
      <c r="D150" s="55" t="s">
        <v>240</v>
      </c>
      <c r="E150" s="56" t="s">
        <v>289</v>
      </c>
    </row>
    <row r="151" spans="3:5" ht="105">
      <c r="C151" s="240"/>
      <c r="D151" s="55" t="s">
        <v>257</v>
      </c>
      <c r="E151" s="56" t="s">
        <v>290</v>
      </c>
    </row>
    <row r="152" spans="3:5" ht="105">
      <c r="C152" s="240"/>
      <c r="D152" s="55" t="s">
        <v>267</v>
      </c>
      <c r="E152" s="56" t="s">
        <v>291</v>
      </c>
    </row>
    <row r="153" spans="3:5" ht="150.75" thickBot="1">
      <c r="C153" s="240"/>
      <c r="D153" s="57" t="s">
        <v>267</v>
      </c>
      <c r="E153" s="58" t="s">
        <v>292</v>
      </c>
    </row>
    <row r="154" spans="3:5" ht="75.75" thickTop="1">
      <c r="C154" s="247" t="s">
        <v>293</v>
      </c>
      <c r="D154" s="53" t="s">
        <v>190</v>
      </c>
      <c r="E154" s="54" t="s">
        <v>294</v>
      </c>
    </row>
    <row r="155" spans="3:5" ht="75">
      <c r="C155" s="240"/>
      <c r="D155" s="55" t="s">
        <v>215</v>
      </c>
      <c r="E155" s="56" t="s">
        <v>295</v>
      </c>
    </row>
    <row r="156" spans="3:5" ht="75.75" thickBot="1">
      <c r="C156" s="241"/>
      <c r="D156" s="57" t="s">
        <v>239</v>
      </c>
      <c r="E156" s="59" t="s">
        <v>296</v>
      </c>
    </row>
    <row r="157" spans="3:5" ht="75.75" thickTop="1">
      <c r="C157" s="252" t="s">
        <v>297</v>
      </c>
      <c r="D157" s="60" t="s">
        <v>192</v>
      </c>
      <c r="E157" s="61" t="s">
        <v>298</v>
      </c>
    </row>
    <row r="158" spans="3:5" ht="45">
      <c r="C158" s="253"/>
      <c r="D158" s="62" t="s">
        <v>217</v>
      </c>
      <c r="E158" s="63" t="s">
        <v>299</v>
      </c>
    </row>
    <row r="159" spans="3:5" ht="75">
      <c r="C159" s="253"/>
      <c r="D159" s="62" t="s">
        <v>241</v>
      </c>
      <c r="E159" s="63" t="s">
        <v>300</v>
      </c>
    </row>
    <row r="160" spans="3:5" ht="45">
      <c r="C160" s="253"/>
      <c r="D160" s="62" t="s">
        <v>258</v>
      </c>
      <c r="E160" s="64" t="s">
        <v>301</v>
      </c>
    </row>
    <row r="161" spans="3:6" ht="16.5" thickBot="1">
      <c r="C161" s="253"/>
      <c r="D161" s="65">
        <v>0</v>
      </c>
      <c r="E161" s="66"/>
    </row>
    <row r="162" spans="3:6" ht="105">
      <c r="C162" s="254" t="s">
        <v>302</v>
      </c>
      <c r="D162" s="67" t="s">
        <v>193</v>
      </c>
      <c r="E162" s="68" t="s">
        <v>303</v>
      </c>
    </row>
    <row r="163" spans="3:6" ht="90.75" thickBot="1">
      <c r="C163" s="255"/>
      <c r="D163" s="69" t="s">
        <v>218</v>
      </c>
      <c r="E163" s="70" t="s">
        <v>304</v>
      </c>
    </row>
    <row r="164" spans="3:6" ht="105.75" thickBot="1">
      <c r="C164" s="71" t="s">
        <v>60</v>
      </c>
      <c r="D164" s="72" t="s">
        <v>214</v>
      </c>
      <c r="E164" s="73" t="s">
        <v>305</v>
      </c>
    </row>
    <row r="165" spans="3:6">
      <c r="C165" s="248" t="s">
        <v>306</v>
      </c>
      <c r="D165" s="74"/>
      <c r="E165" s="75"/>
    </row>
    <row r="166" spans="3:6" ht="105">
      <c r="C166" s="248"/>
      <c r="D166" s="76" t="s">
        <v>194</v>
      </c>
      <c r="E166" s="63" t="s">
        <v>307</v>
      </c>
      <c r="F166" s="17"/>
    </row>
    <row r="167" spans="3:6" ht="79.5" thickBot="1">
      <c r="C167" s="248"/>
      <c r="D167" s="77" t="s">
        <v>219</v>
      </c>
      <c r="E167" s="78" t="s">
        <v>308</v>
      </c>
      <c r="F167" s="17"/>
    </row>
    <row r="168" spans="3:6" ht="87" thickTop="1">
      <c r="C168" s="249" t="s">
        <v>309</v>
      </c>
      <c r="D168" s="17" t="s">
        <v>195</v>
      </c>
      <c r="E168" s="17" t="s">
        <v>310</v>
      </c>
    </row>
    <row r="169" spans="3:6">
      <c r="C169" s="250"/>
      <c r="D169" s="56"/>
      <c r="E169" s="56"/>
    </row>
    <row r="170" spans="3:6">
      <c r="C170" s="250"/>
      <c r="D170" s="56"/>
      <c r="E170" s="56"/>
    </row>
    <row r="171" spans="3:6" ht="16.5" thickBot="1">
      <c r="C171" s="250"/>
      <c r="D171" s="79">
        <v>0</v>
      </c>
      <c r="E171" s="80"/>
    </row>
    <row r="172" spans="3:6" ht="105.75" thickTop="1">
      <c r="C172" s="251" t="s">
        <v>311</v>
      </c>
      <c r="D172" s="81" t="s">
        <v>196</v>
      </c>
      <c r="E172" s="82" t="s">
        <v>312</v>
      </c>
    </row>
    <row r="173" spans="3:6" ht="60">
      <c r="C173" s="248"/>
      <c r="D173" s="76" t="s">
        <v>220</v>
      </c>
      <c r="E173" s="63" t="s">
        <v>313</v>
      </c>
    </row>
    <row r="174" spans="3:6" ht="45">
      <c r="C174" s="248"/>
      <c r="D174" s="76" t="s">
        <v>242</v>
      </c>
      <c r="E174" s="63" t="s">
        <v>314</v>
      </c>
    </row>
    <row r="175" spans="3:6" ht="16.5" thickBot="1">
      <c r="C175" s="248"/>
      <c r="D175" s="77">
        <v>0</v>
      </c>
      <c r="E175" s="78"/>
    </row>
    <row r="176" spans="3:6" ht="90.75" thickTop="1">
      <c r="C176" s="245" t="s">
        <v>32</v>
      </c>
      <c r="D176" s="83" t="s">
        <v>197</v>
      </c>
      <c r="E176" s="54" t="s">
        <v>315</v>
      </c>
    </row>
    <row r="177" spans="2:5" ht="150">
      <c r="C177" s="246"/>
      <c r="D177" s="83" t="s">
        <v>221</v>
      </c>
      <c r="E177" s="56" t="s">
        <v>316</v>
      </c>
    </row>
    <row r="178" spans="2:5" ht="135">
      <c r="C178" s="246"/>
      <c r="D178" s="83" t="s">
        <v>243</v>
      </c>
      <c r="E178" s="56" t="s">
        <v>317</v>
      </c>
    </row>
    <row r="179" spans="2:5" ht="75">
      <c r="C179" s="246"/>
      <c r="D179" s="83" t="s">
        <v>259</v>
      </c>
      <c r="E179" s="56" t="s">
        <v>318</v>
      </c>
    </row>
    <row r="180" spans="2:5" ht="60">
      <c r="C180" s="246"/>
      <c r="D180" s="83" t="s">
        <v>268</v>
      </c>
      <c r="E180" s="56" t="s">
        <v>319</v>
      </c>
    </row>
    <row r="181" spans="2:5" ht="75">
      <c r="C181" s="246"/>
      <c r="D181" s="83" t="s">
        <v>276</v>
      </c>
      <c r="E181" s="58" t="s">
        <v>320</v>
      </c>
    </row>
    <row r="182" spans="2:5" ht="105.75" thickBot="1">
      <c r="C182" s="246"/>
      <c r="D182" s="84" t="s">
        <v>281</v>
      </c>
      <c r="E182" s="58" t="s">
        <v>321</v>
      </c>
    </row>
    <row r="183" spans="2:5" ht="105.75" thickTop="1">
      <c r="C183" s="251" t="s">
        <v>322</v>
      </c>
      <c r="D183" s="81" t="s">
        <v>198</v>
      </c>
      <c r="E183" s="82" t="s">
        <v>323</v>
      </c>
    </row>
    <row r="184" spans="2:5" ht="135">
      <c r="C184" s="248"/>
      <c r="D184" s="76" t="s">
        <v>222</v>
      </c>
      <c r="E184" s="63" t="s">
        <v>324</v>
      </c>
    </row>
    <row r="185" spans="2:5" ht="90">
      <c r="C185" s="248"/>
      <c r="D185" s="76" t="s">
        <v>244</v>
      </c>
      <c r="E185" s="63" t="s">
        <v>325</v>
      </c>
    </row>
    <row r="186" spans="2:5">
      <c r="B186" s="85"/>
      <c r="C186" s="248"/>
      <c r="D186" s="76"/>
      <c r="E186" s="63"/>
    </row>
    <row r="187" spans="2:5">
      <c r="C187" s="248"/>
      <c r="D187" s="76"/>
      <c r="E187" s="63"/>
    </row>
    <row r="188" spans="2:5">
      <c r="C188" s="248"/>
      <c r="D188" s="76"/>
      <c r="E188" s="63"/>
    </row>
    <row r="189" spans="2:5" ht="16.5" thickBot="1">
      <c r="C189" s="248"/>
      <c r="D189" s="77"/>
      <c r="E189" s="63"/>
    </row>
    <row r="190" spans="2:5" ht="105.75" thickTop="1">
      <c r="C190" s="245" t="s">
        <v>326</v>
      </c>
      <c r="D190" s="83" t="s">
        <v>200</v>
      </c>
      <c r="E190" s="54" t="s">
        <v>327</v>
      </c>
    </row>
    <row r="191" spans="2:5" ht="90">
      <c r="C191" s="246"/>
      <c r="D191" s="83" t="s">
        <v>224</v>
      </c>
      <c r="E191" s="56" t="s">
        <v>328</v>
      </c>
    </row>
    <row r="192" spans="2:5" ht="120">
      <c r="C192" s="246"/>
      <c r="D192" s="83" t="s">
        <v>246</v>
      </c>
      <c r="E192" s="56" t="s">
        <v>329</v>
      </c>
    </row>
    <row r="193" spans="3:5" ht="165">
      <c r="C193" s="246"/>
      <c r="D193" s="83" t="s">
        <v>277</v>
      </c>
      <c r="E193" s="56" t="s">
        <v>330</v>
      </c>
    </row>
    <row r="194" spans="3:5" ht="90">
      <c r="C194" s="246"/>
      <c r="D194" s="83" t="s">
        <v>282</v>
      </c>
      <c r="E194" s="56" t="s">
        <v>331</v>
      </c>
    </row>
    <row r="195" spans="3:5" ht="105">
      <c r="C195" s="246"/>
      <c r="D195" s="83" t="s">
        <v>284</v>
      </c>
      <c r="E195" s="56" t="s">
        <v>332</v>
      </c>
    </row>
    <row r="196" spans="3:5" ht="90">
      <c r="C196" s="246"/>
      <c r="D196" s="83" t="s">
        <v>261</v>
      </c>
      <c r="E196" s="56" t="s">
        <v>333</v>
      </c>
    </row>
    <row r="197" spans="3:5" ht="90">
      <c r="C197" s="246"/>
      <c r="D197" s="83" t="s">
        <v>269</v>
      </c>
      <c r="E197" s="56" t="s">
        <v>334</v>
      </c>
    </row>
    <row r="198" spans="3:5" ht="16.5" thickBot="1">
      <c r="C198" s="246"/>
      <c r="D198" s="86">
        <v>0</v>
      </c>
      <c r="E198" s="80"/>
    </row>
    <row r="199" spans="3:5" ht="75.75" thickTop="1">
      <c r="C199" s="233" t="s">
        <v>335</v>
      </c>
      <c r="D199" s="81" t="s">
        <v>201</v>
      </c>
      <c r="E199" s="82" t="s">
        <v>336</v>
      </c>
    </row>
    <row r="200" spans="3:5" ht="60">
      <c r="C200" s="234"/>
      <c r="D200" s="76" t="s">
        <v>225</v>
      </c>
      <c r="E200" s="63" t="s">
        <v>337</v>
      </c>
    </row>
    <row r="201" spans="3:5" ht="45">
      <c r="C201" s="234"/>
      <c r="D201" s="76" t="s">
        <v>247</v>
      </c>
      <c r="E201" s="63" t="s">
        <v>338</v>
      </c>
    </row>
    <row r="202" spans="3:5" ht="16.5" thickBot="1">
      <c r="C202" s="234"/>
      <c r="D202" s="77">
        <v>0</v>
      </c>
      <c r="E202" s="78"/>
    </row>
    <row r="203" spans="3:5" ht="60.75" thickTop="1">
      <c r="C203" s="245" t="s">
        <v>339</v>
      </c>
      <c r="D203" s="83" t="s">
        <v>202</v>
      </c>
      <c r="E203" s="54" t="s">
        <v>340</v>
      </c>
    </row>
    <row r="204" spans="3:5" ht="75">
      <c r="C204" s="246"/>
      <c r="D204" s="83" t="s">
        <v>226</v>
      </c>
      <c r="E204" s="56" t="s">
        <v>341</v>
      </c>
    </row>
    <row r="205" spans="3:5" ht="16.5" thickBot="1">
      <c r="C205" s="246"/>
      <c r="D205" s="84">
        <v>0</v>
      </c>
      <c r="E205" s="80"/>
    </row>
    <row r="206" spans="3:5" ht="45.75" thickTop="1">
      <c r="C206" s="251" t="s">
        <v>36</v>
      </c>
      <c r="D206" s="87" t="s">
        <v>203</v>
      </c>
      <c r="E206" s="61" t="s">
        <v>342</v>
      </c>
    </row>
    <row r="207" spans="3:5" ht="75">
      <c r="C207" s="248"/>
      <c r="D207" s="88" t="s">
        <v>227</v>
      </c>
      <c r="E207" s="89" t="s">
        <v>343</v>
      </c>
    </row>
    <row r="208" spans="3:5" ht="75">
      <c r="C208" s="248"/>
      <c r="D208" s="88" t="s">
        <v>248</v>
      </c>
      <c r="E208" s="89" t="s">
        <v>344</v>
      </c>
    </row>
    <row r="209" spans="3:5" ht="75">
      <c r="C209" s="248"/>
      <c r="D209" s="88" t="s">
        <v>262</v>
      </c>
      <c r="E209" s="89" t="s">
        <v>345</v>
      </c>
    </row>
    <row r="210" spans="3:5" ht="60">
      <c r="C210" s="248"/>
      <c r="D210" s="88" t="s">
        <v>270</v>
      </c>
      <c r="E210" s="89" t="s">
        <v>346</v>
      </c>
    </row>
    <row r="211" spans="3:5" ht="90">
      <c r="C211" s="248"/>
      <c r="D211" s="88" t="s">
        <v>347</v>
      </c>
      <c r="E211" s="89" t="s">
        <v>348</v>
      </c>
    </row>
    <row r="212" spans="3:5" ht="150">
      <c r="C212" s="248"/>
      <c r="D212" s="88" t="s">
        <v>349</v>
      </c>
      <c r="E212" s="89" t="s">
        <v>350</v>
      </c>
    </row>
    <row r="213" spans="3:5" ht="16.5" thickBot="1">
      <c r="C213" s="248"/>
      <c r="D213" s="90">
        <v>0</v>
      </c>
      <c r="E213" s="78"/>
    </row>
    <row r="214" spans="3:5" ht="75.75" thickTop="1">
      <c r="C214" s="245" t="s">
        <v>351</v>
      </c>
      <c r="D214" s="83" t="s">
        <v>204</v>
      </c>
      <c r="E214" s="54" t="s">
        <v>352</v>
      </c>
    </row>
    <row r="215" spans="3:5" ht="60">
      <c r="C215" s="246"/>
      <c r="D215" s="83" t="s">
        <v>228</v>
      </c>
      <c r="E215" s="56" t="s">
        <v>353</v>
      </c>
    </row>
    <row r="216" spans="3:5" ht="75">
      <c r="C216" s="246"/>
      <c r="D216" s="83" t="s">
        <v>249</v>
      </c>
      <c r="E216" s="56" t="s">
        <v>354</v>
      </c>
    </row>
    <row r="217" spans="3:5" ht="16.5" thickBot="1">
      <c r="C217" s="246"/>
      <c r="D217" s="84">
        <v>0</v>
      </c>
      <c r="E217" s="80"/>
    </row>
    <row r="218" spans="3:5" ht="75.75" thickTop="1">
      <c r="C218" s="251" t="s">
        <v>44</v>
      </c>
      <c r="D218" s="81" t="s">
        <v>205</v>
      </c>
      <c r="E218" s="82" t="s">
        <v>355</v>
      </c>
    </row>
    <row r="219" spans="3:5" ht="60">
      <c r="C219" s="248"/>
      <c r="D219" s="76" t="s">
        <v>229</v>
      </c>
      <c r="E219" s="63" t="s">
        <v>356</v>
      </c>
    </row>
    <row r="220" spans="3:5" ht="75">
      <c r="C220" s="248"/>
      <c r="D220" s="76" t="s">
        <v>250</v>
      </c>
      <c r="E220" s="63" t="s">
        <v>357</v>
      </c>
    </row>
    <row r="221" spans="3:5" ht="16.5" thickBot="1">
      <c r="C221" s="248"/>
      <c r="D221" s="77">
        <v>0</v>
      </c>
      <c r="E221" s="78"/>
    </row>
    <row r="222" spans="3:5" ht="165.75" thickTop="1">
      <c r="C222" s="256" t="s">
        <v>358</v>
      </c>
      <c r="D222" s="91" t="s">
        <v>206</v>
      </c>
      <c r="E222" s="54" t="s">
        <v>359</v>
      </c>
    </row>
    <row r="223" spans="3:5" ht="45">
      <c r="C223" s="257"/>
      <c r="D223" s="91" t="s">
        <v>230</v>
      </c>
      <c r="E223" s="56" t="s">
        <v>360</v>
      </c>
    </row>
    <row r="224" spans="3:5" ht="75">
      <c r="C224" s="257"/>
      <c r="D224" s="91" t="s">
        <v>251</v>
      </c>
      <c r="E224" s="56" t="s">
        <v>361</v>
      </c>
    </row>
    <row r="225" spans="3:5" ht="60">
      <c r="C225" s="257"/>
      <c r="D225" s="91" t="s">
        <v>263</v>
      </c>
      <c r="E225" s="56" t="s">
        <v>362</v>
      </c>
    </row>
    <row r="226" spans="3:5" ht="60">
      <c r="C226" s="257"/>
      <c r="D226" s="91" t="s">
        <v>271</v>
      </c>
      <c r="E226" s="56" t="s">
        <v>363</v>
      </c>
    </row>
    <row r="227" spans="3:5" ht="105">
      <c r="C227" s="257"/>
      <c r="D227" s="91" t="s">
        <v>278</v>
      </c>
      <c r="E227" s="56" t="s">
        <v>364</v>
      </c>
    </row>
    <row r="228" spans="3:5" ht="16.5" thickBot="1">
      <c r="C228" s="257"/>
      <c r="D228" s="92">
        <v>0</v>
      </c>
      <c r="E228" s="80"/>
    </row>
    <row r="229" spans="3:5" ht="90.75" thickTop="1">
      <c r="C229" s="233" t="s">
        <v>365</v>
      </c>
      <c r="D229" s="81" t="s">
        <v>207</v>
      </c>
      <c r="E229" s="82" t="s">
        <v>366</v>
      </c>
    </row>
    <row r="230" spans="3:5" ht="105">
      <c r="C230" s="234"/>
      <c r="D230" s="76" t="s">
        <v>231</v>
      </c>
      <c r="E230" s="63" t="s">
        <v>367</v>
      </c>
    </row>
    <row r="231" spans="3:5" ht="105">
      <c r="C231" s="234"/>
      <c r="D231" s="76" t="s">
        <v>252</v>
      </c>
      <c r="E231" s="63" t="s">
        <v>368</v>
      </c>
    </row>
    <row r="232" spans="3:5" ht="90">
      <c r="C232" s="234"/>
      <c r="D232" s="76" t="s">
        <v>264</v>
      </c>
      <c r="E232" s="63" t="s">
        <v>369</v>
      </c>
    </row>
    <row r="233" spans="3:5" ht="105">
      <c r="C233" s="234"/>
      <c r="D233" s="76" t="s">
        <v>272</v>
      </c>
      <c r="E233" s="63" t="s">
        <v>370</v>
      </c>
    </row>
    <row r="234" spans="3:5" ht="120">
      <c r="C234" s="234"/>
      <c r="D234" s="76" t="s">
        <v>279</v>
      </c>
      <c r="E234" s="63" t="s">
        <v>371</v>
      </c>
    </row>
    <row r="235" spans="3:5" ht="90">
      <c r="C235" s="234"/>
      <c r="D235" s="76" t="s">
        <v>283</v>
      </c>
      <c r="E235" s="63" t="s">
        <v>372</v>
      </c>
    </row>
    <row r="236" spans="3:5" ht="105">
      <c r="C236" s="234"/>
      <c r="D236" s="76" t="s">
        <v>285</v>
      </c>
      <c r="E236" s="63" t="s">
        <v>373</v>
      </c>
    </row>
    <row r="237" spans="3:5" ht="120">
      <c r="C237" s="234"/>
      <c r="D237" s="76" t="s">
        <v>286</v>
      </c>
      <c r="E237" s="63" t="s">
        <v>374</v>
      </c>
    </row>
    <row r="238" spans="3:5" ht="16.5" thickBot="1">
      <c r="C238" s="234"/>
      <c r="D238" s="77">
        <v>0</v>
      </c>
      <c r="E238" s="78"/>
    </row>
    <row r="239" spans="3:5" ht="90.75" thickTop="1">
      <c r="C239" s="245" t="s">
        <v>375</v>
      </c>
      <c r="D239" s="83" t="s">
        <v>376</v>
      </c>
      <c r="E239" s="54" t="s">
        <v>377</v>
      </c>
    </row>
    <row r="240" spans="3:5" ht="90">
      <c r="C240" s="246"/>
      <c r="D240" s="83" t="s">
        <v>232</v>
      </c>
      <c r="E240" s="56" t="s">
        <v>378</v>
      </c>
    </row>
    <row r="241" spans="3:5" ht="90">
      <c r="C241" s="246"/>
      <c r="D241" s="83" t="s">
        <v>253</v>
      </c>
      <c r="E241" s="56" t="s">
        <v>379</v>
      </c>
    </row>
    <row r="242" spans="3:5" ht="75">
      <c r="C242" s="246"/>
      <c r="D242" s="83" t="s">
        <v>380</v>
      </c>
      <c r="E242" s="56" t="s">
        <v>381</v>
      </c>
    </row>
    <row r="243" spans="3:5" ht="16.5" thickBot="1">
      <c r="C243" s="246"/>
      <c r="D243" s="84">
        <v>0</v>
      </c>
      <c r="E243" s="80"/>
    </row>
    <row r="244" spans="3:5" ht="90.75" thickTop="1">
      <c r="C244" s="233" t="s">
        <v>40</v>
      </c>
      <c r="D244" s="87" t="s">
        <v>208</v>
      </c>
      <c r="E244" s="61" t="s">
        <v>382</v>
      </c>
    </row>
    <row r="245" spans="3:5" ht="90">
      <c r="C245" s="234"/>
      <c r="D245" s="88" t="s">
        <v>233</v>
      </c>
      <c r="E245" s="89" t="s">
        <v>383</v>
      </c>
    </row>
    <row r="246" spans="3:5" ht="75">
      <c r="C246" s="234"/>
      <c r="D246" s="88" t="s">
        <v>254</v>
      </c>
      <c r="E246" s="89" t="s">
        <v>384</v>
      </c>
    </row>
    <row r="247" spans="3:5" ht="90">
      <c r="C247" s="234"/>
      <c r="D247" s="88" t="s">
        <v>265</v>
      </c>
      <c r="E247" s="89" t="s">
        <v>385</v>
      </c>
    </row>
    <row r="248" spans="3:5" ht="60">
      <c r="C248" s="234"/>
      <c r="D248" s="88" t="s">
        <v>273</v>
      </c>
      <c r="E248" s="89" t="s">
        <v>386</v>
      </c>
    </row>
    <row r="249" spans="3:5" ht="60">
      <c r="C249" s="234"/>
      <c r="D249" s="88" t="s">
        <v>280</v>
      </c>
      <c r="E249" s="89" t="s">
        <v>387</v>
      </c>
    </row>
    <row r="250" spans="3:5" ht="16.5" thickBot="1">
      <c r="C250" s="234"/>
      <c r="D250" s="90">
        <v>0</v>
      </c>
      <c r="E250" s="78"/>
    </row>
    <row r="251" spans="3:5" ht="120">
      <c r="C251" s="239" t="s">
        <v>42</v>
      </c>
      <c r="D251" s="93" t="s">
        <v>209</v>
      </c>
      <c r="E251" s="94" t="s">
        <v>388</v>
      </c>
    </row>
    <row r="252" spans="3:5" ht="90">
      <c r="C252" s="240"/>
      <c r="D252" s="93" t="s">
        <v>274</v>
      </c>
      <c r="E252" s="94" t="s">
        <v>389</v>
      </c>
    </row>
    <row r="253" spans="3:5" ht="120.75" thickBot="1">
      <c r="C253" s="241"/>
      <c r="D253" s="95" t="s">
        <v>234</v>
      </c>
      <c r="E253" s="94" t="s">
        <v>390</v>
      </c>
    </row>
    <row r="254" spans="3:5" ht="60.75" thickTop="1">
      <c r="C254" s="242" t="s">
        <v>391</v>
      </c>
      <c r="D254" s="96" t="s">
        <v>210</v>
      </c>
      <c r="E254" s="82" t="s">
        <v>392</v>
      </c>
    </row>
    <row r="255" spans="3:5" ht="45">
      <c r="C255" s="243"/>
      <c r="D255" s="97" t="s">
        <v>393</v>
      </c>
      <c r="E255" s="63" t="s">
        <v>394</v>
      </c>
    </row>
    <row r="256" spans="3:5" ht="60">
      <c r="C256" s="243"/>
      <c r="D256" s="97" t="s">
        <v>255</v>
      </c>
      <c r="E256" s="63" t="s">
        <v>395</v>
      </c>
    </row>
    <row r="257" spans="3:5" ht="75.75" thickBot="1">
      <c r="C257" s="243"/>
      <c r="D257" s="98" t="s">
        <v>266</v>
      </c>
      <c r="E257" s="63" t="s">
        <v>396</v>
      </c>
    </row>
    <row r="258" spans="3:5" ht="75.75" thickTop="1">
      <c r="C258" s="233" t="s">
        <v>397</v>
      </c>
      <c r="D258" s="81" t="s">
        <v>211</v>
      </c>
      <c r="E258" s="82" t="s">
        <v>398</v>
      </c>
    </row>
    <row r="259" spans="3:5" ht="90">
      <c r="C259" s="234"/>
      <c r="D259" s="76" t="s">
        <v>236</v>
      </c>
      <c r="E259" s="63" t="s">
        <v>399</v>
      </c>
    </row>
    <row r="260" spans="3:5" ht="90">
      <c r="C260" s="234"/>
      <c r="D260" s="76" t="s">
        <v>256</v>
      </c>
      <c r="E260" s="63" t="s">
        <v>400</v>
      </c>
    </row>
    <row r="261" spans="3:5" ht="90.75" thickBot="1">
      <c r="C261" s="244"/>
      <c r="D261" s="77" t="s">
        <v>223</v>
      </c>
      <c r="E261" s="78" t="s">
        <v>401</v>
      </c>
    </row>
    <row r="262" spans="3:5" ht="165.75" thickTop="1">
      <c r="C262" s="245" t="s">
        <v>49</v>
      </c>
      <c r="D262" s="83" t="s">
        <v>212</v>
      </c>
      <c r="E262" s="54" t="s">
        <v>402</v>
      </c>
    </row>
    <row r="263" spans="3:5" ht="90">
      <c r="C263" s="246"/>
      <c r="D263" s="83" t="s">
        <v>237</v>
      </c>
      <c r="E263" s="56" t="s">
        <v>403</v>
      </c>
    </row>
    <row r="264" spans="3:5" ht="16.5" thickBot="1">
      <c r="C264" s="246"/>
      <c r="D264" s="84">
        <v>0</v>
      </c>
      <c r="E264" s="80"/>
    </row>
    <row r="265" spans="3:5" ht="75.75" thickTop="1">
      <c r="C265" s="233" t="s">
        <v>404</v>
      </c>
      <c r="D265" s="81" t="s">
        <v>213</v>
      </c>
      <c r="E265" s="82" t="s">
        <v>405</v>
      </c>
    </row>
    <row r="266" spans="3:5" ht="75">
      <c r="C266" s="234"/>
      <c r="D266" s="76" t="s">
        <v>238</v>
      </c>
      <c r="E266" s="63" t="s">
        <v>406</v>
      </c>
    </row>
    <row r="267" spans="3:5" ht="16.5" thickBot="1">
      <c r="C267" s="235"/>
      <c r="D267" s="99">
        <v>0</v>
      </c>
      <c r="E267" s="66"/>
    </row>
    <row r="268" spans="3:5" ht="150">
      <c r="C268" s="236" t="s">
        <v>407</v>
      </c>
      <c r="D268" s="100" t="s">
        <v>199</v>
      </c>
      <c r="E268" s="68" t="s">
        <v>408</v>
      </c>
    </row>
    <row r="269" spans="3:5" ht="90">
      <c r="C269" s="237"/>
      <c r="D269" s="83" t="s">
        <v>223</v>
      </c>
      <c r="E269" s="101" t="s">
        <v>401</v>
      </c>
    </row>
    <row r="270" spans="3:5" ht="150">
      <c r="C270" s="237"/>
      <c r="D270" s="83" t="s">
        <v>245</v>
      </c>
      <c r="E270" s="101" t="s">
        <v>409</v>
      </c>
    </row>
    <row r="271" spans="3:5" ht="135.75" thickBot="1">
      <c r="C271" s="238"/>
      <c r="D271" s="102" t="s">
        <v>260</v>
      </c>
      <c r="E271" s="70" t="s">
        <v>410</v>
      </c>
    </row>
  </sheetData>
  <sheetProtection algorithmName="SHA-512" hashValue="qIHJj0ZhdppMp8bd12WvaaKQ2kvy0p7gOVxEXVohq24tlF+zDX5xaoC+Dx4cYCfwC9D0sNxF5wLsk03rZ5N4Xg==" saltValue="KgsEYfOdLx/MkiZhcpOKmw==" spinCount="100000" sheet="1" objects="1" scenarios="1" selectLockedCells="1"/>
  <mergeCells count="25">
    <mergeCell ref="C239:C243"/>
    <mergeCell ref="C176:C182"/>
    <mergeCell ref="C214:C217"/>
    <mergeCell ref="C218:C221"/>
    <mergeCell ref="C222:C228"/>
    <mergeCell ref="C229:C238"/>
    <mergeCell ref="C183:C189"/>
    <mergeCell ref="C190:C198"/>
    <mergeCell ref="C199:C202"/>
    <mergeCell ref="C203:C205"/>
    <mergeCell ref="C206:C213"/>
    <mergeCell ref="C148:C153"/>
    <mergeCell ref="C154:C156"/>
    <mergeCell ref="C165:C167"/>
    <mergeCell ref="C168:C171"/>
    <mergeCell ref="C172:C175"/>
    <mergeCell ref="C157:C161"/>
    <mergeCell ref="C162:C163"/>
    <mergeCell ref="C265:C267"/>
    <mergeCell ref="C268:C271"/>
    <mergeCell ref="C244:C250"/>
    <mergeCell ref="C251:C253"/>
    <mergeCell ref="C254:C257"/>
    <mergeCell ref="C258:C261"/>
    <mergeCell ref="C262:C26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9A5CD-3F30-4DC3-B443-0B72F7112015}">
  <dimension ref="A1:Z113"/>
  <sheetViews>
    <sheetView showGridLines="0" zoomScale="85" zoomScaleNormal="85" workbookViewId="0">
      <selection sqref="A1:B2"/>
    </sheetView>
  </sheetViews>
  <sheetFormatPr defaultColWidth="11.42578125" defaultRowHeight="30" customHeight="1"/>
  <cols>
    <col min="1" max="1" width="26.42578125" style="178" customWidth="1"/>
    <col min="2" max="2" width="36.28515625" style="178" customWidth="1"/>
    <col min="3" max="22" width="15.7109375" style="178" customWidth="1"/>
    <col min="23" max="23" width="5.28515625" style="171" customWidth="1"/>
    <col min="24" max="24" width="10.7109375" style="171" customWidth="1"/>
    <col min="25" max="25" width="44.5703125" style="171" customWidth="1"/>
    <col min="26" max="26" width="11.42578125" style="170"/>
    <col min="27" max="16384" width="11.42578125" style="171"/>
  </cols>
  <sheetData>
    <row r="1" spans="1:26" s="179" customFormat="1" ht="42.75" customHeight="1">
      <c r="A1" s="440"/>
      <c r="B1" s="440"/>
      <c r="C1" s="446" t="s">
        <v>581</v>
      </c>
      <c r="D1" s="447"/>
      <c r="E1" s="447"/>
      <c r="F1" s="447"/>
      <c r="G1" s="447"/>
      <c r="H1" s="447"/>
      <c r="I1" s="447"/>
      <c r="J1" s="447"/>
      <c r="K1" s="447"/>
      <c r="L1" s="447"/>
      <c r="M1" s="447"/>
      <c r="N1" s="447"/>
      <c r="O1" s="447"/>
      <c r="P1" s="447"/>
      <c r="Q1" s="447"/>
      <c r="R1" s="447"/>
      <c r="S1" s="447"/>
      <c r="T1" s="447"/>
      <c r="U1" s="447"/>
      <c r="V1" s="447"/>
      <c r="W1" s="447"/>
      <c r="X1" s="447"/>
      <c r="Y1" s="448"/>
    </row>
    <row r="2" spans="1:26" s="179" customFormat="1" ht="42.75" customHeight="1">
      <c r="A2" s="440"/>
      <c r="B2" s="440"/>
      <c r="C2" s="449"/>
      <c r="D2" s="450"/>
      <c r="E2" s="450"/>
      <c r="F2" s="450"/>
      <c r="G2" s="450"/>
      <c r="H2" s="450"/>
      <c r="I2" s="450"/>
      <c r="J2" s="450"/>
      <c r="K2" s="450"/>
      <c r="L2" s="450"/>
      <c r="M2" s="450"/>
      <c r="N2" s="450"/>
      <c r="O2" s="450"/>
      <c r="P2" s="450"/>
      <c r="Q2" s="450"/>
      <c r="R2" s="450"/>
      <c r="S2" s="450"/>
      <c r="T2" s="450"/>
      <c r="U2" s="450"/>
      <c r="V2" s="450"/>
      <c r="W2" s="450"/>
      <c r="X2" s="450"/>
      <c r="Y2" s="451"/>
    </row>
    <row r="3" spans="1:26" s="164" customFormat="1" ht="27.75" customHeight="1">
      <c r="A3" s="161"/>
      <c r="B3" s="185"/>
      <c r="C3" s="185"/>
      <c r="D3" s="185"/>
      <c r="E3" s="185"/>
      <c r="F3" s="185"/>
      <c r="G3" s="185"/>
      <c r="H3" s="185"/>
      <c r="I3" s="185"/>
      <c r="J3" s="185"/>
      <c r="K3" s="185"/>
      <c r="L3" s="185"/>
      <c r="M3" s="185"/>
      <c r="N3" s="185"/>
      <c r="O3" s="185"/>
      <c r="P3" s="185"/>
      <c r="Q3" s="185"/>
      <c r="R3" s="185"/>
      <c r="S3" s="185"/>
      <c r="T3" s="185"/>
      <c r="U3" s="185"/>
      <c r="V3" s="185"/>
      <c r="W3" s="162"/>
      <c r="X3" s="162"/>
      <c r="Y3" s="162"/>
      <c r="Z3" s="163"/>
    </row>
    <row r="4" spans="1:26" s="167" customFormat="1" ht="19.5" customHeight="1">
      <c r="A4" s="165" t="s">
        <v>582</v>
      </c>
      <c r="B4" s="441" t="str">
        <f>+'1_ProcesosContratacion'!F13</f>
        <v>Gestión Contractual</v>
      </c>
      <c r="C4" s="441"/>
      <c r="D4" s="441"/>
      <c r="E4" s="441"/>
      <c r="F4" s="441"/>
      <c r="G4" s="441"/>
      <c r="H4" s="441"/>
      <c r="I4" s="441"/>
      <c r="J4" s="441"/>
      <c r="K4" s="441"/>
      <c r="L4" s="441"/>
      <c r="M4" s="441"/>
      <c r="N4" s="441"/>
      <c r="O4" s="441"/>
      <c r="P4" s="441"/>
      <c r="Q4" s="441"/>
      <c r="R4" s="441"/>
      <c r="S4" s="441"/>
      <c r="T4" s="441"/>
      <c r="U4" s="441"/>
      <c r="V4" s="441"/>
      <c r="W4" s="441"/>
      <c r="X4" s="441"/>
      <c r="Y4" s="441"/>
      <c r="Z4" s="166"/>
    </row>
    <row r="5" spans="1:26" ht="11.25" customHeight="1" thickBot="1">
      <c r="A5" s="168"/>
      <c r="B5" s="168"/>
      <c r="C5" s="168"/>
      <c r="D5" s="168"/>
      <c r="E5" s="168"/>
      <c r="F5" s="168"/>
      <c r="G5" s="168"/>
      <c r="H5" s="168"/>
      <c r="I5" s="168"/>
      <c r="J5" s="168"/>
      <c r="K5" s="168"/>
      <c r="L5" s="168"/>
      <c r="M5" s="168"/>
      <c r="N5" s="168"/>
      <c r="O5" s="168"/>
      <c r="P5" s="168"/>
      <c r="Q5" s="168"/>
      <c r="R5" s="168"/>
      <c r="S5" s="168"/>
      <c r="T5" s="168"/>
      <c r="U5" s="168"/>
      <c r="V5" s="168"/>
      <c r="W5" s="169"/>
      <c r="X5" s="169"/>
      <c r="Y5" s="169"/>
    </row>
    <row r="6" spans="1:26" s="173" customFormat="1" ht="15" customHeight="1">
      <c r="A6" s="442" t="s">
        <v>583</v>
      </c>
      <c r="B6" s="426" t="s">
        <v>584</v>
      </c>
      <c r="C6" s="426" t="s">
        <v>464</v>
      </c>
      <c r="D6" s="426" t="s">
        <v>465</v>
      </c>
      <c r="E6" s="426" t="s">
        <v>585</v>
      </c>
      <c r="F6" s="426" t="s">
        <v>586</v>
      </c>
      <c r="G6" s="426" t="s">
        <v>587</v>
      </c>
      <c r="H6" s="426" t="s">
        <v>468</v>
      </c>
      <c r="I6" s="426" t="s">
        <v>469</v>
      </c>
      <c r="J6" s="426" t="s">
        <v>470</v>
      </c>
      <c r="K6" s="426" t="s">
        <v>588</v>
      </c>
      <c r="L6" s="426" t="s">
        <v>587</v>
      </c>
      <c r="M6" s="426" t="s">
        <v>473</v>
      </c>
      <c r="N6" s="426" t="s">
        <v>474</v>
      </c>
      <c r="O6" s="426" t="s">
        <v>475</v>
      </c>
      <c r="P6" s="426" t="s">
        <v>589</v>
      </c>
      <c r="Q6" s="426" t="s">
        <v>587</v>
      </c>
      <c r="R6" s="426" t="s">
        <v>477</v>
      </c>
      <c r="S6" s="426" t="s">
        <v>478</v>
      </c>
      <c r="T6" s="426" t="s">
        <v>479</v>
      </c>
      <c r="U6" s="426" t="s">
        <v>590</v>
      </c>
      <c r="V6" s="426" t="s">
        <v>587</v>
      </c>
      <c r="W6" s="426" t="s">
        <v>591</v>
      </c>
      <c r="X6" s="426"/>
      <c r="Y6" s="444"/>
      <c r="Z6" s="172"/>
    </row>
    <row r="7" spans="1:26" s="175" customFormat="1" ht="15.75" customHeight="1">
      <c r="A7" s="443"/>
      <c r="B7" s="427"/>
      <c r="C7" s="427"/>
      <c r="D7" s="427"/>
      <c r="E7" s="427"/>
      <c r="F7" s="427"/>
      <c r="G7" s="427"/>
      <c r="H7" s="427"/>
      <c r="I7" s="427"/>
      <c r="J7" s="427"/>
      <c r="K7" s="427"/>
      <c r="L7" s="427"/>
      <c r="M7" s="427"/>
      <c r="N7" s="427"/>
      <c r="O7" s="427"/>
      <c r="P7" s="427"/>
      <c r="Q7" s="427"/>
      <c r="R7" s="427"/>
      <c r="S7" s="427"/>
      <c r="T7" s="427"/>
      <c r="U7" s="427"/>
      <c r="V7" s="427"/>
      <c r="W7" s="427"/>
      <c r="X7" s="427"/>
      <c r="Y7" s="445"/>
      <c r="Z7" s="174"/>
    </row>
    <row r="8" spans="1:26" ht="62.25" customHeight="1">
      <c r="A8" s="430" t="s">
        <v>592</v>
      </c>
      <c r="B8" s="206" t="str">
        <f>'3_Certificaciones'!G24</f>
        <v>Número de solicitudes de certificación tramitadas dentro del término</v>
      </c>
      <c r="C8" s="186">
        <f t="shared" ref="C8:E9" si="0">+C10+C12+C14+C16+C18+C20+C22</f>
        <v>0</v>
      </c>
      <c r="D8" s="186">
        <f t="shared" si="0"/>
        <v>0</v>
      </c>
      <c r="E8" s="186">
        <f t="shared" si="0"/>
        <v>64</v>
      </c>
      <c r="F8" s="186">
        <f>+C8+D8+E8</f>
        <v>64</v>
      </c>
      <c r="G8" s="438">
        <f>IF(F8=0," ",F8/F9)</f>
        <v>0.810126582278481</v>
      </c>
      <c r="H8" s="186">
        <f t="shared" ref="H8:J9" si="1">+H10+H12+H14+H16+H18+H20+H22</f>
        <v>0</v>
      </c>
      <c r="I8" s="186">
        <f t="shared" si="1"/>
        <v>0</v>
      </c>
      <c r="J8" s="186">
        <f t="shared" si="1"/>
        <v>0</v>
      </c>
      <c r="K8" s="186">
        <f>+H8+I8+J8</f>
        <v>0</v>
      </c>
      <c r="L8" s="438" t="str">
        <f>IF(K8=0," ",K8/K9)</f>
        <v xml:space="preserve"> </v>
      </c>
      <c r="M8" s="186">
        <f t="shared" ref="M8:O9" si="2">+M10+M12+M14+M16+M18+M20+M22</f>
        <v>0</v>
      </c>
      <c r="N8" s="186">
        <f t="shared" si="2"/>
        <v>0</v>
      </c>
      <c r="O8" s="186">
        <f t="shared" si="2"/>
        <v>0</v>
      </c>
      <c r="P8" s="186">
        <f>+M8+N8+O8</f>
        <v>0</v>
      </c>
      <c r="Q8" s="438" t="str">
        <f>IF(P8=0," ",P8/P9)</f>
        <v xml:space="preserve"> </v>
      </c>
      <c r="R8" s="186">
        <f t="shared" ref="R8:T9" si="3">+R10+R12+R14+R16+R18+R20+R22</f>
        <v>0</v>
      </c>
      <c r="S8" s="186">
        <f t="shared" si="3"/>
        <v>0</v>
      </c>
      <c r="T8" s="186">
        <f t="shared" si="3"/>
        <v>0</v>
      </c>
      <c r="U8" s="186">
        <f>+R8+S8+T8</f>
        <v>0</v>
      </c>
      <c r="V8" s="438" t="str">
        <f>IF(U8=0," ",U8/U9)</f>
        <v xml:space="preserve"> </v>
      </c>
      <c r="W8" s="416" t="s">
        <v>593</v>
      </c>
      <c r="X8" s="416"/>
      <c r="Y8" s="417"/>
    </row>
    <row r="9" spans="1:26" ht="53.25" customHeight="1" thickBot="1">
      <c r="A9" s="431"/>
      <c r="B9" s="205" t="str">
        <f>'3_Certificaciones'!G25</f>
        <v>Número de solicitudes de certificación recibidas hasta 8 días hábiles antes del corte</v>
      </c>
      <c r="C9" s="187">
        <f t="shared" si="0"/>
        <v>0</v>
      </c>
      <c r="D9" s="187">
        <f t="shared" si="0"/>
        <v>0</v>
      </c>
      <c r="E9" s="187">
        <f t="shared" si="0"/>
        <v>79</v>
      </c>
      <c r="F9" s="187">
        <f>+C9+D9+E9</f>
        <v>79</v>
      </c>
      <c r="G9" s="439"/>
      <c r="H9" s="187">
        <f t="shared" si="1"/>
        <v>0</v>
      </c>
      <c r="I9" s="187">
        <f t="shared" si="1"/>
        <v>0</v>
      </c>
      <c r="J9" s="187">
        <f t="shared" si="1"/>
        <v>0</v>
      </c>
      <c r="K9" s="187">
        <f>+H9+I9+J9</f>
        <v>0</v>
      </c>
      <c r="L9" s="439"/>
      <c r="M9" s="187">
        <f t="shared" si="2"/>
        <v>0</v>
      </c>
      <c r="N9" s="187">
        <f t="shared" si="2"/>
        <v>0</v>
      </c>
      <c r="O9" s="187">
        <f t="shared" si="2"/>
        <v>0</v>
      </c>
      <c r="P9" s="187">
        <f>+M9+N9+O9</f>
        <v>0</v>
      </c>
      <c r="Q9" s="439"/>
      <c r="R9" s="187">
        <f t="shared" si="3"/>
        <v>0</v>
      </c>
      <c r="S9" s="187">
        <f t="shared" si="3"/>
        <v>0</v>
      </c>
      <c r="T9" s="187">
        <f t="shared" si="3"/>
        <v>0</v>
      </c>
      <c r="U9" s="187">
        <f>+R9+S9+T9</f>
        <v>0</v>
      </c>
      <c r="V9" s="439"/>
      <c r="W9" s="418"/>
      <c r="X9" s="418"/>
      <c r="Y9" s="419"/>
    </row>
    <row r="10" spans="1:26" s="176" customFormat="1" ht="69.95" customHeight="1">
      <c r="A10" s="414" t="s">
        <v>434</v>
      </c>
      <c r="B10" s="199" t="str">
        <f>+$B$8</f>
        <v>Número de solicitudes de certificación tramitadas dentro del término</v>
      </c>
      <c r="C10" s="200"/>
      <c r="D10" s="200"/>
      <c r="E10" s="200">
        <v>64</v>
      </c>
      <c r="F10" s="435"/>
      <c r="G10" s="435"/>
      <c r="H10" s="201"/>
      <c r="I10" s="201"/>
      <c r="J10" s="201"/>
      <c r="K10" s="432"/>
      <c r="L10" s="432"/>
      <c r="M10" s="201"/>
      <c r="N10" s="201"/>
      <c r="O10" s="201"/>
      <c r="P10" s="432"/>
      <c r="Q10" s="432"/>
      <c r="R10" s="201"/>
      <c r="S10" s="201"/>
      <c r="T10" s="201"/>
      <c r="U10" s="420"/>
      <c r="V10" s="421"/>
      <c r="W10" s="416" t="s">
        <v>593</v>
      </c>
      <c r="X10" s="416"/>
      <c r="Y10" s="417"/>
    </row>
    <row r="11" spans="1:26" s="176" customFormat="1" ht="69.95" customHeight="1" thickBot="1">
      <c r="A11" s="415"/>
      <c r="B11" s="202" t="str">
        <f>+$B$9</f>
        <v>Número de solicitudes de certificación recibidas hasta 8 días hábiles antes del corte</v>
      </c>
      <c r="C11" s="203"/>
      <c r="D11" s="203"/>
      <c r="E11" s="203">
        <v>79</v>
      </c>
      <c r="F11" s="436"/>
      <c r="G11" s="436"/>
      <c r="H11" s="204"/>
      <c r="I11" s="204"/>
      <c r="J11" s="204"/>
      <c r="K11" s="433"/>
      <c r="L11" s="433"/>
      <c r="M11" s="204"/>
      <c r="N11" s="204"/>
      <c r="O11" s="204"/>
      <c r="P11" s="433"/>
      <c r="Q11" s="433"/>
      <c r="R11" s="204"/>
      <c r="S11" s="204"/>
      <c r="T11" s="204"/>
      <c r="U11" s="422"/>
      <c r="V11" s="423"/>
      <c r="W11" s="418"/>
      <c r="X11" s="418"/>
      <c r="Y11" s="419"/>
    </row>
    <row r="12" spans="1:26" s="176" customFormat="1" ht="69.95" hidden="1" customHeight="1">
      <c r="A12" s="414"/>
      <c r="B12" s="199" t="str">
        <f t="shared" ref="B12" si="4">+$B$8</f>
        <v>Número de solicitudes de certificación tramitadas dentro del término</v>
      </c>
      <c r="C12" s="200"/>
      <c r="D12" s="200"/>
      <c r="E12" s="200"/>
      <c r="F12" s="436"/>
      <c r="G12" s="436"/>
      <c r="H12" s="201"/>
      <c r="I12" s="201"/>
      <c r="J12" s="201"/>
      <c r="K12" s="433"/>
      <c r="L12" s="433"/>
      <c r="M12" s="201"/>
      <c r="N12" s="201"/>
      <c r="O12" s="201"/>
      <c r="P12" s="433"/>
      <c r="Q12" s="433"/>
      <c r="R12" s="201"/>
      <c r="S12" s="201"/>
      <c r="T12" s="201"/>
      <c r="U12" s="422"/>
      <c r="V12" s="423"/>
      <c r="W12" s="416" t="s">
        <v>593</v>
      </c>
      <c r="X12" s="416"/>
      <c r="Y12" s="417"/>
    </row>
    <row r="13" spans="1:26" s="176" customFormat="1" ht="69.95" hidden="1" customHeight="1" thickBot="1">
      <c r="A13" s="415"/>
      <c r="B13" s="202" t="str">
        <f t="shared" ref="B13" si="5">+$B$9</f>
        <v>Número de solicitudes de certificación recibidas hasta 8 días hábiles antes del corte</v>
      </c>
      <c r="C13" s="203"/>
      <c r="D13" s="203"/>
      <c r="E13" s="203"/>
      <c r="F13" s="436"/>
      <c r="G13" s="436"/>
      <c r="H13" s="204"/>
      <c r="I13" s="204"/>
      <c r="J13" s="204"/>
      <c r="K13" s="433"/>
      <c r="L13" s="433"/>
      <c r="M13" s="204"/>
      <c r="N13" s="204"/>
      <c r="O13" s="204"/>
      <c r="P13" s="433"/>
      <c r="Q13" s="433"/>
      <c r="R13" s="204"/>
      <c r="S13" s="204"/>
      <c r="T13" s="204"/>
      <c r="U13" s="422"/>
      <c r="V13" s="423"/>
      <c r="W13" s="418"/>
      <c r="X13" s="418"/>
      <c r="Y13" s="419"/>
    </row>
    <row r="14" spans="1:26" s="176" customFormat="1" ht="69.95" hidden="1" customHeight="1">
      <c r="A14" s="414"/>
      <c r="B14" s="199" t="str">
        <f t="shared" ref="B14" si="6">+$B$8</f>
        <v>Número de solicitudes de certificación tramitadas dentro del término</v>
      </c>
      <c r="C14" s="200"/>
      <c r="D14" s="200"/>
      <c r="E14" s="200"/>
      <c r="F14" s="436"/>
      <c r="G14" s="436"/>
      <c r="H14" s="201"/>
      <c r="I14" s="201"/>
      <c r="J14" s="201"/>
      <c r="K14" s="433"/>
      <c r="L14" s="433"/>
      <c r="M14" s="201"/>
      <c r="N14" s="201"/>
      <c r="O14" s="201"/>
      <c r="P14" s="433"/>
      <c r="Q14" s="433"/>
      <c r="R14" s="201"/>
      <c r="S14" s="201"/>
      <c r="T14" s="201"/>
      <c r="U14" s="422"/>
      <c r="V14" s="423"/>
      <c r="W14" s="416" t="s">
        <v>593</v>
      </c>
      <c r="X14" s="416"/>
      <c r="Y14" s="417"/>
    </row>
    <row r="15" spans="1:26" s="176" customFormat="1" ht="69.95" hidden="1" customHeight="1" thickBot="1">
      <c r="A15" s="415"/>
      <c r="B15" s="202" t="str">
        <f t="shared" ref="B15" si="7">+$B$9</f>
        <v>Número de solicitudes de certificación recibidas hasta 8 días hábiles antes del corte</v>
      </c>
      <c r="C15" s="203"/>
      <c r="D15" s="203"/>
      <c r="E15" s="203"/>
      <c r="F15" s="436"/>
      <c r="G15" s="436"/>
      <c r="H15" s="204"/>
      <c r="I15" s="204"/>
      <c r="J15" s="204"/>
      <c r="K15" s="433"/>
      <c r="L15" s="433"/>
      <c r="M15" s="204"/>
      <c r="N15" s="204"/>
      <c r="O15" s="204"/>
      <c r="P15" s="433"/>
      <c r="Q15" s="433"/>
      <c r="R15" s="204"/>
      <c r="S15" s="204"/>
      <c r="T15" s="204"/>
      <c r="U15" s="422"/>
      <c r="V15" s="423"/>
      <c r="W15" s="418"/>
      <c r="X15" s="418"/>
      <c r="Y15" s="419"/>
    </row>
    <row r="16" spans="1:26" s="176" customFormat="1" ht="69.95" hidden="1" customHeight="1">
      <c r="A16" s="414"/>
      <c r="B16" s="199" t="str">
        <f t="shared" ref="B16" si="8">+$B$8</f>
        <v>Número de solicitudes de certificación tramitadas dentro del término</v>
      </c>
      <c r="C16" s="200"/>
      <c r="D16" s="200"/>
      <c r="E16" s="200"/>
      <c r="F16" s="436"/>
      <c r="G16" s="436"/>
      <c r="H16" s="201"/>
      <c r="I16" s="201"/>
      <c r="J16" s="201"/>
      <c r="K16" s="433"/>
      <c r="L16" s="433"/>
      <c r="M16" s="201"/>
      <c r="N16" s="201"/>
      <c r="O16" s="201"/>
      <c r="P16" s="433"/>
      <c r="Q16" s="433"/>
      <c r="R16" s="201"/>
      <c r="S16" s="201"/>
      <c r="T16" s="201"/>
      <c r="U16" s="422"/>
      <c r="V16" s="423"/>
      <c r="W16" s="416" t="s">
        <v>593</v>
      </c>
      <c r="X16" s="416"/>
      <c r="Y16" s="417"/>
    </row>
    <row r="17" spans="1:25" s="176" customFormat="1" ht="69.95" hidden="1" customHeight="1" thickBot="1">
      <c r="A17" s="415"/>
      <c r="B17" s="202" t="str">
        <f t="shared" ref="B17" si="9">+$B$9</f>
        <v>Número de solicitudes de certificación recibidas hasta 8 días hábiles antes del corte</v>
      </c>
      <c r="C17" s="203"/>
      <c r="D17" s="203"/>
      <c r="E17" s="203"/>
      <c r="F17" s="436"/>
      <c r="G17" s="436"/>
      <c r="H17" s="204"/>
      <c r="I17" s="204"/>
      <c r="J17" s="204"/>
      <c r="K17" s="433"/>
      <c r="L17" s="433"/>
      <c r="M17" s="204"/>
      <c r="N17" s="204"/>
      <c r="O17" s="204"/>
      <c r="P17" s="433"/>
      <c r="Q17" s="433"/>
      <c r="R17" s="204"/>
      <c r="S17" s="204"/>
      <c r="T17" s="204"/>
      <c r="U17" s="422"/>
      <c r="V17" s="423"/>
      <c r="W17" s="418"/>
      <c r="X17" s="418"/>
      <c r="Y17" s="419"/>
    </row>
    <row r="18" spans="1:25" s="176" customFormat="1" ht="69.95" hidden="1" customHeight="1">
      <c r="A18" s="414"/>
      <c r="B18" s="199" t="str">
        <f t="shared" ref="B18" si="10">+$B$8</f>
        <v>Número de solicitudes de certificación tramitadas dentro del término</v>
      </c>
      <c r="C18" s="200"/>
      <c r="D18" s="200"/>
      <c r="E18" s="200"/>
      <c r="F18" s="436"/>
      <c r="G18" s="436"/>
      <c r="H18" s="201"/>
      <c r="I18" s="201"/>
      <c r="J18" s="201"/>
      <c r="K18" s="433"/>
      <c r="L18" s="433"/>
      <c r="M18" s="201"/>
      <c r="N18" s="201"/>
      <c r="O18" s="201"/>
      <c r="P18" s="433"/>
      <c r="Q18" s="433"/>
      <c r="R18" s="201"/>
      <c r="S18" s="201"/>
      <c r="T18" s="201"/>
      <c r="U18" s="422"/>
      <c r="V18" s="423"/>
      <c r="W18" s="416" t="s">
        <v>593</v>
      </c>
      <c r="X18" s="416"/>
      <c r="Y18" s="417"/>
    </row>
    <row r="19" spans="1:25" s="176" customFormat="1" ht="69.95" hidden="1" customHeight="1" thickBot="1">
      <c r="A19" s="415"/>
      <c r="B19" s="202" t="str">
        <f t="shared" ref="B19" si="11">+$B$9</f>
        <v>Número de solicitudes de certificación recibidas hasta 8 días hábiles antes del corte</v>
      </c>
      <c r="C19" s="203"/>
      <c r="D19" s="203"/>
      <c r="E19" s="203"/>
      <c r="F19" s="436"/>
      <c r="G19" s="436"/>
      <c r="H19" s="204"/>
      <c r="I19" s="204"/>
      <c r="J19" s="204"/>
      <c r="K19" s="433"/>
      <c r="L19" s="433"/>
      <c r="M19" s="204"/>
      <c r="N19" s="204"/>
      <c r="O19" s="204"/>
      <c r="P19" s="433"/>
      <c r="Q19" s="433"/>
      <c r="R19" s="204"/>
      <c r="S19" s="204"/>
      <c r="T19" s="204"/>
      <c r="U19" s="422"/>
      <c r="V19" s="423"/>
      <c r="W19" s="418"/>
      <c r="X19" s="418"/>
      <c r="Y19" s="419"/>
    </row>
    <row r="20" spans="1:25" s="176" customFormat="1" ht="69.95" hidden="1" customHeight="1">
      <c r="A20" s="414"/>
      <c r="B20" s="199" t="str">
        <f t="shared" ref="B20" si="12">+$B$8</f>
        <v>Número de solicitudes de certificación tramitadas dentro del término</v>
      </c>
      <c r="C20" s="200"/>
      <c r="D20" s="200"/>
      <c r="E20" s="200"/>
      <c r="F20" s="436"/>
      <c r="G20" s="436"/>
      <c r="H20" s="201"/>
      <c r="I20" s="201"/>
      <c r="J20" s="201"/>
      <c r="K20" s="433"/>
      <c r="L20" s="433"/>
      <c r="M20" s="201"/>
      <c r="N20" s="201"/>
      <c r="O20" s="201"/>
      <c r="P20" s="433"/>
      <c r="Q20" s="433"/>
      <c r="R20" s="201"/>
      <c r="S20" s="201"/>
      <c r="T20" s="201"/>
      <c r="U20" s="422"/>
      <c r="V20" s="423"/>
      <c r="W20" s="416" t="s">
        <v>593</v>
      </c>
      <c r="X20" s="416"/>
      <c r="Y20" s="417"/>
    </row>
    <row r="21" spans="1:25" s="176" customFormat="1" ht="69.95" hidden="1" customHeight="1" thickBot="1">
      <c r="A21" s="415"/>
      <c r="B21" s="202" t="str">
        <f t="shared" ref="B21" si="13">+$B$9</f>
        <v>Número de solicitudes de certificación recibidas hasta 8 días hábiles antes del corte</v>
      </c>
      <c r="C21" s="203"/>
      <c r="D21" s="203"/>
      <c r="E21" s="203"/>
      <c r="F21" s="436"/>
      <c r="G21" s="436"/>
      <c r="H21" s="204"/>
      <c r="I21" s="204"/>
      <c r="J21" s="204"/>
      <c r="K21" s="433"/>
      <c r="L21" s="433"/>
      <c r="M21" s="204"/>
      <c r="N21" s="204"/>
      <c r="O21" s="204"/>
      <c r="P21" s="433"/>
      <c r="Q21" s="433"/>
      <c r="R21" s="204"/>
      <c r="S21" s="204"/>
      <c r="T21" s="204"/>
      <c r="U21" s="422"/>
      <c r="V21" s="423"/>
      <c r="W21" s="418"/>
      <c r="X21" s="418"/>
      <c r="Y21" s="419"/>
    </row>
    <row r="22" spans="1:25" s="176" customFormat="1" ht="69.95" hidden="1" customHeight="1">
      <c r="A22" s="414"/>
      <c r="B22" s="199" t="str">
        <f t="shared" ref="B22" si="14">+$B$8</f>
        <v>Número de solicitudes de certificación tramitadas dentro del término</v>
      </c>
      <c r="C22" s="200"/>
      <c r="D22" s="200"/>
      <c r="E22" s="200"/>
      <c r="F22" s="436"/>
      <c r="G22" s="436"/>
      <c r="H22" s="201"/>
      <c r="I22" s="201"/>
      <c r="J22" s="201"/>
      <c r="K22" s="433"/>
      <c r="L22" s="433"/>
      <c r="M22" s="201"/>
      <c r="N22" s="201"/>
      <c r="O22" s="201"/>
      <c r="P22" s="433"/>
      <c r="Q22" s="433"/>
      <c r="R22" s="201"/>
      <c r="S22" s="201"/>
      <c r="T22" s="201"/>
      <c r="U22" s="422"/>
      <c r="V22" s="423"/>
      <c r="W22" s="416" t="s">
        <v>593</v>
      </c>
      <c r="X22" s="416"/>
      <c r="Y22" s="417"/>
    </row>
    <row r="23" spans="1:25" s="176" customFormat="1" ht="69.95" hidden="1" customHeight="1" thickBot="1">
      <c r="A23" s="415"/>
      <c r="B23" s="202" t="str">
        <f t="shared" ref="B23" si="15">+$B$9</f>
        <v>Número de solicitudes de certificación recibidas hasta 8 días hábiles antes del corte</v>
      </c>
      <c r="C23" s="203"/>
      <c r="D23" s="203"/>
      <c r="E23" s="203"/>
      <c r="F23" s="437"/>
      <c r="G23" s="437"/>
      <c r="H23" s="204"/>
      <c r="I23" s="204"/>
      <c r="J23" s="204"/>
      <c r="K23" s="434"/>
      <c r="L23" s="434"/>
      <c r="M23" s="204"/>
      <c r="N23" s="204"/>
      <c r="O23" s="204"/>
      <c r="P23" s="434"/>
      <c r="Q23" s="434"/>
      <c r="R23" s="204"/>
      <c r="S23" s="204"/>
      <c r="T23" s="204"/>
      <c r="U23" s="424"/>
      <c r="V23" s="425"/>
      <c r="W23" s="418"/>
      <c r="X23" s="418"/>
      <c r="Y23" s="419"/>
    </row>
    <row r="24" spans="1:25" s="176" customFormat="1" ht="30" customHeight="1">
      <c r="B24" s="183"/>
      <c r="C24" s="183"/>
      <c r="D24" s="183"/>
      <c r="E24" s="183"/>
      <c r="F24" s="183"/>
      <c r="G24" s="183"/>
      <c r="H24" s="183"/>
      <c r="I24" s="183"/>
      <c r="J24" s="183"/>
      <c r="K24" s="183"/>
      <c r="L24" s="183"/>
      <c r="M24" s="183"/>
      <c r="N24" s="183"/>
      <c r="O24" s="183"/>
      <c r="P24" s="183"/>
      <c r="Q24" s="183"/>
      <c r="R24" s="183"/>
      <c r="S24" s="183"/>
      <c r="T24" s="183"/>
      <c r="U24" s="183"/>
      <c r="V24" s="183"/>
    </row>
    <row r="25" spans="1:25" s="176" customFormat="1" ht="30" customHeight="1">
      <c r="B25" s="183"/>
      <c r="C25" s="183"/>
      <c r="D25" s="183"/>
      <c r="E25" s="183"/>
      <c r="F25" s="183"/>
      <c r="G25" s="183"/>
      <c r="H25" s="183"/>
      <c r="I25" s="183"/>
      <c r="J25" s="183"/>
      <c r="K25" s="183"/>
      <c r="L25" s="183"/>
      <c r="M25" s="183"/>
      <c r="N25" s="183"/>
      <c r="O25" s="183"/>
      <c r="P25" s="183"/>
      <c r="Q25" s="183"/>
      <c r="R25" s="183"/>
      <c r="S25" s="183"/>
      <c r="T25" s="183"/>
      <c r="U25" s="183"/>
      <c r="V25" s="183"/>
    </row>
    <row r="26" spans="1:25" s="176" customFormat="1" ht="30" customHeight="1">
      <c r="B26" s="183"/>
      <c r="C26" s="183"/>
      <c r="D26" s="183"/>
      <c r="E26" s="183"/>
      <c r="F26" s="183"/>
      <c r="G26" s="183"/>
      <c r="H26" s="183"/>
      <c r="I26" s="183"/>
      <c r="J26" s="183"/>
      <c r="K26" s="183"/>
      <c r="L26" s="183"/>
      <c r="M26" s="183"/>
      <c r="N26" s="183"/>
      <c r="O26" s="183"/>
      <c r="P26" s="183"/>
      <c r="Q26" s="183"/>
      <c r="R26" s="183"/>
      <c r="S26" s="183"/>
      <c r="T26" s="183"/>
      <c r="U26" s="183"/>
      <c r="V26" s="183"/>
    </row>
    <row r="27" spans="1:25" s="176" customFormat="1" ht="30" customHeight="1">
      <c r="B27" s="183"/>
      <c r="C27" s="183"/>
      <c r="D27" s="183"/>
      <c r="E27" s="183"/>
      <c r="F27" s="183"/>
      <c r="G27" s="183"/>
      <c r="H27" s="183"/>
      <c r="I27" s="183"/>
      <c r="J27" s="183"/>
      <c r="K27" s="183"/>
      <c r="L27" s="183"/>
      <c r="M27" s="183"/>
      <c r="N27" s="183"/>
      <c r="O27" s="183"/>
      <c r="P27" s="183"/>
      <c r="Q27" s="183"/>
      <c r="R27" s="183"/>
      <c r="S27" s="183"/>
      <c r="T27" s="183"/>
      <c r="U27" s="183"/>
      <c r="V27" s="183"/>
    </row>
    <row r="28" spans="1:25" s="176" customFormat="1" ht="30" customHeight="1">
      <c r="B28" s="183"/>
      <c r="C28" s="183"/>
      <c r="D28" s="183"/>
      <c r="E28" s="183"/>
      <c r="F28" s="183"/>
      <c r="G28" s="183"/>
      <c r="H28" s="183"/>
      <c r="I28" s="183"/>
      <c r="J28" s="183"/>
      <c r="K28" s="183"/>
      <c r="L28" s="183"/>
      <c r="M28" s="183"/>
      <c r="N28" s="183"/>
      <c r="O28" s="183"/>
      <c r="P28" s="183"/>
      <c r="Q28" s="183"/>
      <c r="R28" s="183"/>
      <c r="S28" s="183"/>
      <c r="T28" s="183"/>
      <c r="U28" s="183"/>
      <c r="V28" s="183"/>
    </row>
    <row r="29" spans="1:25" s="176" customFormat="1" ht="30" customHeight="1">
      <c r="B29" s="183"/>
      <c r="C29" s="183"/>
      <c r="D29" s="183"/>
      <c r="E29" s="183"/>
      <c r="F29" s="183"/>
      <c r="G29" s="183"/>
      <c r="H29" s="183"/>
      <c r="I29" s="183"/>
      <c r="J29" s="183"/>
      <c r="K29" s="183"/>
      <c r="L29" s="183"/>
      <c r="M29" s="183"/>
      <c r="N29" s="183"/>
      <c r="O29" s="183"/>
      <c r="P29" s="183"/>
      <c r="Q29" s="183"/>
      <c r="R29" s="183"/>
      <c r="S29" s="183"/>
      <c r="T29" s="183"/>
      <c r="U29" s="183"/>
      <c r="V29" s="183"/>
    </row>
    <row r="30" spans="1:25" s="176" customFormat="1" ht="30" customHeight="1">
      <c r="B30" s="183"/>
      <c r="C30" s="183"/>
      <c r="D30" s="183"/>
      <c r="E30" s="183"/>
      <c r="F30" s="183"/>
      <c r="G30" s="183"/>
      <c r="H30" s="183"/>
      <c r="I30" s="183"/>
      <c r="J30" s="183"/>
      <c r="K30" s="183"/>
      <c r="L30" s="183"/>
      <c r="M30" s="183"/>
      <c r="N30" s="183"/>
      <c r="O30" s="183"/>
      <c r="P30" s="183"/>
      <c r="Q30" s="183"/>
      <c r="R30" s="183"/>
      <c r="S30" s="183"/>
      <c r="T30" s="183"/>
      <c r="U30" s="183"/>
      <c r="V30" s="183"/>
    </row>
    <row r="31" spans="1:25" s="176" customFormat="1" ht="30" customHeight="1">
      <c r="B31" s="183"/>
      <c r="C31" s="183"/>
      <c r="D31" s="183"/>
      <c r="E31" s="183"/>
      <c r="F31" s="183"/>
      <c r="G31" s="183"/>
      <c r="H31" s="183"/>
      <c r="I31" s="183"/>
      <c r="J31" s="183"/>
      <c r="K31" s="183"/>
      <c r="L31" s="183"/>
      <c r="M31" s="183"/>
      <c r="N31" s="183"/>
      <c r="O31" s="183"/>
      <c r="P31" s="183"/>
      <c r="Q31" s="183"/>
      <c r="R31" s="183"/>
      <c r="S31" s="183"/>
      <c r="T31" s="183"/>
      <c r="U31" s="183"/>
      <c r="V31" s="183"/>
    </row>
    <row r="32" spans="1:25" s="176" customFormat="1" ht="30" customHeight="1">
      <c r="B32" s="183"/>
      <c r="C32" s="183"/>
      <c r="D32" s="183"/>
      <c r="E32" s="183"/>
      <c r="F32" s="183"/>
      <c r="G32" s="183"/>
      <c r="H32" s="183"/>
      <c r="I32" s="183"/>
      <c r="J32" s="183"/>
      <c r="K32" s="183"/>
      <c r="L32" s="183"/>
      <c r="M32" s="183"/>
      <c r="N32" s="183"/>
      <c r="O32" s="183"/>
      <c r="P32" s="183"/>
      <c r="Q32" s="183"/>
      <c r="R32" s="183"/>
      <c r="S32" s="183"/>
      <c r="T32" s="183"/>
      <c r="U32" s="183"/>
      <c r="V32" s="183"/>
    </row>
    <row r="33" spans="2:26" s="176" customFormat="1" ht="30" customHeight="1">
      <c r="B33" s="183"/>
      <c r="C33" s="183"/>
      <c r="D33" s="183"/>
      <c r="E33" s="183"/>
      <c r="F33" s="183"/>
      <c r="G33" s="183"/>
      <c r="H33" s="183"/>
      <c r="I33" s="183"/>
      <c r="J33" s="183"/>
      <c r="K33" s="183"/>
      <c r="L33" s="183"/>
      <c r="M33" s="183"/>
      <c r="N33" s="183"/>
      <c r="O33" s="183"/>
      <c r="P33" s="183"/>
      <c r="Q33" s="183"/>
      <c r="R33" s="183"/>
      <c r="S33" s="183"/>
      <c r="T33" s="183"/>
      <c r="U33" s="183"/>
      <c r="V33" s="183"/>
    </row>
    <row r="34" spans="2:26" s="176" customFormat="1" ht="30" customHeight="1">
      <c r="B34" s="183"/>
      <c r="C34" s="183"/>
      <c r="D34" s="183"/>
      <c r="E34" s="183"/>
      <c r="F34" s="183"/>
      <c r="G34" s="183"/>
      <c r="H34" s="183"/>
      <c r="I34" s="183"/>
      <c r="J34" s="183"/>
      <c r="K34" s="183"/>
      <c r="L34" s="183"/>
      <c r="M34" s="183"/>
      <c r="N34" s="183"/>
      <c r="O34" s="183"/>
      <c r="P34" s="183"/>
      <c r="Q34" s="183"/>
      <c r="R34" s="183"/>
      <c r="S34" s="183"/>
      <c r="T34" s="183"/>
      <c r="U34" s="183"/>
      <c r="V34" s="183"/>
    </row>
    <row r="35" spans="2:26" s="176" customFormat="1" ht="30" customHeight="1">
      <c r="B35" s="183"/>
      <c r="C35" s="183"/>
      <c r="D35" s="183"/>
      <c r="E35" s="183"/>
      <c r="F35" s="183"/>
      <c r="G35" s="183"/>
      <c r="H35" s="183"/>
      <c r="I35" s="183"/>
      <c r="J35" s="183"/>
      <c r="K35" s="183"/>
      <c r="L35" s="183"/>
      <c r="M35" s="183"/>
      <c r="N35" s="183"/>
      <c r="O35" s="183"/>
      <c r="P35" s="183"/>
      <c r="Q35" s="183"/>
      <c r="R35" s="183"/>
      <c r="S35" s="183"/>
      <c r="T35" s="183"/>
      <c r="U35" s="183"/>
      <c r="V35" s="183"/>
    </row>
    <row r="36" spans="2:26" s="176" customFormat="1" ht="30" customHeight="1">
      <c r="B36" s="183"/>
      <c r="C36" s="183"/>
      <c r="D36" s="183"/>
      <c r="E36" s="183"/>
      <c r="F36" s="183"/>
      <c r="G36" s="183"/>
      <c r="H36" s="183"/>
      <c r="I36" s="183"/>
      <c r="J36" s="183"/>
      <c r="K36" s="183"/>
      <c r="L36" s="183"/>
      <c r="M36" s="183"/>
      <c r="N36" s="183"/>
      <c r="O36" s="183"/>
      <c r="P36" s="183"/>
      <c r="Q36" s="183"/>
      <c r="R36" s="183"/>
      <c r="S36" s="183"/>
      <c r="T36" s="183"/>
      <c r="U36" s="183"/>
      <c r="V36" s="183"/>
    </row>
    <row r="37" spans="2:26" s="176" customFormat="1" ht="30" customHeight="1">
      <c r="B37" s="183"/>
      <c r="C37" s="183"/>
      <c r="D37" s="183"/>
      <c r="E37" s="183"/>
      <c r="F37" s="183"/>
      <c r="G37" s="183"/>
      <c r="H37" s="183"/>
      <c r="I37" s="183"/>
      <c r="J37" s="183"/>
      <c r="K37" s="183"/>
      <c r="L37" s="183"/>
      <c r="M37" s="183"/>
      <c r="N37" s="183"/>
      <c r="O37" s="183"/>
      <c r="P37" s="183"/>
      <c r="Q37" s="183"/>
      <c r="R37" s="183"/>
      <c r="S37" s="183"/>
      <c r="T37" s="183"/>
      <c r="U37" s="183"/>
      <c r="V37" s="183"/>
    </row>
    <row r="38" spans="2:26" s="176" customFormat="1" ht="30" customHeight="1">
      <c r="B38" s="183"/>
      <c r="C38" s="183"/>
      <c r="D38" s="183"/>
      <c r="E38" s="183"/>
      <c r="F38" s="183"/>
      <c r="G38" s="183"/>
      <c r="H38" s="183"/>
      <c r="I38" s="183"/>
      <c r="J38" s="183"/>
      <c r="K38" s="183"/>
      <c r="L38" s="183"/>
      <c r="M38" s="183"/>
      <c r="N38" s="183"/>
      <c r="O38" s="183"/>
      <c r="P38" s="183"/>
      <c r="Q38" s="183"/>
      <c r="R38" s="183"/>
      <c r="S38" s="183"/>
      <c r="T38" s="183"/>
      <c r="U38" s="183"/>
      <c r="V38" s="183"/>
    </row>
    <row r="39" spans="2:26" s="176" customFormat="1" ht="30" customHeight="1">
      <c r="B39" s="183"/>
      <c r="C39" s="183"/>
      <c r="D39" s="183"/>
      <c r="E39" s="183"/>
      <c r="F39" s="183"/>
      <c r="G39" s="183"/>
      <c r="H39" s="183"/>
      <c r="I39" s="183"/>
      <c r="J39" s="183"/>
      <c r="K39" s="183"/>
      <c r="L39" s="183"/>
      <c r="M39" s="183"/>
      <c r="N39" s="183"/>
      <c r="O39" s="183"/>
      <c r="P39" s="183"/>
      <c r="Q39" s="183"/>
      <c r="R39" s="183"/>
      <c r="S39" s="183"/>
      <c r="T39" s="183"/>
      <c r="U39" s="183"/>
      <c r="V39" s="183"/>
    </row>
    <row r="40" spans="2:26" s="176" customFormat="1" ht="30" customHeight="1">
      <c r="B40" s="183"/>
      <c r="C40" s="183"/>
      <c r="D40" s="183"/>
      <c r="E40" s="183"/>
      <c r="F40" s="183"/>
      <c r="G40" s="183"/>
      <c r="H40" s="183"/>
      <c r="I40" s="183"/>
      <c r="J40" s="183"/>
      <c r="K40" s="183"/>
      <c r="L40" s="183"/>
      <c r="M40" s="183"/>
      <c r="N40" s="183"/>
      <c r="O40" s="183"/>
      <c r="P40" s="183"/>
      <c r="Q40" s="183"/>
      <c r="R40" s="183"/>
      <c r="S40" s="183"/>
      <c r="T40" s="183"/>
      <c r="U40" s="183"/>
      <c r="V40" s="183"/>
    </row>
    <row r="41" spans="2:26" s="176" customFormat="1" ht="30" customHeight="1">
      <c r="B41" s="183"/>
      <c r="C41" s="183"/>
      <c r="D41" s="183"/>
      <c r="E41" s="183"/>
      <c r="F41" s="183"/>
      <c r="G41" s="183"/>
      <c r="H41" s="183"/>
      <c r="I41" s="183"/>
      <c r="J41" s="183"/>
      <c r="K41" s="183"/>
      <c r="L41" s="183"/>
      <c r="M41" s="183"/>
      <c r="N41" s="183"/>
      <c r="O41" s="183"/>
      <c r="P41" s="183"/>
      <c r="Q41" s="183"/>
      <c r="R41" s="183"/>
      <c r="S41" s="183"/>
      <c r="T41" s="183"/>
      <c r="U41" s="183"/>
      <c r="V41" s="183"/>
    </row>
    <row r="42" spans="2:26" s="176" customFormat="1" ht="30" customHeight="1">
      <c r="B42" s="183"/>
      <c r="C42" s="183"/>
      <c r="D42" s="183"/>
      <c r="E42" s="183"/>
      <c r="F42" s="183"/>
      <c r="G42" s="183"/>
      <c r="H42" s="183"/>
      <c r="I42" s="183"/>
      <c r="J42" s="183"/>
      <c r="K42" s="183"/>
      <c r="L42" s="183"/>
      <c r="M42" s="183"/>
      <c r="N42" s="183"/>
      <c r="O42" s="183"/>
      <c r="P42" s="183"/>
      <c r="Q42" s="183"/>
      <c r="R42" s="183"/>
      <c r="S42" s="183"/>
      <c r="T42" s="183"/>
      <c r="U42" s="183"/>
      <c r="V42" s="183"/>
    </row>
    <row r="43" spans="2:26" s="176" customFormat="1" ht="30" customHeight="1">
      <c r="B43" s="183"/>
      <c r="C43" s="183"/>
      <c r="D43" s="183"/>
      <c r="E43" s="183"/>
      <c r="F43" s="183"/>
      <c r="G43" s="183"/>
      <c r="H43" s="183"/>
      <c r="I43" s="183"/>
      <c r="J43" s="183"/>
      <c r="K43" s="183"/>
      <c r="L43" s="183"/>
      <c r="M43" s="183"/>
      <c r="N43" s="183"/>
      <c r="O43" s="183"/>
      <c r="P43" s="183"/>
      <c r="Q43" s="183"/>
      <c r="R43" s="183"/>
      <c r="S43" s="183"/>
      <c r="T43" s="183"/>
      <c r="U43" s="183"/>
      <c r="V43" s="183"/>
    </row>
    <row r="44" spans="2:26" s="176" customFormat="1" ht="30" customHeight="1">
      <c r="B44" s="183"/>
      <c r="C44" s="183"/>
      <c r="D44" s="183"/>
      <c r="E44" s="183"/>
      <c r="F44" s="183"/>
      <c r="G44" s="183"/>
      <c r="H44" s="183"/>
      <c r="I44" s="183"/>
      <c r="J44" s="183"/>
      <c r="K44" s="183"/>
      <c r="L44" s="183"/>
      <c r="M44" s="183"/>
      <c r="N44" s="183"/>
      <c r="O44" s="183"/>
      <c r="P44" s="183"/>
      <c r="Q44" s="183"/>
      <c r="R44" s="183"/>
      <c r="S44" s="183"/>
      <c r="T44" s="183"/>
      <c r="U44" s="183"/>
      <c r="V44" s="183"/>
    </row>
    <row r="45" spans="2:26" s="176" customFormat="1" ht="30" customHeight="1">
      <c r="B45" s="183"/>
      <c r="C45" s="183"/>
      <c r="D45" s="183"/>
      <c r="E45" s="183"/>
      <c r="F45" s="183"/>
      <c r="G45" s="183"/>
      <c r="H45" s="183"/>
      <c r="I45" s="183"/>
      <c r="J45" s="183"/>
      <c r="K45" s="183"/>
      <c r="L45" s="183"/>
      <c r="M45" s="183"/>
      <c r="N45" s="183"/>
      <c r="O45" s="183"/>
      <c r="P45" s="183"/>
      <c r="Q45" s="183"/>
      <c r="R45" s="183"/>
      <c r="S45" s="183"/>
      <c r="T45" s="183"/>
      <c r="U45" s="183"/>
      <c r="V45" s="183"/>
    </row>
    <row r="46" spans="2:26" s="176" customFormat="1" ht="30" customHeight="1">
      <c r="B46" s="183"/>
      <c r="C46" s="183"/>
      <c r="D46" s="183"/>
      <c r="E46" s="183"/>
      <c r="F46" s="183"/>
      <c r="G46" s="183"/>
      <c r="H46" s="183"/>
      <c r="I46" s="183"/>
      <c r="J46" s="183"/>
      <c r="K46" s="183"/>
      <c r="L46" s="183"/>
      <c r="M46" s="183"/>
      <c r="N46" s="183"/>
      <c r="O46" s="183"/>
      <c r="P46" s="183"/>
      <c r="Q46" s="183"/>
      <c r="R46" s="183"/>
      <c r="S46" s="183"/>
      <c r="T46" s="183"/>
      <c r="U46" s="183"/>
      <c r="V46" s="183"/>
    </row>
    <row r="47" spans="2:26" s="177" customFormat="1" ht="30" customHeight="1">
      <c r="B47" s="184"/>
      <c r="C47" s="184"/>
      <c r="D47" s="184"/>
      <c r="E47" s="184"/>
      <c r="F47" s="184"/>
      <c r="G47" s="184"/>
      <c r="H47" s="184"/>
      <c r="I47" s="184"/>
      <c r="J47" s="184"/>
      <c r="K47" s="184"/>
      <c r="L47" s="184"/>
      <c r="M47" s="184"/>
      <c r="N47" s="184"/>
      <c r="O47" s="184"/>
      <c r="P47" s="184"/>
      <c r="Q47" s="184"/>
      <c r="R47" s="184"/>
      <c r="S47" s="184"/>
      <c r="T47" s="184"/>
      <c r="U47" s="184"/>
      <c r="V47" s="184"/>
      <c r="Z47" s="176"/>
    </row>
    <row r="48" spans="2:26" s="177" customFormat="1" ht="30" customHeight="1">
      <c r="B48" s="184"/>
      <c r="C48" s="184"/>
      <c r="D48" s="184"/>
      <c r="E48" s="184"/>
      <c r="F48" s="184"/>
      <c r="G48" s="184"/>
      <c r="H48" s="184"/>
      <c r="I48" s="184"/>
      <c r="J48" s="184"/>
      <c r="K48" s="184"/>
      <c r="L48" s="184"/>
      <c r="M48" s="184"/>
      <c r="N48" s="184"/>
      <c r="O48" s="184"/>
      <c r="P48" s="184"/>
      <c r="Q48" s="184"/>
      <c r="R48" s="184"/>
      <c r="S48" s="184"/>
      <c r="T48" s="184"/>
      <c r="U48" s="184"/>
      <c r="V48" s="184"/>
      <c r="Z48" s="176"/>
    </row>
    <row r="49" spans="2:26" s="177" customFormat="1" ht="30" customHeight="1">
      <c r="B49" s="184"/>
      <c r="C49" s="184"/>
      <c r="D49" s="184"/>
      <c r="E49" s="184"/>
      <c r="F49" s="184"/>
      <c r="G49" s="184"/>
      <c r="H49" s="184"/>
      <c r="I49" s="184"/>
      <c r="J49" s="184"/>
      <c r="K49" s="184"/>
      <c r="L49" s="184"/>
      <c r="M49" s="184"/>
      <c r="N49" s="184"/>
      <c r="O49" s="184"/>
      <c r="P49" s="184"/>
      <c r="Q49" s="184"/>
      <c r="R49" s="184"/>
      <c r="S49" s="184"/>
      <c r="T49" s="184"/>
      <c r="U49" s="184"/>
      <c r="V49" s="184"/>
      <c r="Z49" s="176"/>
    </row>
    <row r="50" spans="2:26" s="177" customFormat="1" ht="30" customHeight="1">
      <c r="B50" s="184"/>
      <c r="C50" s="184"/>
      <c r="D50" s="184"/>
      <c r="E50" s="184"/>
      <c r="F50" s="184"/>
      <c r="G50" s="184"/>
      <c r="H50" s="184"/>
      <c r="I50" s="184"/>
      <c r="J50" s="184"/>
      <c r="K50" s="184"/>
      <c r="L50" s="184"/>
      <c r="M50" s="184"/>
      <c r="N50" s="184"/>
      <c r="O50" s="184"/>
      <c r="P50" s="184"/>
      <c r="Q50" s="184"/>
      <c r="R50" s="184"/>
      <c r="S50" s="184"/>
      <c r="T50" s="184"/>
      <c r="U50" s="184"/>
      <c r="V50" s="184"/>
      <c r="Z50" s="176"/>
    </row>
    <row r="51" spans="2:26" s="177" customFormat="1" ht="30" customHeight="1">
      <c r="B51" s="184"/>
      <c r="C51" s="184"/>
      <c r="D51" s="184"/>
      <c r="E51" s="184"/>
      <c r="F51" s="184"/>
      <c r="G51" s="184"/>
      <c r="H51" s="184"/>
      <c r="I51" s="184"/>
      <c r="J51" s="184"/>
      <c r="K51" s="184"/>
      <c r="L51" s="184"/>
      <c r="M51" s="184"/>
      <c r="N51" s="184"/>
      <c r="O51" s="184"/>
      <c r="P51" s="184"/>
      <c r="Q51" s="184"/>
      <c r="R51" s="184"/>
      <c r="S51" s="184"/>
      <c r="T51" s="184"/>
      <c r="U51" s="184"/>
      <c r="V51" s="184"/>
      <c r="Z51" s="176"/>
    </row>
    <row r="52" spans="2:26" s="177" customFormat="1" ht="30" customHeight="1">
      <c r="B52" s="184"/>
      <c r="C52" s="184"/>
      <c r="D52" s="184"/>
      <c r="E52" s="184"/>
      <c r="F52" s="184"/>
      <c r="G52" s="184"/>
      <c r="H52" s="184"/>
      <c r="I52" s="184"/>
      <c r="J52" s="184"/>
      <c r="K52" s="184"/>
      <c r="L52" s="184"/>
      <c r="M52" s="184"/>
      <c r="N52" s="184"/>
      <c r="O52" s="184"/>
      <c r="P52" s="184"/>
      <c r="Q52" s="184"/>
      <c r="R52" s="184"/>
      <c r="S52" s="184"/>
      <c r="T52" s="184"/>
      <c r="U52" s="184"/>
      <c r="V52" s="184"/>
      <c r="Z52" s="176"/>
    </row>
    <row r="53" spans="2:26" s="177" customFormat="1" ht="30" customHeight="1">
      <c r="B53" s="184"/>
      <c r="C53" s="184"/>
      <c r="D53" s="184"/>
      <c r="E53" s="184"/>
      <c r="F53" s="184"/>
      <c r="G53" s="184"/>
      <c r="H53" s="184"/>
      <c r="I53" s="184"/>
      <c r="J53" s="184"/>
      <c r="K53" s="184"/>
      <c r="L53" s="184"/>
      <c r="M53" s="184"/>
      <c r="N53" s="184"/>
      <c r="O53" s="184"/>
      <c r="P53" s="184"/>
      <c r="Q53" s="184"/>
      <c r="R53" s="184"/>
      <c r="S53" s="184"/>
      <c r="T53" s="184"/>
      <c r="U53" s="184"/>
      <c r="V53" s="184"/>
      <c r="Z53" s="176"/>
    </row>
    <row r="54" spans="2:26" s="177" customFormat="1" ht="30" customHeight="1">
      <c r="B54" s="184"/>
      <c r="C54" s="184"/>
      <c r="D54" s="184"/>
      <c r="E54" s="184"/>
      <c r="F54" s="184"/>
      <c r="G54" s="184"/>
      <c r="H54" s="184"/>
      <c r="I54" s="184"/>
      <c r="J54" s="184"/>
      <c r="K54" s="184"/>
      <c r="L54" s="184"/>
      <c r="M54" s="184"/>
      <c r="N54" s="184"/>
      <c r="O54" s="184"/>
      <c r="P54" s="184"/>
      <c r="Q54" s="184"/>
      <c r="R54" s="184"/>
      <c r="S54" s="184"/>
      <c r="T54" s="184"/>
      <c r="U54" s="184"/>
      <c r="V54" s="184"/>
      <c r="Z54" s="176"/>
    </row>
    <row r="55" spans="2:26" s="177" customFormat="1" ht="30" customHeight="1">
      <c r="B55" s="184"/>
      <c r="C55" s="184"/>
      <c r="D55" s="184"/>
      <c r="E55" s="184"/>
      <c r="F55" s="184"/>
      <c r="G55" s="184"/>
      <c r="H55" s="184"/>
      <c r="I55" s="184"/>
      <c r="J55" s="184"/>
      <c r="K55" s="184"/>
      <c r="L55" s="184"/>
      <c r="M55" s="184"/>
      <c r="N55" s="184"/>
      <c r="O55" s="184"/>
      <c r="P55" s="184"/>
      <c r="Q55" s="184"/>
      <c r="R55" s="184"/>
      <c r="S55" s="184"/>
      <c r="T55" s="184"/>
      <c r="U55" s="184"/>
      <c r="V55" s="184"/>
      <c r="Z55" s="176"/>
    </row>
    <row r="56" spans="2:26" s="177" customFormat="1" ht="30" customHeight="1">
      <c r="B56" s="184"/>
      <c r="C56" s="184"/>
      <c r="D56" s="184"/>
      <c r="E56" s="184"/>
      <c r="F56" s="184"/>
      <c r="G56" s="184"/>
      <c r="H56" s="184"/>
      <c r="I56" s="184"/>
      <c r="J56" s="184"/>
      <c r="K56" s="184"/>
      <c r="L56" s="184"/>
      <c r="M56" s="184"/>
      <c r="N56" s="184"/>
      <c r="O56" s="184"/>
      <c r="P56" s="184"/>
      <c r="Q56" s="184"/>
      <c r="R56" s="184"/>
      <c r="S56" s="184"/>
      <c r="T56" s="184"/>
      <c r="U56" s="184"/>
      <c r="V56" s="184"/>
      <c r="Z56" s="176"/>
    </row>
    <row r="57" spans="2:26" s="177" customFormat="1" ht="30" customHeight="1">
      <c r="B57" s="184"/>
      <c r="C57" s="184"/>
      <c r="D57" s="184"/>
      <c r="E57" s="184"/>
      <c r="F57" s="184"/>
      <c r="G57" s="184"/>
      <c r="H57" s="184"/>
      <c r="I57" s="184"/>
      <c r="J57" s="184"/>
      <c r="K57" s="184"/>
      <c r="L57" s="184"/>
      <c r="M57" s="184"/>
      <c r="N57" s="184"/>
      <c r="O57" s="184"/>
      <c r="P57" s="184"/>
      <c r="Q57" s="184"/>
      <c r="R57" s="184"/>
      <c r="S57" s="184"/>
      <c r="T57" s="184"/>
      <c r="U57" s="184"/>
      <c r="V57" s="184"/>
      <c r="Z57" s="176"/>
    </row>
    <row r="58" spans="2:26" s="177" customFormat="1" ht="30" customHeight="1">
      <c r="B58" s="184"/>
      <c r="C58" s="184"/>
      <c r="D58" s="184"/>
      <c r="E58" s="184"/>
      <c r="F58" s="184"/>
      <c r="G58" s="184"/>
      <c r="H58" s="184"/>
      <c r="I58" s="184"/>
      <c r="J58" s="184"/>
      <c r="K58" s="184"/>
      <c r="L58" s="184"/>
      <c r="M58" s="184"/>
      <c r="N58" s="184"/>
      <c r="O58" s="184"/>
      <c r="P58" s="184"/>
      <c r="Q58" s="184"/>
      <c r="R58" s="184"/>
      <c r="S58" s="184"/>
      <c r="T58" s="184"/>
      <c r="U58" s="184"/>
      <c r="V58" s="184"/>
      <c r="Z58" s="176"/>
    </row>
    <row r="59" spans="2:26" s="177" customFormat="1" ht="30" customHeight="1">
      <c r="B59" s="184"/>
      <c r="C59" s="184"/>
      <c r="D59" s="184"/>
      <c r="E59" s="184"/>
      <c r="F59" s="184"/>
      <c r="G59" s="184"/>
      <c r="H59" s="184"/>
      <c r="I59" s="184"/>
      <c r="J59" s="184"/>
      <c r="K59" s="184"/>
      <c r="L59" s="184"/>
      <c r="M59" s="184"/>
      <c r="N59" s="184"/>
      <c r="O59" s="184"/>
      <c r="P59" s="184"/>
      <c r="Q59" s="184"/>
      <c r="R59" s="184"/>
      <c r="S59" s="184"/>
      <c r="T59" s="184"/>
      <c r="U59" s="184"/>
      <c r="V59" s="184"/>
      <c r="Z59" s="176"/>
    </row>
    <row r="60" spans="2:26" s="177" customFormat="1" ht="30" customHeight="1">
      <c r="B60" s="184"/>
      <c r="C60" s="184"/>
      <c r="D60" s="184"/>
      <c r="E60" s="184"/>
      <c r="F60" s="184"/>
      <c r="G60" s="184"/>
      <c r="H60" s="184"/>
      <c r="I60" s="184"/>
      <c r="J60" s="184"/>
      <c r="K60" s="184"/>
      <c r="L60" s="184"/>
      <c r="M60" s="184"/>
      <c r="N60" s="184"/>
      <c r="O60" s="184"/>
      <c r="P60" s="184"/>
      <c r="Q60" s="184"/>
      <c r="R60" s="184"/>
      <c r="S60" s="184"/>
      <c r="T60" s="184"/>
      <c r="U60" s="184"/>
      <c r="V60" s="184"/>
      <c r="Z60" s="176"/>
    </row>
    <row r="61" spans="2:26" s="177" customFormat="1" ht="30" customHeight="1">
      <c r="B61" s="184"/>
      <c r="C61" s="184"/>
      <c r="D61" s="184"/>
      <c r="E61" s="184"/>
      <c r="F61" s="184"/>
      <c r="G61" s="184"/>
      <c r="H61" s="184"/>
      <c r="I61" s="184"/>
      <c r="J61" s="184"/>
      <c r="K61" s="184"/>
      <c r="L61" s="184"/>
      <c r="M61" s="184"/>
      <c r="N61" s="184"/>
      <c r="O61" s="184"/>
      <c r="P61" s="184"/>
      <c r="Q61" s="184"/>
      <c r="R61" s="184"/>
      <c r="S61" s="184"/>
      <c r="T61" s="184"/>
      <c r="U61" s="184"/>
      <c r="V61" s="184"/>
      <c r="Z61" s="176"/>
    </row>
    <row r="62" spans="2:26" s="177" customFormat="1" ht="30" customHeight="1">
      <c r="B62" s="184"/>
      <c r="C62" s="184"/>
      <c r="D62" s="184"/>
      <c r="E62" s="184"/>
      <c r="F62" s="184"/>
      <c r="G62" s="184"/>
      <c r="H62" s="184"/>
      <c r="I62" s="184"/>
      <c r="J62" s="184"/>
      <c r="K62" s="184"/>
      <c r="L62" s="184"/>
      <c r="M62" s="184"/>
      <c r="N62" s="184"/>
      <c r="O62" s="184"/>
      <c r="P62" s="184"/>
      <c r="Q62" s="184"/>
      <c r="R62" s="184"/>
      <c r="S62" s="184"/>
      <c r="T62" s="184"/>
      <c r="U62" s="184"/>
      <c r="V62" s="184"/>
      <c r="Z62" s="176"/>
    </row>
    <row r="63" spans="2:26" s="177" customFormat="1" ht="30" customHeight="1">
      <c r="B63" s="184"/>
      <c r="C63" s="184"/>
      <c r="D63" s="184"/>
      <c r="E63" s="184"/>
      <c r="F63" s="184"/>
      <c r="G63" s="184"/>
      <c r="H63" s="184"/>
      <c r="I63" s="184"/>
      <c r="J63" s="184"/>
      <c r="K63" s="184"/>
      <c r="L63" s="184"/>
      <c r="M63" s="184"/>
      <c r="N63" s="184"/>
      <c r="O63" s="184"/>
      <c r="P63" s="184"/>
      <c r="Q63" s="184"/>
      <c r="R63" s="184"/>
      <c r="S63" s="184"/>
      <c r="T63" s="184"/>
      <c r="U63" s="184"/>
      <c r="V63" s="184"/>
      <c r="Z63" s="176"/>
    </row>
    <row r="64" spans="2:26" s="177" customFormat="1" ht="30" customHeight="1">
      <c r="B64" s="184"/>
      <c r="C64" s="184"/>
      <c r="D64" s="184"/>
      <c r="E64" s="184"/>
      <c r="F64" s="184"/>
      <c r="G64" s="184"/>
      <c r="H64" s="184"/>
      <c r="I64" s="184"/>
      <c r="J64" s="184"/>
      <c r="K64" s="184"/>
      <c r="L64" s="184"/>
      <c r="M64" s="184"/>
      <c r="N64" s="184"/>
      <c r="O64" s="184"/>
      <c r="P64" s="184"/>
      <c r="Q64" s="184"/>
      <c r="R64" s="184"/>
      <c r="S64" s="184"/>
      <c r="T64" s="184"/>
      <c r="U64" s="184"/>
      <c r="V64" s="184"/>
      <c r="Z64" s="176"/>
    </row>
    <row r="65" spans="2:26" s="177" customFormat="1" ht="30" customHeight="1">
      <c r="B65" s="184"/>
      <c r="C65" s="184"/>
      <c r="D65" s="184"/>
      <c r="E65" s="184"/>
      <c r="F65" s="184"/>
      <c r="G65" s="184"/>
      <c r="H65" s="184"/>
      <c r="I65" s="184"/>
      <c r="J65" s="184"/>
      <c r="K65" s="184"/>
      <c r="L65" s="184"/>
      <c r="M65" s="184"/>
      <c r="N65" s="184"/>
      <c r="O65" s="184"/>
      <c r="P65" s="184"/>
      <c r="Q65" s="184"/>
      <c r="R65" s="184"/>
      <c r="S65" s="184"/>
      <c r="T65" s="184"/>
      <c r="U65" s="184"/>
      <c r="V65" s="184"/>
      <c r="Z65" s="176"/>
    </row>
    <row r="66" spans="2:26" s="177" customFormat="1" ht="30" customHeight="1">
      <c r="B66" s="184"/>
      <c r="C66" s="184"/>
      <c r="D66" s="184"/>
      <c r="E66" s="184"/>
      <c r="F66" s="184"/>
      <c r="G66" s="184"/>
      <c r="H66" s="184"/>
      <c r="I66" s="184"/>
      <c r="J66" s="184"/>
      <c r="K66" s="184"/>
      <c r="L66" s="184"/>
      <c r="M66" s="184"/>
      <c r="N66" s="184"/>
      <c r="O66" s="184"/>
      <c r="P66" s="184"/>
      <c r="Q66" s="184"/>
      <c r="R66" s="184"/>
      <c r="S66" s="184"/>
      <c r="T66" s="184"/>
      <c r="U66" s="184"/>
      <c r="V66" s="184"/>
      <c r="Z66" s="176"/>
    </row>
    <row r="67" spans="2:26" s="177" customFormat="1" ht="30" customHeight="1">
      <c r="B67" s="184"/>
      <c r="C67" s="184"/>
      <c r="D67" s="184"/>
      <c r="E67" s="184"/>
      <c r="F67" s="184"/>
      <c r="G67" s="184"/>
      <c r="H67" s="184"/>
      <c r="I67" s="184"/>
      <c r="J67" s="184"/>
      <c r="K67" s="184"/>
      <c r="L67" s="184"/>
      <c r="M67" s="184"/>
      <c r="N67" s="184"/>
      <c r="O67" s="184"/>
      <c r="P67" s="184"/>
      <c r="Q67" s="184"/>
      <c r="R67" s="184"/>
      <c r="S67" s="184"/>
      <c r="T67" s="184"/>
      <c r="U67" s="184"/>
      <c r="V67" s="184"/>
      <c r="Z67" s="176"/>
    </row>
    <row r="68" spans="2:26" s="177" customFormat="1" ht="30" customHeight="1">
      <c r="B68" s="184"/>
      <c r="C68" s="184"/>
      <c r="D68" s="184"/>
      <c r="E68" s="184"/>
      <c r="F68" s="184"/>
      <c r="G68" s="184"/>
      <c r="H68" s="184"/>
      <c r="I68" s="184"/>
      <c r="J68" s="184"/>
      <c r="K68" s="184"/>
      <c r="L68" s="184"/>
      <c r="M68" s="184"/>
      <c r="N68" s="184"/>
      <c r="O68" s="184"/>
      <c r="P68" s="184"/>
      <c r="Q68" s="184"/>
      <c r="R68" s="184"/>
      <c r="S68" s="184"/>
      <c r="T68" s="184"/>
      <c r="U68" s="184"/>
      <c r="V68" s="184"/>
      <c r="Z68" s="176"/>
    </row>
    <row r="69" spans="2:26" s="177" customFormat="1" ht="30" customHeight="1">
      <c r="B69" s="184"/>
      <c r="C69" s="184"/>
      <c r="D69" s="184"/>
      <c r="E69" s="184"/>
      <c r="F69" s="184"/>
      <c r="G69" s="184"/>
      <c r="H69" s="184"/>
      <c r="I69" s="184"/>
      <c r="J69" s="184"/>
      <c r="K69" s="184"/>
      <c r="L69" s="184"/>
      <c r="M69" s="184"/>
      <c r="N69" s="184"/>
      <c r="O69" s="184"/>
      <c r="P69" s="184"/>
      <c r="Q69" s="184"/>
      <c r="R69" s="184"/>
      <c r="S69" s="184"/>
      <c r="T69" s="184"/>
      <c r="U69" s="184"/>
      <c r="V69" s="184"/>
      <c r="Z69" s="176"/>
    </row>
    <row r="70" spans="2:26" s="177" customFormat="1" ht="30" customHeight="1">
      <c r="B70" s="184"/>
      <c r="C70" s="184"/>
      <c r="D70" s="184"/>
      <c r="E70" s="184"/>
      <c r="F70" s="184"/>
      <c r="G70" s="184"/>
      <c r="H70" s="184"/>
      <c r="I70" s="184"/>
      <c r="J70" s="184"/>
      <c r="K70" s="184"/>
      <c r="L70" s="184"/>
      <c r="M70" s="184"/>
      <c r="N70" s="184"/>
      <c r="O70" s="184"/>
      <c r="P70" s="184"/>
      <c r="Q70" s="184"/>
      <c r="R70" s="184"/>
      <c r="S70" s="184"/>
      <c r="T70" s="184"/>
      <c r="U70" s="184"/>
      <c r="V70" s="184"/>
      <c r="Z70" s="176"/>
    </row>
    <row r="71" spans="2:26" s="177" customFormat="1" ht="30" customHeight="1">
      <c r="B71" s="184"/>
      <c r="C71" s="184"/>
      <c r="D71" s="184"/>
      <c r="E71" s="184"/>
      <c r="F71" s="184"/>
      <c r="G71" s="184"/>
      <c r="H71" s="184"/>
      <c r="I71" s="184"/>
      <c r="J71" s="184"/>
      <c r="K71" s="184"/>
      <c r="L71" s="184"/>
      <c r="M71" s="184"/>
      <c r="N71" s="184"/>
      <c r="O71" s="184"/>
      <c r="P71" s="184"/>
      <c r="Q71" s="184"/>
      <c r="R71" s="184"/>
      <c r="S71" s="184"/>
      <c r="T71" s="184"/>
      <c r="U71" s="184"/>
      <c r="V71" s="184"/>
      <c r="Z71" s="176"/>
    </row>
    <row r="72" spans="2:26" s="177" customFormat="1" ht="30" customHeight="1">
      <c r="B72" s="184"/>
      <c r="C72" s="184"/>
      <c r="D72" s="184"/>
      <c r="E72" s="184"/>
      <c r="F72" s="184"/>
      <c r="G72" s="184"/>
      <c r="H72" s="184"/>
      <c r="I72" s="184"/>
      <c r="J72" s="184"/>
      <c r="K72" s="184"/>
      <c r="L72" s="184"/>
      <c r="M72" s="184"/>
      <c r="N72" s="184"/>
      <c r="O72" s="184"/>
      <c r="P72" s="184"/>
      <c r="Q72" s="184"/>
      <c r="R72" s="184"/>
      <c r="S72" s="184"/>
      <c r="T72" s="184"/>
      <c r="U72" s="184"/>
      <c r="V72" s="184"/>
      <c r="Z72" s="176"/>
    </row>
    <row r="73" spans="2:26" s="177" customFormat="1" ht="30" customHeight="1">
      <c r="B73" s="184"/>
      <c r="C73" s="184"/>
      <c r="D73" s="184"/>
      <c r="E73" s="184"/>
      <c r="F73" s="184"/>
      <c r="G73" s="184"/>
      <c r="H73" s="184"/>
      <c r="I73" s="184"/>
      <c r="J73" s="184"/>
      <c r="K73" s="184"/>
      <c r="L73" s="184"/>
      <c r="M73" s="184"/>
      <c r="N73" s="184"/>
      <c r="O73" s="184"/>
      <c r="P73" s="184"/>
      <c r="Q73" s="184"/>
      <c r="R73" s="184"/>
      <c r="S73" s="184"/>
      <c r="T73" s="184"/>
      <c r="U73" s="184"/>
      <c r="V73" s="184"/>
      <c r="Z73" s="176"/>
    </row>
    <row r="74" spans="2:26" s="177" customFormat="1" ht="30" customHeight="1">
      <c r="B74" s="184"/>
      <c r="C74" s="184"/>
      <c r="D74" s="184"/>
      <c r="E74" s="184"/>
      <c r="F74" s="184"/>
      <c r="G74" s="184"/>
      <c r="H74" s="184"/>
      <c r="I74" s="184"/>
      <c r="J74" s="184"/>
      <c r="K74" s="184"/>
      <c r="L74" s="184"/>
      <c r="M74" s="184"/>
      <c r="N74" s="184"/>
      <c r="O74" s="184"/>
      <c r="P74" s="184"/>
      <c r="Q74" s="184"/>
      <c r="R74" s="184"/>
      <c r="S74" s="184"/>
      <c r="T74" s="184"/>
      <c r="U74" s="184"/>
      <c r="V74" s="184"/>
      <c r="Z74" s="176"/>
    </row>
    <row r="75" spans="2:26" s="177" customFormat="1" ht="30" customHeight="1">
      <c r="B75" s="184"/>
      <c r="C75" s="184"/>
      <c r="D75" s="184"/>
      <c r="E75" s="184"/>
      <c r="F75" s="184"/>
      <c r="G75" s="184"/>
      <c r="H75" s="184"/>
      <c r="I75" s="184"/>
      <c r="J75" s="184"/>
      <c r="K75" s="184"/>
      <c r="L75" s="184"/>
      <c r="M75" s="184"/>
      <c r="N75" s="184"/>
      <c r="O75" s="184"/>
      <c r="P75" s="184"/>
      <c r="Q75" s="184"/>
      <c r="R75" s="184"/>
      <c r="S75" s="184"/>
      <c r="T75" s="184"/>
      <c r="U75" s="184"/>
      <c r="V75" s="184"/>
      <c r="Z75" s="176"/>
    </row>
    <row r="76" spans="2:26" s="177" customFormat="1" ht="30" customHeight="1">
      <c r="B76" s="184"/>
      <c r="C76" s="184"/>
      <c r="D76" s="184"/>
      <c r="E76" s="184"/>
      <c r="F76" s="184"/>
      <c r="G76" s="184"/>
      <c r="H76" s="184"/>
      <c r="I76" s="184"/>
      <c r="J76" s="184"/>
      <c r="K76" s="184"/>
      <c r="L76" s="184"/>
      <c r="M76" s="184"/>
      <c r="N76" s="184"/>
      <c r="O76" s="184"/>
      <c r="P76" s="184"/>
      <c r="Q76" s="184"/>
      <c r="R76" s="184"/>
      <c r="S76" s="184"/>
      <c r="T76" s="184"/>
      <c r="U76" s="184"/>
      <c r="V76" s="184"/>
      <c r="Z76" s="176"/>
    </row>
    <row r="77" spans="2:26" s="177" customFormat="1" ht="30" customHeight="1">
      <c r="B77" s="184"/>
      <c r="C77" s="184"/>
      <c r="D77" s="184"/>
      <c r="E77" s="184"/>
      <c r="F77" s="184"/>
      <c r="G77" s="184"/>
      <c r="H77" s="184"/>
      <c r="I77" s="184"/>
      <c r="J77" s="184"/>
      <c r="K77" s="184"/>
      <c r="L77" s="184"/>
      <c r="M77" s="184"/>
      <c r="N77" s="184"/>
      <c r="O77" s="184"/>
      <c r="P77" s="184"/>
      <c r="Q77" s="184"/>
      <c r="R77" s="184"/>
      <c r="S77" s="184"/>
      <c r="T77" s="184"/>
      <c r="U77" s="184"/>
      <c r="V77" s="184"/>
      <c r="Z77" s="176"/>
    </row>
    <row r="78" spans="2:26" s="177" customFormat="1" ht="30" customHeight="1">
      <c r="B78" s="184"/>
      <c r="C78" s="184"/>
      <c r="D78" s="184"/>
      <c r="E78" s="184"/>
      <c r="F78" s="184"/>
      <c r="G78" s="184"/>
      <c r="H78" s="184"/>
      <c r="I78" s="184"/>
      <c r="J78" s="184"/>
      <c r="K78" s="184"/>
      <c r="L78" s="184"/>
      <c r="M78" s="184"/>
      <c r="N78" s="184"/>
      <c r="O78" s="184"/>
      <c r="P78" s="184"/>
      <c r="Q78" s="184"/>
      <c r="R78" s="184"/>
      <c r="S78" s="184"/>
      <c r="T78" s="184"/>
      <c r="U78" s="184"/>
      <c r="V78" s="184"/>
      <c r="Z78" s="176"/>
    </row>
    <row r="79" spans="2:26" s="177" customFormat="1" ht="30" customHeight="1">
      <c r="B79" s="184"/>
      <c r="C79" s="184"/>
      <c r="D79" s="184"/>
      <c r="E79" s="184"/>
      <c r="F79" s="184"/>
      <c r="G79" s="184"/>
      <c r="H79" s="184"/>
      <c r="I79" s="184"/>
      <c r="J79" s="184"/>
      <c r="K79" s="184"/>
      <c r="L79" s="184"/>
      <c r="M79" s="184"/>
      <c r="N79" s="184"/>
      <c r="O79" s="184"/>
      <c r="P79" s="184"/>
      <c r="Q79" s="184"/>
      <c r="R79" s="184"/>
      <c r="S79" s="184"/>
      <c r="T79" s="184"/>
      <c r="U79" s="184"/>
      <c r="V79" s="184"/>
      <c r="Z79" s="176"/>
    </row>
    <row r="80" spans="2:26" s="177" customFormat="1" ht="30" customHeight="1">
      <c r="B80" s="184"/>
      <c r="C80" s="184"/>
      <c r="D80" s="184"/>
      <c r="E80" s="184"/>
      <c r="F80" s="184"/>
      <c r="G80" s="184"/>
      <c r="H80" s="184"/>
      <c r="I80" s="184"/>
      <c r="J80" s="184"/>
      <c r="K80" s="184"/>
      <c r="L80" s="184"/>
      <c r="M80" s="184"/>
      <c r="N80" s="184"/>
      <c r="O80" s="184"/>
      <c r="P80" s="184"/>
      <c r="Q80" s="184"/>
      <c r="R80" s="184"/>
      <c r="S80" s="184"/>
      <c r="T80" s="184"/>
      <c r="U80" s="184"/>
      <c r="V80" s="184"/>
      <c r="Z80" s="176"/>
    </row>
    <row r="81" spans="2:26" s="177" customFormat="1" ht="30" customHeight="1">
      <c r="B81" s="184"/>
      <c r="C81" s="184"/>
      <c r="D81" s="184"/>
      <c r="E81" s="184"/>
      <c r="F81" s="184"/>
      <c r="G81" s="184"/>
      <c r="H81" s="184"/>
      <c r="I81" s="184"/>
      <c r="J81" s="184"/>
      <c r="K81" s="184"/>
      <c r="L81" s="184"/>
      <c r="M81" s="184"/>
      <c r="N81" s="184"/>
      <c r="O81" s="184"/>
      <c r="P81" s="184"/>
      <c r="Q81" s="184"/>
      <c r="R81" s="184"/>
      <c r="S81" s="184"/>
      <c r="T81" s="184"/>
      <c r="U81" s="184"/>
      <c r="V81" s="184"/>
      <c r="Z81" s="176"/>
    </row>
    <row r="82" spans="2:26" s="177" customFormat="1" ht="30" customHeight="1">
      <c r="B82" s="184"/>
      <c r="C82" s="184"/>
      <c r="D82" s="184"/>
      <c r="E82" s="184"/>
      <c r="F82" s="184"/>
      <c r="G82" s="184"/>
      <c r="H82" s="184"/>
      <c r="I82" s="184"/>
      <c r="J82" s="184"/>
      <c r="K82" s="184"/>
      <c r="L82" s="184"/>
      <c r="M82" s="184"/>
      <c r="N82" s="184"/>
      <c r="O82" s="184"/>
      <c r="P82" s="184"/>
      <c r="Q82" s="184"/>
      <c r="R82" s="184"/>
      <c r="S82" s="184"/>
      <c r="T82" s="184"/>
      <c r="U82" s="184"/>
      <c r="V82" s="184"/>
      <c r="Z82" s="176"/>
    </row>
    <row r="83" spans="2:26" s="177" customFormat="1" ht="30" customHeight="1">
      <c r="B83" s="184"/>
      <c r="C83" s="184"/>
      <c r="D83" s="184"/>
      <c r="E83" s="184"/>
      <c r="F83" s="184"/>
      <c r="G83" s="184"/>
      <c r="H83" s="184"/>
      <c r="I83" s="184"/>
      <c r="J83" s="184"/>
      <c r="K83" s="184"/>
      <c r="L83" s="184"/>
      <c r="M83" s="184"/>
      <c r="N83" s="184"/>
      <c r="O83" s="184"/>
      <c r="P83" s="184"/>
      <c r="Q83" s="184"/>
      <c r="R83" s="184"/>
      <c r="S83" s="184"/>
      <c r="T83" s="184"/>
      <c r="U83" s="184"/>
      <c r="V83" s="184"/>
      <c r="Z83" s="176"/>
    </row>
    <row r="84" spans="2:26" s="177" customFormat="1" ht="30" customHeight="1">
      <c r="B84" s="184"/>
      <c r="C84" s="184"/>
      <c r="D84" s="184"/>
      <c r="E84" s="184"/>
      <c r="F84" s="184"/>
      <c r="G84" s="184"/>
      <c r="H84" s="184"/>
      <c r="I84" s="184"/>
      <c r="J84" s="184"/>
      <c r="K84" s="184"/>
      <c r="L84" s="184"/>
      <c r="M84" s="184"/>
      <c r="N84" s="184"/>
      <c r="O84" s="184"/>
      <c r="P84" s="184"/>
      <c r="Q84" s="184"/>
      <c r="R84" s="184"/>
      <c r="S84" s="184"/>
      <c r="T84" s="184"/>
      <c r="U84" s="184"/>
      <c r="V84" s="184"/>
      <c r="Z84" s="176"/>
    </row>
    <row r="85" spans="2:26" s="177" customFormat="1" ht="30" customHeight="1">
      <c r="B85" s="184"/>
      <c r="C85" s="184"/>
      <c r="D85" s="184"/>
      <c r="E85" s="184"/>
      <c r="F85" s="184"/>
      <c r="G85" s="184"/>
      <c r="H85" s="184"/>
      <c r="I85" s="184"/>
      <c r="J85" s="184"/>
      <c r="K85" s="184"/>
      <c r="L85" s="184"/>
      <c r="M85" s="184"/>
      <c r="N85" s="184"/>
      <c r="O85" s="184"/>
      <c r="P85" s="184"/>
      <c r="Q85" s="184"/>
      <c r="R85" s="184"/>
      <c r="S85" s="184"/>
      <c r="T85" s="184"/>
      <c r="U85" s="184"/>
      <c r="V85" s="184"/>
      <c r="Z85" s="176"/>
    </row>
    <row r="86" spans="2:26" s="177" customFormat="1" ht="30" customHeight="1">
      <c r="B86" s="184"/>
      <c r="C86" s="184"/>
      <c r="D86" s="184"/>
      <c r="E86" s="184"/>
      <c r="F86" s="184"/>
      <c r="G86" s="184"/>
      <c r="H86" s="184"/>
      <c r="I86" s="184"/>
      <c r="J86" s="184"/>
      <c r="K86" s="184"/>
      <c r="L86" s="184"/>
      <c r="M86" s="184"/>
      <c r="N86" s="184"/>
      <c r="O86" s="184"/>
      <c r="P86" s="184"/>
      <c r="Q86" s="184"/>
      <c r="R86" s="184"/>
      <c r="S86" s="184"/>
      <c r="T86" s="184"/>
      <c r="U86" s="184"/>
      <c r="V86" s="184"/>
      <c r="Z86" s="176"/>
    </row>
    <row r="87" spans="2:26" s="177" customFormat="1" ht="30" customHeight="1">
      <c r="B87" s="184"/>
      <c r="C87" s="184"/>
      <c r="D87" s="184"/>
      <c r="E87" s="184"/>
      <c r="F87" s="184"/>
      <c r="G87" s="184"/>
      <c r="H87" s="184"/>
      <c r="I87" s="184"/>
      <c r="J87" s="184"/>
      <c r="K87" s="184"/>
      <c r="L87" s="184"/>
      <c r="M87" s="184"/>
      <c r="N87" s="184"/>
      <c r="O87" s="184"/>
      <c r="P87" s="184"/>
      <c r="Q87" s="184"/>
      <c r="R87" s="184"/>
      <c r="S87" s="184"/>
      <c r="T87" s="184"/>
      <c r="U87" s="184"/>
      <c r="V87" s="184"/>
      <c r="Z87" s="176"/>
    </row>
    <row r="88" spans="2:26" s="177" customFormat="1" ht="30" customHeight="1">
      <c r="B88" s="184"/>
      <c r="C88" s="184"/>
      <c r="D88" s="184"/>
      <c r="E88" s="184"/>
      <c r="F88" s="184"/>
      <c r="G88" s="184"/>
      <c r="H88" s="184"/>
      <c r="I88" s="184"/>
      <c r="J88" s="184"/>
      <c r="K88" s="184"/>
      <c r="L88" s="184"/>
      <c r="M88" s="184"/>
      <c r="N88" s="184"/>
      <c r="O88" s="184"/>
      <c r="P88" s="184"/>
      <c r="Q88" s="184"/>
      <c r="R88" s="184"/>
      <c r="S88" s="184"/>
      <c r="T88" s="184"/>
      <c r="U88" s="184"/>
      <c r="V88" s="184"/>
      <c r="Z88" s="176"/>
    </row>
    <row r="89" spans="2:26" s="177" customFormat="1" ht="30" customHeight="1">
      <c r="B89" s="184"/>
      <c r="C89" s="184"/>
      <c r="D89" s="184"/>
      <c r="E89" s="184"/>
      <c r="F89" s="184"/>
      <c r="G89" s="184"/>
      <c r="H89" s="184"/>
      <c r="I89" s="184"/>
      <c r="J89" s="184"/>
      <c r="K89" s="184"/>
      <c r="L89" s="184"/>
      <c r="M89" s="184"/>
      <c r="N89" s="184"/>
      <c r="O89" s="184"/>
      <c r="P89" s="184"/>
      <c r="Q89" s="184"/>
      <c r="R89" s="184"/>
      <c r="S89" s="184"/>
      <c r="T89" s="184"/>
      <c r="U89" s="184"/>
      <c r="V89" s="184"/>
      <c r="Z89" s="176"/>
    </row>
    <row r="90" spans="2:26" s="177" customFormat="1" ht="30" customHeight="1">
      <c r="B90" s="184"/>
      <c r="C90" s="184"/>
      <c r="D90" s="184"/>
      <c r="E90" s="184"/>
      <c r="F90" s="184"/>
      <c r="G90" s="184"/>
      <c r="H90" s="184"/>
      <c r="I90" s="184"/>
      <c r="J90" s="184"/>
      <c r="K90" s="184"/>
      <c r="L90" s="184"/>
      <c r="M90" s="184"/>
      <c r="N90" s="184"/>
      <c r="O90" s="184"/>
      <c r="P90" s="184"/>
      <c r="Q90" s="184"/>
      <c r="R90" s="184"/>
      <c r="S90" s="184"/>
      <c r="T90" s="184"/>
      <c r="U90" s="184"/>
      <c r="V90" s="184"/>
      <c r="Z90" s="176"/>
    </row>
    <row r="91" spans="2:26" s="177" customFormat="1" ht="30" customHeight="1">
      <c r="B91" s="184"/>
      <c r="C91" s="184"/>
      <c r="D91" s="184"/>
      <c r="E91" s="184"/>
      <c r="F91" s="184"/>
      <c r="G91" s="184"/>
      <c r="H91" s="184"/>
      <c r="I91" s="184"/>
      <c r="J91" s="184"/>
      <c r="K91" s="184"/>
      <c r="L91" s="184"/>
      <c r="M91" s="184"/>
      <c r="N91" s="184"/>
      <c r="O91" s="184"/>
      <c r="P91" s="184"/>
      <c r="Q91" s="184"/>
      <c r="R91" s="184"/>
      <c r="S91" s="184"/>
      <c r="T91" s="184"/>
      <c r="U91" s="184"/>
      <c r="V91" s="184"/>
      <c r="Z91" s="176"/>
    </row>
    <row r="92" spans="2:26" s="177" customFormat="1" ht="30" customHeight="1">
      <c r="B92" s="184"/>
      <c r="C92" s="184"/>
      <c r="D92" s="184"/>
      <c r="E92" s="184"/>
      <c r="F92" s="184"/>
      <c r="G92" s="184"/>
      <c r="H92" s="184"/>
      <c r="I92" s="184"/>
      <c r="J92" s="184"/>
      <c r="K92" s="184"/>
      <c r="L92" s="184"/>
      <c r="M92" s="184"/>
      <c r="N92" s="184"/>
      <c r="O92" s="184"/>
      <c r="P92" s="184"/>
      <c r="Q92" s="184"/>
      <c r="R92" s="184"/>
      <c r="S92" s="184"/>
      <c r="T92" s="184"/>
      <c r="U92" s="184"/>
      <c r="V92" s="184"/>
      <c r="Z92" s="176"/>
    </row>
    <row r="93" spans="2:26" s="177" customFormat="1" ht="30" customHeight="1">
      <c r="B93" s="184"/>
      <c r="C93" s="184"/>
      <c r="D93" s="184"/>
      <c r="E93" s="184"/>
      <c r="F93" s="184"/>
      <c r="G93" s="184"/>
      <c r="H93" s="184"/>
      <c r="I93" s="184"/>
      <c r="J93" s="184"/>
      <c r="K93" s="184"/>
      <c r="L93" s="184"/>
      <c r="M93" s="184"/>
      <c r="N93" s="184"/>
      <c r="O93" s="184"/>
      <c r="P93" s="184"/>
      <c r="Q93" s="184"/>
      <c r="R93" s="184"/>
      <c r="S93" s="184"/>
      <c r="T93" s="184"/>
      <c r="U93" s="184"/>
      <c r="V93" s="184"/>
      <c r="Z93" s="176"/>
    </row>
    <row r="94" spans="2:26" s="177" customFormat="1" ht="30" customHeight="1">
      <c r="B94" s="184"/>
      <c r="C94" s="184"/>
      <c r="D94" s="184"/>
      <c r="E94" s="184"/>
      <c r="F94" s="184"/>
      <c r="G94" s="184"/>
      <c r="H94" s="184"/>
      <c r="I94" s="184"/>
      <c r="J94" s="184"/>
      <c r="K94" s="184"/>
      <c r="L94" s="184"/>
      <c r="M94" s="184"/>
      <c r="N94" s="184"/>
      <c r="O94" s="184"/>
      <c r="P94" s="184"/>
      <c r="Q94" s="184"/>
      <c r="R94" s="184"/>
      <c r="S94" s="184"/>
      <c r="T94" s="184"/>
      <c r="U94" s="184"/>
      <c r="V94" s="184"/>
      <c r="Z94" s="176"/>
    </row>
    <row r="95" spans="2:26" s="177" customFormat="1" ht="30" customHeight="1">
      <c r="B95" s="184"/>
      <c r="C95" s="184"/>
      <c r="D95" s="184"/>
      <c r="E95" s="184"/>
      <c r="F95" s="184"/>
      <c r="G95" s="184"/>
      <c r="H95" s="184"/>
      <c r="I95" s="184"/>
      <c r="J95" s="184"/>
      <c r="K95" s="184"/>
      <c r="L95" s="184"/>
      <c r="M95" s="184"/>
      <c r="N95" s="184"/>
      <c r="O95" s="184"/>
      <c r="P95" s="184"/>
      <c r="Q95" s="184"/>
      <c r="R95" s="184"/>
      <c r="S95" s="184"/>
      <c r="T95" s="184"/>
      <c r="U95" s="184"/>
      <c r="V95" s="184"/>
      <c r="Z95" s="176"/>
    </row>
    <row r="96" spans="2:26" s="177" customFormat="1" ht="30" customHeight="1">
      <c r="B96" s="184"/>
      <c r="C96" s="184"/>
      <c r="D96" s="184"/>
      <c r="E96" s="184"/>
      <c r="F96" s="184"/>
      <c r="G96" s="184"/>
      <c r="H96" s="184"/>
      <c r="I96" s="184"/>
      <c r="J96" s="184"/>
      <c r="K96" s="184"/>
      <c r="L96" s="184"/>
      <c r="M96" s="184"/>
      <c r="N96" s="184"/>
      <c r="O96" s="184"/>
      <c r="P96" s="184"/>
      <c r="Q96" s="184"/>
      <c r="R96" s="184"/>
      <c r="S96" s="184"/>
      <c r="T96" s="184"/>
      <c r="U96" s="184"/>
      <c r="V96" s="184"/>
      <c r="Z96" s="176"/>
    </row>
    <row r="97" spans="2:26" s="177" customFormat="1" ht="30" customHeight="1">
      <c r="B97" s="184"/>
      <c r="C97" s="184"/>
      <c r="D97" s="184"/>
      <c r="E97" s="184"/>
      <c r="F97" s="184"/>
      <c r="G97" s="184"/>
      <c r="H97" s="184"/>
      <c r="I97" s="184"/>
      <c r="J97" s="184"/>
      <c r="K97" s="184"/>
      <c r="L97" s="184"/>
      <c r="M97" s="184"/>
      <c r="N97" s="184"/>
      <c r="O97" s="184"/>
      <c r="P97" s="184"/>
      <c r="Q97" s="184"/>
      <c r="R97" s="184"/>
      <c r="S97" s="184"/>
      <c r="T97" s="184"/>
      <c r="U97" s="184"/>
      <c r="V97" s="184"/>
      <c r="Z97" s="176"/>
    </row>
    <row r="98" spans="2:26" s="177" customFormat="1" ht="30" customHeight="1">
      <c r="B98" s="184"/>
      <c r="C98" s="184"/>
      <c r="D98" s="184"/>
      <c r="E98" s="184"/>
      <c r="F98" s="184"/>
      <c r="G98" s="184"/>
      <c r="H98" s="184"/>
      <c r="I98" s="184"/>
      <c r="J98" s="184"/>
      <c r="K98" s="184"/>
      <c r="L98" s="184"/>
      <c r="M98" s="184"/>
      <c r="N98" s="184"/>
      <c r="O98" s="184"/>
      <c r="P98" s="184"/>
      <c r="Q98" s="184"/>
      <c r="R98" s="184"/>
      <c r="S98" s="184"/>
      <c r="T98" s="184"/>
      <c r="U98" s="184"/>
      <c r="V98" s="184"/>
      <c r="Z98" s="176"/>
    </row>
    <row r="99" spans="2:26" s="177" customFormat="1" ht="30" customHeight="1">
      <c r="B99" s="184"/>
      <c r="C99" s="184"/>
      <c r="D99" s="184"/>
      <c r="E99" s="184"/>
      <c r="F99" s="184"/>
      <c r="G99" s="184"/>
      <c r="H99" s="184"/>
      <c r="I99" s="184"/>
      <c r="J99" s="184"/>
      <c r="K99" s="184"/>
      <c r="L99" s="184"/>
      <c r="M99" s="184"/>
      <c r="N99" s="184"/>
      <c r="O99" s="184"/>
      <c r="P99" s="184"/>
      <c r="Q99" s="184"/>
      <c r="R99" s="184"/>
      <c r="S99" s="184"/>
      <c r="T99" s="184"/>
      <c r="U99" s="184"/>
      <c r="V99" s="184"/>
      <c r="Z99" s="176"/>
    </row>
    <row r="100" spans="2:26" s="177" customFormat="1" ht="30" customHeight="1">
      <c r="B100" s="184"/>
      <c r="C100" s="184"/>
      <c r="D100" s="184"/>
      <c r="E100" s="184"/>
      <c r="F100" s="184"/>
      <c r="G100" s="184"/>
      <c r="H100" s="184"/>
      <c r="I100" s="184"/>
      <c r="J100" s="184"/>
      <c r="K100" s="184"/>
      <c r="L100" s="184"/>
      <c r="M100" s="184"/>
      <c r="N100" s="184"/>
      <c r="O100" s="184"/>
      <c r="P100" s="184"/>
      <c r="Q100" s="184"/>
      <c r="R100" s="184"/>
      <c r="S100" s="184"/>
      <c r="T100" s="184"/>
      <c r="U100" s="184"/>
      <c r="V100" s="184"/>
      <c r="Z100" s="176"/>
    </row>
    <row r="101" spans="2:26" s="177" customFormat="1" ht="30" customHeight="1">
      <c r="B101" s="184"/>
      <c r="C101" s="184"/>
      <c r="D101" s="184"/>
      <c r="E101" s="184"/>
      <c r="F101" s="184"/>
      <c r="G101" s="184"/>
      <c r="H101" s="184"/>
      <c r="I101" s="184"/>
      <c r="J101" s="184"/>
      <c r="K101" s="184"/>
      <c r="L101" s="184"/>
      <c r="M101" s="184"/>
      <c r="N101" s="184"/>
      <c r="O101" s="184"/>
      <c r="P101" s="184"/>
      <c r="Q101" s="184"/>
      <c r="R101" s="184"/>
      <c r="S101" s="184"/>
      <c r="T101" s="184"/>
      <c r="U101" s="184"/>
      <c r="V101" s="184"/>
      <c r="Z101" s="176"/>
    </row>
    <row r="102" spans="2:26" s="177" customFormat="1" ht="30" customHeight="1">
      <c r="B102" s="184"/>
      <c r="C102" s="184"/>
      <c r="D102" s="184"/>
      <c r="E102" s="184"/>
      <c r="F102" s="184"/>
      <c r="G102" s="184"/>
      <c r="H102" s="184"/>
      <c r="I102" s="184"/>
      <c r="J102" s="184"/>
      <c r="K102" s="184"/>
      <c r="L102" s="184"/>
      <c r="M102" s="184"/>
      <c r="N102" s="184"/>
      <c r="O102" s="184"/>
      <c r="P102" s="184"/>
      <c r="Q102" s="184"/>
      <c r="R102" s="184"/>
      <c r="S102" s="184"/>
      <c r="T102" s="184"/>
      <c r="U102" s="184"/>
      <c r="V102" s="184"/>
      <c r="Z102" s="176"/>
    </row>
    <row r="103" spans="2:26" s="177" customFormat="1" ht="30" customHeight="1">
      <c r="B103" s="184"/>
      <c r="C103" s="184"/>
      <c r="D103" s="184"/>
      <c r="E103" s="184"/>
      <c r="F103" s="184"/>
      <c r="G103" s="184"/>
      <c r="H103" s="184"/>
      <c r="I103" s="184"/>
      <c r="J103" s="184"/>
      <c r="K103" s="184"/>
      <c r="L103" s="184"/>
      <c r="M103" s="184"/>
      <c r="N103" s="184"/>
      <c r="O103" s="184"/>
      <c r="P103" s="184"/>
      <c r="Q103" s="184"/>
      <c r="R103" s="184"/>
      <c r="S103" s="184"/>
      <c r="T103" s="184"/>
      <c r="U103" s="184"/>
      <c r="V103" s="184"/>
      <c r="Z103" s="176"/>
    </row>
    <row r="104" spans="2:26" s="177" customFormat="1" ht="30" customHeight="1">
      <c r="B104" s="184"/>
      <c r="C104" s="184"/>
      <c r="D104" s="184"/>
      <c r="E104" s="184"/>
      <c r="F104" s="184"/>
      <c r="G104" s="184"/>
      <c r="H104" s="184"/>
      <c r="I104" s="184"/>
      <c r="J104" s="184"/>
      <c r="K104" s="184"/>
      <c r="L104" s="184"/>
      <c r="M104" s="184"/>
      <c r="N104" s="184"/>
      <c r="O104" s="184"/>
      <c r="P104" s="184"/>
      <c r="Q104" s="184"/>
      <c r="R104" s="184"/>
      <c r="S104" s="184"/>
      <c r="T104" s="184"/>
      <c r="U104" s="184"/>
      <c r="V104" s="184"/>
      <c r="Z104" s="176"/>
    </row>
    <row r="105" spans="2:26" s="177" customFormat="1" ht="30" customHeight="1">
      <c r="B105" s="184"/>
      <c r="C105" s="184"/>
      <c r="D105" s="184"/>
      <c r="E105" s="184"/>
      <c r="F105" s="184"/>
      <c r="G105" s="184"/>
      <c r="H105" s="184"/>
      <c r="I105" s="184"/>
      <c r="J105" s="184"/>
      <c r="K105" s="184"/>
      <c r="L105" s="184"/>
      <c r="M105" s="184"/>
      <c r="N105" s="184"/>
      <c r="O105" s="184"/>
      <c r="P105" s="184"/>
      <c r="Q105" s="184"/>
      <c r="R105" s="184"/>
      <c r="S105" s="184"/>
      <c r="T105" s="184"/>
      <c r="U105" s="184"/>
      <c r="V105" s="184"/>
      <c r="Z105" s="176"/>
    </row>
    <row r="106" spans="2:26" s="177" customFormat="1" ht="30" customHeight="1">
      <c r="B106" s="184"/>
      <c r="C106" s="184"/>
      <c r="D106" s="184"/>
      <c r="E106" s="184"/>
      <c r="F106" s="184"/>
      <c r="G106" s="184"/>
      <c r="H106" s="184"/>
      <c r="I106" s="184"/>
      <c r="J106" s="184"/>
      <c r="K106" s="184"/>
      <c r="L106" s="184"/>
      <c r="M106" s="184"/>
      <c r="N106" s="184"/>
      <c r="O106" s="184"/>
      <c r="P106" s="184"/>
      <c r="Q106" s="184"/>
      <c r="R106" s="184"/>
      <c r="S106" s="184"/>
      <c r="T106" s="184"/>
      <c r="U106" s="184"/>
      <c r="V106" s="184"/>
      <c r="Z106" s="176"/>
    </row>
    <row r="107" spans="2:26" s="177" customFormat="1" ht="30" customHeight="1">
      <c r="B107" s="184"/>
      <c r="C107" s="184"/>
      <c r="D107" s="184"/>
      <c r="E107" s="184"/>
      <c r="F107" s="184"/>
      <c r="G107" s="184"/>
      <c r="H107" s="184"/>
      <c r="I107" s="184"/>
      <c r="J107" s="184"/>
      <c r="K107" s="184"/>
      <c r="L107" s="184"/>
      <c r="M107" s="184"/>
      <c r="N107" s="184"/>
      <c r="O107" s="184"/>
      <c r="P107" s="184"/>
      <c r="Q107" s="184"/>
      <c r="R107" s="184"/>
      <c r="S107" s="184"/>
      <c r="T107" s="184"/>
      <c r="U107" s="184"/>
      <c r="V107" s="184"/>
      <c r="Z107" s="176"/>
    </row>
    <row r="108" spans="2:26" s="177" customFormat="1" ht="30" customHeight="1">
      <c r="B108" s="184"/>
      <c r="C108" s="184"/>
      <c r="D108" s="184"/>
      <c r="E108" s="184"/>
      <c r="F108" s="184"/>
      <c r="G108" s="184"/>
      <c r="H108" s="184"/>
      <c r="I108" s="184"/>
      <c r="J108" s="184"/>
      <c r="K108" s="184"/>
      <c r="L108" s="184"/>
      <c r="M108" s="184"/>
      <c r="N108" s="184"/>
      <c r="O108" s="184"/>
      <c r="P108" s="184"/>
      <c r="Q108" s="184"/>
      <c r="R108" s="184"/>
      <c r="S108" s="184"/>
      <c r="T108" s="184"/>
      <c r="U108" s="184"/>
      <c r="V108" s="184"/>
      <c r="Z108" s="176"/>
    </row>
    <row r="109" spans="2:26" s="177" customFormat="1" ht="30" customHeight="1">
      <c r="B109" s="184"/>
      <c r="C109" s="184"/>
      <c r="D109" s="184"/>
      <c r="E109" s="184"/>
      <c r="F109" s="184"/>
      <c r="G109" s="184"/>
      <c r="H109" s="184"/>
      <c r="I109" s="184"/>
      <c r="J109" s="184"/>
      <c r="K109" s="184"/>
      <c r="L109" s="184"/>
      <c r="M109" s="184"/>
      <c r="N109" s="184"/>
      <c r="O109" s="184"/>
      <c r="P109" s="184"/>
      <c r="Q109" s="184"/>
      <c r="R109" s="184"/>
      <c r="S109" s="184"/>
      <c r="T109" s="184"/>
      <c r="U109" s="184"/>
      <c r="V109" s="184"/>
      <c r="Z109" s="176"/>
    </row>
    <row r="110" spans="2:26" s="177" customFormat="1" ht="30" customHeight="1">
      <c r="B110" s="184"/>
      <c r="C110" s="184"/>
      <c r="D110" s="184"/>
      <c r="E110" s="184"/>
      <c r="F110" s="184"/>
      <c r="G110" s="184"/>
      <c r="H110" s="184"/>
      <c r="I110" s="184"/>
      <c r="J110" s="184"/>
      <c r="K110" s="184"/>
      <c r="L110" s="184"/>
      <c r="M110" s="184"/>
      <c r="N110" s="184"/>
      <c r="O110" s="184"/>
      <c r="P110" s="184"/>
      <c r="Q110" s="184"/>
      <c r="R110" s="184"/>
      <c r="S110" s="184"/>
      <c r="T110" s="184"/>
      <c r="U110" s="184"/>
      <c r="V110" s="184"/>
      <c r="Z110" s="176"/>
    </row>
    <row r="111" spans="2:26" s="177" customFormat="1" ht="30" customHeight="1">
      <c r="B111" s="184"/>
      <c r="C111" s="184"/>
      <c r="D111" s="184"/>
      <c r="E111" s="184"/>
      <c r="F111" s="184"/>
      <c r="G111" s="184"/>
      <c r="H111" s="184"/>
      <c r="I111" s="184"/>
      <c r="J111" s="184"/>
      <c r="K111" s="184"/>
      <c r="L111" s="184"/>
      <c r="M111" s="184"/>
      <c r="N111" s="184"/>
      <c r="O111" s="184"/>
      <c r="P111" s="184"/>
      <c r="Q111" s="184"/>
      <c r="R111" s="184"/>
      <c r="S111" s="184"/>
      <c r="T111" s="184"/>
      <c r="U111" s="184"/>
      <c r="V111" s="184"/>
      <c r="Z111" s="176"/>
    </row>
    <row r="112" spans="2:26" s="177" customFormat="1" ht="30" customHeight="1">
      <c r="B112" s="184"/>
      <c r="C112" s="184"/>
      <c r="D112" s="184"/>
      <c r="E112" s="184"/>
      <c r="F112" s="184"/>
      <c r="G112" s="184"/>
      <c r="H112" s="184"/>
      <c r="I112" s="184"/>
      <c r="J112" s="184"/>
      <c r="K112" s="184"/>
      <c r="L112" s="184"/>
      <c r="M112" s="184"/>
      <c r="N112" s="184"/>
      <c r="O112" s="184"/>
      <c r="P112" s="184"/>
      <c r="Q112" s="184"/>
      <c r="R112" s="184"/>
      <c r="S112" s="184"/>
      <c r="T112" s="184"/>
      <c r="U112" s="184"/>
      <c r="V112" s="184"/>
      <c r="Z112" s="176"/>
    </row>
    <row r="113" spans="2:26" s="177" customFormat="1" ht="30" customHeight="1">
      <c r="B113" s="184"/>
      <c r="C113" s="184"/>
      <c r="D113" s="184"/>
      <c r="E113" s="184"/>
      <c r="F113" s="184"/>
      <c r="G113" s="184"/>
      <c r="H113" s="184"/>
      <c r="I113" s="184"/>
      <c r="J113" s="184"/>
      <c r="K113" s="184"/>
      <c r="L113" s="184"/>
      <c r="M113" s="184"/>
      <c r="N113" s="184"/>
      <c r="O113" s="184"/>
      <c r="P113" s="184"/>
      <c r="Q113" s="184"/>
      <c r="R113" s="184"/>
      <c r="S113" s="184"/>
      <c r="T113" s="184"/>
      <c r="U113" s="184"/>
      <c r="V113" s="184"/>
      <c r="Z113" s="176"/>
    </row>
  </sheetData>
  <sheetProtection algorithmName="SHA-512" hashValue="BQF3rB75Vm7OCtRmFTQ0Myggo+goU9TpmBqt76tCJ2IV0sEERLAW01t2TnB6VkZvphzeFyAa3pdeKTqqbLepeg==" saltValue="HlCOkRb7N5SG3Kgn9IQpcw==" spinCount="100000" sheet="1"/>
  <mergeCells count="50">
    <mergeCell ref="A18:A19"/>
    <mergeCell ref="W18:Y19"/>
    <mergeCell ref="A8:A9"/>
    <mergeCell ref="G8:G9"/>
    <mergeCell ref="A20:A21"/>
    <mergeCell ref="W20:Y21"/>
    <mergeCell ref="W10:Y11"/>
    <mergeCell ref="A12:A13"/>
    <mergeCell ref="W12:Y13"/>
    <mergeCell ref="A14:A15"/>
    <mergeCell ref="W14:Y15"/>
    <mergeCell ref="A10:A11"/>
    <mergeCell ref="F10:G23"/>
    <mergeCell ref="K10:L23"/>
    <mergeCell ref="P10:Q23"/>
    <mergeCell ref="U10:V23"/>
    <mergeCell ref="A22:A23"/>
    <mergeCell ref="W22:Y23"/>
    <mergeCell ref="J6:J7"/>
    <mergeCell ref="K6:K7"/>
    <mergeCell ref="V8:V9"/>
    <mergeCell ref="W8:Y9"/>
    <mergeCell ref="A16:A17"/>
    <mergeCell ref="W16:Y17"/>
    <mergeCell ref="P6:P7"/>
    <mergeCell ref="Q6:Q7"/>
    <mergeCell ref="N6:N7"/>
    <mergeCell ref="O6:O7"/>
    <mergeCell ref="L6:L7"/>
    <mergeCell ref="R6:R7"/>
    <mergeCell ref="T6:T7"/>
    <mergeCell ref="U6:U7"/>
    <mergeCell ref="V6:V7"/>
    <mergeCell ref="W6:Y7"/>
    <mergeCell ref="L8:L9"/>
    <mergeCell ref="Q8:Q9"/>
    <mergeCell ref="S6:S7"/>
    <mergeCell ref="M6:M7"/>
    <mergeCell ref="A1:B2"/>
    <mergeCell ref="C1:Y2"/>
    <mergeCell ref="B4:Y4"/>
    <mergeCell ref="A6:A7"/>
    <mergeCell ref="B6:B7"/>
    <mergeCell ref="C6:C7"/>
    <mergeCell ref="D6:D7"/>
    <mergeCell ref="E6:E7"/>
    <mergeCell ref="F6:F7"/>
    <mergeCell ref="G6:G7"/>
    <mergeCell ref="H6:H7"/>
    <mergeCell ref="I6:I7"/>
  </mergeCells>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6E5DA-7E76-48CB-A2EA-D7B4F941BCE5}">
  <sheetPr>
    <pageSetUpPr fitToPage="1"/>
  </sheetPr>
  <dimension ref="A1:X72"/>
  <sheetViews>
    <sheetView showGridLines="0" topLeftCell="A24" zoomScale="70" zoomScaleNormal="70" workbookViewId="0"/>
  </sheetViews>
  <sheetFormatPr defaultColWidth="11.42578125" defaultRowHeight="13.9" customHeight="1" zeroHeight="1"/>
  <cols>
    <col min="1" max="1" width="2.42578125" style="2" customWidth="1"/>
    <col min="2" max="3" width="10.85546875" style="12" customWidth="1"/>
    <col min="4" max="4" width="16.140625" style="12" customWidth="1"/>
    <col min="5" max="14" width="15.7109375" style="12" customWidth="1"/>
    <col min="15" max="23" width="15.7109375" style="11" customWidth="1"/>
    <col min="24" max="24" width="1.5703125" style="2" customWidth="1"/>
    <col min="25" max="16384" width="11.42578125" style="2"/>
  </cols>
  <sheetData>
    <row r="1" spans="1:24" ht="16.5">
      <c r="B1" s="2"/>
      <c r="C1" s="2"/>
      <c r="D1" s="2"/>
      <c r="E1" s="2"/>
      <c r="F1" s="2"/>
      <c r="G1" s="2"/>
      <c r="H1" s="2"/>
      <c r="I1" s="2"/>
      <c r="J1" s="2"/>
      <c r="K1" s="2"/>
      <c r="L1" s="2"/>
      <c r="M1" s="2"/>
      <c r="N1" s="2"/>
      <c r="O1" s="2"/>
      <c r="P1" s="2"/>
      <c r="Q1" s="2"/>
      <c r="R1" s="2"/>
      <c r="S1" s="2"/>
      <c r="T1" s="2"/>
      <c r="U1" s="2"/>
      <c r="V1" s="2"/>
      <c r="W1" s="2"/>
    </row>
    <row r="2" spans="1:24" ht="30" customHeight="1">
      <c r="B2" s="304"/>
      <c r="C2" s="304"/>
      <c r="D2" s="304"/>
      <c r="E2" s="304"/>
      <c r="F2" s="312" t="s">
        <v>411</v>
      </c>
      <c r="G2" s="312"/>
      <c r="H2" s="312"/>
      <c r="I2" s="312"/>
      <c r="J2" s="312"/>
      <c r="K2" s="312"/>
      <c r="L2" s="312"/>
      <c r="M2" s="312"/>
      <c r="N2" s="312"/>
      <c r="O2" s="312"/>
      <c r="P2" s="312"/>
      <c r="Q2" s="312"/>
      <c r="R2" s="312"/>
      <c r="S2" s="312"/>
      <c r="T2" s="298" t="s">
        <v>412</v>
      </c>
      <c r="U2" s="299"/>
      <c r="V2" s="299"/>
      <c r="W2" s="300"/>
    </row>
    <row r="3" spans="1:24" ht="30" customHeight="1">
      <c r="B3" s="304"/>
      <c r="C3" s="304"/>
      <c r="D3" s="304"/>
      <c r="E3" s="304"/>
      <c r="F3" s="312"/>
      <c r="G3" s="312"/>
      <c r="H3" s="312"/>
      <c r="I3" s="312"/>
      <c r="J3" s="312"/>
      <c r="K3" s="312"/>
      <c r="L3" s="312"/>
      <c r="M3" s="312"/>
      <c r="N3" s="312"/>
      <c r="O3" s="312"/>
      <c r="P3" s="312"/>
      <c r="Q3" s="312"/>
      <c r="R3" s="312"/>
      <c r="S3" s="312"/>
      <c r="T3" s="298" t="s">
        <v>413</v>
      </c>
      <c r="U3" s="299"/>
      <c r="V3" s="299"/>
      <c r="W3" s="300"/>
    </row>
    <row r="4" spans="1:24" ht="30" customHeight="1">
      <c r="B4" s="304"/>
      <c r="C4" s="304"/>
      <c r="D4" s="304"/>
      <c r="E4" s="304"/>
      <c r="F4" s="312" t="s">
        <v>414</v>
      </c>
      <c r="G4" s="312"/>
      <c r="H4" s="312"/>
      <c r="I4" s="312"/>
      <c r="J4" s="312"/>
      <c r="K4" s="312"/>
      <c r="L4" s="312"/>
      <c r="M4" s="312"/>
      <c r="N4" s="312"/>
      <c r="O4" s="312"/>
      <c r="P4" s="312"/>
      <c r="Q4" s="312"/>
      <c r="R4" s="312"/>
      <c r="S4" s="312"/>
      <c r="T4" s="298" t="s">
        <v>415</v>
      </c>
      <c r="U4" s="299"/>
      <c r="V4" s="299"/>
      <c r="W4" s="300"/>
    </row>
    <row r="5" spans="1:24" ht="30" customHeight="1">
      <c r="B5" s="304"/>
      <c r="C5" s="304"/>
      <c r="D5" s="304"/>
      <c r="E5" s="304"/>
      <c r="F5" s="312"/>
      <c r="G5" s="312"/>
      <c r="H5" s="312"/>
      <c r="I5" s="312"/>
      <c r="J5" s="312"/>
      <c r="K5" s="312"/>
      <c r="L5" s="312"/>
      <c r="M5" s="312"/>
      <c r="N5" s="312"/>
      <c r="O5" s="312"/>
      <c r="P5" s="312"/>
      <c r="Q5" s="312"/>
      <c r="R5" s="312"/>
      <c r="S5" s="312"/>
      <c r="T5" s="301" t="s">
        <v>416</v>
      </c>
      <c r="U5" s="302"/>
      <c r="V5" s="302"/>
      <c r="W5" s="303"/>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417</v>
      </c>
      <c r="Q7" s="309" t="s">
        <v>418</v>
      </c>
      <c r="R7" s="310"/>
      <c r="S7" s="310"/>
      <c r="T7" s="310"/>
      <c r="U7" s="310"/>
      <c r="V7" s="310"/>
      <c r="W7" s="310"/>
      <c r="X7" s="2"/>
    </row>
    <row r="8" spans="1:24" s="1" customFormat="1" ht="24.75" customHeight="1">
      <c r="A8" s="126"/>
      <c r="B8"/>
      <c r="C8"/>
      <c r="D8"/>
      <c r="E8"/>
      <c r="F8"/>
      <c r="G8"/>
      <c r="H8"/>
      <c r="I8"/>
      <c r="J8"/>
      <c r="K8"/>
      <c r="L8"/>
      <c r="M8"/>
      <c r="N8"/>
      <c r="O8"/>
      <c r="P8" s="141" t="s">
        <v>419</v>
      </c>
      <c r="Q8" s="142" t="s">
        <v>420</v>
      </c>
      <c r="R8" s="143" t="s">
        <v>653</v>
      </c>
      <c r="S8" s="142" t="s">
        <v>422</v>
      </c>
      <c r="T8" s="144" t="s">
        <v>654</v>
      </c>
      <c r="U8" s="142" t="s">
        <v>424</v>
      </c>
      <c r="V8" s="311" t="s">
        <v>644</v>
      </c>
      <c r="W8" s="311"/>
      <c r="X8" s="2"/>
    </row>
    <row r="9" spans="1:24" s="1" customFormat="1" ht="24.75" customHeight="1">
      <c r="A9" s="126"/>
      <c r="B9"/>
      <c r="C9"/>
      <c r="D9"/>
      <c r="E9"/>
      <c r="F9"/>
      <c r="G9"/>
      <c r="H9"/>
      <c r="I9"/>
      <c r="J9"/>
      <c r="K9"/>
      <c r="L9"/>
      <c r="M9"/>
      <c r="N9"/>
      <c r="O9"/>
      <c r="P9" s="141" t="s">
        <v>426</v>
      </c>
      <c r="Q9" s="142" t="s">
        <v>420</v>
      </c>
      <c r="R9" s="143" t="s">
        <v>427</v>
      </c>
      <c r="S9" s="142" t="s">
        <v>422</v>
      </c>
      <c r="T9" s="144" t="s">
        <v>428</v>
      </c>
      <c r="U9" s="142" t="s">
        <v>424</v>
      </c>
      <c r="V9" s="311" t="s">
        <v>429</v>
      </c>
      <c r="W9" s="311"/>
      <c r="X9" s="2"/>
    </row>
    <row r="10" spans="1:24" customFormat="1" ht="12" customHeight="1">
      <c r="A10" s="127"/>
      <c r="P10" s="107"/>
      <c r="Q10" s="107"/>
      <c r="R10" s="107"/>
      <c r="S10" s="107"/>
      <c r="T10" s="107"/>
      <c r="U10" s="107"/>
      <c r="V10" s="107"/>
      <c r="W10" s="107"/>
    </row>
    <row r="11" spans="1:24" ht="33" customHeight="1">
      <c r="A11" s="126"/>
      <c r="B11" s="305" t="s">
        <v>430</v>
      </c>
      <c r="C11" s="306"/>
      <c r="D11" s="306"/>
      <c r="E11" s="306"/>
      <c r="F11" s="306"/>
      <c r="G11" s="306"/>
      <c r="H11" s="306"/>
      <c r="I11" s="306"/>
      <c r="J11" s="306"/>
      <c r="K11" s="306"/>
      <c r="L11" s="306"/>
      <c r="M11" s="306"/>
      <c r="N11" s="306"/>
      <c r="O11" s="306"/>
      <c r="P11" s="306"/>
      <c r="Q11" s="306"/>
      <c r="R11" s="306"/>
      <c r="S11" s="306"/>
      <c r="T11" s="306"/>
      <c r="U11" s="306"/>
      <c r="V11" s="307"/>
      <c r="W11" s="308"/>
    </row>
    <row r="12" spans="1:24" ht="12" customHeight="1">
      <c r="A12" s="126"/>
      <c r="B12" s="260"/>
      <c r="C12" s="261"/>
      <c r="D12" s="261"/>
      <c r="E12" s="261"/>
      <c r="F12" s="261"/>
      <c r="G12" s="261"/>
      <c r="H12" s="261"/>
      <c r="I12" s="261"/>
      <c r="J12" s="261"/>
      <c r="K12" s="261"/>
      <c r="L12" s="261"/>
      <c r="M12" s="261"/>
      <c r="N12" s="261"/>
      <c r="O12" s="261"/>
      <c r="P12" s="261"/>
      <c r="Q12" s="261"/>
      <c r="R12" s="261"/>
      <c r="S12" s="261"/>
      <c r="T12" s="261"/>
      <c r="U12" s="261"/>
      <c r="V12" s="261"/>
      <c r="W12" s="262"/>
    </row>
    <row r="13" spans="1:24" ht="44.25" customHeight="1">
      <c r="A13" s="126"/>
      <c r="B13" s="365" t="s">
        <v>431</v>
      </c>
      <c r="C13" s="365"/>
      <c r="D13" s="365"/>
      <c r="E13" s="268"/>
      <c r="F13" s="338" t="s">
        <v>40</v>
      </c>
      <c r="G13" s="338"/>
      <c r="H13" s="338"/>
      <c r="I13" s="338"/>
      <c r="J13" s="338"/>
      <c r="K13" s="338"/>
      <c r="L13" s="338"/>
      <c r="M13" s="338"/>
      <c r="N13" s="338"/>
      <c r="O13" s="338"/>
      <c r="P13" s="338"/>
      <c r="Q13" s="338"/>
      <c r="R13" s="338"/>
      <c r="S13" s="338"/>
      <c r="T13" s="338"/>
      <c r="U13" s="338"/>
      <c r="V13" s="338"/>
      <c r="W13" s="339"/>
      <c r="X13" s="126"/>
    </row>
    <row r="14" spans="1:24" ht="46.5" customHeight="1">
      <c r="A14" s="5"/>
      <c r="B14" s="263" t="s">
        <v>432</v>
      </c>
      <c r="C14" s="264"/>
      <c r="D14" s="264"/>
      <c r="E14" s="264"/>
      <c r="F14" s="265" t="str">
        <f>IFERROR(VLOOKUP(PROCES,'Objetivos procesos '!C3:D28,2,FALSE)," ")</f>
        <v>Adquirir los bienes, servicios y obras requeridos por la entidad, mediante la realización de procesos de selección de contratistas, aplicando los principios que rigen la contratación administrativa y normatividad legal vigente, con el fin de garantizar la transparencia, eficiencia y cumplimiento de los objetivos institucionales.</v>
      </c>
      <c r="G14" s="266"/>
      <c r="H14" s="266"/>
      <c r="I14" s="266"/>
      <c r="J14" s="266"/>
      <c r="K14" s="266"/>
      <c r="L14" s="266"/>
      <c r="M14" s="266"/>
      <c r="N14" s="266"/>
      <c r="O14" s="266"/>
      <c r="P14" s="266"/>
      <c r="Q14" s="266"/>
      <c r="R14" s="266"/>
      <c r="S14" s="266"/>
      <c r="T14" s="266"/>
      <c r="U14" s="266"/>
      <c r="V14" s="266"/>
      <c r="W14" s="267"/>
      <c r="X14" s="6"/>
    </row>
    <row r="15" spans="1:24" ht="46.5" customHeight="1">
      <c r="A15" s="5"/>
      <c r="B15" s="357" t="s">
        <v>433</v>
      </c>
      <c r="C15" s="358"/>
      <c r="D15" s="358"/>
      <c r="E15" s="359"/>
      <c r="F15" s="373" t="s">
        <v>434</v>
      </c>
      <c r="G15" s="374"/>
      <c r="H15" s="374"/>
      <c r="I15" s="374"/>
      <c r="J15" s="374"/>
      <c r="K15" s="374"/>
      <c r="L15" s="374"/>
      <c r="M15" s="374"/>
      <c r="N15" s="374"/>
      <c r="O15" s="374"/>
      <c r="P15" s="374"/>
      <c r="Q15" s="374"/>
      <c r="R15" s="374"/>
      <c r="S15" s="374"/>
      <c r="T15" s="374"/>
      <c r="U15" s="374"/>
      <c r="V15" s="374"/>
      <c r="W15" s="375"/>
      <c r="X15" s="6"/>
    </row>
    <row r="16" spans="1:24" ht="32.25" customHeight="1">
      <c r="B16" s="376" t="s">
        <v>435</v>
      </c>
      <c r="C16" s="366"/>
      <c r="D16" s="366"/>
      <c r="E16" s="377"/>
      <c r="F16" s="378" t="str">
        <f>IFERROR(VLOOKUP(PROCES,'Objetivos procesos '!C3:E28,3,FALSE)," ")</f>
        <v>María Eugenia Salinas García</v>
      </c>
      <c r="G16" s="379"/>
      <c r="H16" s="379"/>
      <c r="I16" s="379"/>
      <c r="J16" s="379"/>
      <c r="K16" s="379"/>
      <c r="L16" s="379"/>
      <c r="M16" s="379"/>
      <c r="N16" s="379"/>
      <c r="O16" s="379"/>
      <c r="P16" s="379"/>
      <c r="Q16" s="379"/>
      <c r="R16" s="379"/>
      <c r="S16" s="379"/>
      <c r="T16" s="379"/>
      <c r="U16" s="379"/>
      <c r="V16" s="379"/>
      <c r="W16" s="380"/>
      <c r="X16" s="6"/>
    </row>
    <row r="17" spans="2:24" ht="59.25" customHeight="1">
      <c r="B17" s="357" t="s">
        <v>436</v>
      </c>
      <c r="C17" s="366"/>
      <c r="D17" s="366"/>
      <c r="E17" s="366"/>
      <c r="F17" s="354" t="s">
        <v>613</v>
      </c>
      <c r="G17" s="355"/>
      <c r="H17" s="355"/>
      <c r="I17" s="355"/>
      <c r="J17" s="355"/>
      <c r="K17" s="355"/>
      <c r="L17" s="355"/>
      <c r="M17" s="355"/>
      <c r="N17" s="355"/>
      <c r="O17" s="355"/>
      <c r="P17" s="355"/>
      <c r="Q17" s="355"/>
      <c r="R17" s="355"/>
      <c r="S17" s="355"/>
      <c r="T17" s="355"/>
      <c r="U17" s="355"/>
      <c r="V17" s="355"/>
      <c r="W17" s="356"/>
      <c r="X17" s="126"/>
    </row>
    <row r="18" spans="2:24" ht="18" customHeight="1">
      <c r="B18" s="340"/>
      <c r="C18" s="341"/>
      <c r="D18" s="341"/>
      <c r="E18" s="341"/>
      <c r="F18" s="341"/>
      <c r="G18" s="341"/>
      <c r="H18" s="341"/>
      <c r="I18" s="341"/>
      <c r="J18" s="341"/>
      <c r="K18" s="341"/>
      <c r="L18" s="341"/>
      <c r="M18" s="341"/>
      <c r="N18" s="341"/>
      <c r="O18" s="341"/>
      <c r="P18" s="341"/>
      <c r="Q18" s="341"/>
      <c r="R18" s="341"/>
      <c r="S18" s="341"/>
      <c r="T18" s="341"/>
      <c r="U18" s="341"/>
      <c r="V18" s="341"/>
      <c r="W18" s="342"/>
      <c r="X18" s="6"/>
    </row>
    <row r="19" spans="2:24" ht="33" customHeight="1">
      <c r="B19" s="305" t="s">
        <v>438</v>
      </c>
      <c r="C19" s="306"/>
      <c r="D19" s="306"/>
      <c r="E19" s="306"/>
      <c r="F19" s="306"/>
      <c r="G19" s="306"/>
      <c r="H19" s="306"/>
      <c r="I19" s="306"/>
      <c r="J19" s="306"/>
      <c r="K19" s="306"/>
      <c r="L19" s="306"/>
      <c r="M19" s="306"/>
      <c r="N19" s="306"/>
      <c r="O19" s="306"/>
      <c r="P19" s="306"/>
      <c r="Q19" s="306"/>
      <c r="R19" s="306"/>
      <c r="S19" s="306"/>
      <c r="T19" s="306"/>
      <c r="U19" s="306"/>
      <c r="V19" s="307"/>
      <c r="W19" s="308"/>
      <c r="X19" s="6"/>
    </row>
    <row r="20" spans="2:24" ht="12" customHeight="1">
      <c r="B20" s="340"/>
      <c r="C20" s="341"/>
      <c r="D20" s="341"/>
      <c r="E20" s="341"/>
      <c r="F20" s="341"/>
      <c r="G20" s="341"/>
      <c r="H20" s="341"/>
      <c r="I20" s="341"/>
      <c r="J20" s="341"/>
      <c r="K20" s="341"/>
      <c r="L20" s="341"/>
      <c r="M20" s="341"/>
      <c r="N20" s="341"/>
      <c r="O20" s="341"/>
      <c r="P20" s="341"/>
      <c r="Q20" s="341"/>
      <c r="R20" s="341"/>
      <c r="S20" s="341"/>
      <c r="T20" s="341"/>
      <c r="U20" s="341"/>
      <c r="V20" s="341"/>
      <c r="W20" s="342"/>
      <c r="X20" s="6"/>
    </row>
    <row r="21" spans="2:24" ht="27" customHeight="1">
      <c r="B21" s="268" t="s">
        <v>439</v>
      </c>
      <c r="C21" s="269"/>
      <c r="D21" s="269"/>
      <c r="E21" s="272" t="s">
        <v>663</v>
      </c>
      <c r="F21" s="272"/>
      <c r="G21" s="272"/>
      <c r="H21" s="272"/>
      <c r="I21" s="272"/>
      <c r="J21" s="272"/>
      <c r="K21" s="272"/>
      <c r="L21" s="272"/>
      <c r="M21" s="273"/>
      <c r="N21" s="273"/>
      <c r="O21" s="272"/>
      <c r="P21" s="272"/>
      <c r="Q21" s="272"/>
      <c r="R21" s="272"/>
      <c r="S21" s="272"/>
      <c r="T21" s="272"/>
      <c r="U21" s="272"/>
      <c r="V21" s="274"/>
      <c r="W21" s="275"/>
      <c r="X21" s="126"/>
    </row>
    <row r="22" spans="2:24" ht="27" customHeight="1">
      <c r="B22" s="270" t="s">
        <v>441</v>
      </c>
      <c r="C22" s="271"/>
      <c r="D22" s="271"/>
      <c r="E22" s="272" t="s">
        <v>664</v>
      </c>
      <c r="F22" s="272"/>
      <c r="G22" s="272"/>
      <c r="H22" s="272"/>
      <c r="I22" s="272"/>
      <c r="J22" s="272"/>
      <c r="K22" s="272"/>
      <c r="L22" s="272"/>
      <c r="M22" s="273"/>
      <c r="N22" s="273"/>
      <c r="O22" s="272"/>
      <c r="P22" s="272"/>
      <c r="Q22" s="272"/>
      <c r="R22" s="272"/>
      <c r="S22" s="272"/>
      <c r="T22" s="272"/>
      <c r="U22" s="272"/>
      <c r="V22" s="274"/>
      <c r="W22" s="275"/>
    </row>
    <row r="23" spans="2:24" ht="27" customHeight="1">
      <c r="B23" s="357" t="s">
        <v>443</v>
      </c>
      <c r="C23" s="358"/>
      <c r="D23" s="359"/>
      <c r="E23" s="274" t="s">
        <v>444</v>
      </c>
      <c r="F23" s="363"/>
      <c r="G23" s="363"/>
      <c r="H23" s="363"/>
      <c r="I23" s="363"/>
      <c r="J23" s="363"/>
      <c r="K23" s="363"/>
      <c r="L23" s="363"/>
      <c r="M23" s="363"/>
      <c r="N23" s="363"/>
      <c r="O23" s="363"/>
      <c r="P23" s="363"/>
      <c r="Q23" s="363"/>
      <c r="R23" s="363"/>
      <c r="S23" s="363"/>
      <c r="T23" s="363"/>
      <c r="U23" s="363"/>
      <c r="V23" s="363"/>
      <c r="W23" s="364"/>
    </row>
    <row r="24" spans="2:24" ht="83.25" customHeight="1">
      <c r="B24" s="270" t="s">
        <v>445</v>
      </c>
      <c r="C24" s="271"/>
      <c r="D24" s="271"/>
      <c r="E24" s="381" t="s">
        <v>446</v>
      </c>
      <c r="F24" s="382"/>
      <c r="G24" s="353" t="s">
        <v>665</v>
      </c>
      <c r="H24" s="353"/>
      <c r="I24" s="353"/>
      <c r="J24" s="353"/>
      <c r="K24" s="353"/>
      <c r="L24" s="108"/>
      <c r="M24" s="309" t="s">
        <v>448</v>
      </c>
      <c r="N24" s="309"/>
      <c r="O24" s="309"/>
      <c r="P24" s="309"/>
      <c r="Q24" s="337" t="s">
        <v>666</v>
      </c>
      <c r="R24" s="338"/>
      <c r="S24" s="338"/>
      <c r="T24" s="338"/>
      <c r="U24" s="338"/>
      <c r="V24" s="338"/>
      <c r="W24" s="339"/>
    </row>
    <row r="25" spans="2:24" ht="89.25" customHeight="1">
      <c r="B25" s="270"/>
      <c r="C25" s="271"/>
      <c r="D25" s="271"/>
      <c r="E25" s="351" t="s">
        <v>450</v>
      </c>
      <c r="F25" s="352"/>
      <c r="G25" s="334" t="s">
        <v>667</v>
      </c>
      <c r="H25" s="334"/>
      <c r="I25" s="334"/>
      <c r="J25" s="334"/>
      <c r="K25" s="334"/>
      <c r="L25" s="109"/>
      <c r="M25" s="370" t="s">
        <v>448</v>
      </c>
      <c r="N25" s="371"/>
      <c r="O25" s="371"/>
      <c r="P25" s="372"/>
      <c r="Q25" s="337" t="s">
        <v>666</v>
      </c>
      <c r="R25" s="338"/>
      <c r="S25" s="338"/>
      <c r="T25" s="338"/>
      <c r="U25" s="338"/>
      <c r="V25" s="338"/>
      <c r="W25" s="339"/>
    </row>
    <row r="26" spans="2:24" ht="18" customHeight="1">
      <c r="B26" s="340"/>
      <c r="C26" s="341"/>
      <c r="D26" s="341"/>
      <c r="E26" s="341"/>
      <c r="F26" s="341"/>
      <c r="G26" s="341"/>
      <c r="H26" s="341"/>
      <c r="I26" s="341"/>
      <c r="J26" s="341"/>
      <c r="K26" s="341"/>
      <c r="L26" s="341"/>
      <c r="M26" s="341"/>
      <c r="N26" s="341"/>
      <c r="O26" s="341"/>
      <c r="P26" s="341"/>
      <c r="Q26" s="341"/>
      <c r="R26" s="341"/>
      <c r="S26" s="341"/>
      <c r="T26" s="341"/>
      <c r="U26" s="341"/>
      <c r="V26" s="341"/>
      <c r="W26" s="342"/>
      <c r="X26" s="6"/>
    </row>
    <row r="27" spans="2:24" ht="89.25" customHeight="1">
      <c r="B27" s="271" t="s">
        <v>452</v>
      </c>
      <c r="C27" s="271"/>
      <c r="D27" s="271"/>
      <c r="E27" s="452" t="s">
        <v>668</v>
      </c>
      <c r="F27" s="344"/>
      <c r="G27" s="344"/>
      <c r="H27" s="344"/>
      <c r="I27" s="344"/>
      <c r="J27" s="344"/>
      <c r="K27" s="344"/>
      <c r="L27" s="344"/>
      <c r="M27" s="344"/>
      <c r="N27" s="344"/>
      <c r="O27" s="344"/>
      <c r="P27" s="344"/>
      <c r="Q27" s="344"/>
      <c r="R27" s="344"/>
      <c r="S27" s="344"/>
      <c r="T27" s="344"/>
      <c r="U27" s="344"/>
      <c r="V27" s="344"/>
      <c r="W27" s="345"/>
    </row>
    <row r="28" spans="2:24" ht="16.5">
      <c r="B28" s="326"/>
      <c r="C28" s="327"/>
      <c r="D28" s="327"/>
      <c r="E28" s="327"/>
      <c r="F28" s="327"/>
      <c r="G28" s="327"/>
      <c r="H28" s="327"/>
      <c r="I28" s="327"/>
      <c r="J28" s="327"/>
      <c r="K28" s="327"/>
      <c r="L28" s="327"/>
      <c r="M28" s="327"/>
      <c r="N28" s="327"/>
      <c r="O28" s="327"/>
      <c r="P28" s="327"/>
      <c r="Q28" s="327"/>
      <c r="R28" s="327"/>
      <c r="S28" s="327"/>
      <c r="T28" s="327"/>
      <c r="U28" s="327"/>
      <c r="V28" s="327"/>
      <c r="W28" s="328"/>
    </row>
    <row r="29" spans="2:24" ht="32.25" customHeight="1">
      <c r="B29" s="346" t="s">
        <v>454</v>
      </c>
      <c r="C29" s="347"/>
      <c r="D29" s="347"/>
      <c r="E29" s="347"/>
      <c r="F29" s="348"/>
      <c r="G29" s="349" t="s">
        <v>22</v>
      </c>
      <c r="H29" s="350"/>
      <c r="I29" s="309" t="s">
        <v>455</v>
      </c>
      <c r="J29" s="309"/>
      <c r="K29" s="309"/>
      <c r="L29" s="367" t="s">
        <v>456</v>
      </c>
      <c r="M29" s="368"/>
      <c r="N29" s="368"/>
      <c r="O29" s="368"/>
      <c r="P29" s="368"/>
      <c r="Q29" s="368"/>
      <c r="R29" s="369"/>
      <c r="S29" s="310" t="s">
        <v>457</v>
      </c>
      <c r="T29" s="310"/>
      <c r="U29" s="276"/>
      <c r="V29" s="277"/>
      <c r="W29" s="278"/>
    </row>
    <row r="30" spans="2:24" ht="62.25" customHeight="1">
      <c r="B30" s="313" t="s">
        <v>458</v>
      </c>
      <c r="C30" s="314"/>
      <c r="D30" s="315"/>
      <c r="E30" s="316" t="s">
        <v>13</v>
      </c>
      <c r="F30" s="317"/>
      <c r="G30" s="320" t="s">
        <v>459</v>
      </c>
      <c r="H30" s="314"/>
      <c r="I30" s="315"/>
      <c r="J30" s="318">
        <v>0.8</v>
      </c>
      <c r="K30" s="319"/>
      <c r="L30" s="320" t="s">
        <v>460</v>
      </c>
      <c r="M30" s="314"/>
      <c r="N30" s="314"/>
      <c r="O30" s="315"/>
      <c r="P30" s="323" t="s">
        <v>669</v>
      </c>
      <c r="Q30" s="324"/>
      <c r="R30" s="324"/>
      <c r="S30" s="324"/>
      <c r="T30" s="324"/>
      <c r="U30" s="324"/>
      <c r="V30" s="324"/>
      <c r="W30" s="325"/>
    </row>
    <row r="31" spans="2:24" ht="18" customHeight="1">
      <c r="B31" s="326"/>
      <c r="C31" s="327"/>
      <c r="D31" s="327"/>
      <c r="E31" s="327"/>
      <c r="F31" s="327"/>
      <c r="G31" s="327"/>
      <c r="H31" s="327"/>
      <c r="I31" s="327"/>
      <c r="J31" s="327"/>
      <c r="K31" s="327"/>
      <c r="L31" s="327"/>
      <c r="M31" s="327"/>
      <c r="N31" s="327"/>
      <c r="O31" s="327"/>
      <c r="P31" s="327"/>
      <c r="Q31" s="327"/>
      <c r="R31" s="327"/>
      <c r="S31" s="327"/>
      <c r="T31" s="327"/>
      <c r="U31" s="327"/>
      <c r="V31" s="327"/>
      <c r="W31" s="328"/>
    </row>
    <row r="32" spans="2:24" ht="33" customHeight="1">
      <c r="B32" s="281" t="s">
        <v>462</v>
      </c>
      <c r="C32" s="282"/>
      <c r="D32" s="282"/>
      <c r="E32" s="282"/>
      <c r="F32" s="282"/>
      <c r="G32" s="282"/>
      <c r="H32" s="282"/>
      <c r="I32" s="282"/>
      <c r="J32" s="282"/>
      <c r="K32" s="282"/>
      <c r="L32" s="282"/>
      <c r="M32" s="282"/>
      <c r="N32" s="282"/>
      <c r="O32" s="282"/>
      <c r="P32" s="282"/>
      <c r="Q32" s="282"/>
      <c r="R32" s="282"/>
      <c r="S32" s="282"/>
      <c r="T32" s="282"/>
      <c r="U32" s="282"/>
      <c r="V32" s="283"/>
      <c r="W32" s="284"/>
    </row>
    <row r="33" spans="2:23" ht="12" customHeight="1" thickBot="1">
      <c r="B33" s="329"/>
      <c r="C33" s="330"/>
      <c r="D33" s="330"/>
      <c r="E33" s="330"/>
      <c r="F33" s="330"/>
      <c r="G33" s="330"/>
      <c r="H33" s="330"/>
      <c r="I33" s="330"/>
      <c r="J33" s="330"/>
      <c r="K33" s="330"/>
      <c r="L33" s="330"/>
      <c r="M33" s="330"/>
      <c r="N33" s="330"/>
      <c r="O33" s="330"/>
      <c r="P33" s="330"/>
      <c r="Q33" s="330"/>
      <c r="R33" s="330"/>
      <c r="S33" s="330"/>
      <c r="T33" s="330"/>
      <c r="U33" s="330"/>
      <c r="V33" s="330"/>
      <c r="W33" s="331"/>
    </row>
    <row r="34" spans="2:23" s="7" customFormat="1" ht="39.75" customHeight="1">
      <c r="B34" s="321" t="s">
        <v>463</v>
      </c>
      <c r="C34" s="322"/>
      <c r="D34" s="322"/>
      <c r="E34" s="158" t="s">
        <v>464</v>
      </c>
      <c r="F34" s="158" t="s">
        <v>465</v>
      </c>
      <c r="G34" s="159" t="s">
        <v>466</v>
      </c>
      <c r="H34" s="145" t="s">
        <v>467</v>
      </c>
      <c r="I34" s="160" t="s">
        <v>468</v>
      </c>
      <c r="J34" s="158" t="s">
        <v>469</v>
      </c>
      <c r="K34" s="159" t="s">
        <v>470</v>
      </c>
      <c r="L34" s="145" t="s">
        <v>471</v>
      </c>
      <c r="M34" s="145" t="s">
        <v>472</v>
      </c>
      <c r="N34" s="160" t="s">
        <v>473</v>
      </c>
      <c r="O34" s="158" t="s">
        <v>474</v>
      </c>
      <c r="P34" s="159" t="s">
        <v>475</v>
      </c>
      <c r="Q34" s="145" t="s">
        <v>476</v>
      </c>
      <c r="R34" s="160" t="s">
        <v>477</v>
      </c>
      <c r="S34" s="158" t="s">
        <v>478</v>
      </c>
      <c r="T34" s="159" t="s">
        <v>479</v>
      </c>
      <c r="U34" s="145" t="s">
        <v>480</v>
      </c>
      <c r="V34" s="145" t="s">
        <v>481</v>
      </c>
      <c r="W34" s="145" t="s">
        <v>482</v>
      </c>
    </row>
    <row r="35" spans="2:23" s="8" customFormat="1" ht="20.25" customHeight="1">
      <c r="B35" s="279" t="s">
        <v>483</v>
      </c>
      <c r="C35" s="280"/>
      <c r="D35" s="280"/>
      <c r="E35" s="110">
        <f>'4_Reg_TramiteLiquidaciones'!C8</f>
        <v>0</v>
      </c>
      <c r="F35" s="110">
        <f>'4_Reg_TramiteLiquidaciones'!D8</f>
        <v>0</v>
      </c>
      <c r="G35" s="110">
        <f>'4_Reg_TramiteLiquidaciones'!E8</f>
        <v>0</v>
      </c>
      <c r="H35" s="112">
        <f>+IFERROR(SUM(E35:G35),"")</f>
        <v>0</v>
      </c>
      <c r="I35" s="113">
        <f>'4_Reg_TramiteLiquidaciones'!H8</f>
        <v>0</v>
      </c>
      <c r="J35" s="113">
        <f>'4_Reg_TramiteLiquidaciones'!I8</f>
        <v>0</v>
      </c>
      <c r="K35" s="113">
        <f>'4_Reg_TramiteLiquidaciones'!J8</f>
        <v>0</v>
      </c>
      <c r="L35" s="112">
        <f>+IFERROR(SUM(I35:K35),"")</f>
        <v>0</v>
      </c>
      <c r="M35" s="112">
        <f>IFERROR(SUM(E35:G35,I35:K35),"")</f>
        <v>0</v>
      </c>
      <c r="N35" s="113">
        <f>'4_Reg_TramiteLiquidaciones'!M8</f>
        <v>0</v>
      </c>
      <c r="O35" s="113">
        <f>'4_Reg_TramiteLiquidaciones'!N8</f>
        <v>0</v>
      </c>
      <c r="P35" s="113">
        <f>'4_Reg_TramiteLiquidaciones'!O8</f>
        <v>0</v>
      </c>
      <c r="Q35" s="112">
        <f>+IFERROR(SUM(N35:P35),"")</f>
        <v>0</v>
      </c>
      <c r="R35" s="113">
        <f>'4_Reg_TramiteLiquidaciones'!R8</f>
        <v>0</v>
      </c>
      <c r="S35" s="113">
        <f>'4_Reg_TramiteLiquidaciones'!S8</f>
        <v>0</v>
      </c>
      <c r="T35" s="113">
        <f>'4_Reg_TramiteLiquidaciones'!T8</f>
        <v>0</v>
      </c>
      <c r="U35" s="112">
        <f>+IFERROR(SUM(R35:T35),"")</f>
        <v>0</v>
      </c>
      <c r="V35" s="112">
        <f>IFERROR(SUM(N35:P35,R35:T35),"")</f>
        <v>0</v>
      </c>
      <c r="W35" s="131" t="str">
        <f>IF(SUM(E35,F35,G35,I35,J35,K35,N35,O35,P35,R35,S35,T35)=0,"",SUM(E35,F35,G35,I35,J35,K35,N35,O35,P35,R35,S35,T35))</f>
        <v/>
      </c>
    </row>
    <row r="36" spans="2:23" s="8" customFormat="1" ht="20.25" customHeight="1">
      <c r="B36" s="279" t="s">
        <v>484</v>
      </c>
      <c r="C36" s="280"/>
      <c r="D36" s="280"/>
      <c r="E36" s="110">
        <f>'4_Reg_TramiteLiquidaciones'!C9</f>
        <v>0</v>
      </c>
      <c r="F36" s="110">
        <f>'4_Reg_TramiteLiquidaciones'!D9</f>
        <v>0</v>
      </c>
      <c r="G36" s="110">
        <f>'4_Reg_TramiteLiquidaciones'!E9</f>
        <v>0</v>
      </c>
      <c r="H36" s="112">
        <f>+IFERROR(SUM(E36:G36),"")</f>
        <v>0</v>
      </c>
      <c r="I36" s="113">
        <f>'4_Reg_TramiteLiquidaciones'!H9</f>
        <v>0</v>
      </c>
      <c r="J36" s="113">
        <f>'4_Reg_TramiteLiquidaciones'!I9</f>
        <v>0</v>
      </c>
      <c r="K36" s="113">
        <f>'4_Reg_TramiteLiquidaciones'!J9</f>
        <v>0</v>
      </c>
      <c r="L36" s="112">
        <f>+IFERROR(SUM(I36:K36),"")</f>
        <v>0</v>
      </c>
      <c r="M36" s="112">
        <f>IFERROR(SUM(E36:G36,I36:K36),"")</f>
        <v>0</v>
      </c>
      <c r="N36" s="113">
        <f>'4_Reg_TramiteLiquidaciones'!M9</f>
        <v>0</v>
      </c>
      <c r="O36" s="113">
        <f>'4_Reg_TramiteLiquidaciones'!N9</f>
        <v>0</v>
      </c>
      <c r="P36" s="113">
        <f>'4_Reg_TramiteLiquidaciones'!O9</f>
        <v>0</v>
      </c>
      <c r="Q36" s="112">
        <f>+IFERROR(SUM(N36:P36),"")</f>
        <v>0</v>
      </c>
      <c r="R36" s="113">
        <f>'4_Reg_TramiteLiquidaciones'!R9</f>
        <v>0</v>
      </c>
      <c r="S36" s="113">
        <f>'4_Reg_TramiteLiquidaciones'!S9</f>
        <v>0</v>
      </c>
      <c r="T36" s="113">
        <f>'4_Reg_TramiteLiquidaciones'!T9</f>
        <v>0</v>
      </c>
      <c r="U36" s="112">
        <f>+IFERROR(SUM(R36:T36),"")</f>
        <v>0</v>
      </c>
      <c r="V36" s="112">
        <f>IFERROR(SUM(N36:P36,R36:T36),"")</f>
        <v>0</v>
      </c>
      <c r="W36" s="131" t="str">
        <f>IF(SUM(E36,F36,G36,I36,J36,K36,N36,O36,P36,R36,S36,T36)=0,"",SUM(E36,F36,G36,I36,J36,K36,N36,O36,P36,R36,S36,T36))</f>
        <v/>
      </c>
    </row>
    <row r="37" spans="2:23" s="9" customFormat="1" ht="21" customHeight="1">
      <c r="B37" s="295" t="s">
        <v>485</v>
      </c>
      <c r="C37" s="296"/>
      <c r="D37" s="296"/>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95" t="s">
        <v>486</v>
      </c>
      <c r="C38" s="296"/>
      <c r="D38" s="297"/>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95" t="s">
        <v>487</v>
      </c>
      <c r="C39" s="296"/>
      <c r="D39" s="297"/>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95" t="s">
        <v>488</v>
      </c>
      <c r="C40" s="296"/>
      <c r="D40" s="296"/>
      <c r="E40" s="114">
        <f>IF($J$30="","",$J$30)</f>
        <v>0.8</v>
      </c>
      <c r="F40" s="114">
        <f t="shared" ref="F40:G40" si="2">IF($J$30="","",$J$30)</f>
        <v>0.8</v>
      </c>
      <c r="G40" s="114">
        <f t="shared" si="2"/>
        <v>0.8</v>
      </c>
      <c r="H40" s="130">
        <f>IF($J$30="","",$J$30)</f>
        <v>0.8</v>
      </c>
      <c r="I40" s="114">
        <f>IF($J$30="","",$J$30)</f>
        <v>0.8</v>
      </c>
      <c r="J40" s="114">
        <f t="shared" ref="J40:K40" si="3">IF($J$30="","",$J$30)</f>
        <v>0.8</v>
      </c>
      <c r="K40" s="114">
        <f t="shared" si="3"/>
        <v>0.8</v>
      </c>
      <c r="L40" s="130">
        <f>IF($J$30="","",$J$30)</f>
        <v>0.8</v>
      </c>
      <c r="M40" s="130">
        <f>IF($J$30="","",$J$30)</f>
        <v>0.8</v>
      </c>
      <c r="N40" s="117">
        <f t="shared" ref="N40:O40" si="4">IF($J$30="","",$J$30)</f>
        <v>0.8</v>
      </c>
      <c r="O40" s="114">
        <f t="shared" si="4"/>
        <v>0.8</v>
      </c>
      <c r="P40" s="115">
        <f>IF($J$30="","",$J$30)</f>
        <v>0.8</v>
      </c>
      <c r="Q40" s="130">
        <f>IF($J$30="","",$J$30)</f>
        <v>0.8</v>
      </c>
      <c r="R40" s="114">
        <f t="shared" ref="R40:S40" si="5">IF($J$30="","",$J$30)</f>
        <v>0.8</v>
      </c>
      <c r="S40" s="114">
        <f t="shared" si="5"/>
        <v>0.8</v>
      </c>
      <c r="T40" s="115">
        <f>IF($J$30="","",$J$30)</f>
        <v>0.8</v>
      </c>
      <c r="U40" s="130">
        <f>IF($J$30="","",$J$30)</f>
        <v>0.8</v>
      </c>
      <c r="V40" s="130">
        <f>IF($J$30="","",$J$30)</f>
        <v>0.8</v>
      </c>
      <c r="W40" s="130">
        <f>IF($J$30="","",$J$30)</f>
        <v>0.8</v>
      </c>
    </row>
    <row r="41" spans="2:23" s="9" customFormat="1" ht="27.75" customHeight="1" thickBot="1">
      <c r="B41" s="335" t="s">
        <v>489</v>
      </c>
      <c r="C41" s="336"/>
      <c r="D41" s="336"/>
      <c r="E41" s="209" t="str">
        <f>IFERROR(IF(((E35/E36)/E40)&lt;0,"",MIN((E35/E36)/E40,1)),"")</f>
        <v/>
      </c>
      <c r="F41" s="209" t="str">
        <f t="shared" ref="F41:W41" si="6">IFERROR(IF(((F35/F36)/F40)&lt;0,"",MIN((F35/F36)/F40,1)),"")</f>
        <v/>
      </c>
      <c r="G41" s="211" t="str">
        <f t="shared" si="6"/>
        <v/>
      </c>
      <c r="H41" s="116" t="str">
        <f t="shared" si="6"/>
        <v/>
      </c>
      <c r="I41" s="210" t="str">
        <f t="shared" si="6"/>
        <v/>
      </c>
      <c r="J41" s="209" t="str">
        <f t="shared" si="6"/>
        <v/>
      </c>
      <c r="K41" s="211" t="str">
        <f t="shared" si="6"/>
        <v/>
      </c>
      <c r="L41" s="116" t="str">
        <f t="shared" si="6"/>
        <v/>
      </c>
      <c r="M41" s="116" t="str">
        <f t="shared" si="6"/>
        <v/>
      </c>
      <c r="N41" s="210" t="str">
        <f t="shared" si="6"/>
        <v/>
      </c>
      <c r="O41" s="209" t="str">
        <f t="shared" si="6"/>
        <v/>
      </c>
      <c r="P41" s="211" t="str">
        <f t="shared" si="6"/>
        <v/>
      </c>
      <c r="Q41" s="116" t="str">
        <f t="shared" si="6"/>
        <v/>
      </c>
      <c r="R41" s="210" t="str">
        <f t="shared" si="6"/>
        <v/>
      </c>
      <c r="S41" s="209" t="str">
        <f t="shared" si="6"/>
        <v/>
      </c>
      <c r="T41" s="211" t="str">
        <f t="shared" si="6"/>
        <v/>
      </c>
      <c r="U41" s="116" t="str">
        <f t="shared" si="6"/>
        <v/>
      </c>
      <c r="V41" s="116" t="str">
        <f t="shared" si="6"/>
        <v/>
      </c>
      <c r="W41" s="116" t="str">
        <f t="shared" si="6"/>
        <v/>
      </c>
    </row>
    <row r="42" spans="2:23" s="9" customFormat="1" ht="32.25" hidden="1" customHeight="1" thickBot="1">
      <c r="B42" s="332" t="s">
        <v>490</v>
      </c>
      <c r="C42" s="333"/>
      <c r="D42" s="333"/>
      <c r="E42" s="155" t="str">
        <f>(IFERROR((#REF!/E35)/E40,""))</f>
        <v/>
      </c>
      <c r="F42" s="155" t="str">
        <f t="shared" ref="F42:W42" si="7">(IFERROR((F35/F36)/F40,""))</f>
        <v/>
      </c>
      <c r="G42" s="156" t="str">
        <f t="shared" si="7"/>
        <v/>
      </c>
      <c r="H42" s="154" t="str">
        <f t="shared" si="7"/>
        <v/>
      </c>
      <c r="I42" s="157" t="str">
        <f t="shared" si="7"/>
        <v/>
      </c>
      <c r="J42" s="155" t="str">
        <f t="shared" si="7"/>
        <v/>
      </c>
      <c r="K42" s="156" t="str">
        <f t="shared" si="7"/>
        <v/>
      </c>
      <c r="L42" s="154" t="str">
        <f t="shared" si="7"/>
        <v/>
      </c>
      <c r="M42" s="154" t="str">
        <f t="shared" si="7"/>
        <v/>
      </c>
      <c r="N42" s="157" t="str">
        <f t="shared" si="7"/>
        <v/>
      </c>
      <c r="O42" s="155" t="str">
        <f t="shared" si="7"/>
        <v/>
      </c>
      <c r="P42" s="156" t="str">
        <f t="shared" si="7"/>
        <v/>
      </c>
      <c r="Q42" s="154" t="str">
        <f t="shared" si="7"/>
        <v/>
      </c>
      <c r="R42" s="157" t="str">
        <f t="shared" si="7"/>
        <v/>
      </c>
      <c r="S42" s="155" t="str">
        <f t="shared" si="7"/>
        <v/>
      </c>
      <c r="T42" s="156" t="str">
        <f t="shared" si="7"/>
        <v/>
      </c>
      <c r="U42" s="154" t="str">
        <f t="shared" si="7"/>
        <v/>
      </c>
      <c r="V42" s="154" t="str">
        <f t="shared" si="7"/>
        <v/>
      </c>
      <c r="W42" s="154" t="str">
        <f t="shared" si="7"/>
        <v/>
      </c>
    </row>
    <row r="43" spans="2:23" s="9" customFormat="1" ht="14.25" thickBot="1">
      <c r="B43" s="291"/>
      <c r="C43" s="292"/>
      <c r="D43" s="292"/>
      <c r="E43" s="292"/>
      <c r="F43" s="292"/>
      <c r="G43" s="292"/>
      <c r="H43" s="293"/>
      <c r="I43" s="292"/>
      <c r="J43" s="292"/>
      <c r="K43" s="292"/>
      <c r="L43" s="293"/>
      <c r="M43" s="293"/>
      <c r="N43" s="292"/>
      <c r="O43" s="292"/>
      <c r="P43" s="292"/>
      <c r="Q43" s="293"/>
      <c r="R43" s="292"/>
      <c r="S43" s="292"/>
      <c r="T43" s="292"/>
      <c r="U43" s="293"/>
      <c r="V43" s="293"/>
      <c r="W43" s="294"/>
    </row>
    <row r="44" spans="2:23" ht="15" customHeight="1">
      <c r="B44" s="118"/>
      <c r="C44" s="119"/>
      <c r="D44" s="119"/>
      <c r="E44" s="119"/>
      <c r="F44" s="119"/>
      <c r="G44" s="119"/>
      <c r="H44" s="119"/>
      <c r="I44" s="119"/>
      <c r="J44" s="119"/>
      <c r="K44" s="119"/>
      <c r="L44" s="120"/>
      <c r="M44" s="119"/>
      <c r="N44" s="285" t="s">
        <v>491</v>
      </c>
      <c r="O44" s="286"/>
      <c r="P44" s="286"/>
      <c r="Q44" s="286"/>
      <c r="R44" s="286"/>
      <c r="S44" s="286"/>
      <c r="T44" s="286"/>
      <c r="U44" s="286"/>
      <c r="V44" s="286"/>
      <c r="W44" s="287"/>
    </row>
    <row r="45" spans="2:23" ht="15" customHeight="1">
      <c r="B45" s="121"/>
      <c r="C45" s="106"/>
      <c r="D45" s="106"/>
      <c r="E45" s="106"/>
      <c r="F45" s="106"/>
      <c r="G45" s="106"/>
      <c r="H45" s="106"/>
      <c r="I45" s="106"/>
      <c r="J45" s="106"/>
      <c r="K45" s="106"/>
      <c r="L45" s="122"/>
      <c r="M45" s="106"/>
      <c r="N45" s="288"/>
      <c r="O45" s="289"/>
      <c r="P45" s="289"/>
      <c r="Q45" s="289"/>
      <c r="R45" s="289"/>
      <c r="S45" s="289"/>
      <c r="T45" s="289"/>
      <c r="U45" s="289"/>
      <c r="V45" s="289"/>
      <c r="W45" s="290"/>
    </row>
    <row r="46" spans="2:23" ht="23.25" customHeight="1">
      <c r="B46" s="121"/>
      <c r="C46" s="106"/>
      <c r="D46" s="106"/>
      <c r="E46" s="106"/>
      <c r="F46" s="106"/>
      <c r="G46" s="106"/>
      <c r="H46" s="106"/>
      <c r="I46" s="106"/>
      <c r="J46" s="106"/>
      <c r="K46" s="106"/>
      <c r="L46" s="122"/>
      <c r="M46" s="106"/>
      <c r="N46" s="384" t="s">
        <v>670</v>
      </c>
      <c r="O46" s="385"/>
      <c r="P46" s="385"/>
      <c r="Q46" s="385"/>
      <c r="R46" s="385"/>
      <c r="S46" s="385"/>
      <c r="T46" s="385"/>
      <c r="U46" s="385"/>
      <c r="V46" s="385"/>
      <c r="W46" s="386"/>
    </row>
    <row r="47" spans="2:23" ht="23.25" customHeight="1">
      <c r="B47" s="121"/>
      <c r="C47" s="106"/>
      <c r="D47" s="106"/>
      <c r="E47" s="106"/>
      <c r="F47" s="106"/>
      <c r="G47" s="106"/>
      <c r="H47" s="106"/>
      <c r="I47" s="106"/>
      <c r="J47" s="106"/>
      <c r="K47" s="106"/>
      <c r="L47" s="122"/>
      <c r="M47" s="106"/>
      <c r="N47" s="387"/>
      <c r="O47" s="388"/>
      <c r="P47" s="388"/>
      <c r="Q47" s="388"/>
      <c r="R47" s="388"/>
      <c r="S47" s="388"/>
      <c r="T47" s="388"/>
      <c r="U47" s="388"/>
      <c r="V47" s="388"/>
      <c r="W47" s="389"/>
    </row>
    <row r="48" spans="2:23" ht="23.25" customHeight="1">
      <c r="B48" s="121"/>
      <c r="C48" s="106"/>
      <c r="D48" s="106"/>
      <c r="E48" s="106"/>
      <c r="F48" s="106"/>
      <c r="G48" s="106"/>
      <c r="H48" s="106"/>
      <c r="I48" s="106"/>
      <c r="J48" s="106"/>
      <c r="K48" s="106"/>
      <c r="L48" s="122"/>
      <c r="M48" s="106"/>
      <c r="N48" s="390"/>
      <c r="O48" s="391"/>
      <c r="P48" s="391"/>
      <c r="Q48" s="391"/>
      <c r="R48" s="391"/>
      <c r="S48" s="391"/>
      <c r="T48" s="391"/>
      <c r="U48" s="391"/>
      <c r="V48" s="391"/>
      <c r="W48" s="392"/>
    </row>
    <row r="49" spans="2:23" ht="33" customHeight="1">
      <c r="B49" s="121"/>
      <c r="C49" s="106"/>
      <c r="D49" s="106"/>
      <c r="E49" s="106"/>
      <c r="F49" s="106"/>
      <c r="G49" s="106"/>
      <c r="H49" s="106"/>
      <c r="I49" s="106"/>
      <c r="J49" s="106"/>
      <c r="K49" s="106"/>
      <c r="L49" s="122"/>
      <c r="M49" s="106"/>
      <c r="N49" s="384" t="s">
        <v>493</v>
      </c>
      <c r="O49" s="385"/>
      <c r="P49" s="385"/>
      <c r="Q49" s="385"/>
      <c r="R49" s="385"/>
      <c r="S49" s="385"/>
      <c r="T49" s="385"/>
      <c r="U49" s="385"/>
      <c r="V49" s="385"/>
      <c r="W49" s="386"/>
    </row>
    <row r="50" spans="2:23" ht="33" customHeight="1">
      <c r="B50" s="121"/>
      <c r="C50" s="106"/>
      <c r="D50" s="106"/>
      <c r="E50" s="106"/>
      <c r="F50" s="106"/>
      <c r="G50" s="106"/>
      <c r="H50" s="106"/>
      <c r="I50" s="106"/>
      <c r="J50" s="106"/>
      <c r="K50" s="106"/>
      <c r="L50" s="122"/>
      <c r="M50" s="106"/>
      <c r="N50" s="390"/>
      <c r="O50" s="391"/>
      <c r="P50" s="391"/>
      <c r="Q50" s="391"/>
      <c r="R50" s="391"/>
      <c r="S50" s="391"/>
      <c r="T50" s="391"/>
      <c r="U50" s="391"/>
      <c r="V50" s="391"/>
      <c r="W50" s="392"/>
    </row>
    <row r="51" spans="2:23" ht="33" customHeight="1">
      <c r="B51" s="121"/>
      <c r="C51" s="106"/>
      <c r="D51" s="106"/>
      <c r="E51" s="106"/>
      <c r="F51" s="106"/>
      <c r="G51" s="106"/>
      <c r="H51" s="106"/>
      <c r="I51" s="106"/>
      <c r="J51" s="106"/>
      <c r="K51" s="106"/>
      <c r="L51" s="122"/>
      <c r="M51" s="106"/>
      <c r="N51" s="384" t="s">
        <v>494</v>
      </c>
      <c r="O51" s="385"/>
      <c r="P51" s="385"/>
      <c r="Q51" s="385"/>
      <c r="R51" s="385"/>
      <c r="S51" s="385"/>
      <c r="T51" s="385"/>
      <c r="U51" s="385"/>
      <c r="V51" s="385"/>
      <c r="W51" s="386"/>
    </row>
    <row r="52" spans="2:23" ht="33" customHeight="1">
      <c r="B52" s="121"/>
      <c r="C52" s="106"/>
      <c r="D52" s="106"/>
      <c r="E52" s="106"/>
      <c r="F52" s="106"/>
      <c r="G52" s="106"/>
      <c r="H52" s="106"/>
      <c r="I52" s="106"/>
      <c r="J52" s="106"/>
      <c r="K52" s="106"/>
      <c r="L52" s="122"/>
      <c r="M52" s="106"/>
      <c r="N52" s="390"/>
      <c r="O52" s="391"/>
      <c r="P52" s="391"/>
      <c r="Q52" s="391"/>
      <c r="R52" s="391"/>
      <c r="S52" s="391"/>
      <c r="T52" s="391"/>
      <c r="U52" s="391"/>
      <c r="V52" s="391"/>
      <c r="W52" s="392"/>
    </row>
    <row r="53" spans="2:23" ht="23.25" customHeight="1">
      <c r="B53" s="121"/>
      <c r="C53" s="106"/>
      <c r="D53" s="106"/>
      <c r="E53" s="106"/>
      <c r="F53" s="106"/>
      <c r="G53" s="106"/>
      <c r="H53" s="106"/>
      <c r="I53" s="106"/>
      <c r="J53" s="106"/>
      <c r="K53" s="106"/>
      <c r="L53" s="122"/>
      <c r="M53" s="106"/>
      <c r="N53" s="393" t="s">
        <v>495</v>
      </c>
      <c r="O53" s="393"/>
      <c r="P53" s="393"/>
      <c r="Q53" s="393"/>
      <c r="R53" s="393"/>
      <c r="S53" s="393"/>
      <c r="T53" s="393"/>
      <c r="U53" s="393"/>
      <c r="V53" s="393"/>
      <c r="W53" s="393"/>
    </row>
    <row r="54" spans="2:23" ht="23.25" customHeight="1">
      <c r="B54" s="121"/>
      <c r="C54" s="106"/>
      <c r="D54" s="106"/>
      <c r="E54" s="106"/>
      <c r="F54" s="106"/>
      <c r="G54" s="106"/>
      <c r="H54" s="106"/>
      <c r="I54" s="106"/>
      <c r="J54" s="106"/>
      <c r="K54" s="106"/>
      <c r="L54" s="122"/>
      <c r="M54" s="106"/>
      <c r="N54" s="393"/>
      <c r="O54" s="393"/>
      <c r="P54" s="393"/>
      <c r="Q54" s="393"/>
      <c r="R54" s="393"/>
      <c r="S54" s="393"/>
      <c r="T54" s="393"/>
      <c r="U54" s="393"/>
      <c r="V54" s="393"/>
      <c r="W54" s="393"/>
    </row>
    <row r="55" spans="2:23" ht="23.25" customHeight="1">
      <c r="B55" s="121"/>
      <c r="C55" s="106"/>
      <c r="D55" s="106"/>
      <c r="E55" s="106"/>
      <c r="F55" s="106"/>
      <c r="G55" s="106"/>
      <c r="H55" s="106"/>
      <c r="I55" s="106"/>
      <c r="J55" s="106"/>
      <c r="K55" s="106"/>
      <c r="L55" s="122"/>
      <c r="M55" s="106"/>
      <c r="N55" s="393"/>
      <c r="O55" s="393"/>
      <c r="P55" s="393"/>
      <c r="Q55" s="393"/>
      <c r="R55" s="393"/>
      <c r="S55" s="393"/>
      <c r="T55" s="393"/>
      <c r="U55" s="393"/>
      <c r="V55" s="393"/>
      <c r="W55" s="393"/>
    </row>
    <row r="56" spans="2:23" ht="15" customHeight="1">
      <c r="B56" s="121"/>
      <c r="C56" s="106"/>
      <c r="D56" s="106"/>
      <c r="E56" s="106"/>
      <c r="F56" s="106"/>
      <c r="G56" s="106"/>
      <c r="H56" s="106"/>
      <c r="I56" s="106"/>
      <c r="J56" s="106"/>
      <c r="K56" s="106"/>
      <c r="L56" s="122"/>
      <c r="M56" s="106"/>
      <c r="N56" s="404" t="s">
        <v>496</v>
      </c>
      <c r="O56" s="405"/>
      <c r="P56" s="405"/>
      <c r="Q56" s="405"/>
      <c r="R56" s="405"/>
      <c r="S56" s="405"/>
      <c r="T56" s="405"/>
      <c r="U56" s="405"/>
      <c r="V56" s="405"/>
      <c r="W56" s="406"/>
    </row>
    <row r="57" spans="2:23" ht="15" customHeight="1">
      <c r="B57" s="121"/>
      <c r="C57" s="106"/>
      <c r="D57" s="106"/>
      <c r="E57" s="106"/>
      <c r="F57" s="106"/>
      <c r="G57" s="106"/>
      <c r="H57" s="106"/>
      <c r="I57" s="106"/>
      <c r="J57" s="106"/>
      <c r="K57" s="106"/>
      <c r="L57" s="122"/>
      <c r="M57" s="106"/>
      <c r="N57" s="288"/>
      <c r="O57" s="289"/>
      <c r="P57" s="289"/>
      <c r="Q57" s="289"/>
      <c r="R57" s="289"/>
      <c r="S57" s="289"/>
      <c r="T57" s="289"/>
      <c r="U57" s="289"/>
      <c r="V57" s="289"/>
      <c r="W57" s="290"/>
    </row>
    <row r="58" spans="2:23" ht="29.25" customHeight="1">
      <c r="B58" s="121"/>
      <c r="C58" s="106"/>
      <c r="D58" s="106"/>
      <c r="E58" s="106"/>
      <c r="F58" s="106"/>
      <c r="G58" s="106"/>
      <c r="H58" s="106"/>
      <c r="I58" s="106"/>
      <c r="J58" s="106"/>
      <c r="K58" s="106"/>
      <c r="L58" s="122"/>
      <c r="M58" s="106"/>
      <c r="N58" s="394" t="s">
        <v>497</v>
      </c>
      <c r="O58" s="395"/>
      <c r="P58" s="395"/>
      <c r="Q58" s="396"/>
      <c r="R58" s="258" t="s">
        <v>498</v>
      </c>
      <c r="S58" s="258"/>
      <c r="T58" s="360" t="s">
        <v>499</v>
      </c>
      <c r="U58" s="258"/>
      <c r="V58" s="408"/>
      <c r="W58" s="409"/>
    </row>
    <row r="59" spans="2:23" ht="15" customHeight="1">
      <c r="B59" s="121"/>
      <c r="C59" s="106"/>
      <c r="D59" s="106"/>
      <c r="E59" s="106"/>
      <c r="F59" s="106"/>
      <c r="G59" s="106"/>
      <c r="H59" s="106"/>
      <c r="I59" s="106"/>
      <c r="J59" s="106"/>
      <c r="K59" s="106"/>
      <c r="L59" s="122"/>
      <c r="M59" s="106"/>
      <c r="N59" s="397"/>
      <c r="O59" s="398"/>
      <c r="P59" s="398"/>
      <c r="Q59" s="399"/>
      <c r="R59" s="259"/>
      <c r="S59" s="259"/>
      <c r="T59" s="362"/>
      <c r="U59" s="259"/>
      <c r="V59" s="410"/>
      <c r="W59" s="411"/>
    </row>
    <row r="60" spans="2:23" ht="15" customHeight="1">
      <c r="B60" s="121"/>
      <c r="C60" s="106"/>
      <c r="D60" s="106"/>
      <c r="E60" s="106"/>
      <c r="F60" s="106"/>
      <c r="G60" s="106"/>
      <c r="H60" s="106"/>
      <c r="I60" s="106"/>
      <c r="J60" s="106"/>
      <c r="K60" s="106"/>
      <c r="L60" s="122"/>
      <c r="M60" s="106"/>
      <c r="N60" s="394" t="s">
        <v>500</v>
      </c>
      <c r="O60" s="395"/>
      <c r="P60" s="395"/>
      <c r="Q60" s="396"/>
      <c r="R60" s="403" t="s">
        <v>498</v>
      </c>
      <c r="S60" s="403"/>
      <c r="T60" s="360" t="s">
        <v>499</v>
      </c>
      <c r="U60" s="258"/>
      <c r="V60" s="410"/>
      <c r="W60" s="411"/>
    </row>
    <row r="61" spans="2:23" ht="15" customHeight="1">
      <c r="B61" s="121"/>
      <c r="C61" s="106"/>
      <c r="D61" s="106"/>
      <c r="E61" s="106"/>
      <c r="F61" s="106"/>
      <c r="G61" s="106"/>
      <c r="H61" s="106"/>
      <c r="I61" s="106"/>
      <c r="J61" s="106"/>
      <c r="K61" s="106"/>
      <c r="L61" s="122"/>
      <c r="M61" s="106"/>
      <c r="N61" s="400"/>
      <c r="O61" s="401"/>
      <c r="P61" s="401"/>
      <c r="Q61" s="402"/>
      <c r="R61" s="403"/>
      <c r="S61" s="403"/>
      <c r="T61" s="361"/>
      <c r="U61" s="407"/>
      <c r="V61" s="410"/>
      <c r="W61" s="411"/>
    </row>
    <row r="62" spans="2:23" ht="15" customHeight="1" thickBot="1">
      <c r="B62" s="123"/>
      <c r="C62" s="124"/>
      <c r="D62" s="124"/>
      <c r="E62" s="124"/>
      <c r="F62" s="124"/>
      <c r="G62" s="124"/>
      <c r="H62" s="124"/>
      <c r="I62" s="124"/>
      <c r="J62" s="124"/>
      <c r="K62" s="124"/>
      <c r="L62" s="125"/>
      <c r="M62" s="124"/>
      <c r="N62" s="397"/>
      <c r="O62" s="398"/>
      <c r="P62" s="398"/>
      <c r="Q62" s="399"/>
      <c r="R62" s="403"/>
      <c r="S62" s="403"/>
      <c r="T62" s="362"/>
      <c r="U62" s="259"/>
      <c r="V62" s="412"/>
      <c r="W62" s="413"/>
    </row>
    <row r="63" spans="2:23" ht="16.5">
      <c r="B63" s="10"/>
      <c r="C63" s="10"/>
      <c r="D63" s="10"/>
      <c r="E63" s="10"/>
      <c r="F63" s="10"/>
      <c r="G63" s="10"/>
      <c r="H63" s="10"/>
      <c r="I63" s="10"/>
      <c r="J63" s="10"/>
      <c r="K63" s="10"/>
      <c r="L63" s="10"/>
      <c r="M63" s="10"/>
      <c r="N63" s="10"/>
      <c r="O63" s="10"/>
      <c r="P63" s="10"/>
    </row>
    <row r="64" spans="2:23" ht="16.5">
      <c r="B64" s="383" t="s">
        <v>501</v>
      </c>
      <c r="C64" s="383"/>
      <c r="D64" s="383"/>
      <c r="E64" s="383"/>
      <c r="F64" s="383"/>
      <c r="G64" s="383"/>
      <c r="H64" s="383"/>
      <c r="I64" s="383"/>
      <c r="J64" s="383"/>
      <c r="K64" s="383"/>
      <c r="L64" s="383"/>
      <c r="O64" s="10"/>
      <c r="P64" s="10"/>
    </row>
    <row r="65" spans="2:23" ht="16.5">
      <c r="B65" s="10" t="s">
        <v>501</v>
      </c>
      <c r="O65" s="10"/>
      <c r="P65" s="10"/>
    </row>
    <row r="66" spans="2:23" ht="16.5">
      <c r="B66" s="12" t="s">
        <v>502</v>
      </c>
      <c r="F66" s="12" t="s">
        <v>503</v>
      </c>
      <c r="G66" s="12" t="s">
        <v>504</v>
      </c>
      <c r="H66" s="12" t="s">
        <v>505</v>
      </c>
      <c r="I66" s="12" t="s">
        <v>506</v>
      </c>
      <c r="J66" s="12" t="s">
        <v>507</v>
      </c>
      <c r="O66" s="10"/>
      <c r="P66" s="10"/>
      <c r="Q66" s="10"/>
      <c r="R66" s="10"/>
      <c r="S66" s="10"/>
      <c r="T66" s="10"/>
      <c r="U66" s="10"/>
      <c r="V66" s="10"/>
      <c r="W66" s="10"/>
    </row>
    <row r="67" spans="2:23" ht="16.5">
      <c r="B67" s="12" t="s">
        <v>501</v>
      </c>
      <c r="F67" s="13" t="str">
        <f>+H37</f>
        <v/>
      </c>
      <c r="G67" s="13" t="str">
        <f>+L37</f>
        <v/>
      </c>
      <c r="H67" s="13" t="str">
        <f>+Q37</f>
        <v/>
      </c>
      <c r="I67" s="13" t="str">
        <f>+U37</f>
        <v/>
      </c>
      <c r="J67" s="13" t="str">
        <f>+W37</f>
        <v/>
      </c>
      <c r="N67" s="14"/>
      <c r="O67" s="15"/>
      <c r="P67" s="15"/>
      <c r="Q67" s="15"/>
      <c r="R67" s="15"/>
      <c r="S67" s="10"/>
      <c r="T67" s="10"/>
      <c r="U67" s="10"/>
      <c r="V67" s="10"/>
      <c r="W67" s="10"/>
    </row>
    <row r="68" spans="2:23" ht="16.5" hidden="1">
      <c r="F68" s="14">
        <f>+H40</f>
        <v>0.8</v>
      </c>
      <c r="G68" s="14">
        <f>+L40</f>
        <v>0.8</v>
      </c>
      <c r="H68" s="14">
        <f>+Q40</f>
        <v>0.8</v>
      </c>
      <c r="I68" s="14">
        <f>+U40</f>
        <v>0.8</v>
      </c>
      <c r="J68" s="14">
        <f>+W40</f>
        <v>0.8</v>
      </c>
      <c r="K68" s="14"/>
      <c r="L68" s="14"/>
      <c r="M68" s="14"/>
      <c r="O68" s="10"/>
      <c r="P68" s="10"/>
      <c r="Q68" s="10"/>
      <c r="R68" s="10"/>
      <c r="S68" s="10"/>
      <c r="T68" s="10"/>
      <c r="U68" s="10"/>
      <c r="V68" s="10"/>
      <c r="W68" s="10"/>
    </row>
    <row r="69" spans="2:23" ht="16.5" hidden="1">
      <c r="F69" s="13" t="str">
        <f>+H41</f>
        <v/>
      </c>
      <c r="G69" s="13" t="str">
        <f>+L41</f>
        <v/>
      </c>
      <c r="H69" s="13" t="str">
        <f>+Q41</f>
        <v/>
      </c>
      <c r="I69" s="13" t="str">
        <f>+U41</f>
        <v/>
      </c>
      <c r="J69" s="13" t="str">
        <f>+W41</f>
        <v/>
      </c>
      <c r="O69" s="10"/>
      <c r="P69" s="10"/>
      <c r="Q69" s="10"/>
      <c r="R69" s="10"/>
      <c r="S69" s="10"/>
      <c r="T69" s="10"/>
      <c r="U69" s="10"/>
      <c r="V69" s="10"/>
      <c r="W69" s="10"/>
    </row>
    <row r="70" spans="2:23" ht="16.5" hidden="1">
      <c r="O70" s="10"/>
      <c r="P70" s="10"/>
    </row>
    <row r="71" spans="2:23" ht="16.5" hidden="1">
      <c r="O71" s="10"/>
      <c r="P71" s="10"/>
    </row>
    <row r="72" spans="2:23" ht="16.5" hidden="1">
      <c r="O72" s="10"/>
      <c r="P72" s="10"/>
    </row>
  </sheetData>
  <sheetProtection algorithmName="SHA-512" hashValue="d/SLxa5X54Ob4pEjzR72+kAivg2k82TjdjEFpsSYwx3ZAFVxU8EwVrz4ozrxa/xL7Xh/JCcLIdf7KSMJJy4Wdw==" saltValue="YWT8lgkGv1iG600rMs10cg==" spinCount="100000" sheet="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37:W37">
    <cfRule type="cellIs" dxfId="11" priority="4" stopIfTrue="1" operator="between">
      <formula>0.8</formula>
      <formula>1</formula>
    </cfRule>
    <cfRule type="cellIs" dxfId="10" priority="5" stopIfTrue="1" operator="between">
      <formula>0.7</formula>
      <formula>0.79</formula>
    </cfRule>
    <cfRule type="cellIs" dxfId="9" priority="6" stopIfTrue="1" operator="between">
      <formula>0</formula>
      <formula>0.699</formula>
    </cfRule>
  </conditionalFormatting>
  <conditionalFormatting sqref="E38:W39">
    <cfRule type="containsBlanks" priority="7" stopIfTrue="1">
      <formula>LEN(TRIM(E38))=0</formula>
    </cfRule>
    <cfRule type="cellIs" dxfId="8" priority="8" stopIfTrue="1" operator="greaterThanOrEqual">
      <formula>0.1</formula>
    </cfRule>
    <cfRule type="cellIs" dxfId="7" priority="9" stopIfTrue="1" operator="between">
      <formula>0.0301</formula>
      <formula>0.9999</formula>
    </cfRule>
    <cfRule type="cellIs" dxfId="6" priority="10" stopIfTrue="1" operator="between">
      <formula>0</formula>
      <formula>0.03</formula>
    </cfRule>
  </conditionalFormatting>
  <conditionalFormatting sqref="E41:W41">
    <cfRule type="cellIs" dxfId="5" priority="1" stopIfTrue="1" operator="between">
      <formula>0.76</formula>
      <formula>10</formula>
    </cfRule>
    <cfRule type="cellIs" dxfId="4" priority="2" stopIfTrue="1" operator="between">
      <formula>0.5</formula>
      <formula>0.759</formula>
    </cfRule>
    <cfRule type="cellIs" dxfId="3" priority="3" stopIfTrue="1" operator="between">
      <formula>0</formula>
      <formula>0.499</formula>
    </cfRule>
  </conditionalFormatting>
  <conditionalFormatting sqref="E42:W42">
    <cfRule type="cellIs" dxfId="2" priority="11" stopIfTrue="1" operator="between">
      <formula>0.76</formula>
      <formula>10</formula>
    </cfRule>
    <cfRule type="cellIs" dxfId="1" priority="12" stopIfTrue="1" operator="between">
      <formula>0.5</formula>
      <formula>0.759</formula>
    </cfRule>
    <cfRule type="cellIs" dxfId="0" priority="1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C7A91D21-CEA5-4BBE-8695-434DED1EB7FD}">
          <x14:formula1>
            <xm:f>Hoja1!$E$4:$E$16</xm:f>
          </x14:formula1>
          <xm:sqref>O8</xm:sqref>
        </x14:dataValidation>
        <x14:dataValidation type="list" allowBlank="1" showInputMessage="1" showErrorMessage="1" xr:uid="{C97E1462-6EE3-42CC-8F17-F45712949770}">
          <x14:formula1>
            <xm:f>'1.IDP'!$E$4:$E$8</xm:f>
          </x14:formula1>
          <xm:sqref>E30:F30</xm:sqref>
        </x14:dataValidation>
        <x14:dataValidation type="list" allowBlank="1" showInputMessage="1" showErrorMessage="1" xr:uid="{172D36C4-FF09-4A4B-BA87-C2C1CBE51179}">
          <x14:formula1>
            <xm:f>'1.IDP'!$J$3:$J$9</xm:f>
          </x14:formula1>
          <xm:sqref>G29:H29</xm:sqref>
        </x14:dataValidation>
        <x14:dataValidation type="list" allowBlank="1" showInputMessage="1" showErrorMessage="1" xr:uid="{57F7F214-789E-45E3-A165-B3A7E21FF087}">
          <x14:formula1>
            <xm:f>Hoja1!$D$4:$D$10</xm:f>
          </x14:formula1>
          <xm:sqref>F17:W17</xm:sqref>
        </x14:dataValidation>
        <x14:dataValidation type="list" allowBlank="1" showInputMessage="1" showErrorMessage="1" xr:uid="{87BBA958-67A0-4BEB-B879-2C5285D3DC3E}">
          <x14:formula1>
            <xm:f>'Objetivos procesos '!$C$3:$C$28</xm:f>
          </x14:formula1>
          <xm:sqref>F13:W13</xm:sqref>
        </x14:dataValidation>
        <x14:dataValidation type="list" allowBlank="1" showInputMessage="1" showErrorMessage="1" xr:uid="{9671BB0A-E98E-405C-B1FC-3D9BC9999627}">
          <x14:formula1>
            <xm:f>Hoja1!$D$27:$D$29</xm:f>
          </x14:formula1>
          <xm:sqref>E23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22D69-D0E3-4E44-89F4-704CC90FD3E4}">
  <dimension ref="A1:Z113"/>
  <sheetViews>
    <sheetView showGridLines="0" zoomScale="85" zoomScaleNormal="85" workbookViewId="0">
      <selection sqref="A1:B2"/>
    </sheetView>
  </sheetViews>
  <sheetFormatPr defaultColWidth="11.42578125" defaultRowHeight="30" customHeight="1"/>
  <cols>
    <col min="1" max="1" width="26.42578125" style="178" customWidth="1"/>
    <col min="2" max="2" width="36.28515625" style="178" customWidth="1"/>
    <col min="3" max="22" width="15.7109375" style="178" customWidth="1"/>
    <col min="23" max="23" width="5.28515625" style="171" customWidth="1"/>
    <col min="24" max="24" width="10.7109375" style="171" customWidth="1"/>
    <col min="25" max="25" width="44.5703125" style="171" customWidth="1"/>
    <col min="26" max="26" width="11.42578125" style="170"/>
    <col min="27" max="16384" width="11.42578125" style="171"/>
  </cols>
  <sheetData>
    <row r="1" spans="1:26" s="179" customFormat="1" ht="42.75" customHeight="1">
      <c r="A1" s="440"/>
      <c r="B1" s="440"/>
      <c r="C1" s="446" t="s">
        <v>581</v>
      </c>
      <c r="D1" s="447"/>
      <c r="E1" s="447"/>
      <c r="F1" s="447"/>
      <c r="G1" s="447"/>
      <c r="H1" s="447"/>
      <c r="I1" s="447"/>
      <c r="J1" s="447"/>
      <c r="K1" s="447"/>
      <c r="L1" s="447"/>
      <c r="M1" s="447"/>
      <c r="N1" s="447"/>
      <c r="O1" s="447"/>
      <c r="P1" s="447"/>
      <c r="Q1" s="447"/>
      <c r="R1" s="447"/>
      <c r="S1" s="447"/>
      <c r="T1" s="447"/>
      <c r="U1" s="447"/>
      <c r="V1" s="447"/>
      <c r="W1" s="447"/>
      <c r="X1" s="447"/>
      <c r="Y1" s="448"/>
    </row>
    <row r="2" spans="1:26" s="179" customFormat="1" ht="42.75" customHeight="1">
      <c r="A2" s="440"/>
      <c r="B2" s="440"/>
      <c r="C2" s="449"/>
      <c r="D2" s="450"/>
      <c r="E2" s="450"/>
      <c r="F2" s="450"/>
      <c r="G2" s="450"/>
      <c r="H2" s="450"/>
      <c r="I2" s="450"/>
      <c r="J2" s="450"/>
      <c r="K2" s="450"/>
      <c r="L2" s="450"/>
      <c r="M2" s="450"/>
      <c r="N2" s="450"/>
      <c r="O2" s="450"/>
      <c r="P2" s="450"/>
      <c r="Q2" s="450"/>
      <c r="R2" s="450"/>
      <c r="S2" s="450"/>
      <c r="T2" s="450"/>
      <c r="U2" s="450"/>
      <c r="V2" s="450"/>
      <c r="W2" s="450"/>
      <c r="X2" s="450"/>
      <c r="Y2" s="451"/>
    </row>
    <row r="3" spans="1:26" s="164" customFormat="1" ht="27.75" customHeight="1">
      <c r="A3" s="161"/>
      <c r="B3" s="185"/>
      <c r="C3" s="185"/>
      <c r="D3" s="185"/>
      <c r="E3" s="185"/>
      <c r="F3" s="185"/>
      <c r="G3" s="185"/>
      <c r="H3" s="185"/>
      <c r="I3" s="185"/>
      <c r="J3" s="185"/>
      <c r="K3" s="185"/>
      <c r="L3" s="185"/>
      <c r="M3" s="185"/>
      <c r="N3" s="185"/>
      <c r="O3" s="185"/>
      <c r="P3" s="185"/>
      <c r="Q3" s="185"/>
      <c r="R3" s="185"/>
      <c r="S3" s="185"/>
      <c r="T3" s="185"/>
      <c r="U3" s="185"/>
      <c r="V3" s="185"/>
      <c r="W3" s="162"/>
      <c r="X3" s="162"/>
      <c r="Y3" s="162"/>
      <c r="Z3" s="163"/>
    </row>
    <row r="4" spans="1:26" s="167" customFormat="1" ht="19.5" customHeight="1">
      <c r="A4" s="165" t="s">
        <v>582</v>
      </c>
      <c r="B4" s="441" t="str">
        <f>+'1_ProcesosContratacion'!F13</f>
        <v>Gestión Contractual</v>
      </c>
      <c r="C4" s="441"/>
      <c r="D4" s="441"/>
      <c r="E4" s="441"/>
      <c r="F4" s="441"/>
      <c r="G4" s="441"/>
      <c r="H4" s="441"/>
      <c r="I4" s="441"/>
      <c r="J4" s="441"/>
      <c r="K4" s="441"/>
      <c r="L4" s="441"/>
      <c r="M4" s="441"/>
      <c r="N4" s="441"/>
      <c r="O4" s="441"/>
      <c r="P4" s="441"/>
      <c r="Q4" s="441"/>
      <c r="R4" s="441"/>
      <c r="S4" s="441"/>
      <c r="T4" s="441"/>
      <c r="U4" s="441"/>
      <c r="V4" s="441"/>
      <c r="W4" s="441"/>
      <c r="X4" s="441"/>
      <c r="Y4" s="441"/>
      <c r="Z4" s="166"/>
    </row>
    <row r="5" spans="1:26" ht="11.25" customHeight="1" thickBot="1">
      <c r="A5" s="168"/>
      <c r="B5" s="168"/>
      <c r="C5" s="168"/>
      <c r="D5" s="168"/>
      <c r="E5" s="168"/>
      <c r="F5" s="168"/>
      <c r="G5" s="168"/>
      <c r="H5" s="168"/>
      <c r="I5" s="168"/>
      <c r="J5" s="168"/>
      <c r="K5" s="168"/>
      <c r="L5" s="168"/>
      <c r="M5" s="168"/>
      <c r="N5" s="168"/>
      <c r="O5" s="168"/>
      <c r="P5" s="168"/>
      <c r="Q5" s="168"/>
      <c r="R5" s="168"/>
      <c r="S5" s="168"/>
      <c r="T5" s="168"/>
      <c r="U5" s="168"/>
      <c r="V5" s="168"/>
      <c r="W5" s="169"/>
      <c r="X5" s="169"/>
      <c r="Y5" s="169"/>
    </row>
    <row r="6" spans="1:26" s="173" customFormat="1" ht="15" customHeight="1">
      <c r="A6" s="442" t="s">
        <v>583</v>
      </c>
      <c r="B6" s="426" t="s">
        <v>584</v>
      </c>
      <c r="C6" s="426" t="s">
        <v>464</v>
      </c>
      <c r="D6" s="426" t="s">
        <v>465</v>
      </c>
      <c r="E6" s="426" t="s">
        <v>585</v>
      </c>
      <c r="F6" s="426" t="s">
        <v>586</v>
      </c>
      <c r="G6" s="426" t="s">
        <v>587</v>
      </c>
      <c r="H6" s="426" t="s">
        <v>468</v>
      </c>
      <c r="I6" s="426" t="s">
        <v>469</v>
      </c>
      <c r="J6" s="426" t="s">
        <v>470</v>
      </c>
      <c r="K6" s="426" t="s">
        <v>588</v>
      </c>
      <c r="L6" s="426" t="s">
        <v>587</v>
      </c>
      <c r="M6" s="426" t="s">
        <v>473</v>
      </c>
      <c r="N6" s="426" t="s">
        <v>474</v>
      </c>
      <c r="O6" s="426" t="s">
        <v>475</v>
      </c>
      <c r="P6" s="426" t="s">
        <v>589</v>
      </c>
      <c r="Q6" s="426" t="s">
        <v>587</v>
      </c>
      <c r="R6" s="426" t="s">
        <v>477</v>
      </c>
      <c r="S6" s="426" t="s">
        <v>478</v>
      </c>
      <c r="T6" s="426" t="s">
        <v>479</v>
      </c>
      <c r="U6" s="426" t="s">
        <v>590</v>
      </c>
      <c r="V6" s="426" t="s">
        <v>587</v>
      </c>
      <c r="W6" s="426" t="s">
        <v>591</v>
      </c>
      <c r="X6" s="426"/>
      <c r="Y6" s="444"/>
      <c r="Z6" s="172"/>
    </row>
    <row r="7" spans="1:26" s="175" customFormat="1" ht="15.75" customHeight="1">
      <c r="A7" s="443"/>
      <c r="B7" s="427"/>
      <c r="C7" s="427"/>
      <c r="D7" s="427"/>
      <c r="E7" s="427"/>
      <c r="F7" s="427"/>
      <c r="G7" s="427"/>
      <c r="H7" s="427"/>
      <c r="I7" s="427"/>
      <c r="J7" s="427"/>
      <c r="K7" s="427"/>
      <c r="L7" s="427"/>
      <c r="M7" s="427"/>
      <c r="N7" s="427"/>
      <c r="O7" s="427"/>
      <c r="P7" s="427"/>
      <c r="Q7" s="427"/>
      <c r="R7" s="427"/>
      <c r="S7" s="427"/>
      <c r="T7" s="427"/>
      <c r="U7" s="427"/>
      <c r="V7" s="427"/>
      <c r="W7" s="427"/>
      <c r="X7" s="427"/>
      <c r="Y7" s="445"/>
      <c r="Z7" s="174"/>
    </row>
    <row r="8" spans="1:26" ht="62.25" customHeight="1">
      <c r="A8" s="430" t="s">
        <v>592</v>
      </c>
      <c r="B8" s="206" t="str">
        <f>'4_TramiteLiquidaciones'!G24</f>
        <v>Nº de contratos liquidados</v>
      </c>
      <c r="C8" s="186">
        <f t="shared" ref="C8:E9" si="0">+C10+C12+C14+C16+C18+C20+C22</f>
        <v>0</v>
      </c>
      <c r="D8" s="186">
        <f t="shared" si="0"/>
        <v>0</v>
      </c>
      <c r="E8" s="186">
        <f t="shared" si="0"/>
        <v>0</v>
      </c>
      <c r="F8" s="186">
        <f>+C8+D8+E8</f>
        <v>0</v>
      </c>
      <c r="G8" s="438" t="str">
        <f>IF(F8=0," ",F8/F9)</f>
        <v xml:space="preserve"> </v>
      </c>
      <c r="H8" s="186">
        <f t="shared" ref="H8:J9" si="1">+H10+H12+H14+H16+H18+H20+H22</f>
        <v>0</v>
      </c>
      <c r="I8" s="186">
        <f t="shared" si="1"/>
        <v>0</v>
      </c>
      <c r="J8" s="186">
        <f t="shared" si="1"/>
        <v>0</v>
      </c>
      <c r="K8" s="186">
        <f>+H8+I8+J8</f>
        <v>0</v>
      </c>
      <c r="L8" s="438" t="str">
        <f>IF(K8=0," ",K8/K9)</f>
        <v xml:space="preserve"> </v>
      </c>
      <c r="M8" s="186">
        <f t="shared" ref="M8:O9" si="2">+M10+M12+M14+M16+M18+M20+M22</f>
        <v>0</v>
      </c>
      <c r="N8" s="186">
        <f t="shared" si="2"/>
        <v>0</v>
      </c>
      <c r="O8" s="186">
        <f t="shared" si="2"/>
        <v>0</v>
      </c>
      <c r="P8" s="186">
        <f>+M8+N8+O8</f>
        <v>0</v>
      </c>
      <c r="Q8" s="438" t="str">
        <f>IF(P8=0," ",P8/P9)</f>
        <v xml:space="preserve"> </v>
      </c>
      <c r="R8" s="186">
        <f t="shared" ref="R8:T9" si="3">+R10+R12+R14+R16+R18+R20+R22</f>
        <v>0</v>
      </c>
      <c r="S8" s="186">
        <f t="shared" si="3"/>
        <v>0</v>
      </c>
      <c r="T8" s="186">
        <f t="shared" si="3"/>
        <v>0</v>
      </c>
      <c r="U8" s="186">
        <f>+R8+S8+T8</f>
        <v>0</v>
      </c>
      <c r="V8" s="438" t="str">
        <f>IF(U8=0," ",U8/U9)</f>
        <v xml:space="preserve"> </v>
      </c>
      <c r="W8" s="416" t="s">
        <v>593</v>
      </c>
      <c r="X8" s="416"/>
      <c r="Y8" s="417"/>
    </row>
    <row r="9" spans="1:26" ht="53.25" customHeight="1" thickBot="1">
      <c r="A9" s="431"/>
      <c r="B9" s="205" t="str">
        <f>'4_TramiteLiquidaciones'!G25</f>
        <v>Nº total de contratos por liquidar que presentan rezago/cerrar en el período</v>
      </c>
      <c r="C9" s="187">
        <f t="shared" si="0"/>
        <v>0</v>
      </c>
      <c r="D9" s="187">
        <f t="shared" si="0"/>
        <v>0</v>
      </c>
      <c r="E9" s="187">
        <f t="shared" si="0"/>
        <v>0</v>
      </c>
      <c r="F9" s="187">
        <f>+C9+D9+E9</f>
        <v>0</v>
      </c>
      <c r="G9" s="439"/>
      <c r="H9" s="187">
        <f t="shared" si="1"/>
        <v>0</v>
      </c>
      <c r="I9" s="187">
        <f t="shared" si="1"/>
        <v>0</v>
      </c>
      <c r="J9" s="187">
        <f t="shared" si="1"/>
        <v>0</v>
      </c>
      <c r="K9" s="187">
        <f>+H9+I9+J9</f>
        <v>0</v>
      </c>
      <c r="L9" s="439"/>
      <c r="M9" s="187">
        <f t="shared" si="2"/>
        <v>0</v>
      </c>
      <c r="N9" s="187">
        <f t="shared" si="2"/>
        <v>0</v>
      </c>
      <c r="O9" s="187">
        <f t="shared" si="2"/>
        <v>0</v>
      </c>
      <c r="P9" s="187">
        <f>+M9+N9+O9</f>
        <v>0</v>
      </c>
      <c r="Q9" s="439"/>
      <c r="R9" s="187">
        <f t="shared" si="3"/>
        <v>0</v>
      </c>
      <c r="S9" s="187">
        <f t="shared" si="3"/>
        <v>0</v>
      </c>
      <c r="T9" s="187">
        <f t="shared" si="3"/>
        <v>0</v>
      </c>
      <c r="U9" s="187">
        <f>+R9+S9+T9</f>
        <v>0</v>
      </c>
      <c r="V9" s="439"/>
      <c r="W9" s="418"/>
      <c r="X9" s="418"/>
      <c r="Y9" s="419"/>
    </row>
    <row r="10" spans="1:26" s="176" customFormat="1" ht="69.95" customHeight="1">
      <c r="A10" s="414" t="s">
        <v>434</v>
      </c>
      <c r="B10" s="199" t="str">
        <f>+$B$8</f>
        <v>Nº de contratos liquidados</v>
      </c>
      <c r="C10" s="200"/>
      <c r="D10" s="200"/>
      <c r="E10" s="200"/>
      <c r="F10" s="435"/>
      <c r="G10" s="435"/>
      <c r="H10" s="201"/>
      <c r="I10" s="201"/>
      <c r="J10" s="201"/>
      <c r="K10" s="432"/>
      <c r="L10" s="432"/>
      <c r="M10" s="201"/>
      <c r="N10" s="201"/>
      <c r="O10" s="201"/>
      <c r="P10" s="432"/>
      <c r="Q10" s="432"/>
      <c r="R10" s="201"/>
      <c r="S10" s="201"/>
      <c r="T10" s="201"/>
      <c r="U10" s="420"/>
      <c r="V10" s="421"/>
      <c r="W10" s="416" t="s">
        <v>593</v>
      </c>
      <c r="X10" s="416"/>
      <c r="Y10" s="417"/>
    </row>
    <row r="11" spans="1:26" s="176" customFormat="1" ht="69.95" customHeight="1" thickBot="1">
      <c r="A11" s="415"/>
      <c r="B11" s="202" t="str">
        <f>+$B$9</f>
        <v>Nº total de contratos por liquidar que presentan rezago/cerrar en el período</v>
      </c>
      <c r="C11" s="203"/>
      <c r="D11" s="203"/>
      <c r="E11" s="203"/>
      <c r="F11" s="436"/>
      <c r="G11" s="436"/>
      <c r="H11" s="204"/>
      <c r="I11" s="204"/>
      <c r="J11" s="204"/>
      <c r="K11" s="433"/>
      <c r="L11" s="433"/>
      <c r="M11" s="204"/>
      <c r="N11" s="204"/>
      <c r="O11" s="204"/>
      <c r="P11" s="433"/>
      <c r="Q11" s="433"/>
      <c r="R11" s="204"/>
      <c r="S11" s="204"/>
      <c r="T11" s="204"/>
      <c r="U11" s="422"/>
      <c r="V11" s="423"/>
      <c r="W11" s="418"/>
      <c r="X11" s="418"/>
      <c r="Y11" s="419"/>
    </row>
    <row r="12" spans="1:26" s="176" customFormat="1" ht="69.95" hidden="1" customHeight="1">
      <c r="A12" s="414"/>
      <c r="B12" s="199" t="str">
        <f t="shared" ref="B12" si="4">+$B$8</f>
        <v>Nº de contratos liquidados</v>
      </c>
      <c r="C12" s="200"/>
      <c r="D12" s="200"/>
      <c r="E12" s="200"/>
      <c r="F12" s="436"/>
      <c r="G12" s="436"/>
      <c r="H12" s="201"/>
      <c r="I12" s="201"/>
      <c r="J12" s="201"/>
      <c r="K12" s="433"/>
      <c r="L12" s="433"/>
      <c r="M12" s="201"/>
      <c r="N12" s="201"/>
      <c r="O12" s="201"/>
      <c r="P12" s="433"/>
      <c r="Q12" s="433"/>
      <c r="R12" s="201"/>
      <c r="S12" s="201"/>
      <c r="T12" s="201"/>
      <c r="U12" s="422"/>
      <c r="V12" s="423"/>
      <c r="W12" s="416" t="s">
        <v>593</v>
      </c>
      <c r="X12" s="416"/>
      <c r="Y12" s="417"/>
    </row>
    <row r="13" spans="1:26" s="176" customFormat="1" ht="69.95" hidden="1" customHeight="1" thickBot="1">
      <c r="A13" s="415"/>
      <c r="B13" s="202" t="str">
        <f t="shared" ref="B13" si="5">+$B$9</f>
        <v>Nº total de contratos por liquidar que presentan rezago/cerrar en el período</v>
      </c>
      <c r="C13" s="203"/>
      <c r="D13" s="203"/>
      <c r="E13" s="203"/>
      <c r="F13" s="436"/>
      <c r="G13" s="436"/>
      <c r="H13" s="204"/>
      <c r="I13" s="204"/>
      <c r="J13" s="204"/>
      <c r="K13" s="433"/>
      <c r="L13" s="433"/>
      <c r="M13" s="204"/>
      <c r="N13" s="204"/>
      <c r="O13" s="204"/>
      <c r="P13" s="433"/>
      <c r="Q13" s="433"/>
      <c r="R13" s="204"/>
      <c r="S13" s="204"/>
      <c r="T13" s="204"/>
      <c r="U13" s="422"/>
      <c r="V13" s="423"/>
      <c r="W13" s="418"/>
      <c r="X13" s="418"/>
      <c r="Y13" s="419"/>
    </row>
    <row r="14" spans="1:26" s="176" customFormat="1" ht="69.95" hidden="1" customHeight="1">
      <c r="A14" s="414"/>
      <c r="B14" s="199" t="str">
        <f t="shared" ref="B14" si="6">+$B$8</f>
        <v>Nº de contratos liquidados</v>
      </c>
      <c r="C14" s="200"/>
      <c r="D14" s="200"/>
      <c r="E14" s="200"/>
      <c r="F14" s="436"/>
      <c r="G14" s="436"/>
      <c r="H14" s="201"/>
      <c r="I14" s="201"/>
      <c r="J14" s="201"/>
      <c r="K14" s="433"/>
      <c r="L14" s="433"/>
      <c r="M14" s="201"/>
      <c r="N14" s="201"/>
      <c r="O14" s="201"/>
      <c r="P14" s="433"/>
      <c r="Q14" s="433"/>
      <c r="R14" s="201"/>
      <c r="S14" s="201"/>
      <c r="T14" s="201"/>
      <c r="U14" s="422"/>
      <c r="V14" s="423"/>
      <c r="W14" s="416" t="s">
        <v>593</v>
      </c>
      <c r="X14" s="416"/>
      <c r="Y14" s="417"/>
    </row>
    <row r="15" spans="1:26" s="176" customFormat="1" ht="69.95" hidden="1" customHeight="1" thickBot="1">
      <c r="A15" s="415"/>
      <c r="B15" s="202" t="str">
        <f t="shared" ref="B15" si="7">+$B$9</f>
        <v>Nº total de contratos por liquidar que presentan rezago/cerrar en el período</v>
      </c>
      <c r="C15" s="203"/>
      <c r="D15" s="203"/>
      <c r="E15" s="203"/>
      <c r="F15" s="436"/>
      <c r="G15" s="436"/>
      <c r="H15" s="204"/>
      <c r="I15" s="204"/>
      <c r="J15" s="204"/>
      <c r="K15" s="433"/>
      <c r="L15" s="433"/>
      <c r="M15" s="204"/>
      <c r="N15" s="204"/>
      <c r="O15" s="204"/>
      <c r="P15" s="433"/>
      <c r="Q15" s="433"/>
      <c r="R15" s="204"/>
      <c r="S15" s="204"/>
      <c r="T15" s="204"/>
      <c r="U15" s="422"/>
      <c r="V15" s="423"/>
      <c r="W15" s="418"/>
      <c r="X15" s="418"/>
      <c r="Y15" s="419"/>
    </row>
    <row r="16" spans="1:26" s="176" customFormat="1" ht="69.95" hidden="1" customHeight="1">
      <c r="A16" s="414"/>
      <c r="B16" s="199" t="str">
        <f t="shared" ref="B16" si="8">+$B$8</f>
        <v>Nº de contratos liquidados</v>
      </c>
      <c r="C16" s="200"/>
      <c r="D16" s="200"/>
      <c r="E16" s="200"/>
      <c r="F16" s="436"/>
      <c r="G16" s="436"/>
      <c r="H16" s="201"/>
      <c r="I16" s="201"/>
      <c r="J16" s="201"/>
      <c r="K16" s="433"/>
      <c r="L16" s="433"/>
      <c r="M16" s="201"/>
      <c r="N16" s="201"/>
      <c r="O16" s="201"/>
      <c r="P16" s="433"/>
      <c r="Q16" s="433"/>
      <c r="R16" s="201"/>
      <c r="S16" s="201"/>
      <c r="T16" s="201"/>
      <c r="U16" s="422"/>
      <c r="V16" s="423"/>
      <c r="W16" s="416" t="s">
        <v>593</v>
      </c>
      <c r="X16" s="416"/>
      <c r="Y16" s="417"/>
    </row>
    <row r="17" spans="1:25" s="176" customFormat="1" ht="69.95" hidden="1" customHeight="1" thickBot="1">
      <c r="A17" s="415"/>
      <c r="B17" s="202" t="str">
        <f t="shared" ref="B17" si="9">+$B$9</f>
        <v>Nº total de contratos por liquidar que presentan rezago/cerrar en el período</v>
      </c>
      <c r="C17" s="203"/>
      <c r="D17" s="203"/>
      <c r="E17" s="203"/>
      <c r="F17" s="436"/>
      <c r="G17" s="436"/>
      <c r="H17" s="204"/>
      <c r="I17" s="204"/>
      <c r="J17" s="204"/>
      <c r="K17" s="433"/>
      <c r="L17" s="433"/>
      <c r="M17" s="204"/>
      <c r="N17" s="204"/>
      <c r="O17" s="204"/>
      <c r="P17" s="433"/>
      <c r="Q17" s="433"/>
      <c r="R17" s="204"/>
      <c r="S17" s="204"/>
      <c r="T17" s="204"/>
      <c r="U17" s="422"/>
      <c r="V17" s="423"/>
      <c r="W17" s="418"/>
      <c r="X17" s="418"/>
      <c r="Y17" s="419"/>
    </row>
    <row r="18" spans="1:25" s="176" customFormat="1" ht="69.95" hidden="1" customHeight="1">
      <c r="A18" s="414"/>
      <c r="B18" s="199" t="str">
        <f t="shared" ref="B18" si="10">+$B$8</f>
        <v>Nº de contratos liquidados</v>
      </c>
      <c r="C18" s="200"/>
      <c r="D18" s="200"/>
      <c r="E18" s="200"/>
      <c r="F18" s="436"/>
      <c r="G18" s="436"/>
      <c r="H18" s="201"/>
      <c r="I18" s="201"/>
      <c r="J18" s="201"/>
      <c r="K18" s="433"/>
      <c r="L18" s="433"/>
      <c r="M18" s="201"/>
      <c r="N18" s="201"/>
      <c r="O18" s="201"/>
      <c r="P18" s="433"/>
      <c r="Q18" s="433"/>
      <c r="R18" s="201"/>
      <c r="S18" s="201"/>
      <c r="T18" s="201"/>
      <c r="U18" s="422"/>
      <c r="V18" s="423"/>
      <c r="W18" s="416" t="s">
        <v>593</v>
      </c>
      <c r="X18" s="416"/>
      <c r="Y18" s="417"/>
    </row>
    <row r="19" spans="1:25" s="176" customFormat="1" ht="69.95" hidden="1" customHeight="1" thickBot="1">
      <c r="A19" s="415"/>
      <c r="B19" s="202" t="str">
        <f t="shared" ref="B19" si="11">+$B$9</f>
        <v>Nº total de contratos por liquidar que presentan rezago/cerrar en el período</v>
      </c>
      <c r="C19" s="203"/>
      <c r="D19" s="203"/>
      <c r="E19" s="203"/>
      <c r="F19" s="436"/>
      <c r="G19" s="436"/>
      <c r="H19" s="204"/>
      <c r="I19" s="204"/>
      <c r="J19" s="204"/>
      <c r="K19" s="433"/>
      <c r="L19" s="433"/>
      <c r="M19" s="204"/>
      <c r="N19" s="204"/>
      <c r="O19" s="204"/>
      <c r="P19" s="433"/>
      <c r="Q19" s="433"/>
      <c r="R19" s="204"/>
      <c r="S19" s="204"/>
      <c r="T19" s="204"/>
      <c r="U19" s="422"/>
      <c r="V19" s="423"/>
      <c r="W19" s="418"/>
      <c r="X19" s="418"/>
      <c r="Y19" s="419"/>
    </row>
    <row r="20" spans="1:25" s="176" customFormat="1" ht="69.95" hidden="1" customHeight="1">
      <c r="A20" s="414"/>
      <c r="B20" s="199" t="str">
        <f t="shared" ref="B20" si="12">+$B$8</f>
        <v>Nº de contratos liquidados</v>
      </c>
      <c r="C20" s="200"/>
      <c r="D20" s="200"/>
      <c r="E20" s="200"/>
      <c r="F20" s="436"/>
      <c r="G20" s="436"/>
      <c r="H20" s="201"/>
      <c r="I20" s="201"/>
      <c r="J20" s="201"/>
      <c r="K20" s="433"/>
      <c r="L20" s="433"/>
      <c r="M20" s="201"/>
      <c r="N20" s="201"/>
      <c r="O20" s="201"/>
      <c r="P20" s="433"/>
      <c r="Q20" s="433"/>
      <c r="R20" s="201"/>
      <c r="S20" s="201"/>
      <c r="T20" s="201"/>
      <c r="U20" s="422"/>
      <c r="V20" s="423"/>
      <c r="W20" s="416" t="s">
        <v>593</v>
      </c>
      <c r="X20" s="416"/>
      <c r="Y20" s="417"/>
    </row>
    <row r="21" spans="1:25" s="176" customFormat="1" ht="69.95" hidden="1" customHeight="1" thickBot="1">
      <c r="A21" s="415"/>
      <c r="B21" s="202" t="str">
        <f t="shared" ref="B21" si="13">+$B$9</f>
        <v>Nº total de contratos por liquidar que presentan rezago/cerrar en el período</v>
      </c>
      <c r="C21" s="203"/>
      <c r="D21" s="203"/>
      <c r="E21" s="203"/>
      <c r="F21" s="436"/>
      <c r="G21" s="436"/>
      <c r="H21" s="204"/>
      <c r="I21" s="204"/>
      <c r="J21" s="204"/>
      <c r="K21" s="433"/>
      <c r="L21" s="433"/>
      <c r="M21" s="204"/>
      <c r="N21" s="204"/>
      <c r="O21" s="204"/>
      <c r="P21" s="433"/>
      <c r="Q21" s="433"/>
      <c r="R21" s="204"/>
      <c r="S21" s="204"/>
      <c r="T21" s="204"/>
      <c r="U21" s="422"/>
      <c r="V21" s="423"/>
      <c r="W21" s="418"/>
      <c r="X21" s="418"/>
      <c r="Y21" s="419"/>
    </row>
    <row r="22" spans="1:25" s="176" customFormat="1" ht="69.95" hidden="1" customHeight="1">
      <c r="A22" s="414"/>
      <c r="B22" s="199" t="str">
        <f t="shared" ref="B22" si="14">+$B$8</f>
        <v>Nº de contratos liquidados</v>
      </c>
      <c r="C22" s="200"/>
      <c r="D22" s="200"/>
      <c r="E22" s="200"/>
      <c r="F22" s="436"/>
      <c r="G22" s="436"/>
      <c r="H22" s="201"/>
      <c r="I22" s="201"/>
      <c r="J22" s="201"/>
      <c r="K22" s="433"/>
      <c r="L22" s="433"/>
      <c r="M22" s="201"/>
      <c r="N22" s="201"/>
      <c r="O22" s="201"/>
      <c r="P22" s="433"/>
      <c r="Q22" s="433"/>
      <c r="R22" s="201"/>
      <c r="S22" s="201"/>
      <c r="T22" s="201"/>
      <c r="U22" s="422"/>
      <c r="V22" s="423"/>
      <c r="W22" s="416" t="s">
        <v>593</v>
      </c>
      <c r="X22" s="416"/>
      <c r="Y22" s="417"/>
    </row>
    <row r="23" spans="1:25" s="176" customFormat="1" ht="69.95" hidden="1" customHeight="1" thickBot="1">
      <c r="A23" s="415"/>
      <c r="B23" s="202" t="str">
        <f t="shared" ref="B23" si="15">+$B$9</f>
        <v>Nº total de contratos por liquidar que presentan rezago/cerrar en el período</v>
      </c>
      <c r="C23" s="203"/>
      <c r="D23" s="203"/>
      <c r="E23" s="203"/>
      <c r="F23" s="437"/>
      <c r="G23" s="437"/>
      <c r="H23" s="204"/>
      <c r="I23" s="204"/>
      <c r="J23" s="204"/>
      <c r="K23" s="434"/>
      <c r="L23" s="434"/>
      <c r="M23" s="204"/>
      <c r="N23" s="204"/>
      <c r="O23" s="204"/>
      <c r="P23" s="434"/>
      <c r="Q23" s="434"/>
      <c r="R23" s="204"/>
      <c r="S23" s="204"/>
      <c r="T23" s="204"/>
      <c r="U23" s="424"/>
      <c r="V23" s="425"/>
      <c r="W23" s="418"/>
      <c r="X23" s="418"/>
      <c r="Y23" s="419"/>
    </row>
    <row r="24" spans="1:25" s="176" customFormat="1" ht="30" customHeight="1">
      <c r="B24" s="183"/>
      <c r="C24" s="183"/>
      <c r="D24" s="183"/>
      <c r="E24" s="183"/>
      <c r="F24" s="183"/>
      <c r="G24" s="183"/>
      <c r="H24" s="183"/>
      <c r="I24" s="183"/>
      <c r="J24" s="183"/>
      <c r="K24" s="183"/>
      <c r="L24" s="183"/>
      <c r="M24" s="183"/>
      <c r="N24" s="183"/>
      <c r="O24" s="183"/>
      <c r="P24" s="183"/>
      <c r="Q24" s="183"/>
      <c r="R24" s="183"/>
      <c r="S24" s="183"/>
      <c r="T24" s="183"/>
      <c r="U24" s="183"/>
      <c r="V24" s="183"/>
    </row>
    <row r="25" spans="1:25" s="176" customFormat="1" ht="30" customHeight="1">
      <c r="B25" s="183"/>
      <c r="C25" s="183"/>
      <c r="D25" s="183"/>
      <c r="E25" s="183"/>
      <c r="F25" s="183"/>
      <c r="G25" s="183"/>
      <c r="H25" s="183"/>
      <c r="I25" s="183"/>
      <c r="J25" s="183"/>
      <c r="K25" s="183"/>
      <c r="L25" s="183"/>
      <c r="M25" s="183"/>
      <c r="N25" s="183"/>
      <c r="O25" s="183"/>
      <c r="P25" s="183"/>
      <c r="Q25" s="183"/>
      <c r="R25" s="183"/>
      <c r="S25" s="183"/>
      <c r="T25" s="183"/>
      <c r="U25" s="183"/>
      <c r="V25" s="183"/>
    </row>
    <row r="26" spans="1:25" s="176" customFormat="1" ht="30" customHeight="1">
      <c r="B26" s="183"/>
      <c r="C26" s="183"/>
      <c r="D26" s="183"/>
      <c r="E26" s="183"/>
      <c r="F26" s="183"/>
      <c r="G26" s="183"/>
      <c r="H26" s="183"/>
      <c r="I26" s="183"/>
      <c r="J26" s="183"/>
      <c r="K26" s="183"/>
      <c r="L26" s="183"/>
      <c r="M26" s="183"/>
      <c r="N26" s="183"/>
      <c r="O26" s="183"/>
      <c r="P26" s="183"/>
      <c r="Q26" s="183"/>
      <c r="R26" s="183"/>
      <c r="S26" s="183"/>
      <c r="T26" s="183"/>
      <c r="U26" s="183"/>
      <c r="V26" s="183"/>
    </row>
    <row r="27" spans="1:25" s="176" customFormat="1" ht="30" customHeight="1">
      <c r="B27" s="183"/>
      <c r="C27" s="183"/>
      <c r="D27" s="183"/>
      <c r="E27" s="183"/>
      <c r="F27" s="183"/>
      <c r="G27" s="183"/>
      <c r="H27" s="183"/>
      <c r="I27" s="183"/>
      <c r="J27" s="183"/>
      <c r="K27" s="183"/>
      <c r="L27" s="183"/>
      <c r="M27" s="183"/>
      <c r="N27" s="183"/>
      <c r="O27" s="183"/>
      <c r="P27" s="183"/>
      <c r="Q27" s="183"/>
      <c r="R27" s="183"/>
      <c r="S27" s="183"/>
      <c r="T27" s="183"/>
      <c r="U27" s="183"/>
      <c r="V27" s="183"/>
    </row>
    <row r="28" spans="1:25" s="176" customFormat="1" ht="30" customHeight="1">
      <c r="B28" s="183"/>
      <c r="C28" s="183"/>
      <c r="D28" s="183"/>
      <c r="E28" s="183"/>
      <c r="F28" s="183"/>
      <c r="G28" s="183"/>
      <c r="H28" s="183"/>
      <c r="I28" s="183"/>
      <c r="J28" s="183"/>
      <c r="K28" s="183"/>
      <c r="L28" s="183"/>
      <c r="M28" s="183"/>
      <c r="N28" s="183"/>
      <c r="O28" s="183"/>
      <c r="P28" s="183"/>
      <c r="Q28" s="183"/>
      <c r="R28" s="183"/>
      <c r="S28" s="183"/>
      <c r="T28" s="183"/>
      <c r="U28" s="183"/>
      <c r="V28" s="183"/>
    </row>
    <row r="29" spans="1:25" s="176" customFormat="1" ht="30" customHeight="1">
      <c r="B29" s="183"/>
      <c r="C29" s="183"/>
      <c r="D29" s="183"/>
      <c r="E29" s="183"/>
      <c r="F29" s="183"/>
      <c r="G29" s="183"/>
      <c r="H29" s="183"/>
      <c r="I29" s="183"/>
      <c r="J29" s="183"/>
      <c r="K29" s="183"/>
      <c r="L29" s="183"/>
      <c r="M29" s="183"/>
      <c r="N29" s="183"/>
      <c r="O29" s="183"/>
      <c r="P29" s="183"/>
      <c r="Q29" s="183"/>
      <c r="R29" s="183"/>
      <c r="S29" s="183"/>
      <c r="T29" s="183"/>
      <c r="U29" s="183"/>
      <c r="V29" s="183"/>
    </row>
    <row r="30" spans="1:25" s="176" customFormat="1" ht="30" customHeight="1">
      <c r="B30" s="183"/>
      <c r="C30" s="183"/>
      <c r="D30" s="183"/>
      <c r="E30" s="183"/>
      <c r="F30" s="183"/>
      <c r="G30" s="183"/>
      <c r="H30" s="183"/>
      <c r="I30" s="183"/>
      <c r="J30" s="183"/>
      <c r="K30" s="183"/>
      <c r="L30" s="183"/>
      <c r="M30" s="183"/>
      <c r="N30" s="183"/>
      <c r="O30" s="183"/>
      <c r="P30" s="183"/>
      <c r="Q30" s="183"/>
      <c r="R30" s="183"/>
      <c r="S30" s="183"/>
      <c r="T30" s="183"/>
      <c r="U30" s="183"/>
      <c r="V30" s="183"/>
    </row>
    <row r="31" spans="1:25" s="176" customFormat="1" ht="30" customHeight="1">
      <c r="B31" s="183"/>
      <c r="C31" s="183"/>
      <c r="D31" s="183"/>
      <c r="E31" s="183"/>
      <c r="F31" s="183"/>
      <c r="G31" s="183"/>
      <c r="H31" s="183"/>
      <c r="I31" s="183"/>
      <c r="J31" s="183"/>
      <c r="K31" s="183"/>
      <c r="L31" s="183"/>
      <c r="M31" s="183"/>
      <c r="N31" s="183"/>
      <c r="O31" s="183"/>
      <c r="P31" s="183"/>
      <c r="Q31" s="183"/>
      <c r="R31" s="183"/>
      <c r="S31" s="183"/>
      <c r="T31" s="183"/>
      <c r="U31" s="183"/>
      <c r="V31" s="183"/>
    </row>
    <row r="32" spans="1:25" s="176" customFormat="1" ht="30" customHeight="1">
      <c r="B32" s="183"/>
      <c r="C32" s="183"/>
      <c r="D32" s="183"/>
      <c r="E32" s="183"/>
      <c r="F32" s="183"/>
      <c r="G32" s="183"/>
      <c r="H32" s="183"/>
      <c r="I32" s="183"/>
      <c r="J32" s="183"/>
      <c r="K32" s="183"/>
      <c r="L32" s="183"/>
      <c r="M32" s="183"/>
      <c r="N32" s="183"/>
      <c r="O32" s="183"/>
      <c r="P32" s="183"/>
      <c r="Q32" s="183"/>
      <c r="R32" s="183"/>
      <c r="S32" s="183"/>
      <c r="T32" s="183"/>
      <c r="U32" s="183"/>
      <c r="V32" s="183"/>
    </row>
    <row r="33" spans="2:26" s="176" customFormat="1" ht="30" customHeight="1">
      <c r="B33" s="183"/>
      <c r="C33" s="183"/>
      <c r="D33" s="183"/>
      <c r="E33" s="183"/>
      <c r="F33" s="183"/>
      <c r="G33" s="183"/>
      <c r="H33" s="183"/>
      <c r="I33" s="183"/>
      <c r="J33" s="183"/>
      <c r="K33" s="183"/>
      <c r="L33" s="183"/>
      <c r="M33" s="183"/>
      <c r="N33" s="183"/>
      <c r="O33" s="183"/>
      <c r="P33" s="183"/>
      <c r="Q33" s="183"/>
      <c r="R33" s="183"/>
      <c r="S33" s="183"/>
      <c r="T33" s="183"/>
      <c r="U33" s="183"/>
      <c r="V33" s="183"/>
    </row>
    <row r="34" spans="2:26" s="176" customFormat="1" ht="30" customHeight="1">
      <c r="B34" s="183"/>
      <c r="C34" s="183"/>
      <c r="D34" s="183"/>
      <c r="E34" s="183"/>
      <c r="F34" s="183"/>
      <c r="G34" s="183"/>
      <c r="H34" s="183"/>
      <c r="I34" s="183"/>
      <c r="J34" s="183"/>
      <c r="K34" s="183"/>
      <c r="L34" s="183"/>
      <c r="M34" s="183"/>
      <c r="N34" s="183"/>
      <c r="O34" s="183"/>
      <c r="P34" s="183"/>
      <c r="Q34" s="183"/>
      <c r="R34" s="183"/>
      <c r="S34" s="183"/>
      <c r="T34" s="183"/>
      <c r="U34" s="183"/>
      <c r="V34" s="183"/>
    </row>
    <row r="35" spans="2:26" s="176" customFormat="1" ht="30" customHeight="1">
      <c r="B35" s="183"/>
      <c r="C35" s="183"/>
      <c r="D35" s="183"/>
      <c r="E35" s="183"/>
      <c r="F35" s="183"/>
      <c r="G35" s="183"/>
      <c r="H35" s="183"/>
      <c r="I35" s="183"/>
      <c r="J35" s="183"/>
      <c r="K35" s="183"/>
      <c r="L35" s="183"/>
      <c r="M35" s="183"/>
      <c r="N35" s="183"/>
      <c r="O35" s="183"/>
      <c r="P35" s="183"/>
      <c r="Q35" s="183"/>
      <c r="R35" s="183"/>
      <c r="S35" s="183"/>
      <c r="T35" s="183"/>
      <c r="U35" s="183"/>
      <c r="V35" s="183"/>
    </row>
    <row r="36" spans="2:26" s="176" customFormat="1" ht="30" customHeight="1">
      <c r="B36" s="183"/>
      <c r="C36" s="183"/>
      <c r="D36" s="183"/>
      <c r="E36" s="183"/>
      <c r="F36" s="183"/>
      <c r="G36" s="183"/>
      <c r="H36" s="183"/>
      <c r="I36" s="183"/>
      <c r="J36" s="183"/>
      <c r="K36" s="183"/>
      <c r="L36" s="183"/>
      <c r="M36" s="183"/>
      <c r="N36" s="183"/>
      <c r="O36" s="183"/>
      <c r="P36" s="183"/>
      <c r="Q36" s="183"/>
      <c r="R36" s="183"/>
      <c r="S36" s="183"/>
      <c r="T36" s="183"/>
      <c r="U36" s="183"/>
      <c r="V36" s="183"/>
    </row>
    <row r="37" spans="2:26" s="176" customFormat="1" ht="30" customHeight="1">
      <c r="B37" s="183"/>
      <c r="C37" s="183"/>
      <c r="D37" s="183"/>
      <c r="E37" s="183"/>
      <c r="F37" s="183"/>
      <c r="G37" s="183"/>
      <c r="H37" s="183"/>
      <c r="I37" s="183"/>
      <c r="J37" s="183"/>
      <c r="K37" s="183"/>
      <c r="L37" s="183"/>
      <c r="M37" s="183"/>
      <c r="N37" s="183"/>
      <c r="O37" s="183"/>
      <c r="P37" s="183"/>
      <c r="Q37" s="183"/>
      <c r="R37" s="183"/>
      <c r="S37" s="183"/>
      <c r="T37" s="183"/>
      <c r="U37" s="183"/>
      <c r="V37" s="183"/>
    </row>
    <row r="38" spans="2:26" s="176" customFormat="1" ht="30" customHeight="1">
      <c r="B38" s="183"/>
      <c r="C38" s="183"/>
      <c r="D38" s="183"/>
      <c r="E38" s="183"/>
      <c r="F38" s="183"/>
      <c r="G38" s="183"/>
      <c r="H38" s="183"/>
      <c r="I38" s="183"/>
      <c r="J38" s="183"/>
      <c r="K38" s="183"/>
      <c r="L38" s="183"/>
      <c r="M38" s="183"/>
      <c r="N38" s="183"/>
      <c r="O38" s="183"/>
      <c r="P38" s="183"/>
      <c r="Q38" s="183"/>
      <c r="R38" s="183"/>
      <c r="S38" s="183"/>
      <c r="T38" s="183"/>
      <c r="U38" s="183"/>
      <c r="V38" s="183"/>
    </row>
    <row r="39" spans="2:26" s="176" customFormat="1" ht="30" customHeight="1">
      <c r="B39" s="183"/>
      <c r="C39" s="183"/>
      <c r="D39" s="183"/>
      <c r="E39" s="183"/>
      <c r="F39" s="183"/>
      <c r="G39" s="183"/>
      <c r="H39" s="183"/>
      <c r="I39" s="183"/>
      <c r="J39" s="183"/>
      <c r="K39" s="183"/>
      <c r="L39" s="183"/>
      <c r="M39" s="183"/>
      <c r="N39" s="183"/>
      <c r="O39" s="183"/>
      <c r="P39" s="183"/>
      <c r="Q39" s="183"/>
      <c r="R39" s="183"/>
      <c r="S39" s="183"/>
      <c r="T39" s="183"/>
      <c r="U39" s="183"/>
      <c r="V39" s="183"/>
    </row>
    <row r="40" spans="2:26" s="176" customFormat="1" ht="30" customHeight="1">
      <c r="B40" s="183"/>
      <c r="C40" s="183"/>
      <c r="D40" s="183"/>
      <c r="E40" s="183"/>
      <c r="F40" s="183"/>
      <c r="G40" s="183"/>
      <c r="H40" s="183"/>
      <c r="I40" s="183"/>
      <c r="J40" s="183"/>
      <c r="K40" s="183"/>
      <c r="L40" s="183"/>
      <c r="M40" s="183"/>
      <c r="N40" s="183"/>
      <c r="O40" s="183"/>
      <c r="P40" s="183"/>
      <c r="Q40" s="183"/>
      <c r="R40" s="183"/>
      <c r="S40" s="183"/>
      <c r="T40" s="183"/>
      <c r="U40" s="183"/>
      <c r="V40" s="183"/>
    </row>
    <row r="41" spans="2:26" s="176" customFormat="1" ht="30" customHeight="1">
      <c r="B41" s="183"/>
      <c r="C41" s="183"/>
      <c r="D41" s="183"/>
      <c r="E41" s="183"/>
      <c r="F41" s="183"/>
      <c r="G41" s="183"/>
      <c r="H41" s="183"/>
      <c r="I41" s="183"/>
      <c r="J41" s="183"/>
      <c r="K41" s="183"/>
      <c r="L41" s="183"/>
      <c r="M41" s="183"/>
      <c r="N41" s="183"/>
      <c r="O41" s="183"/>
      <c r="P41" s="183"/>
      <c r="Q41" s="183"/>
      <c r="R41" s="183"/>
      <c r="S41" s="183"/>
      <c r="T41" s="183"/>
      <c r="U41" s="183"/>
      <c r="V41" s="183"/>
    </row>
    <row r="42" spans="2:26" s="176" customFormat="1" ht="30" customHeight="1">
      <c r="B42" s="183"/>
      <c r="C42" s="183"/>
      <c r="D42" s="183"/>
      <c r="E42" s="183"/>
      <c r="F42" s="183"/>
      <c r="G42" s="183"/>
      <c r="H42" s="183"/>
      <c r="I42" s="183"/>
      <c r="J42" s="183"/>
      <c r="K42" s="183"/>
      <c r="L42" s="183"/>
      <c r="M42" s="183"/>
      <c r="N42" s="183"/>
      <c r="O42" s="183"/>
      <c r="P42" s="183"/>
      <c r="Q42" s="183"/>
      <c r="R42" s="183"/>
      <c r="S42" s="183"/>
      <c r="T42" s="183"/>
      <c r="U42" s="183"/>
      <c r="V42" s="183"/>
    </row>
    <row r="43" spans="2:26" s="176" customFormat="1" ht="30" customHeight="1">
      <c r="B43" s="183"/>
      <c r="C43" s="183"/>
      <c r="D43" s="183"/>
      <c r="E43" s="183"/>
      <c r="F43" s="183"/>
      <c r="G43" s="183"/>
      <c r="H43" s="183"/>
      <c r="I43" s="183"/>
      <c r="J43" s="183"/>
      <c r="K43" s="183"/>
      <c r="L43" s="183"/>
      <c r="M43" s="183"/>
      <c r="N43" s="183"/>
      <c r="O43" s="183"/>
      <c r="P43" s="183"/>
      <c r="Q43" s="183"/>
      <c r="R43" s="183"/>
      <c r="S43" s="183"/>
      <c r="T43" s="183"/>
      <c r="U43" s="183"/>
      <c r="V43" s="183"/>
    </row>
    <row r="44" spans="2:26" s="176" customFormat="1" ht="30" customHeight="1">
      <c r="B44" s="183"/>
      <c r="C44" s="183"/>
      <c r="D44" s="183"/>
      <c r="E44" s="183"/>
      <c r="F44" s="183"/>
      <c r="G44" s="183"/>
      <c r="H44" s="183"/>
      <c r="I44" s="183"/>
      <c r="J44" s="183"/>
      <c r="K44" s="183"/>
      <c r="L44" s="183"/>
      <c r="M44" s="183"/>
      <c r="N44" s="183"/>
      <c r="O44" s="183"/>
      <c r="P44" s="183"/>
      <c r="Q44" s="183"/>
      <c r="R44" s="183"/>
      <c r="S44" s="183"/>
      <c r="T44" s="183"/>
      <c r="U44" s="183"/>
      <c r="V44" s="183"/>
    </row>
    <row r="45" spans="2:26" s="176" customFormat="1" ht="30" customHeight="1">
      <c r="B45" s="183"/>
      <c r="C45" s="183"/>
      <c r="D45" s="183"/>
      <c r="E45" s="183"/>
      <c r="F45" s="183"/>
      <c r="G45" s="183"/>
      <c r="H45" s="183"/>
      <c r="I45" s="183"/>
      <c r="J45" s="183"/>
      <c r="K45" s="183"/>
      <c r="L45" s="183"/>
      <c r="M45" s="183"/>
      <c r="N45" s="183"/>
      <c r="O45" s="183"/>
      <c r="P45" s="183"/>
      <c r="Q45" s="183"/>
      <c r="R45" s="183"/>
      <c r="S45" s="183"/>
      <c r="T45" s="183"/>
      <c r="U45" s="183"/>
      <c r="V45" s="183"/>
    </row>
    <row r="46" spans="2:26" s="176" customFormat="1" ht="30" customHeight="1">
      <c r="B46" s="183"/>
      <c r="C46" s="183"/>
      <c r="D46" s="183"/>
      <c r="E46" s="183"/>
      <c r="F46" s="183"/>
      <c r="G46" s="183"/>
      <c r="H46" s="183"/>
      <c r="I46" s="183"/>
      <c r="J46" s="183"/>
      <c r="K46" s="183"/>
      <c r="L46" s="183"/>
      <c r="M46" s="183"/>
      <c r="N46" s="183"/>
      <c r="O46" s="183"/>
      <c r="P46" s="183"/>
      <c r="Q46" s="183"/>
      <c r="R46" s="183"/>
      <c r="S46" s="183"/>
      <c r="T46" s="183"/>
      <c r="U46" s="183"/>
      <c r="V46" s="183"/>
    </row>
    <row r="47" spans="2:26" s="177" customFormat="1" ht="30" customHeight="1">
      <c r="B47" s="184"/>
      <c r="C47" s="184"/>
      <c r="D47" s="184"/>
      <c r="E47" s="184"/>
      <c r="F47" s="184"/>
      <c r="G47" s="184"/>
      <c r="H47" s="184"/>
      <c r="I47" s="184"/>
      <c r="J47" s="184"/>
      <c r="K47" s="184"/>
      <c r="L47" s="184"/>
      <c r="M47" s="184"/>
      <c r="N47" s="184"/>
      <c r="O47" s="184"/>
      <c r="P47" s="184"/>
      <c r="Q47" s="184"/>
      <c r="R47" s="184"/>
      <c r="S47" s="184"/>
      <c r="T47" s="184"/>
      <c r="U47" s="184"/>
      <c r="V47" s="184"/>
      <c r="Z47" s="176"/>
    </row>
    <row r="48" spans="2:26" s="177" customFormat="1" ht="30" customHeight="1">
      <c r="B48" s="184"/>
      <c r="C48" s="184"/>
      <c r="D48" s="184"/>
      <c r="E48" s="184"/>
      <c r="F48" s="184"/>
      <c r="G48" s="184"/>
      <c r="H48" s="184"/>
      <c r="I48" s="184"/>
      <c r="J48" s="184"/>
      <c r="K48" s="184"/>
      <c r="L48" s="184"/>
      <c r="M48" s="184"/>
      <c r="N48" s="184"/>
      <c r="O48" s="184"/>
      <c r="P48" s="184"/>
      <c r="Q48" s="184"/>
      <c r="R48" s="184"/>
      <c r="S48" s="184"/>
      <c r="T48" s="184"/>
      <c r="U48" s="184"/>
      <c r="V48" s="184"/>
      <c r="Z48" s="176"/>
    </row>
    <row r="49" spans="2:26" s="177" customFormat="1" ht="30" customHeight="1">
      <c r="B49" s="184"/>
      <c r="C49" s="184"/>
      <c r="D49" s="184"/>
      <c r="E49" s="184"/>
      <c r="F49" s="184"/>
      <c r="G49" s="184"/>
      <c r="H49" s="184"/>
      <c r="I49" s="184"/>
      <c r="J49" s="184"/>
      <c r="K49" s="184"/>
      <c r="L49" s="184"/>
      <c r="M49" s="184"/>
      <c r="N49" s="184"/>
      <c r="O49" s="184"/>
      <c r="P49" s="184"/>
      <c r="Q49" s="184"/>
      <c r="R49" s="184"/>
      <c r="S49" s="184"/>
      <c r="T49" s="184"/>
      <c r="U49" s="184"/>
      <c r="V49" s="184"/>
      <c r="Z49" s="176"/>
    </row>
    <row r="50" spans="2:26" s="177" customFormat="1" ht="30" customHeight="1">
      <c r="B50" s="184"/>
      <c r="C50" s="184"/>
      <c r="D50" s="184"/>
      <c r="E50" s="184"/>
      <c r="F50" s="184"/>
      <c r="G50" s="184"/>
      <c r="H50" s="184"/>
      <c r="I50" s="184"/>
      <c r="J50" s="184"/>
      <c r="K50" s="184"/>
      <c r="L50" s="184"/>
      <c r="M50" s="184"/>
      <c r="N50" s="184"/>
      <c r="O50" s="184"/>
      <c r="P50" s="184"/>
      <c r="Q50" s="184"/>
      <c r="R50" s="184"/>
      <c r="S50" s="184"/>
      <c r="T50" s="184"/>
      <c r="U50" s="184"/>
      <c r="V50" s="184"/>
      <c r="Z50" s="176"/>
    </row>
    <row r="51" spans="2:26" s="177" customFormat="1" ht="30" customHeight="1">
      <c r="B51" s="184"/>
      <c r="C51" s="184"/>
      <c r="D51" s="184"/>
      <c r="E51" s="184"/>
      <c r="F51" s="184"/>
      <c r="G51" s="184"/>
      <c r="H51" s="184"/>
      <c r="I51" s="184"/>
      <c r="J51" s="184"/>
      <c r="K51" s="184"/>
      <c r="L51" s="184"/>
      <c r="M51" s="184"/>
      <c r="N51" s="184"/>
      <c r="O51" s="184"/>
      <c r="P51" s="184"/>
      <c r="Q51" s="184"/>
      <c r="R51" s="184"/>
      <c r="S51" s="184"/>
      <c r="T51" s="184"/>
      <c r="U51" s="184"/>
      <c r="V51" s="184"/>
      <c r="Z51" s="176"/>
    </row>
    <row r="52" spans="2:26" s="177" customFormat="1" ht="30" customHeight="1">
      <c r="B52" s="184"/>
      <c r="C52" s="184"/>
      <c r="D52" s="184"/>
      <c r="E52" s="184"/>
      <c r="F52" s="184"/>
      <c r="G52" s="184"/>
      <c r="H52" s="184"/>
      <c r="I52" s="184"/>
      <c r="J52" s="184"/>
      <c r="K52" s="184"/>
      <c r="L52" s="184"/>
      <c r="M52" s="184"/>
      <c r="N52" s="184"/>
      <c r="O52" s="184"/>
      <c r="P52" s="184"/>
      <c r="Q52" s="184"/>
      <c r="R52" s="184"/>
      <c r="S52" s="184"/>
      <c r="T52" s="184"/>
      <c r="U52" s="184"/>
      <c r="V52" s="184"/>
      <c r="Z52" s="176"/>
    </row>
    <row r="53" spans="2:26" s="177" customFormat="1" ht="30" customHeight="1">
      <c r="B53" s="184"/>
      <c r="C53" s="184"/>
      <c r="D53" s="184"/>
      <c r="E53" s="184"/>
      <c r="F53" s="184"/>
      <c r="G53" s="184"/>
      <c r="H53" s="184"/>
      <c r="I53" s="184"/>
      <c r="J53" s="184"/>
      <c r="K53" s="184"/>
      <c r="L53" s="184"/>
      <c r="M53" s="184"/>
      <c r="N53" s="184"/>
      <c r="O53" s="184"/>
      <c r="P53" s="184"/>
      <c r="Q53" s="184"/>
      <c r="R53" s="184"/>
      <c r="S53" s="184"/>
      <c r="T53" s="184"/>
      <c r="U53" s="184"/>
      <c r="V53" s="184"/>
      <c r="Z53" s="176"/>
    </row>
    <row r="54" spans="2:26" s="177" customFormat="1" ht="30" customHeight="1">
      <c r="B54" s="184"/>
      <c r="C54" s="184"/>
      <c r="D54" s="184"/>
      <c r="E54" s="184"/>
      <c r="F54" s="184"/>
      <c r="G54" s="184"/>
      <c r="H54" s="184"/>
      <c r="I54" s="184"/>
      <c r="J54" s="184"/>
      <c r="K54" s="184"/>
      <c r="L54" s="184"/>
      <c r="M54" s="184"/>
      <c r="N54" s="184"/>
      <c r="O54" s="184"/>
      <c r="P54" s="184"/>
      <c r="Q54" s="184"/>
      <c r="R54" s="184"/>
      <c r="S54" s="184"/>
      <c r="T54" s="184"/>
      <c r="U54" s="184"/>
      <c r="V54" s="184"/>
      <c r="Z54" s="176"/>
    </row>
    <row r="55" spans="2:26" s="177" customFormat="1" ht="30" customHeight="1">
      <c r="B55" s="184"/>
      <c r="C55" s="184"/>
      <c r="D55" s="184"/>
      <c r="E55" s="184"/>
      <c r="F55" s="184"/>
      <c r="G55" s="184"/>
      <c r="H55" s="184"/>
      <c r="I55" s="184"/>
      <c r="J55" s="184"/>
      <c r="K55" s="184"/>
      <c r="L55" s="184"/>
      <c r="M55" s="184"/>
      <c r="N55" s="184"/>
      <c r="O55" s="184"/>
      <c r="P55" s="184"/>
      <c r="Q55" s="184"/>
      <c r="R55" s="184"/>
      <c r="S55" s="184"/>
      <c r="T55" s="184"/>
      <c r="U55" s="184"/>
      <c r="V55" s="184"/>
      <c r="Z55" s="176"/>
    </row>
    <row r="56" spans="2:26" s="177" customFormat="1" ht="30" customHeight="1">
      <c r="B56" s="184"/>
      <c r="C56" s="184"/>
      <c r="D56" s="184"/>
      <c r="E56" s="184"/>
      <c r="F56" s="184"/>
      <c r="G56" s="184"/>
      <c r="H56" s="184"/>
      <c r="I56" s="184"/>
      <c r="J56" s="184"/>
      <c r="K56" s="184"/>
      <c r="L56" s="184"/>
      <c r="M56" s="184"/>
      <c r="N56" s="184"/>
      <c r="O56" s="184"/>
      <c r="P56" s="184"/>
      <c r="Q56" s="184"/>
      <c r="R56" s="184"/>
      <c r="S56" s="184"/>
      <c r="T56" s="184"/>
      <c r="U56" s="184"/>
      <c r="V56" s="184"/>
      <c r="Z56" s="176"/>
    </row>
    <row r="57" spans="2:26" s="177" customFormat="1" ht="30" customHeight="1">
      <c r="B57" s="184"/>
      <c r="C57" s="184"/>
      <c r="D57" s="184"/>
      <c r="E57" s="184"/>
      <c r="F57" s="184"/>
      <c r="G57" s="184"/>
      <c r="H57" s="184"/>
      <c r="I57" s="184"/>
      <c r="J57" s="184"/>
      <c r="K57" s="184"/>
      <c r="L57" s="184"/>
      <c r="M57" s="184"/>
      <c r="N57" s="184"/>
      <c r="O57" s="184"/>
      <c r="P57" s="184"/>
      <c r="Q57" s="184"/>
      <c r="R57" s="184"/>
      <c r="S57" s="184"/>
      <c r="T57" s="184"/>
      <c r="U57" s="184"/>
      <c r="V57" s="184"/>
      <c r="Z57" s="176"/>
    </row>
    <row r="58" spans="2:26" s="177" customFormat="1" ht="30" customHeight="1">
      <c r="B58" s="184"/>
      <c r="C58" s="184"/>
      <c r="D58" s="184"/>
      <c r="E58" s="184"/>
      <c r="F58" s="184"/>
      <c r="G58" s="184"/>
      <c r="H58" s="184"/>
      <c r="I58" s="184"/>
      <c r="J58" s="184"/>
      <c r="K58" s="184"/>
      <c r="L58" s="184"/>
      <c r="M58" s="184"/>
      <c r="N58" s="184"/>
      <c r="O58" s="184"/>
      <c r="P58" s="184"/>
      <c r="Q58" s="184"/>
      <c r="R58" s="184"/>
      <c r="S58" s="184"/>
      <c r="T58" s="184"/>
      <c r="U58" s="184"/>
      <c r="V58" s="184"/>
      <c r="Z58" s="176"/>
    </row>
    <row r="59" spans="2:26" s="177" customFormat="1" ht="30" customHeight="1">
      <c r="B59" s="184"/>
      <c r="C59" s="184"/>
      <c r="D59" s="184"/>
      <c r="E59" s="184"/>
      <c r="F59" s="184"/>
      <c r="G59" s="184"/>
      <c r="H59" s="184"/>
      <c r="I59" s="184"/>
      <c r="J59" s="184"/>
      <c r="K59" s="184"/>
      <c r="L59" s="184"/>
      <c r="M59" s="184"/>
      <c r="N59" s="184"/>
      <c r="O59" s="184"/>
      <c r="P59" s="184"/>
      <c r="Q59" s="184"/>
      <c r="R59" s="184"/>
      <c r="S59" s="184"/>
      <c r="T59" s="184"/>
      <c r="U59" s="184"/>
      <c r="V59" s="184"/>
      <c r="Z59" s="176"/>
    </row>
    <row r="60" spans="2:26" s="177" customFormat="1" ht="30" customHeight="1">
      <c r="B60" s="184"/>
      <c r="C60" s="184"/>
      <c r="D60" s="184"/>
      <c r="E60" s="184"/>
      <c r="F60" s="184"/>
      <c r="G60" s="184"/>
      <c r="H60" s="184"/>
      <c r="I60" s="184"/>
      <c r="J60" s="184"/>
      <c r="K60" s="184"/>
      <c r="L60" s="184"/>
      <c r="M60" s="184"/>
      <c r="N60" s="184"/>
      <c r="O60" s="184"/>
      <c r="P60" s="184"/>
      <c r="Q60" s="184"/>
      <c r="R60" s="184"/>
      <c r="S60" s="184"/>
      <c r="T60" s="184"/>
      <c r="U60" s="184"/>
      <c r="V60" s="184"/>
      <c r="Z60" s="176"/>
    </row>
    <row r="61" spans="2:26" s="177" customFormat="1" ht="30" customHeight="1">
      <c r="B61" s="184"/>
      <c r="C61" s="184"/>
      <c r="D61" s="184"/>
      <c r="E61" s="184"/>
      <c r="F61" s="184"/>
      <c r="G61" s="184"/>
      <c r="H61" s="184"/>
      <c r="I61" s="184"/>
      <c r="J61" s="184"/>
      <c r="K61" s="184"/>
      <c r="L61" s="184"/>
      <c r="M61" s="184"/>
      <c r="N61" s="184"/>
      <c r="O61" s="184"/>
      <c r="P61" s="184"/>
      <c r="Q61" s="184"/>
      <c r="R61" s="184"/>
      <c r="S61" s="184"/>
      <c r="T61" s="184"/>
      <c r="U61" s="184"/>
      <c r="V61" s="184"/>
      <c r="Z61" s="176"/>
    </row>
    <row r="62" spans="2:26" s="177" customFormat="1" ht="30" customHeight="1">
      <c r="B62" s="184"/>
      <c r="C62" s="184"/>
      <c r="D62" s="184"/>
      <c r="E62" s="184"/>
      <c r="F62" s="184"/>
      <c r="G62" s="184"/>
      <c r="H62" s="184"/>
      <c r="I62" s="184"/>
      <c r="J62" s="184"/>
      <c r="K62" s="184"/>
      <c r="L62" s="184"/>
      <c r="M62" s="184"/>
      <c r="N62" s="184"/>
      <c r="O62" s="184"/>
      <c r="P62" s="184"/>
      <c r="Q62" s="184"/>
      <c r="R62" s="184"/>
      <c r="S62" s="184"/>
      <c r="T62" s="184"/>
      <c r="U62" s="184"/>
      <c r="V62" s="184"/>
      <c r="Z62" s="176"/>
    </row>
    <row r="63" spans="2:26" s="177" customFormat="1" ht="30" customHeight="1">
      <c r="B63" s="184"/>
      <c r="C63" s="184"/>
      <c r="D63" s="184"/>
      <c r="E63" s="184"/>
      <c r="F63" s="184"/>
      <c r="G63" s="184"/>
      <c r="H63" s="184"/>
      <c r="I63" s="184"/>
      <c r="J63" s="184"/>
      <c r="K63" s="184"/>
      <c r="L63" s="184"/>
      <c r="M63" s="184"/>
      <c r="N63" s="184"/>
      <c r="O63" s="184"/>
      <c r="P63" s="184"/>
      <c r="Q63" s="184"/>
      <c r="R63" s="184"/>
      <c r="S63" s="184"/>
      <c r="T63" s="184"/>
      <c r="U63" s="184"/>
      <c r="V63" s="184"/>
      <c r="Z63" s="176"/>
    </row>
    <row r="64" spans="2:26" s="177" customFormat="1" ht="30" customHeight="1">
      <c r="B64" s="184"/>
      <c r="C64" s="184"/>
      <c r="D64" s="184"/>
      <c r="E64" s="184"/>
      <c r="F64" s="184"/>
      <c r="G64" s="184"/>
      <c r="H64" s="184"/>
      <c r="I64" s="184"/>
      <c r="J64" s="184"/>
      <c r="K64" s="184"/>
      <c r="L64" s="184"/>
      <c r="M64" s="184"/>
      <c r="N64" s="184"/>
      <c r="O64" s="184"/>
      <c r="P64" s="184"/>
      <c r="Q64" s="184"/>
      <c r="R64" s="184"/>
      <c r="S64" s="184"/>
      <c r="T64" s="184"/>
      <c r="U64" s="184"/>
      <c r="V64" s="184"/>
      <c r="Z64" s="176"/>
    </row>
    <row r="65" spans="2:26" s="177" customFormat="1" ht="30" customHeight="1">
      <c r="B65" s="184"/>
      <c r="C65" s="184"/>
      <c r="D65" s="184"/>
      <c r="E65" s="184"/>
      <c r="F65" s="184"/>
      <c r="G65" s="184"/>
      <c r="H65" s="184"/>
      <c r="I65" s="184"/>
      <c r="J65" s="184"/>
      <c r="K65" s="184"/>
      <c r="L65" s="184"/>
      <c r="M65" s="184"/>
      <c r="N65" s="184"/>
      <c r="O65" s="184"/>
      <c r="P65" s="184"/>
      <c r="Q65" s="184"/>
      <c r="R65" s="184"/>
      <c r="S65" s="184"/>
      <c r="T65" s="184"/>
      <c r="U65" s="184"/>
      <c r="V65" s="184"/>
      <c r="Z65" s="176"/>
    </row>
    <row r="66" spans="2:26" s="177" customFormat="1" ht="30" customHeight="1">
      <c r="B66" s="184"/>
      <c r="C66" s="184"/>
      <c r="D66" s="184"/>
      <c r="E66" s="184"/>
      <c r="F66" s="184"/>
      <c r="G66" s="184"/>
      <c r="H66" s="184"/>
      <c r="I66" s="184"/>
      <c r="J66" s="184"/>
      <c r="K66" s="184"/>
      <c r="L66" s="184"/>
      <c r="M66" s="184"/>
      <c r="N66" s="184"/>
      <c r="O66" s="184"/>
      <c r="P66" s="184"/>
      <c r="Q66" s="184"/>
      <c r="R66" s="184"/>
      <c r="S66" s="184"/>
      <c r="T66" s="184"/>
      <c r="U66" s="184"/>
      <c r="V66" s="184"/>
      <c r="Z66" s="176"/>
    </row>
    <row r="67" spans="2:26" s="177" customFormat="1" ht="30" customHeight="1">
      <c r="B67" s="184"/>
      <c r="C67" s="184"/>
      <c r="D67" s="184"/>
      <c r="E67" s="184"/>
      <c r="F67" s="184"/>
      <c r="G67" s="184"/>
      <c r="H67" s="184"/>
      <c r="I67" s="184"/>
      <c r="J67" s="184"/>
      <c r="K67" s="184"/>
      <c r="L67" s="184"/>
      <c r="M67" s="184"/>
      <c r="N67" s="184"/>
      <c r="O67" s="184"/>
      <c r="P67" s="184"/>
      <c r="Q67" s="184"/>
      <c r="R67" s="184"/>
      <c r="S67" s="184"/>
      <c r="T67" s="184"/>
      <c r="U67" s="184"/>
      <c r="V67" s="184"/>
      <c r="Z67" s="176"/>
    </row>
    <row r="68" spans="2:26" s="177" customFormat="1" ht="30" customHeight="1">
      <c r="B68" s="184"/>
      <c r="C68" s="184"/>
      <c r="D68" s="184"/>
      <c r="E68" s="184"/>
      <c r="F68" s="184"/>
      <c r="G68" s="184"/>
      <c r="H68" s="184"/>
      <c r="I68" s="184"/>
      <c r="J68" s="184"/>
      <c r="K68" s="184"/>
      <c r="L68" s="184"/>
      <c r="M68" s="184"/>
      <c r="N68" s="184"/>
      <c r="O68" s="184"/>
      <c r="P68" s="184"/>
      <c r="Q68" s="184"/>
      <c r="R68" s="184"/>
      <c r="S68" s="184"/>
      <c r="T68" s="184"/>
      <c r="U68" s="184"/>
      <c r="V68" s="184"/>
      <c r="Z68" s="176"/>
    </row>
    <row r="69" spans="2:26" s="177" customFormat="1" ht="30" customHeight="1">
      <c r="B69" s="184"/>
      <c r="C69" s="184"/>
      <c r="D69" s="184"/>
      <c r="E69" s="184"/>
      <c r="F69" s="184"/>
      <c r="G69" s="184"/>
      <c r="H69" s="184"/>
      <c r="I69" s="184"/>
      <c r="J69" s="184"/>
      <c r="K69" s="184"/>
      <c r="L69" s="184"/>
      <c r="M69" s="184"/>
      <c r="N69" s="184"/>
      <c r="O69" s="184"/>
      <c r="P69" s="184"/>
      <c r="Q69" s="184"/>
      <c r="R69" s="184"/>
      <c r="S69" s="184"/>
      <c r="T69" s="184"/>
      <c r="U69" s="184"/>
      <c r="V69" s="184"/>
      <c r="Z69" s="176"/>
    </row>
    <row r="70" spans="2:26" s="177" customFormat="1" ht="30" customHeight="1">
      <c r="B70" s="184"/>
      <c r="C70" s="184"/>
      <c r="D70" s="184"/>
      <c r="E70" s="184"/>
      <c r="F70" s="184"/>
      <c r="G70" s="184"/>
      <c r="H70" s="184"/>
      <c r="I70" s="184"/>
      <c r="J70" s="184"/>
      <c r="K70" s="184"/>
      <c r="L70" s="184"/>
      <c r="M70" s="184"/>
      <c r="N70" s="184"/>
      <c r="O70" s="184"/>
      <c r="P70" s="184"/>
      <c r="Q70" s="184"/>
      <c r="R70" s="184"/>
      <c r="S70" s="184"/>
      <c r="T70" s="184"/>
      <c r="U70" s="184"/>
      <c r="V70" s="184"/>
      <c r="Z70" s="176"/>
    </row>
    <row r="71" spans="2:26" s="177" customFormat="1" ht="30" customHeight="1">
      <c r="B71" s="184"/>
      <c r="C71" s="184"/>
      <c r="D71" s="184"/>
      <c r="E71" s="184"/>
      <c r="F71" s="184"/>
      <c r="G71" s="184"/>
      <c r="H71" s="184"/>
      <c r="I71" s="184"/>
      <c r="J71" s="184"/>
      <c r="K71" s="184"/>
      <c r="L71" s="184"/>
      <c r="M71" s="184"/>
      <c r="N71" s="184"/>
      <c r="O71" s="184"/>
      <c r="P71" s="184"/>
      <c r="Q71" s="184"/>
      <c r="R71" s="184"/>
      <c r="S71" s="184"/>
      <c r="T71" s="184"/>
      <c r="U71" s="184"/>
      <c r="V71" s="184"/>
      <c r="Z71" s="176"/>
    </row>
    <row r="72" spans="2:26" s="177" customFormat="1" ht="30" customHeight="1">
      <c r="B72" s="184"/>
      <c r="C72" s="184"/>
      <c r="D72" s="184"/>
      <c r="E72" s="184"/>
      <c r="F72" s="184"/>
      <c r="G72" s="184"/>
      <c r="H72" s="184"/>
      <c r="I72" s="184"/>
      <c r="J72" s="184"/>
      <c r="K72" s="184"/>
      <c r="L72" s="184"/>
      <c r="M72" s="184"/>
      <c r="N72" s="184"/>
      <c r="O72" s="184"/>
      <c r="P72" s="184"/>
      <c r="Q72" s="184"/>
      <c r="R72" s="184"/>
      <c r="S72" s="184"/>
      <c r="T72" s="184"/>
      <c r="U72" s="184"/>
      <c r="V72" s="184"/>
      <c r="Z72" s="176"/>
    </row>
    <row r="73" spans="2:26" s="177" customFormat="1" ht="30" customHeight="1">
      <c r="B73" s="184"/>
      <c r="C73" s="184"/>
      <c r="D73" s="184"/>
      <c r="E73" s="184"/>
      <c r="F73" s="184"/>
      <c r="G73" s="184"/>
      <c r="H73" s="184"/>
      <c r="I73" s="184"/>
      <c r="J73" s="184"/>
      <c r="K73" s="184"/>
      <c r="L73" s="184"/>
      <c r="M73" s="184"/>
      <c r="N73" s="184"/>
      <c r="O73" s="184"/>
      <c r="P73" s="184"/>
      <c r="Q73" s="184"/>
      <c r="R73" s="184"/>
      <c r="S73" s="184"/>
      <c r="T73" s="184"/>
      <c r="U73" s="184"/>
      <c r="V73" s="184"/>
      <c r="Z73" s="176"/>
    </row>
    <row r="74" spans="2:26" s="177" customFormat="1" ht="30" customHeight="1">
      <c r="B74" s="184"/>
      <c r="C74" s="184"/>
      <c r="D74" s="184"/>
      <c r="E74" s="184"/>
      <c r="F74" s="184"/>
      <c r="G74" s="184"/>
      <c r="H74" s="184"/>
      <c r="I74" s="184"/>
      <c r="J74" s="184"/>
      <c r="K74" s="184"/>
      <c r="L74" s="184"/>
      <c r="M74" s="184"/>
      <c r="N74" s="184"/>
      <c r="O74" s="184"/>
      <c r="P74" s="184"/>
      <c r="Q74" s="184"/>
      <c r="R74" s="184"/>
      <c r="S74" s="184"/>
      <c r="T74" s="184"/>
      <c r="U74" s="184"/>
      <c r="V74" s="184"/>
      <c r="Z74" s="176"/>
    </row>
    <row r="75" spans="2:26" s="177" customFormat="1" ht="30" customHeight="1">
      <c r="B75" s="184"/>
      <c r="C75" s="184"/>
      <c r="D75" s="184"/>
      <c r="E75" s="184"/>
      <c r="F75" s="184"/>
      <c r="G75" s="184"/>
      <c r="H75" s="184"/>
      <c r="I75" s="184"/>
      <c r="J75" s="184"/>
      <c r="K75" s="184"/>
      <c r="L75" s="184"/>
      <c r="M75" s="184"/>
      <c r="N75" s="184"/>
      <c r="O75" s="184"/>
      <c r="P75" s="184"/>
      <c r="Q75" s="184"/>
      <c r="R75" s="184"/>
      <c r="S75" s="184"/>
      <c r="T75" s="184"/>
      <c r="U75" s="184"/>
      <c r="V75" s="184"/>
      <c r="Z75" s="176"/>
    </row>
    <row r="76" spans="2:26" s="177" customFormat="1" ht="30" customHeight="1">
      <c r="B76" s="184"/>
      <c r="C76" s="184"/>
      <c r="D76" s="184"/>
      <c r="E76" s="184"/>
      <c r="F76" s="184"/>
      <c r="G76" s="184"/>
      <c r="H76" s="184"/>
      <c r="I76" s="184"/>
      <c r="J76" s="184"/>
      <c r="K76" s="184"/>
      <c r="L76" s="184"/>
      <c r="M76" s="184"/>
      <c r="N76" s="184"/>
      <c r="O76" s="184"/>
      <c r="P76" s="184"/>
      <c r="Q76" s="184"/>
      <c r="R76" s="184"/>
      <c r="S76" s="184"/>
      <c r="T76" s="184"/>
      <c r="U76" s="184"/>
      <c r="V76" s="184"/>
      <c r="Z76" s="176"/>
    </row>
    <row r="77" spans="2:26" s="177" customFormat="1" ht="30" customHeight="1">
      <c r="B77" s="184"/>
      <c r="C77" s="184"/>
      <c r="D77" s="184"/>
      <c r="E77" s="184"/>
      <c r="F77" s="184"/>
      <c r="G77" s="184"/>
      <c r="H77" s="184"/>
      <c r="I77" s="184"/>
      <c r="J77" s="184"/>
      <c r="K77" s="184"/>
      <c r="L77" s="184"/>
      <c r="M77" s="184"/>
      <c r="N77" s="184"/>
      <c r="O77" s="184"/>
      <c r="P77" s="184"/>
      <c r="Q77" s="184"/>
      <c r="R77" s="184"/>
      <c r="S77" s="184"/>
      <c r="T77" s="184"/>
      <c r="U77" s="184"/>
      <c r="V77" s="184"/>
      <c r="Z77" s="176"/>
    </row>
    <row r="78" spans="2:26" s="177" customFormat="1" ht="30" customHeight="1">
      <c r="B78" s="184"/>
      <c r="C78" s="184"/>
      <c r="D78" s="184"/>
      <c r="E78" s="184"/>
      <c r="F78" s="184"/>
      <c r="G78" s="184"/>
      <c r="H78" s="184"/>
      <c r="I78" s="184"/>
      <c r="J78" s="184"/>
      <c r="K78" s="184"/>
      <c r="L78" s="184"/>
      <c r="M78" s="184"/>
      <c r="N78" s="184"/>
      <c r="O78" s="184"/>
      <c r="P78" s="184"/>
      <c r="Q78" s="184"/>
      <c r="R78" s="184"/>
      <c r="S78" s="184"/>
      <c r="T78" s="184"/>
      <c r="U78" s="184"/>
      <c r="V78" s="184"/>
      <c r="Z78" s="176"/>
    </row>
    <row r="79" spans="2:26" s="177" customFormat="1" ht="30" customHeight="1">
      <c r="B79" s="184"/>
      <c r="C79" s="184"/>
      <c r="D79" s="184"/>
      <c r="E79" s="184"/>
      <c r="F79" s="184"/>
      <c r="G79" s="184"/>
      <c r="H79" s="184"/>
      <c r="I79" s="184"/>
      <c r="J79" s="184"/>
      <c r="K79" s="184"/>
      <c r="L79" s="184"/>
      <c r="M79" s="184"/>
      <c r="N79" s="184"/>
      <c r="O79" s="184"/>
      <c r="P79" s="184"/>
      <c r="Q79" s="184"/>
      <c r="R79" s="184"/>
      <c r="S79" s="184"/>
      <c r="T79" s="184"/>
      <c r="U79" s="184"/>
      <c r="V79" s="184"/>
      <c r="Z79" s="176"/>
    </row>
    <row r="80" spans="2:26" s="177" customFormat="1" ht="30" customHeight="1">
      <c r="B80" s="184"/>
      <c r="C80" s="184"/>
      <c r="D80" s="184"/>
      <c r="E80" s="184"/>
      <c r="F80" s="184"/>
      <c r="G80" s="184"/>
      <c r="H80" s="184"/>
      <c r="I80" s="184"/>
      <c r="J80" s="184"/>
      <c r="K80" s="184"/>
      <c r="L80" s="184"/>
      <c r="M80" s="184"/>
      <c r="N80" s="184"/>
      <c r="O80" s="184"/>
      <c r="P80" s="184"/>
      <c r="Q80" s="184"/>
      <c r="R80" s="184"/>
      <c r="S80" s="184"/>
      <c r="T80" s="184"/>
      <c r="U80" s="184"/>
      <c r="V80" s="184"/>
      <c r="Z80" s="176"/>
    </row>
    <row r="81" spans="2:26" s="177" customFormat="1" ht="30" customHeight="1">
      <c r="B81" s="184"/>
      <c r="C81" s="184"/>
      <c r="D81" s="184"/>
      <c r="E81" s="184"/>
      <c r="F81" s="184"/>
      <c r="G81" s="184"/>
      <c r="H81" s="184"/>
      <c r="I81" s="184"/>
      <c r="J81" s="184"/>
      <c r="K81" s="184"/>
      <c r="L81" s="184"/>
      <c r="M81" s="184"/>
      <c r="N81" s="184"/>
      <c r="O81" s="184"/>
      <c r="P81" s="184"/>
      <c r="Q81" s="184"/>
      <c r="R81" s="184"/>
      <c r="S81" s="184"/>
      <c r="T81" s="184"/>
      <c r="U81" s="184"/>
      <c r="V81" s="184"/>
      <c r="Z81" s="176"/>
    </row>
    <row r="82" spans="2:26" s="177" customFormat="1" ht="30" customHeight="1">
      <c r="B82" s="184"/>
      <c r="C82" s="184"/>
      <c r="D82" s="184"/>
      <c r="E82" s="184"/>
      <c r="F82" s="184"/>
      <c r="G82" s="184"/>
      <c r="H82" s="184"/>
      <c r="I82" s="184"/>
      <c r="J82" s="184"/>
      <c r="K82" s="184"/>
      <c r="L82" s="184"/>
      <c r="M82" s="184"/>
      <c r="N82" s="184"/>
      <c r="O82" s="184"/>
      <c r="P82" s="184"/>
      <c r="Q82" s="184"/>
      <c r="R82" s="184"/>
      <c r="S82" s="184"/>
      <c r="T82" s="184"/>
      <c r="U82" s="184"/>
      <c r="V82" s="184"/>
      <c r="Z82" s="176"/>
    </row>
    <row r="83" spans="2:26" s="177" customFormat="1" ht="30" customHeight="1">
      <c r="B83" s="184"/>
      <c r="C83" s="184"/>
      <c r="D83" s="184"/>
      <c r="E83" s="184"/>
      <c r="F83" s="184"/>
      <c r="G83" s="184"/>
      <c r="H83" s="184"/>
      <c r="I83" s="184"/>
      <c r="J83" s="184"/>
      <c r="K83" s="184"/>
      <c r="L83" s="184"/>
      <c r="M83" s="184"/>
      <c r="N83" s="184"/>
      <c r="O83" s="184"/>
      <c r="P83" s="184"/>
      <c r="Q83" s="184"/>
      <c r="R83" s="184"/>
      <c r="S83" s="184"/>
      <c r="T83" s="184"/>
      <c r="U83" s="184"/>
      <c r="V83" s="184"/>
      <c r="Z83" s="176"/>
    </row>
    <row r="84" spans="2:26" s="177" customFormat="1" ht="30" customHeight="1">
      <c r="B84" s="184"/>
      <c r="C84" s="184"/>
      <c r="D84" s="184"/>
      <c r="E84" s="184"/>
      <c r="F84" s="184"/>
      <c r="G84" s="184"/>
      <c r="H84" s="184"/>
      <c r="I84" s="184"/>
      <c r="J84" s="184"/>
      <c r="K84" s="184"/>
      <c r="L84" s="184"/>
      <c r="M84" s="184"/>
      <c r="N84" s="184"/>
      <c r="O84" s="184"/>
      <c r="P84" s="184"/>
      <c r="Q84" s="184"/>
      <c r="R84" s="184"/>
      <c r="S84" s="184"/>
      <c r="T84" s="184"/>
      <c r="U84" s="184"/>
      <c r="V84" s="184"/>
      <c r="Z84" s="176"/>
    </row>
    <row r="85" spans="2:26" s="177" customFormat="1" ht="30" customHeight="1">
      <c r="B85" s="184"/>
      <c r="C85" s="184"/>
      <c r="D85" s="184"/>
      <c r="E85" s="184"/>
      <c r="F85" s="184"/>
      <c r="G85" s="184"/>
      <c r="H85" s="184"/>
      <c r="I85" s="184"/>
      <c r="J85" s="184"/>
      <c r="K85" s="184"/>
      <c r="L85" s="184"/>
      <c r="M85" s="184"/>
      <c r="N85" s="184"/>
      <c r="O85" s="184"/>
      <c r="P85" s="184"/>
      <c r="Q85" s="184"/>
      <c r="R85" s="184"/>
      <c r="S85" s="184"/>
      <c r="T85" s="184"/>
      <c r="U85" s="184"/>
      <c r="V85" s="184"/>
      <c r="Z85" s="176"/>
    </row>
    <row r="86" spans="2:26" s="177" customFormat="1" ht="30" customHeight="1">
      <c r="B86" s="184"/>
      <c r="C86" s="184"/>
      <c r="D86" s="184"/>
      <c r="E86" s="184"/>
      <c r="F86" s="184"/>
      <c r="G86" s="184"/>
      <c r="H86" s="184"/>
      <c r="I86" s="184"/>
      <c r="J86" s="184"/>
      <c r="K86" s="184"/>
      <c r="L86" s="184"/>
      <c r="M86" s="184"/>
      <c r="N86" s="184"/>
      <c r="O86" s="184"/>
      <c r="P86" s="184"/>
      <c r="Q86" s="184"/>
      <c r="R86" s="184"/>
      <c r="S86" s="184"/>
      <c r="T86" s="184"/>
      <c r="U86" s="184"/>
      <c r="V86" s="184"/>
      <c r="Z86" s="176"/>
    </row>
    <row r="87" spans="2:26" s="177" customFormat="1" ht="30" customHeight="1">
      <c r="B87" s="184"/>
      <c r="C87" s="184"/>
      <c r="D87" s="184"/>
      <c r="E87" s="184"/>
      <c r="F87" s="184"/>
      <c r="G87" s="184"/>
      <c r="H87" s="184"/>
      <c r="I87" s="184"/>
      <c r="J87" s="184"/>
      <c r="K87" s="184"/>
      <c r="L87" s="184"/>
      <c r="M87" s="184"/>
      <c r="N87" s="184"/>
      <c r="O87" s="184"/>
      <c r="P87" s="184"/>
      <c r="Q87" s="184"/>
      <c r="R87" s="184"/>
      <c r="S87" s="184"/>
      <c r="T87" s="184"/>
      <c r="U87" s="184"/>
      <c r="V87" s="184"/>
      <c r="Z87" s="176"/>
    </row>
    <row r="88" spans="2:26" s="177" customFormat="1" ht="30" customHeight="1">
      <c r="B88" s="184"/>
      <c r="C88" s="184"/>
      <c r="D88" s="184"/>
      <c r="E88" s="184"/>
      <c r="F88" s="184"/>
      <c r="G88" s="184"/>
      <c r="H88" s="184"/>
      <c r="I88" s="184"/>
      <c r="J88" s="184"/>
      <c r="K88" s="184"/>
      <c r="L88" s="184"/>
      <c r="M88" s="184"/>
      <c r="N88" s="184"/>
      <c r="O88" s="184"/>
      <c r="P88" s="184"/>
      <c r="Q88" s="184"/>
      <c r="R88" s="184"/>
      <c r="S88" s="184"/>
      <c r="T88" s="184"/>
      <c r="U88" s="184"/>
      <c r="V88" s="184"/>
      <c r="Z88" s="176"/>
    </row>
    <row r="89" spans="2:26" s="177" customFormat="1" ht="30" customHeight="1">
      <c r="B89" s="184"/>
      <c r="C89" s="184"/>
      <c r="D89" s="184"/>
      <c r="E89" s="184"/>
      <c r="F89" s="184"/>
      <c r="G89" s="184"/>
      <c r="H89" s="184"/>
      <c r="I89" s="184"/>
      <c r="J89" s="184"/>
      <c r="K89" s="184"/>
      <c r="L89" s="184"/>
      <c r="M89" s="184"/>
      <c r="N89" s="184"/>
      <c r="O89" s="184"/>
      <c r="P89" s="184"/>
      <c r="Q89" s="184"/>
      <c r="R89" s="184"/>
      <c r="S89" s="184"/>
      <c r="T89" s="184"/>
      <c r="U89" s="184"/>
      <c r="V89" s="184"/>
      <c r="Z89" s="176"/>
    </row>
    <row r="90" spans="2:26" s="177" customFormat="1" ht="30" customHeight="1">
      <c r="B90" s="184"/>
      <c r="C90" s="184"/>
      <c r="D90" s="184"/>
      <c r="E90" s="184"/>
      <c r="F90" s="184"/>
      <c r="G90" s="184"/>
      <c r="H90" s="184"/>
      <c r="I90" s="184"/>
      <c r="J90" s="184"/>
      <c r="K90" s="184"/>
      <c r="L90" s="184"/>
      <c r="M90" s="184"/>
      <c r="N90" s="184"/>
      <c r="O90" s="184"/>
      <c r="P90" s="184"/>
      <c r="Q90" s="184"/>
      <c r="R90" s="184"/>
      <c r="S90" s="184"/>
      <c r="T90" s="184"/>
      <c r="U90" s="184"/>
      <c r="V90" s="184"/>
      <c r="Z90" s="176"/>
    </row>
    <row r="91" spans="2:26" s="177" customFormat="1" ht="30" customHeight="1">
      <c r="B91" s="184"/>
      <c r="C91" s="184"/>
      <c r="D91" s="184"/>
      <c r="E91" s="184"/>
      <c r="F91" s="184"/>
      <c r="G91" s="184"/>
      <c r="H91" s="184"/>
      <c r="I91" s="184"/>
      <c r="J91" s="184"/>
      <c r="K91" s="184"/>
      <c r="L91" s="184"/>
      <c r="M91" s="184"/>
      <c r="N91" s="184"/>
      <c r="O91" s="184"/>
      <c r="P91" s="184"/>
      <c r="Q91" s="184"/>
      <c r="R91" s="184"/>
      <c r="S91" s="184"/>
      <c r="T91" s="184"/>
      <c r="U91" s="184"/>
      <c r="V91" s="184"/>
      <c r="Z91" s="176"/>
    </row>
    <row r="92" spans="2:26" s="177" customFormat="1" ht="30" customHeight="1">
      <c r="B92" s="184"/>
      <c r="C92" s="184"/>
      <c r="D92" s="184"/>
      <c r="E92" s="184"/>
      <c r="F92" s="184"/>
      <c r="G92" s="184"/>
      <c r="H92" s="184"/>
      <c r="I92" s="184"/>
      <c r="J92" s="184"/>
      <c r="K92" s="184"/>
      <c r="L92" s="184"/>
      <c r="M92" s="184"/>
      <c r="N92" s="184"/>
      <c r="O92" s="184"/>
      <c r="P92" s="184"/>
      <c r="Q92" s="184"/>
      <c r="R92" s="184"/>
      <c r="S92" s="184"/>
      <c r="T92" s="184"/>
      <c r="U92" s="184"/>
      <c r="V92" s="184"/>
      <c r="Z92" s="176"/>
    </row>
    <row r="93" spans="2:26" s="177" customFormat="1" ht="30" customHeight="1">
      <c r="B93" s="184"/>
      <c r="C93" s="184"/>
      <c r="D93" s="184"/>
      <c r="E93" s="184"/>
      <c r="F93" s="184"/>
      <c r="G93" s="184"/>
      <c r="H93" s="184"/>
      <c r="I93" s="184"/>
      <c r="J93" s="184"/>
      <c r="K93" s="184"/>
      <c r="L93" s="184"/>
      <c r="M93" s="184"/>
      <c r="N93" s="184"/>
      <c r="O93" s="184"/>
      <c r="P93" s="184"/>
      <c r="Q93" s="184"/>
      <c r="R93" s="184"/>
      <c r="S93" s="184"/>
      <c r="T93" s="184"/>
      <c r="U93" s="184"/>
      <c r="V93" s="184"/>
      <c r="Z93" s="176"/>
    </row>
    <row r="94" spans="2:26" s="177" customFormat="1" ht="30" customHeight="1">
      <c r="B94" s="184"/>
      <c r="C94" s="184"/>
      <c r="D94" s="184"/>
      <c r="E94" s="184"/>
      <c r="F94" s="184"/>
      <c r="G94" s="184"/>
      <c r="H94" s="184"/>
      <c r="I94" s="184"/>
      <c r="J94" s="184"/>
      <c r="K94" s="184"/>
      <c r="L94" s="184"/>
      <c r="M94" s="184"/>
      <c r="N94" s="184"/>
      <c r="O94" s="184"/>
      <c r="P94" s="184"/>
      <c r="Q94" s="184"/>
      <c r="R94" s="184"/>
      <c r="S94" s="184"/>
      <c r="T94" s="184"/>
      <c r="U94" s="184"/>
      <c r="V94" s="184"/>
      <c r="Z94" s="176"/>
    </row>
    <row r="95" spans="2:26" s="177" customFormat="1" ht="30" customHeight="1">
      <c r="B95" s="184"/>
      <c r="C95" s="184"/>
      <c r="D95" s="184"/>
      <c r="E95" s="184"/>
      <c r="F95" s="184"/>
      <c r="G95" s="184"/>
      <c r="H95" s="184"/>
      <c r="I95" s="184"/>
      <c r="J95" s="184"/>
      <c r="K95" s="184"/>
      <c r="L95" s="184"/>
      <c r="M95" s="184"/>
      <c r="N95" s="184"/>
      <c r="O95" s="184"/>
      <c r="P95" s="184"/>
      <c r="Q95" s="184"/>
      <c r="R95" s="184"/>
      <c r="S95" s="184"/>
      <c r="T95" s="184"/>
      <c r="U95" s="184"/>
      <c r="V95" s="184"/>
      <c r="Z95" s="176"/>
    </row>
    <row r="96" spans="2:26" s="177" customFormat="1" ht="30" customHeight="1">
      <c r="B96" s="184"/>
      <c r="C96" s="184"/>
      <c r="D96" s="184"/>
      <c r="E96" s="184"/>
      <c r="F96" s="184"/>
      <c r="G96" s="184"/>
      <c r="H96" s="184"/>
      <c r="I96" s="184"/>
      <c r="J96" s="184"/>
      <c r="K96" s="184"/>
      <c r="L96" s="184"/>
      <c r="M96" s="184"/>
      <c r="N96" s="184"/>
      <c r="O96" s="184"/>
      <c r="P96" s="184"/>
      <c r="Q96" s="184"/>
      <c r="R96" s="184"/>
      <c r="S96" s="184"/>
      <c r="T96" s="184"/>
      <c r="U96" s="184"/>
      <c r="V96" s="184"/>
      <c r="Z96" s="176"/>
    </row>
    <row r="97" spans="2:26" s="177" customFormat="1" ht="30" customHeight="1">
      <c r="B97" s="184"/>
      <c r="C97" s="184"/>
      <c r="D97" s="184"/>
      <c r="E97" s="184"/>
      <c r="F97" s="184"/>
      <c r="G97" s="184"/>
      <c r="H97" s="184"/>
      <c r="I97" s="184"/>
      <c r="J97" s="184"/>
      <c r="K97" s="184"/>
      <c r="L97" s="184"/>
      <c r="M97" s="184"/>
      <c r="N97" s="184"/>
      <c r="O97" s="184"/>
      <c r="P97" s="184"/>
      <c r="Q97" s="184"/>
      <c r="R97" s="184"/>
      <c r="S97" s="184"/>
      <c r="T97" s="184"/>
      <c r="U97" s="184"/>
      <c r="V97" s="184"/>
      <c r="Z97" s="176"/>
    </row>
    <row r="98" spans="2:26" s="177" customFormat="1" ht="30" customHeight="1">
      <c r="B98" s="184"/>
      <c r="C98" s="184"/>
      <c r="D98" s="184"/>
      <c r="E98" s="184"/>
      <c r="F98" s="184"/>
      <c r="G98" s="184"/>
      <c r="H98" s="184"/>
      <c r="I98" s="184"/>
      <c r="J98" s="184"/>
      <c r="K98" s="184"/>
      <c r="L98" s="184"/>
      <c r="M98" s="184"/>
      <c r="N98" s="184"/>
      <c r="O98" s="184"/>
      <c r="P98" s="184"/>
      <c r="Q98" s="184"/>
      <c r="R98" s="184"/>
      <c r="S98" s="184"/>
      <c r="T98" s="184"/>
      <c r="U98" s="184"/>
      <c r="V98" s="184"/>
      <c r="Z98" s="176"/>
    </row>
    <row r="99" spans="2:26" s="177" customFormat="1" ht="30" customHeight="1">
      <c r="B99" s="184"/>
      <c r="C99" s="184"/>
      <c r="D99" s="184"/>
      <c r="E99" s="184"/>
      <c r="F99" s="184"/>
      <c r="G99" s="184"/>
      <c r="H99" s="184"/>
      <c r="I99" s="184"/>
      <c r="J99" s="184"/>
      <c r="K99" s="184"/>
      <c r="L99" s="184"/>
      <c r="M99" s="184"/>
      <c r="N99" s="184"/>
      <c r="O99" s="184"/>
      <c r="P99" s="184"/>
      <c r="Q99" s="184"/>
      <c r="R99" s="184"/>
      <c r="S99" s="184"/>
      <c r="T99" s="184"/>
      <c r="U99" s="184"/>
      <c r="V99" s="184"/>
      <c r="Z99" s="176"/>
    </row>
    <row r="100" spans="2:26" s="177" customFormat="1" ht="30" customHeight="1">
      <c r="B100" s="184"/>
      <c r="C100" s="184"/>
      <c r="D100" s="184"/>
      <c r="E100" s="184"/>
      <c r="F100" s="184"/>
      <c r="G100" s="184"/>
      <c r="H100" s="184"/>
      <c r="I100" s="184"/>
      <c r="J100" s="184"/>
      <c r="K100" s="184"/>
      <c r="L100" s="184"/>
      <c r="M100" s="184"/>
      <c r="N100" s="184"/>
      <c r="O100" s="184"/>
      <c r="P100" s="184"/>
      <c r="Q100" s="184"/>
      <c r="R100" s="184"/>
      <c r="S100" s="184"/>
      <c r="T100" s="184"/>
      <c r="U100" s="184"/>
      <c r="V100" s="184"/>
      <c r="Z100" s="176"/>
    </row>
    <row r="101" spans="2:26" s="177" customFormat="1" ht="30" customHeight="1">
      <c r="B101" s="184"/>
      <c r="C101" s="184"/>
      <c r="D101" s="184"/>
      <c r="E101" s="184"/>
      <c r="F101" s="184"/>
      <c r="G101" s="184"/>
      <c r="H101" s="184"/>
      <c r="I101" s="184"/>
      <c r="J101" s="184"/>
      <c r="K101" s="184"/>
      <c r="L101" s="184"/>
      <c r="M101" s="184"/>
      <c r="N101" s="184"/>
      <c r="O101" s="184"/>
      <c r="P101" s="184"/>
      <c r="Q101" s="184"/>
      <c r="R101" s="184"/>
      <c r="S101" s="184"/>
      <c r="T101" s="184"/>
      <c r="U101" s="184"/>
      <c r="V101" s="184"/>
      <c r="Z101" s="176"/>
    </row>
    <row r="102" spans="2:26" s="177" customFormat="1" ht="30" customHeight="1">
      <c r="B102" s="184"/>
      <c r="C102" s="184"/>
      <c r="D102" s="184"/>
      <c r="E102" s="184"/>
      <c r="F102" s="184"/>
      <c r="G102" s="184"/>
      <c r="H102" s="184"/>
      <c r="I102" s="184"/>
      <c r="J102" s="184"/>
      <c r="K102" s="184"/>
      <c r="L102" s="184"/>
      <c r="M102" s="184"/>
      <c r="N102" s="184"/>
      <c r="O102" s="184"/>
      <c r="P102" s="184"/>
      <c r="Q102" s="184"/>
      <c r="R102" s="184"/>
      <c r="S102" s="184"/>
      <c r="T102" s="184"/>
      <c r="U102" s="184"/>
      <c r="V102" s="184"/>
      <c r="Z102" s="176"/>
    </row>
    <row r="103" spans="2:26" s="177" customFormat="1" ht="30" customHeight="1">
      <c r="B103" s="184"/>
      <c r="C103" s="184"/>
      <c r="D103" s="184"/>
      <c r="E103" s="184"/>
      <c r="F103" s="184"/>
      <c r="G103" s="184"/>
      <c r="H103" s="184"/>
      <c r="I103" s="184"/>
      <c r="J103" s="184"/>
      <c r="K103" s="184"/>
      <c r="L103" s="184"/>
      <c r="M103" s="184"/>
      <c r="N103" s="184"/>
      <c r="O103" s="184"/>
      <c r="P103" s="184"/>
      <c r="Q103" s="184"/>
      <c r="R103" s="184"/>
      <c r="S103" s="184"/>
      <c r="T103" s="184"/>
      <c r="U103" s="184"/>
      <c r="V103" s="184"/>
      <c r="Z103" s="176"/>
    </row>
    <row r="104" spans="2:26" s="177" customFormat="1" ht="30" customHeight="1">
      <c r="B104" s="184"/>
      <c r="C104" s="184"/>
      <c r="D104" s="184"/>
      <c r="E104" s="184"/>
      <c r="F104" s="184"/>
      <c r="G104" s="184"/>
      <c r="H104" s="184"/>
      <c r="I104" s="184"/>
      <c r="J104" s="184"/>
      <c r="K104" s="184"/>
      <c r="L104" s="184"/>
      <c r="M104" s="184"/>
      <c r="N104" s="184"/>
      <c r="O104" s="184"/>
      <c r="P104" s="184"/>
      <c r="Q104" s="184"/>
      <c r="R104" s="184"/>
      <c r="S104" s="184"/>
      <c r="T104" s="184"/>
      <c r="U104" s="184"/>
      <c r="V104" s="184"/>
      <c r="Z104" s="176"/>
    </row>
    <row r="105" spans="2:26" s="177" customFormat="1" ht="30" customHeight="1">
      <c r="B105" s="184"/>
      <c r="C105" s="184"/>
      <c r="D105" s="184"/>
      <c r="E105" s="184"/>
      <c r="F105" s="184"/>
      <c r="G105" s="184"/>
      <c r="H105" s="184"/>
      <c r="I105" s="184"/>
      <c r="J105" s="184"/>
      <c r="K105" s="184"/>
      <c r="L105" s="184"/>
      <c r="M105" s="184"/>
      <c r="N105" s="184"/>
      <c r="O105" s="184"/>
      <c r="P105" s="184"/>
      <c r="Q105" s="184"/>
      <c r="R105" s="184"/>
      <c r="S105" s="184"/>
      <c r="T105" s="184"/>
      <c r="U105" s="184"/>
      <c r="V105" s="184"/>
      <c r="Z105" s="176"/>
    </row>
    <row r="106" spans="2:26" s="177" customFormat="1" ht="30" customHeight="1">
      <c r="B106" s="184"/>
      <c r="C106" s="184"/>
      <c r="D106" s="184"/>
      <c r="E106" s="184"/>
      <c r="F106" s="184"/>
      <c r="G106" s="184"/>
      <c r="H106" s="184"/>
      <c r="I106" s="184"/>
      <c r="J106" s="184"/>
      <c r="K106" s="184"/>
      <c r="L106" s="184"/>
      <c r="M106" s="184"/>
      <c r="N106" s="184"/>
      <c r="O106" s="184"/>
      <c r="P106" s="184"/>
      <c r="Q106" s="184"/>
      <c r="R106" s="184"/>
      <c r="S106" s="184"/>
      <c r="T106" s="184"/>
      <c r="U106" s="184"/>
      <c r="V106" s="184"/>
      <c r="Z106" s="176"/>
    </row>
    <row r="107" spans="2:26" s="177" customFormat="1" ht="30" customHeight="1">
      <c r="B107" s="184"/>
      <c r="C107" s="184"/>
      <c r="D107" s="184"/>
      <c r="E107" s="184"/>
      <c r="F107" s="184"/>
      <c r="G107" s="184"/>
      <c r="H107" s="184"/>
      <c r="I107" s="184"/>
      <c r="J107" s="184"/>
      <c r="K107" s="184"/>
      <c r="L107" s="184"/>
      <c r="M107" s="184"/>
      <c r="N107" s="184"/>
      <c r="O107" s="184"/>
      <c r="P107" s="184"/>
      <c r="Q107" s="184"/>
      <c r="R107" s="184"/>
      <c r="S107" s="184"/>
      <c r="T107" s="184"/>
      <c r="U107" s="184"/>
      <c r="V107" s="184"/>
      <c r="Z107" s="176"/>
    </row>
    <row r="108" spans="2:26" s="177" customFormat="1" ht="30" customHeight="1">
      <c r="B108" s="184"/>
      <c r="C108" s="184"/>
      <c r="D108" s="184"/>
      <c r="E108" s="184"/>
      <c r="F108" s="184"/>
      <c r="G108" s="184"/>
      <c r="H108" s="184"/>
      <c r="I108" s="184"/>
      <c r="J108" s="184"/>
      <c r="K108" s="184"/>
      <c r="L108" s="184"/>
      <c r="M108" s="184"/>
      <c r="N108" s="184"/>
      <c r="O108" s="184"/>
      <c r="P108" s="184"/>
      <c r="Q108" s="184"/>
      <c r="R108" s="184"/>
      <c r="S108" s="184"/>
      <c r="T108" s="184"/>
      <c r="U108" s="184"/>
      <c r="V108" s="184"/>
      <c r="Z108" s="176"/>
    </row>
    <row r="109" spans="2:26" s="177" customFormat="1" ht="30" customHeight="1">
      <c r="B109" s="184"/>
      <c r="C109" s="184"/>
      <c r="D109" s="184"/>
      <c r="E109" s="184"/>
      <c r="F109" s="184"/>
      <c r="G109" s="184"/>
      <c r="H109" s="184"/>
      <c r="I109" s="184"/>
      <c r="J109" s="184"/>
      <c r="K109" s="184"/>
      <c r="L109" s="184"/>
      <c r="M109" s="184"/>
      <c r="N109" s="184"/>
      <c r="O109" s="184"/>
      <c r="P109" s="184"/>
      <c r="Q109" s="184"/>
      <c r="R109" s="184"/>
      <c r="S109" s="184"/>
      <c r="T109" s="184"/>
      <c r="U109" s="184"/>
      <c r="V109" s="184"/>
      <c r="Z109" s="176"/>
    </row>
    <row r="110" spans="2:26" s="177" customFormat="1" ht="30" customHeight="1">
      <c r="B110" s="184"/>
      <c r="C110" s="184"/>
      <c r="D110" s="184"/>
      <c r="E110" s="184"/>
      <c r="F110" s="184"/>
      <c r="G110" s="184"/>
      <c r="H110" s="184"/>
      <c r="I110" s="184"/>
      <c r="J110" s="184"/>
      <c r="K110" s="184"/>
      <c r="L110" s="184"/>
      <c r="M110" s="184"/>
      <c r="N110" s="184"/>
      <c r="O110" s="184"/>
      <c r="P110" s="184"/>
      <c r="Q110" s="184"/>
      <c r="R110" s="184"/>
      <c r="S110" s="184"/>
      <c r="T110" s="184"/>
      <c r="U110" s="184"/>
      <c r="V110" s="184"/>
      <c r="Z110" s="176"/>
    </row>
    <row r="111" spans="2:26" s="177" customFormat="1" ht="30" customHeight="1">
      <c r="B111" s="184"/>
      <c r="C111" s="184"/>
      <c r="D111" s="184"/>
      <c r="E111" s="184"/>
      <c r="F111" s="184"/>
      <c r="G111" s="184"/>
      <c r="H111" s="184"/>
      <c r="I111" s="184"/>
      <c r="J111" s="184"/>
      <c r="K111" s="184"/>
      <c r="L111" s="184"/>
      <c r="M111" s="184"/>
      <c r="N111" s="184"/>
      <c r="O111" s="184"/>
      <c r="P111" s="184"/>
      <c r="Q111" s="184"/>
      <c r="R111" s="184"/>
      <c r="S111" s="184"/>
      <c r="T111" s="184"/>
      <c r="U111" s="184"/>
      <c r="V111" s="184"/>
      <c r="Z111" s="176"/>
    </row>
    <row r="112" spans="2:26" s="177" customFormat="1" ht="30" customHeight="1">
      <c r="B112" s="184"/>
      <c r="C112" s="184"/>
      <c r="D112" s="184"/>
      <c r="E112" s="184"/>
      <c r="F112" s="184"/>
      <c r="G112" s="184"/>
      <c r="H112" s="184"/>
      <c r="I112" s="184"/>
      <c r="J112" s="184"/>
      <c r="K112" s="184"/>
      <c r="L112" s="184"/>
      <c r="M112" s="184"/>
      <c r="N112" s="184"/>
      <c r="O112" s="184"/>
      <c r="P112" s="184"/>
      <c r="Q112" s="184"/>
      <c r="R112" s="184"/>
      <c r="S112" s="184"/>
      <c r="T112" s="184"/>
      <c r="U112" s="184"/>
      <c r="V112" s="184"/>
      <c r="Z112" s="176"/>
    </row>
    <row r="113" spans="2:26" s="177" customFormat="1" ht="30" customHeight="1">
      <c r="B113" s="184"/>
      <c r="C113" s="184"/>
      <c r="D113" s="184"/>
      <c r="E113" s="184"/>
      <c r="F113" s="184"/>
      <c r="G113" s="184"/>
      <c r="H113" s="184"/>
      <c r="I113" s="184"/>
      <c r="J113" s="184"/>
      <c r="K113" s="184"/>
      <c r="L113" s="184"/>
      <c r="M113" s="184"/>
      <c r="N113" s="184"/>
      <c r="O113" s="184"/>
      <c r="P113" s="184"/>
      <c r="Q113" s="184"/>
      <c r="R113" s="184"/>
      <c r="S113" s="184"/>
      <c r="T113" s="184"/>
      <c r="U113" s="184"/>
      <c r="V113" s="184"/>
      <c r="Z113" s="176"/>
    </row>
  </sheetData>
  <sheetProtection algorithmName="SHA-512" hashValue="BQF3rB75Vm7OCtRmFTQ0Myggo+goU9TpmBqt76tCJ2IV0sEERLAW01t2TnB6VkZvphzeFyAa3pdeKTqqbLepeg==" saltValue="HlCOkRb7N5SG3Kgn9IQpcw==" spinCount="100000" sheet="1"/>
  <mergeCells count="50">
    <mergeCell ref="K6:K7"/>
    <mergeCell ref="L6:L7"/>
    <mergeCell ref="R6:R7"/>
    <mergeCell ref="S6:S7"/>
    <mergeCell ref="M6:M7"/>
    <mergeCell ref="A1:B2"/>
    <mergeCell ref="C1:Y2"/>
    <mergeCell ref="B4:Y4"/>
    <mergeCell ref="A6:A7"/>
    <mergeCell ref="B6:B7"/>
    <mergeCell ref="C6:C7"/>
    <mergeCell ref="D6:D7"/>
    <mergeCell ref="E6:E7"/>
    <mergeCell ref="F6:F7"/>
    <mergeCell ref="G6:G7"/>
    <mergeCell ref="H6:H7"/>
    <mergeCell ref="I6:I7"/>
    <mergeCell ref="J6:J7"/>
    <mergeCell ref="A18:A19"/>
    <mergeCell ref="W18:Y19"/>
    <mergeCell ref="T6:T7"/>
    <mergeCell ref="U6:U7"/>
    <mergeCell ref="V6:V7"/>
    <mergeCell ref="W6:Y7"/>
    <mergeCell ref="A8:A9"/>
    <mergeCell ref="G8:G9"/>
    <mergeCell ref="L8:L9"/>
    <mergeCell ref="Q8:Q9"/>
    <mergeCell ref="V8:V9"/>
    <mergeCell ref="W8:Y9"/>
    <mergeCell ref="N6:N7"/>
    <mergeCell ref="O6:O7"/>
    <mergeCell ref="P6:P7"/>
    <mergeCell ref="Q6:Q7"/>
    <mergeCell ref="A20:A21"/>
    <mergeCell ref="W20:Y21"/>
    <mergeCell ref="W10:Y11"/>
    <mergeCell ref="A12:A13"/>
    <mergeCell ref="W12:Y13"/>
    <mergeCell ref="A14:A15"/>
    <mergeCell ref="W14:Y15"/>
    <mergeCell ref="A10:A11"/>
    <mergeCell ref="F10:G23"/>
    <mergeCell ref="K10:L23"/>
    <mergeCell ref="P10:Q23"/>
    <mergeCell ref="U10:V23"/>
    <mergeCell ref="A22:A23"/>
    <mergeCell ref="W22:Y23"/>
    <mergeCell ref="A16:A17"/>
    <mergeCell ref="W16:Y17"/>
  </mergeCells>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8062-762C-4E42-8D0A-043B697E7943}">
  <sheetPr codeName="Hoja4"/>
  <dimension ref="A1:H35"/>
  <sheetViews>
    <sheetView showGridLines="0" tabSelected="1" workbookViewId="0">
      <selection activeCell="A23" sqref="A23:H23"/>
    </sheetView>
  </sheetViews>
  <sheetFormatPr defaultColWidth="11.42578125" defaultRowHeight="14.25"/>
  <cols>
    <col min="1" max="16384" width="11.42578125" style="134"/>
  </cols>
  <sheetData>
    <row r="1" spans="1:8" ht="31.5" customHeight="1" thickBot="1">
      <c r="A1" s="221" t="s">
        <v>671</v>
      </c>
      <c r="B1" s="222"/>
      <c r="C1" s="222"/>
      <c r="D1" s="222"/>
      <c r="E1" s="222"/>
      <c r="F1" s="222"/>
      <c r="G1" s="222"/>
      <c r="H1" s="223"/>
    </row>
    <row r="2" spans="1:8" ht="15" customHeight="1">
      <c r="A2" s="226"/>
      <c r="B2" s="227"/>
      <c r="C2" s="227"/>
      <c r="D2" s="227"/>
      <c r="E2" s="227"/>
      <c r="F2" s="227"/>
      <c r="G2" s="227"/>
      <c r="H2" s="228"/>
    </row>
    <row r="3" spans="1:8" s="150" customFormat="1" ht="36.75" customHeight="1">
      <c r="A3" s="220" t="s">
        <v>672</v>
      </c>
      <c r="B3" s="218"/>
      <c r="C3" s="218"/>
      <c r="D3" s="218"/>
      <c r="E3" s="218"/>
      <c r="F3" s="218"/>
      <c r="G3" s="218"/>
      <c r="H3" s="219"/>
    </row>
    <row r="4" spans="1:8" s="150" customFormat="1" ht="25.5" customHeight="1">
      <c r="A4" s="216" t="s">
        <v>673</v>
      </c>
      <c r="B4" s="224"/>
      <c r="C4" s="224"/>
      <c r="D4" s="224"/>
      <c r="E4" s="224"/>
      <c r="F4" s="224"/>
      <c r="G4" s="224"/>
      <c r="H4" s="225"/>
    </row>
    <row r="5" spans="1:8" s="150" customFormat="1" ht="29.25" customHeight="1">
      <c r="A5" s="217" t="s">
        <v>674</v>
      </c>
      <c r="B5" s="218"/>
      <c r="C5" s="218"/>
      <c r="D5" s="218"/>
      <c r="E5" s="218"/>
      <c r="F5" s="218"/>
      <c r="G5" s="218"/>
      <c r="H5" s="219"/>
    </row>
    <row r="6" spans="1:8" s="150" customFormat="1" ht="40.5" customHeight="1">
      <c r="A6" s="220" t="s">
        <v>675</v>
      </c>
      <c r="B6" s="218"/>
      <c r="C6" s="218"/>
      <c r="D6" s="218"/>
      <c r="E6" s="218"/>
      <c r="F6" s="218"/>
      <c r="G6" s="218"/>
      <c r="H6" s="219"/>
    </row>
    <row r="7" spans="1:8" s="150" customFormat="1" ht="62.25" customHeight="1">
      <c r="A7" s="217" t="s">
        <v>676</v>
      </c>
      <c r="B7" s="218"/>
      <c r="C7" s="218"/>
      <c r="D7" s="218"/>
      <c r="E7" s="218"/>
      <c r="F7" s="218"/>
      <c r="G7" s="218"/>
      <c r="H7" s="219"/>
    </row>
    <row r="8" spans="1:8" s="150" customFormat="1" ht="54" customHeight="1">
      <c r="A8" s="220" t="s">
        <v>677</v>
      </c>
      <c r="B8" s="218"/>
      <c r="C8" s="218"/>
      <c r="D8" s="218"/>
      <c r="E8" s="218"/>
      <c r="F8" s="218"/>
      <c r="G8" s="218"/>
      <c r="H8" s="219"/>
    </row>
    <row r="9" spans="1:8" s="150" customFormat="1" ht="41.25" customHeight="1">
      <c r="A9" s="220" t="s">
        <v>678</v>
      </c>
      <c r="B9" s="218"/>
      <c r="C9" s="218"/>
      <c r="D9" s="218"/>
      <c r="E9" s="218"/>
      <c r="F9" s="218"/>
      <c r="G9" s="218"/>
      <c r="H9" s="219"/>
    </row>
    <row r="10" spans="1:8" s="150" customFormat="1" ht="45.75" customHeight="1">
      <c r="A10" s="220" t="s">
        <v>679</v>
      </c>
      <c r="B10" s="218"/>
      <c r="C10" s="218"/>
      <c r="D10" s="218"/>
      <c r="E10" s="218"/>
      <c r="F10" s="218"/>
      <c r="G10" s="218"/>
      <c r="H10" s="219"/>
    </row>
    <row r="11" spans="1:8" s="150" customFormat="1" ht="110.25" customHeight="1">
      <c r="A11" s="213" t="s">
        <v>680</v>
      </c>
      <c r="B11" s="214"/>
      <c r="C11" s="214"/>
      <c r="D11" s="214"/>
      <c r="E11" s="214"/>
      <c r="F11" s="214"/>
      <c r="G11" s="214"/>
      <c r="H11" s="215"/>
    </row>
    <row r="12" spans="1:8" s="150" customFormat="1" ht="168.75" customHeight="1">
      <c r="A12" s="213" t="s">
        <v>681</v>
      </c>
      <c r="B12" s="214"/>
      <c r="C12" s="214"/>
      <c r="D12" s="214"/>
      <c r="E12" s="214"/>
      <c r="F12" s="214"/>
      <c r="G12" s="214"/>
      <c r="H12" s="215"/>
    </row>
    <row r="13" spans="1:8" s="150" customFormat="1" ht="53.25" customHeight="1">
      <c r="A13" s="213" t="s">
        <v>682</v>
      </c>
      <c r="B13" s="214"/>
      <c r="C13" s="214"/>
      <c r="D13" s="214"/>
      <c r="E13" s="214"/>
      <c r="F13" s="214"/>
      <c r="G13" s="214"/>
      <c r="H13" s="215"/>
    </row>
    <row r="14" spans="1:8" s="150" customFormat="1" ht="53.25" customHeight="1">
      <c r="A14" s="213" t="s">
        <v>683</v>
      </c>
      <c r="B14" s="214"/>
      <c r="C14" s="214"/>
      <c r="D14" s="214"/>
      <c r="E14" s="214"/>
      <c r="F14" s="214"/>
      <c r="G14" s="214"/>
      <c r="H14" s="215"/>
    </row>
    <row r="15" spans="1:8" s="150" customFormat="1" ht="69" customHeight="1">
      <c r="A15" s="216" t="s">
        <v>684</v>
      </c>
      <c r="B15" s="214"/>
      <c r="C15" s="214"/>
      <c r="D15" s="214"/>
      <c r="E15" s="214"/>
      <c r="F15" s="214"/>
      <c r="G15" s="214"/>
      <c r="H15" s="215"/>
    </row>
    <row r="16" spans="1:8" s="150" customFormat="1" ht="22.5" customHeight="1">
      <c r="A16" s="213" t="s">
        <v>685</v>
      </c>
      <c r="B16" s="214"/>
      <c r="C16" s="214"/>
      <c r="D16" s="214"/>
      <c r="E16" s="214"/>
      <c r="F16" s="214"/>
      <c r="G16" s="214"/>
      <c r="H16" s="215"/>
    </row>
    <row r="17" spans="1:8" s="150" customFormat="1" ht="67.5" customHeight="1">
      <c r="A17" s="216" t="s">
        <v>686</v>
      </c>
      <c r="B17" s="214"/>
      <c r="C17" s="214"/>
      <c r="D17" s="214"/>
      <c r="E17" s="214"/>
      <c r="F17" s="214"/>
      <c r="G17" s="214"/>
      <c r="H17" s="215"/>
    </row>
    <row r="18" spans="1:8" s="150" customFormat="1" ht="21.75" customHeight="1">
      <c r="A18" s="216" t="s">
        <v>687</v>
      </c>
      <c r="B18" s="214"/>
      <c r="C18" s="214"/>
      <c r="D18" s="214"/>
      <c r="E18" s="214"/>
      <c r="F18" s="214"/>
      <c r="G18" s="214"/>
      <c r="H18" s="215"/>
    </row>
    <row r="19" spans="1:8" s="150" customFormat="1" ht="177" customHeight="1">
      <c r="A19" s="216" t="s">
        <v>688</v>
      </c>
      <c r="B19" s="214"/>
      <c r="C19" s="214"/>
      <c r="D19" s="214"/>
      <c r="E19" s="214"/>
      <c r="F19" s="214"/>
      <c r="G19" s="214"/>
      <c r="H19" s="215"/>
    </row>
    <row r="20" spans="1:8" s="150" customFormat="1" ht="40.5" customHeight="1">
      <c r="A20" s="232" t="s">
        <v>689</v>
      </c>
      <c r="B20" s="214"/>
      <c r="C20" s="214"/>
      <c r="D20" s="214"/>
      <c r="E20" s="214"/>
      <c r="F20" s="214"/>
      <c r="G20" s="214"/>
      <c r="H20" s="215"/>
    </row>
    <row r="21" spans="1:8" s="150" customFormat="1" ht="84" customHeight="1" thickBot="1">
      <c r="A21" s="229" t="s">
        <v>690</v>
      </c>
      <c r="B21" s="230"/>
      <c r="C21" s="230"/>
      <c r="D21" s="230"/>
      <c r="E21" s="230"/>
      <c r="F21" s="230"/>
      <c r="G21" s="230"/>
      <c r="H21" s="231"/>
    </row>
    <row r="22" spans="1:8" s="150" customFormat="1" ht="96.75" customHeight="1" thickBot="1">
      <c r="A22" s="229" t="s">
        <v>691</v>
      </c>
      <c r="B22" s="230"/>
      <c r="C22" s="230"/>
      <c r="D22" s="230"/>
      <c r="E22" s="230"/>
      <c r="F22" s="230"/>
      <c r="G22" s="230"/>
      <c r="H22" s="231"/>
    </row>
    <row r="23" spans="1:8" s="150" customFormat="1" ht="49.5" customHeight="1" thickBot="1">
      <c r="A23" s="229" t="s">
        <v>692</v>
      </c>
      <c r="B23" s="230"/>
      <c r="C23" s="230"/>
      <c r="D23" s="230"/>
      <c r="E23" s="230"/>
      <c r="F23" s="230"/>
      <c r="G23" s="230"/>
      <c r="H23" s="231"/>
    </row>
    <row r="24" spans="1:8" s="150" customFormat="1" ht="15">
      <c r="A24" s="151"/>
    </row>
    <row r="25" spans="1:8" s="150" customFormat="1">
      <c r="A25" s="152"/>
    </row>
    <row r="26" spans="1:8">
      <c r="A26" s="136"/>
    </row>
    <row r="27" spans="1:8">
      <c r="A27" s="136"/>
    </row>
    <row r="28" spans="1:8">
      <c r="A28" s="135"/>
    </row>
    <row r="29" spans="1:8">
      <c r="A29" s="135"/>
    </row>
    <row r="30" spans="1:8">
      <c r="A30" s="135"/>
    </row>
    <row r="31" spans="1:8">
      <c r="A31" s="135"/>
    </row>
    <row r="32" spans="1:8">
      <c r="A32" s="135"/>
    </row>
    <row r="33" spans="1:1">
      <c r="A33" s="135"/>
    </row>
    <row r="34" spans="1:1">
      <c r="A34" s="135"/>
    </row>
    <row r="35" spans="1:1">
      <c r="A35" s="137"/>
    </row>
  </sheetData>
  <mergeCells count="23">
    <mergeCell ref="A16:H16"/>
    <mergeCell ref="A23:H23"/>
    <mergeCell ref="A18:H18"/>
    <mergeCell ref="A19:H19"/>
    <mergeCell ref="A22:H22"/>
    <mergeCell ref="A21:H21"/>
    <mergeCell ref="A20:H20"/>
    <mergeCell ref="A17:H17"/>
    <mergeCell ref="A1:H1"/>
    <mergeCell ref="A3:H3"/>
    <mergeCell ref="A4:H4"/>
    <mergeCell ref="A5:H5"/>
    <mergeCell ref="A6:H6"/>
    <mergeCell ref="A2:H2"/>
    <mergeCell ref="A12:H12"/>
    <mergeCell ref="A13:H13"/>
    <mergeCell ref="A14:H14"/>
    <mergeCell ref="A15:H15"/>
    <mergeCell ref="A7:H7"/>
    <mergeCell ref="A8:H8"/>
    <mergeCell ref="A9:H9"/>
    <mergeCell ref="A10:H10"/>
    <mergeCell ref="A11:H11"/>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8898-9AA4-4ADE-ABFF-5A0118EF3B45}">
  <dimension ref="B2:D19"/>
  <sheetViews>
    <sheetView showGridLines="0" workbookViewId="0">
      <selection activeCell="D16" sqref="D16"/>
    </sheetView>
  </sheetViews>
  <sheetFormatPr defaultColWidth="11.42578125" defaultRowHeight="15"/>
  <cols>
    <col min="1" max="1" width="3.42578125" customWidth="1"/>
    <col min="2" max="3" width="26.7109375" customWidth="1"/>
    <col min="4" max="4" width="60.5703125" customWidth="1"/>
  </cols>
  <sheetData>
    <row r="2" spans="2:4">
      <c r="B2" s="456" t="s">
        <v>693</v>
      </c>
      <c r="C2" s="456"/>
      <c r="D2" s="456"/>
    </row>
    <row r="4" spans="2:4">
      <c r="B4" s="146" t="s">
        <v>694</v>
      </c>
      <c r="C4" s="146" t="s">
        <v>695</v>
      </c>
      <c r="D4" s="146" t="s">
        <v>696</v>
      </c>
    </row>
    <row r="5" spans="2:4">
      <c r="B5" s="148" t="s">
        <v>697</v>
      </c>
      <c r="C5" s="147" t="s">
        <v>698</v>
      </c>
      <c r="D5" s="149" t="s">
        <v>699</v>
      </c>
    </row>
    <row r="6" spans="2:4">
      <c r="B6" s="148" t="s">
        <v>700</v>
      </c>
      <c r="C6" s="147">
        <v>40961</v>
      </c>
      <c r="D6" s="149" t="s">
        <v>701</v>
      </c>
    </row>
    <row r="7" spans="2:4">
      <c r="B7" s="148" t="s">
        <v>702</v>
      </c>
      <c r="C7" s="147">
        <v>42093</v>
      </c>
      <c r="D7" s="149" t="s">
        <v>701</v>
      </c>
    </row>
    <row r="8" spans="2:4">
      <c r="B8" s="148" t="s">
        <v>703</v>
      </c>
      <c r="C8" s="147">
        <v>43630</v>
      </c>
      <c r="D8" s="149" t="s">
        <v>701</v>
      </c>
    </row>
    <row r="9" spans="2:4" ht="33.75">
      <c r="B9" s="148" t="s">
        <v>704</v>
      </c>
      <c r="C9" s="147">
        <v>45889</v>
      </c>
      <c r="D9" s="149" t="s">
        <v>705</v>
      </c>
    </row>
    <row r="19" spans="2:4" ht="36" customHeight="1">
      <c r="B19" s="457"/>
      <c r="C19" s="458"/>
      <c r="D19" s="458"/>
    </row>
  </sheetData>
  <mergeCells count="2">
    <mergeCell ref="B2:D2"/>
    <mergeCell ref="B19:D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X72"/>
  <sheetViews>
    <sheetView showGridLines="0" topLeftCell="A7" zoomScale="70" zoomScaleNormal="70" workbookViewId="0"/>
  </sheetViews>
  <sheetFormatPr defaultColWidth="11.42578125" defaultRowHeight="16.5" zeroHeight="1"/>
  <cols>
    <col min="1" max="1" width="2.42578125" style="2" customWidth="1"/>
    <col min="2" max="3" width="10.85546875" style="12" customWidth="1"/>
    <col min="4" max="4" width="16.140625" style="12" customWidth="1"/>
    <col min="5" max="14" width="15.7109375" style="12" customWidth="1"/>
    <col min="15" max="23" width="15.710937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04"/>
      <c r="C2" s="304"/>
      <c r="D2" s="304"/>
      <c r="E2" s="304"/>
      <c r="F2" s="312" t="s">
        <v>411</v>
      </c>
      <c r="G2" s="312"/>
      <c r="H2" s="312"/>
      <c r="I2" s="312"/>
      <c r="J2" s="312"/>
      <c r="K2" s="312"/>
      <c r="L2" s="312"/>
      <c r="M2" s="312"/>
      <c r="N2" s="312"/>
      <c r="O2" s="312"/>
      <c r="P2" s="312"/>
      <c r="Q2" s="312"/>
      <c r="R2" s="312"/>
      <c r="S2" s="312"/>
      <c r="T2" s="298" t="s">
        <v>412</v>
      </c>
      <c r="U2" s="299"/>
      <c r="V2" s="299"/>
      <c r="W2" s="300"/>
    </row>
    <row r="3" spans="1:24" ht="30" customHeight="1">
      <c r="B3" s="304"/>
      <c r="C3" s="304"/>
      <c r="D3" s="304"/>
      <c r="E3" s="304"/>
      <c r="F3" s="312"/>
      <c r="G3" s="312"/>
      <c r="H3" s="312"/>
      <c r="I3" s="312"/>
      <c r="J3" s="312"/>
      <c r="K3" s="312"/>
      <c r="L3" s="312"/>
      <c r="M3" s="312"/>
      <c r="N3" s="312"/>
      <c r="O3" s="312"/>
      <c r="P3" s="312"/>
      <c r="Q3" s="312"/>
      <c r="R3" s="312"/>
      <c r="S3" s="312"/>
      <c r="T3" s="298" t="s">
        <v>413</v>
      </c>
      <c r="U3" s="299"/>
      <c r="V3" s="299"/>
      <c r="W3" s="300"/>
    </row>
    <row r="4" spans="1:24" ht="30" customHeight="1">
      <c r="B4" s="304"/>
      <c r="C4" s="304"/>
      <c r="D4" s="304"/>
      <c r="E4" s="304"/>
      <c r="F4" s="312" t="s">
        <v>414</v>
      </c>
      <c r="G4" s="312"/>
      <c r="H4" s="312"/>
      <c r="I4" s="312"/>
      <c r="J4" s="312"/>
      <c r="K4" s="312"/>
      <c r="L4" s="312"/>
      <c r="M4" s="312"/>
      <c r="N4" s="312"/>
      <c r="O4" s="312"/>
      <c r="P4" s="312"/>
      <c r="Q4" s="312"/>
      <c r="R4" s="312"/>
      <c r="S4" s="312"/>
      <c r="T4" s="298" t="s">
        <v>415</v>
      </c>
      <c r="U4" s="299"/>
      <c r="V4" s="299"/>
      <c r="W4" s="300"/>
    </row>
    <row r="5" spans="1:24" ht="30" customHeight="1">
      <c r="B5" s="304"/>
      <c r="C5" s="304"/>
      <c r="D5" s="304"/>
      <c r="E5" s="304"/>
      <c r="F5" s="312"/>
      <c r="G5" s="312"/>
      <c r="H5" s="312"/>
      <c r="I5" s="312"/>
      <c r="J5" s="312"/>
      <c r="K5" s="312"/>
      <c r="L5" s="312"/>
      <c r="M5" s="312"/>
      <c r="N5" s="312"/>
      <c r="O5" s="312"/>
      <c r="P5" s="312"/>
      <c r="Q5" s="312"/>
      <c r="R5" s="312"/>
      <c r="S5" s="312"/>
      <c r="T5" s="301" t="s">
        <v>416</v>
      </c>
      <c r="U5" s="302"/>
      <c r="V5" s="302"/>
      <c r="W5" s="303"/>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417</v>
      </c>
      <c r="Q7" s="309" t="s">
        <v>418</v>
      </c>
      <c r="R7" s="310"/>
      <c r="S7" s="310"/>
      <c r="T7" s="310"/>
      <c r="U7" s="310"/>
      <c r="V7" s="310"/>
      <c r="W7" s="310"/>
      <c r="X7" s="2"/>
    </row>
    <row r="8" spans="1:24" s="1" customFormat="1" ht="24.75" customHeight="1">
      <c r="A8" s="126"/>
      <c r="B8"/>
      <c r="C8"/>
      <c r="D8"/>
      <c r="E8"/>
      <c r="F8"/>
      <c r="G8"/>
      <c r="H8"/>
      <c r="I8"/>
      <c r="J8"/>
      <c r="K8"/>
      <c r="L8"/>
      <c r="M8"/>
      <c r="N8"/>
      <c r="O8"/>
      <c r="P8" s="141" t="s">
        <v>419</v>
      </c>
      <c r="Q8" s="142" t="s">
        <v>420</v>
      </c>
      <c r="R8" s="143" t="s">
        <v>421</v>
      </c>
      <c r="S8" s="142" t="s">
        <v>422</v>
      </c>
      <c r="T8" s="144" t="s">
        <v>423</v>
      </c>
      <c r="U8" s="142" t="s">
        <v>424</v>
      </c>
      <c r="V8" s="311" t="s">
        <v>425</v>
      </c>
      <c r="W8" s="311"/>
      <c r="X8" s="2"/>
    </row>
    <row r="9" spans="1:24" s="1" customFormat="1" ht="24.75" customHeight="1">
      <c r="A9" s="126"/>
      <c r="B9"/>
      <c r="C9"/>
      <c r="D9"/>
      <c r="E9"/>
      <c r="F9"/>
      <c r="G9"/>
      <c r="H9"/>
      <c r="I9"/>
      <c r="J9"/>
      <c r="K9"/>
      <c r="L9"/>
      <c r="M9"/>
      <c r="N9"/>
      <c r="O9"/>
      <c r="P9" s="141" t="s">
        <v>426</v>
      </c>
      <c r="Q9" s="142" t="s">
        <v>420</v>
      </c>
      <c r="R9" s="143" t="s">
        <v>427</v>
      </c>
      <c r="S9" s="142" t="s">
        <v>422</v>
      </c>
      <c r="T9" s="144" t="s">
        <v>428</v>
      </c>
      <c r="U9" s="142" t="s">
        <v>424</v>
      </c>
      <c r="V9" s="311" t="s">
        <v>429</v>
      </c>
      <c r="W9" s="311"/>
      <c r="X9" s="2"/>
    </row>
    <row r="10" spans="1:24" customFormat="1" ht="12" customHeight="1">
      <c r="A10" s="127"/>
      <c r="P10" s="107"/>
      <c r="Q10" s="107"/>
      <c r="R10" s="107"/>
      <c r="S10" s="107"/>
      <c r="T10" s="107"/>
      <c r="U10" s="107"/>
      <c r="V10" s="107"/>
      <c r="W10" s="107"/>
    </row>
    <row r="11" spans="1:24" ht="33" customHeight="1">
      <c r="A11" s="126"/>
      <c r="B11" s="305" t="s">
        <v>430</v>
      </c>
      <c r="C11" s="306"/>
      <c r="D11" s="306"/>
      <c r="E11" s="306"/>
      <c r="F11" s="306"/>
      <c r="G11" s="306"/>
      <c r="H11" s="306"/>
      <c r="I11" s="306"/>
      <c r="J11" s="306"/>
      <c r="K11" s="306"/>
      <c r="L11" s="306"/>
      <c r="M11" s="306"/>
      <c r="N11" s="306"/>
      <c r="O11" s="306"/>
      <c r="P11" s="306"/>
      <c r="Q11" s="306"/>
      <c r="R11" s="306"/>
      <c r="S11" s="306"/>
      <c r="T11" s="306"/>
      <c r="U11" s="306"/>
      <c r="V11" s="307"/>
      <c r="W11" s="308"/>
    </row>
    <row r="12" spans="1:24" ht="12" customHeight="1">
      <c r="A12" s="126"/>
      <c r="B12" s="260"/>
      <c r="C12" s="261"/>
      <c r="D12" s="261"/>
      <c r="E12" s="261"/>
      <c r="F12" s="261"/>
      <c r="G12" s="261"/>
      <c r="H12" s="261"/>
      <c r="I12" s="261"/>
      <c r="J12" s="261"/>
      <c r="K12" s="261"/>
      <c r="L12" s="261"/>
      <c r="M12" s="261"/>
      <c r="N12" s="261"/>
      <c r="O12" s="261"/>
      <c r="P12" s="261"/>
      <c r="Q12" s="261"/>
      <c r="R12" s="261"/>
      <c r="S12" s="261"/>
      <c r="T12" s="261"/>
      <c r="U12" s="261"/>
      <c r="V12" s="261"/>
      <c r="W12" s="262"/>
    </row>
    <row r="13" spans="1:24" ht="44.25" customHeight="1">
      <c r="A13" s="126"/>
      <c r="B13" s="365" t="s">
        <v>431</v>
      </c>
      <c r="C13" s="365"/>
      <c r="D13" s="365"/>
      <c r="E13" s="268"/>
      <c r="F13" s="338" t="s">
        <v>40</v>
      </c>
      <c r="G13" s="338"/>
      <c r="H13" s="338"/>
      <c r="I13" s="338"/>
      <c r="J13" s="338"/>
      <c r="K13" s="338"/>
      <c r="L13" s="338"/>
      <c r="M13" s="338"/>
      <c r="N13" s="338"/>
      <c r="O13" s="338"/>
      <c r="P13" s="338"/>
      <c r="Q13" s="338"/>
      <c r="R13" s="338"/>
      <c r="S13" s="338"/>
      <c r="T13" s="338"/>
      <c r="U13" s="338"/>
      <c r="V13" s="338"/>
      <c r="W13" s="339"/>
      <c r="X13" s="126"/>
    </row>
    <row r="14" spans="1:24" ht="46.5" customHeight="1">
      <c r="A14" s="5"/>
      <c r="B14" s="263" t="s">
        <v>432</v>
      </c>
      <c r="C14" s="264"/>
      <c r="D14" s="264"/>
      <c r="E14" s="264"/>
      <c r="F14" s="265" t="str">
        <f>IFERROR(VLOOKUP(PROCES,'Objetivos procesos '!C3:D28,2,FALSE)," ")</f>
        <v>Adquirir los bienes, servicios y obras requeridos por la entidad, mediante la realización de procesos de selección de contratistas, aplicando los principios que rigen la contratación administrativa y normatividad legal vigente, con el fin de garantizar la transparencia, eficiencia y cumplimiento de los objetivos institucionales.</v>
      </c>
      <c r="G14" s="266"/>
      <c r="H14" s="266"/>
      <c r="I14" s="266"/>
      <c r="J14" s="266"/>
      <c r="K14" s="266"/>
      <c r="L14" s="266"/>
      <c r="M14" s="266"/>
      <c r="N14" s="266"/>
      <c r="O14" s="266"/>
      <c r="P14" s="266"/>
      <c r="Q14" s="266"/>
      <c r="R14" s="266"/>
      <c r="S14" s="266"/>
      <c r="T14" s="266"/>
      <c r="U14" s="266"/>
      <c r="V14" s="266"/>
      <c r="W14" s="267"/>
      <c r="X14" s="6"/>
    </row>
    <row r="15" spans="1:24" ht="46.5" customHeight="1">
      <c r="A15" s="5"/>
      <c r="B15" s="357" t="s">
        <v>433</v>
      </c>
      <c r="C15" s="358"/>
      <c r="D15" s="358"/>
      <c r="E15" s="359"/>
      <c r="F15" s="373" t="s">
        <v>434</v>
      </c>
      <c r="G15" s="374"/>
      <c r="H15" s="374"/>
      <c r="I15" s="374"/>
      <c r="J15" s="374"/>
      <c r="K15" s="374"/>
      <c r="L15" s="374"/>
      <c r="M15" s="374"/>
      <c r="N15" s="374"/>
      <c r="O15" s="374"/>
      <c r="P15" s="374"/>
      <c r="Q15" s="374"/>
      <c r="R15" s="374"/>
      <c r="S15" s="374"/>
      <c r="T15" s="374"/>
      <c r="U15" s="374"/>
      <c r="V15" s="374"/>
      <c r="W15" s="375"/>
      <c r="X15" s="6"/>
    </row>
    <row r="16" spans="1:24" ht="32.25" customHeight="1">
      <c r="B16" s="376" t="s">
        <v>435</v>
      </c>
      <c r="C16" s="366"/>
      <c r="D16" s="366"/>
      <c r="E16" s="377"/>
      <c r="F16" s="378" t="str">
        <f>IFERROR(VLOOKUP(PROCES,'Objetivos procesos '!C3:E28,3,FALSE)," ")</f>
        <v>María Eugenia Salinas García</v>
      </c>
      <c r="G16" s="379"/>
      <c r="H16" s="379"/>
      <c r="I16" s="379"/>
      <c r="J16" s="379"/>
      <c r="K16" s="379"/>
      <c r="L16" s="379"/>
      <c r="M16" s="379"/>
      <c r="N16" s="379"/>
      <c r="O16" s="379"/>
      <c r="P16" s="379"/>
      <c r="Q16" s="379"/>
      <c r="R16" s="379"/>
      <c r="S16" s="379"/>
      <c r="T16" s="379"/>
      <c r="U16" s="379"/>
      <c r="V16" s="379"/>
      <c r="W16" s="380"/>
      <c r="X16" s="6"/>
    </row>
    <row r="17" spans="2:24" ht="59.25" customHeight="1">
      <c r="B17" s="357" t="s">
        <v>436</v>
      </c>
      <c r="C17" s="366"/>
      <c r="D17" s="366"/>
      <c r="E17" s="366"/>
      <c r="F17" s="354" t="s">
        <v>437</v>
      </c>
      <c r="G17" s="355"/>
      <c r="H17" s="355"/>
      <c r="I17" s="355"/>
      <c r="J17" s="355"/>
      <c r="K17" s="355"/>
      <c r="L17" s="355"/>
      <c r="M17" s="355"/>
      <c r="N17" s="355"/>
      <c r="O17" s="355"/>
      <c r="P17" s="355"/>
      <c r="Q17" s="355"/>
      <c r="R17" s="355"/>
      <c r="S17" s="355"/>
      <c r="T17" s="355"/>
      <c r="U17" s="355"/>
      <c r="V17" s="355"/>
      <c r="W17" s="356"/>
      <c r="X17" s="126"/>
    </row>
    <row r="18" spans="2:24" ht="18" customHeight="1">
      <c r="B18" s="340"/>
      <c r="C18" s="341"/>
      <c r="D18" s="341"/>
      <c r="E18" s="341"/>
      <c r="F18" s="341"/>
      <c r="G18" s="341"/>
      <c r="H18" s="341"/>
      <c r="I18" s="341"/>
      <c r="J18" s="341"/>
      <c r="K18" s="341"/>
      <c r="L18" s="341"/>
      <c r="M18" s="341"/>
      <c r="N18" s="341"/>
      <c r="O18" s="341"/>
      <c r="P18" s="341"/>
      <c r="Q18" s="341"/>
      <c r="R18" s="341"/>
      <c r="S18" s="341"/>
      <c r="T18" s="341"/>
      <c r="U18" s="341"/>
      <c r="V18" s="341"/>
      <c r="W18" s="342"/>
      <c r="X18" s="6"/>
    </row>
    <row r="19" spans="2:24" ht="33" customHeight="1">
      <c r="B19" s="305" t="s">
        <v>438</v>
      </c>
      <c r="C19" s="306"/>
      <c r="D19" s="306"/>
      <c r="E19" s="306"/>
      <c r="F19" s="306"/>
      <c r="G19" s="306"/>
      <c r="H19" s="306"/>
      <c r="I19" s="306"/>
      <c r="J19" s="306"/>
      <c r="K19" s="306"/>
      <c r="L19" s="306"/>
      <c r="M19" s="306"/>
      <c r="N19" s="306"/>
      <c r="O19" s="306"/>
      <c r="P19" s="306"/>
      <c r="Q19" s="306"/>
      <c r="R19" s="306"/>
      <c r="S19" s="306"/>
      <c r="T19" s="306"/>
      <c r="U19" s="306"/>
      <c r="V19" s="307"/>
      <c r="W19" s="308"/>
      <c r="X19" s="6"/>
    </row>
    <row r="20" spans="2:24" ht="12" customHeight="1">
      <c r="B20" s="340"/>
      <c r="C20" s="341"/>
      <c r="D20" s="341"/>
      <c r="E20" s="341"/>
      <c r="F20" s="341"/>
      <c r="G20" s="341"/>
      <c r="H20" s="341"/>
      <c r="I20" s="341"/>
      <c r="J20" s="341"/>
      <c r="K20" s="341"/>
      <c r="L20" s="341"/>
      <c r="M20" s="341"/>
      <c r="N20" s="341"/>
      <c r="O20" s="341"/>
      <c r="P20" s="341"/>
      <c r="Q20" s="341"/>
      <c r="R20" s="341"/>
      <c r="S20" s="341"/>
      <c r="T20" s="341"/>
      <c r="U20" s="341"/>
      <c r="V20" s="341"/>
      <c r="W20" s="342"/>
      <c r="X20" s="6"/>
    </row>
    <row r="21" spans="2:24" ht="27" customHeight="1">
      <c r="B21" s="268" t="s">
        <v>439</v>
      </c>
      <c r="C21" s="269"/>
      <c r="D21" s="269"/>
      <c r="E21" s="272" t="s">
        <v>440</v>
      </c>
      <c r="F21" s="272"/>
      <c r="G21" s="272"/>
      <c r="H21" s="272"/>
      <c r="I21" s="272"/>
      <c r="J21" s="272"/>
      <c r="K21" s="272"/>
      <c r="L21" s="272"/>
      <c r="M21" s="273"/>
      <c r="N21" s="273"/>
      <c r="O21" s="272"/>
      <c r="P21" s="272"/>
      <c r="Q21" s="272"/>
      <c r="R21" s="272"/>
      <c r="S21" s="272"/>
      <c r="T21" s="272"/>
      <c r="U21" s="272"/>
      <c r="V21" s="274"/>
      <c r="W21" s="275"/>
      <c r="X21" s="126"/>
    </row>
    <row r="22" spans="2:24" ht="27" customHeight="1">
      <c r="B22" s="270" t="s">
        <v>441</v>
      </c>
      <c r="C22" s="271"/>
      <c r="D22" s="271"/>
      <c r="E22" s="272" t="s">
        <v>442</v>
      </c>
      <c r="F22" s="272"/>
      <c r="G22" s="272"/>
      <c r="H22" s="272"/>
      <c r="I22" s="272"/>
      <c r="J22" s="272"/>
      <c r="K22" s="272"/>
      <c r="L22" s="272"/>
      <c r="M22" s="273"/>
      <c r="N22" s="273"/>
      <c r="O22" s="272"/>
      <c r="P22" s="272"/>
      <c r="Q22" s="272"/>
      <c r="R22" s="272"/>
      <c r="S22" s="272"/>
      <c r="T22" s="272"/>
      <c r="U22" s="272"/>
      <c r="V22" s="274"/>
      <c r="W22" s="275"/>
    </row>
    <row r="23" spans="2:24" ht="27" customHeight="1">
      <c r="B23" s="357" t="s">
        <v>443</v>
      </c>
      <c r="C23" s="358"/>
      <c r="D23" s="359"/>
      <c r="E23" s="274" t="s">
        <v>444</v>
      </c>
      <c r="F23" s="363"/>
      <c r="G23" s="363"/>
      <c r="H23" s="363"/>
      <c r="I23" s="363"/>
      <c r="J23" s="363"/>
      <c r="K23" s="363"/>
      <c r="L23" s="363"/>
      <c r="M23" s="363"/>
      <c r="N23" s="363"/>
      <c r="O23" s="363"/>
      <c r="P23" s="363"/>
      <c r="Q23" s="363"/>
      <c r="R23" s="363"/>
      <c r="S23" s="363"/>
      <c r="T23" s="363"/>
      <c r="U23" s="363"/>
      <c r="V23" s="363"/>
      <c r="W23" s="364"/>
    </row>
    <row r="24" spans="2:24" ht="83.25" customHeight="1">
      <c r="B24" s="270" t="s">
        <v>445</v>
      </c>
      <c r="C24" s="271"/>
      <c r="D24" s="271"/>
      <c r="E24" s="381" t="s">
        <v>446</v>
      </c>
      <c r="F24" s="382"/>
      <c r="G24" s="353" t="s">
        <v>447</v>
      </c>
      <c r="H24" s="353"/>
      <c r="I24" s="353"/>
      <c r="J24" s="353"/>
      <c r="K24" s="353"/>
      <c r="L24" s="108"/>
      <c r="M24" s="309" t="s">
        <v>448</v>
      </c>
      <c r="N24" s="309"/>
      <c r="O24" s="309"/>
      <c r="P24" s="309"/>
      <c r="Q24" s="337" t="s">
        <v>449</v>
      </c>
      <c r="R24" s="338"/>
      <c r="S24" s="338"/>
      <c r="T24" s="338"/>
      <c r="U24" s="338"/>
      <c r="V24" s="338"/>
      <c r="W24" s="339"/>
    </row>
    <row r="25" spans="2:24" ht="89.25" customHeight="1">
      <c r="B25" s="270"/>
      <c r="C25" s="271"/>
      <c r="D25" s="271"/>
      <c r="E25" s="351" t="s">
        <v>450</v>
      </c>
      <c r="F25" s="352"/>
      <c r="G25" s="334" t="s">
        <v>451</v>
      </c>
      <c r="H25" s="334"/>
      <c r="I25" s="334"/>
      <c r="J25" s="334"/>
      <c r="K25" s="334"/>
      <c r="L25" s="109"/>
      <c r="M25" s="370" t="s">
        <v>448</v>
      </c>
      <c r="N25" s="371"/>
      <c r="O25" s="371"/>
      <c r="P25" s="372"/>
      <c r="Q25" s="337" t="s">
        <v>449</v>
      </c>
      <c r="R25" s="338"/>
      <c r="S25" s="338"/>
      <c r="T25" s="338"/>
      <c r="U25" s="338"/>
      <c r="V25" s="338"/>
      <c r="W25" s="339"/>
    </row>
    <row r="26" spans="2:24" ht="18" customHeight="1">
      <c r="B26" s="340"/>
      <c r="C26" s="341"/>
      <c r="D26" s="341"/>
      <c r="E26" s="341"/>
      <c r="F26" s="341"/>
      <c r="G26" s="341"/>
      <c r="H26" s="341"/>
      <c r="I26" s="341"/>
      <c r="J26" s="341"/>
      <c r="K26" s="341"/>
      <c r="L26" s="341"/>
      <c r="M26" s="341"/>
      <c r="N26" s="341"/>
      <c r="O26" s="341"/>
      <c r="P26" s="341"/>
      <c r="Q26" s="341"/>
      <c r="R26" s="341"/>
      <c r="S26" s="341"/>
      <c r="T26" s="341"/>
      <c r="U26" s="341"/>
      <c r="V26" s="341"/>
      <c r="W26" s="342"/>
      <c r="X26" s="6"/>
    </row>
    <row r="27" spans="2:24" ht="89.25" customHeight="1">
      <c r="B27" s="271" t="s">
        <v>452</v>
      </c>
      <c r="C27" s="271"/>
      <c r="D27" s="271"/>
      <c r="E27" s="343" t="s">
        <v>453</v>
      </c>
      <c r="F27" s="344"/>
      <c r="G27" s="344"/>
      <c r="H27" s="344"/>
      <c r="I27" s="344"/>
      <c r="J27" s="344"/>
      <c r="K27" s="344"/>
      <c r="L27" s="344"/>
      <c r="M27" s="344"/>
      <c r="N27" s="344"/>
      <c r="O27" s="344"/>
      <c r="P27" s="344"/>
      <c r="Q27" s="344"/>
      <c r="R27" s="344"/>
      <c r="S27" s="344"/>
      <c r="T27" s="344"/>
      <c r="U27" s="344"/>
      <c r="V27" s="344"/>
      <c r="W27" s="345"/>
    </row>
    <row r="28" spans="2:24">
      <c r="B28" s="326"/>
      <c r="C28" s="327"/>
      <c r="D28" s="327"/>
      <c r="E28" s="327"/>
      <c r="F28" s="327"/>
      <c r="G28" s="327"/>
      <c r="H28" s="327"/>
      <c r="I28" s="327"/>
      <c r="J28" s="327"/>
      <c r="K28" s="327"/>
      <c r="L28" s="327"/>
      <c r="M28" s="327"/>
      <c r="N28" s="327"/>
      <c r="O28" s="327"/>
      <c r="P28" s="327"/>
      <c r="Q28" s="327"/>
      <c r="R28" s="327"/>
      <c r="S28" s="327"/>
      <c r="T28" s="327"/>
      <c r="U28" s="327"/>
      <c r="V28" s="327"/>
      <c r="W28" s="328"/>
    </row>
    <row r="29" spans="2:24" ht="32.25" customHeight="1">
      <c r="B29" s="346" t="s">
        <v>454</v>
      </c>
      <c r="C29" s="347"/>
      <c r="D29" s="347"/>
      <c r="E29" s="347"/>
      <c r="F29" s="348"/>
      <c r="G29" s="349" t="s">
        <v>14</v>
      </c>
      <c r="H29" s="350"/>
      <c r="I29" s="309" t="s">
        <v>455</v>
      </c>
      <c r="J29" s="309"/>
      <c r="K29" s="309"/>
      <c r="L29" s="367" t="s">
        <v>456</v>
      </c>
      <c r="M29" s="368"/>
      <c r="N29" s="368"/>
      <c r="O29" s="368"/>
      <c r="P29" s="368"/>
      <c r="Q29" s="368"/>
      <c r="R29" s="369"/>
      <c r="S29" s="310" t="s">
        <v>457</v>
      </c>
      <c r="T29" s="310"/>
      <c r="U29" s="276"/>
      <c r="V29" s="277"/>
      <c r="W29" s="278"/>
    </row>
    <row r="30" spans="2:24" ht="62.25" customHeight="1">
      <c r="B30" s="313" t="s">
        <v>458</v>
      </c>
      <c r="C30" s="314"/>
      <c r="D30" s="315"/>
      <c r="E30" s="316" t="s">
        <v>13</v>
      </c>
      <c r="F30" s="317"/>
      <c r="G30" s="320" t="s">
        <v>459</v>
      </c>
      <c r="H30" s="314"/>
      <c r="I30" s="315"/>
      <c r="J30" s="318">
        <v>0.95</v>
      </c>
      <c r="K30" s="319"/>
      <c r="L30" s="320" t="s">
        <v>460</v>
      </c>
      <c r="M30" s="314"/>
      <c r="N30" s="314"/>
      <c r="O30" s="315"/>
      <c r="P30" s="323" t="s">
        <v>461</v>
      </c>
      <c r="Q30" s="324"/>
      <c r="R30" s="324"/>
      <c r="S30" s="324"/>
      <c r="T30" s="324"/>
      <c r="U30" s="324"/>
      <c r="V30" s="324"/>
      <c r="W30" s="325"/>
    </row>
    <row r="31" spans="2:24" ht="18" customHeight="1">
      <c r="B31" s="326"/>
      <c r="C31" s="327"/>
      <c r="D31" s="327"/>
      <c r="E31" s="327"/>
      <c r="F31" s="327"/>
      <c r="G31" s="327"/>
      <c r="H31" s="327"/>
      <c r="I31" s="327"/>
      <c r="J31" s="327"/>
      <c r="K31" s="327"/>
      <c r="L31" s="327"/>
      <c r="M31" s="327"/>
      <c r="N31" s="327"/>
      <c r="O31" s="327"/>
      <c r="P31" s="327"/>
      <c r="Q31" s="327"/>
      <c r="R31" s="327"/>
      <c r="S31" s="327"/>
      <c r="T31" s="327"/>
      <c r="U31" s="327"/>
      <c r="V31" s="327"/>
      <c r="W31" s="328"/>
    </row>
    <row r="32" spans="2:24" ht="33" customHeight="1">
      <c r="B32" s="281" t="s">
        <v>462</v>
      </c>
      <c r="C32" s="282"/>
      <c r="D32" s="282"/>
      <c r="E32" s="282"/>
      <c r="F32" s="282"/>
      <c r="G32" s="282"/>
      <c r="H32" s="282"/>
      <c r="I32" s="282"/>
      <c r="J32" s="282"/>
      <c r="K32" s="282"/>
      <c r="L32" s="282"/>
      <c r="M32" s="282"/>
      <c r="N32" s="282"/>
      <c r="O32" s="282"/>
      <c r="P32" s="282"/>
      <c r="Q32" s="282"/>
      <c r="R32" s="282"/>
      <c r="S32" s="282"/>
      <c r="T32" s="282"/>
      <c r="U32" s="282"/>
      <c r="V32" s="283"/>
      <c r="W32" s="284"/>
    </row>
    <row r="33" spans="2:23" ht="12" customHeight="1" thickBot="1">
      <c r="B33" s="329"/>
      <c r="C33" s="330"/>
      <c r="D33" s="330"/>
      <c r="E33" s="330"/>
      <c r="F33" s="330"/>
      <c r="G33" s="330"/>
      <c r="H33" s="330"/>
      <c r="I33" s="330"/>
      <c r="J33" s="330"/>
      <c r="K33" s="330"/>
      <c r="L33" s="330"/>
      <c r="M33" s="330"/>
      <c r="N33" s="330"/>
      <c r="O33" s="330"/>
      <c r="P33" s="330"/>
      <c r="Q33" s="330"/>
      <c r="R33" s="330"/>
      <c r="S33" s="330"/>
      <c r="T33" s="330"/>
      <c r="U33" s="330"/>
      <c r="V33" s="330"/>
      <c r="W33" s="331"/>
    </row>
    <row r="34" spans="2:23" s="7" customFormat="1" ht="39.75" customHeight="1">
      <c r="B34" s="321" t="s">
        <v>463</v>
      </c>
      <c r="C34" s="322"/>
      <c r="D34" s="322"/>
      <c r="E34" s="158" t="s">
        <v>464</v>
      </c>
      <c r="F34" s="158" t="s">
        <v>465</v>
      </c>
      <c r="G34" s="159" t="s">
        <v>466</v>
      </c>
      <c r="H34" s="145" t="s">
        <v>467</v>
      </c>
      <c r="I34" s="160" t="s">
        <v>468</v>
      </c>
      <c r="J34" s="158" t="s">
        <v>469</v>
      </c>
      <c r="K34" s="159" t="s">
        <v>470</v>
      </c>
      <c r="L34" s="145" t="s">
        <v>471</v>
      </c>
      <c r="M34" s="145" t="s">
        <v>472</v>
      </c>
      <c r="N34" s="160" t="s">
        <v>473</v>
      </c>
      <c r="O34" s="158" t="s">
        <v>474</v>
      </c>
      <c r="P34" s="159" t="s">
        <v>475</v>
      </c>
      <c r="Q34" s="145" t="s">
        <v>476</v>
      </c>
      <c r="R34" s="160" t="s">
        <v>477</v>
      </c>
      <c r="S34" s="158" t="s">
        <v>478</v>
      </c>
      <c r="T34" s="159" t="s">
        <v>479</v>
      </c>
      <c r="U34" s="145" t="s">
        <v>480</v>
      </c>
      <c r="V34" s="145" t="s">
        <v>481</v>
      </c>
      <c r="W34" s="145" t="s">
        <v>482</v>
      </c>
    </row>
    <row r="35" spans="2:23" s="8" customFormat="1" ht="20.25" customHeight="1">
      <c r="B35" s="279" t="s">
        <v>483</v>
      </c>
      <c r="C35" s="280"/>
      <c r="D35" s="280"/>
      <c r="E35" s="110">
        <f>'1_Reg_ProcesosContratacion'!C8</f>
        <v>0</v>
      </c>
      <c r="F35" s="110">
        <f>'1_Reg_ProcesosContratacion'!D8</f>
        <v>0</v>
      </c>
      <c r="G35" s="111">
        <f>'1_Reg_ProcesosContratacion'!E8</f>
        <v>260</v>
      </c>
      <c r="H35" s="112">
        <f>+IFERROR(SUM(E35:G35),"")</f>
        <v>260</v>
      </c>
      <c r="I35" s="113">
        <f>'1_Reg_ProcesosContratacion'!H8</f>
        <v>0</v>
      </c>
      <c r="J35" s="113">
        <f>'1_Reg_ProcesosContratacion'!I8</f>
        <v>0</v>
      </c>
      <c r="K35" s="212">
        <f>'1_Reg_ProcesosContratacion'!J8</f>
        <v>0</v>
      </c>
      <c r="L35" s="112">
        <f>+IFERROR(SUM(I35:K35),"")</f>
        <v>0</v>
      </c>
      <c r="M35" s="112">
        <f>IFERROR(SUM(E35:G35,I35:K35),"")</f>
        <v>260</v>
      </c>
      <c r="N35" s="113">
        <f>'1_Reg_ProcesosContratacion'!M8</f>
        <v>0</v>
      </c>
      <c r="O35" s="113">
        <f>'1_Reg_ProcesosContratacion'!N8</f>
        <v>0</v>
      </c>
      <c r="P35" s="212">
        <f>'1_Reg_ProcesosContratacion'!O8</f>
        <v>0</v>
      </c>
      <c r="Q35" s="112">
        <f>+IFERROR(SUM(N35:P35),"")</f>
        <v>0</v>
      </c>
      <c r="R35" s="113">
        <f>'1_Reg_ProcesosContratacion'!R8</f>
        <v>0</v>
      </c>
      <c r="S35" s="113">
        <f>'1_Reg_ProcesosContratacion'!S8</f>
        <v>0</v>
      </c>
      <c r="T35" s="212">
        <f>'1_Reg_ProcesosContratacion'!T8</f>
        <v>0</v>
      </c>
      <c r="U35" s="112">
        <f>+IFERROR(SUM(R35:T35),"")</f>
        <v>0</v>
      </c>
      <c r="V35" s="112">
        <f>IFERROR(SUM(N35:P35,R35:T35),"")</f>
        <v>0</v>
      </c>
      <c r="W35" s="131">
        <f>IF(SUM(E35,F35,G35,I35,J35,K35,N35,O35,P35,R35,S35,T35)=0,"",SUM(E35,F35,G35,I35,J35,K35,N35,O35,P35,R35,S35,T35))</f>
        <v>260</v>
      </c>
    </row>
    <row r="36" spans="2:23" s="8" customFormat="1" ht="20.25" customHeight="1">
      <c r="B36" s="279" t="s">
        <v>484</v>
      </c>
      <c r="C36" s="280"/>
      <c r="D36" s="280"/>
      <c r="E36" s="110">
        <f>'1_Reg_ProcesosContratacion'!C9</f>
        <v>0</v>
      </c>
      <c r="F36" s="110">
        <f>'1_Reg_ProcesosContratacion'!D9</f>
        <v>0</v>
      </c>
      <c r="G36" s="111">
        <f>'1_Reg_ProcesosContratacion'!E9</f>
        <v>260</v>
      </c>
      <c r="H36" s="112">
        <f>+IFERROR(SUM(E36:G36),"")</f>
        <v>260</v>
      </c>
      <c r="I36" s="113">
        <f>'1_Reg_ProcesosContratacion'!H9</f>
        <v>0</v>
      </c>
      <c r="J36" s="113">
        <f>'1_Reg_ProcesosContratacion'!I9</f>
        <v>0</v>
      </c>
      <c r="K36" s="212">
        <f>'1_Reg_ProcesosContratacion'!J9</f>
        <v>0</v>
      </c>
      <c r="L36" s="112">
        <f>+IFERROR(SUM(I36:K36),"")</f>
        <v>0</v>
      </c>
      <c r="M36" s="112">
        <f>IFERROR(SUM(E36:G36,I36:K36),"")</f>
        <v>260</v>
      </c>
      <c r="N36" s="113">
        <f>'1_Reg_ProcesosContratacion'!M9</f>
        <v>0</v>
      </c>
      <c r="O36" s="113">
        <f>'1_Reg_ProcesosContratacion'!N9</f>
        <v>0</v>
      </c>
      <c r="P36" s="212">
        <f>'1_Reg_ProcesosContratacion'!O9</f>
        <v>0</v>
      </c>
      <c r="Q36" s="112">
        <f>+IFERROR(SUM(N36:P36),"")</f>
        <v>0</v>
      </c>
      <c r="R36" s="113">
        <f>'1_Reg_ProcesosContratacion'!R9</f>
        <v>0</v>
      </c>
      <c r="S36" s="113">
        <f>'1_Reg_ProcesosContratacion'!S9</f>
        <v>0</v>
      </c>
      <c r="T36" s="212">
        <f>'1_Reg_ProcesosContratacion'!T9</f>
        <v>0</v>
      </c>
      <c r="U36" s="112">
        <f>+IFERROR(SUM(R36:T36),"")</f>
        <v>0</v>
      </c>
      <c r="V36" s="112">
        <f>IFERROR(SUM(N36:P36,R36:T36),"")</f>
        <v>0</v>
      </c>
      <c r="W36" s="131">
        <f>IF(SUM(E36,F36,G36,I36,J36,K36,N36,O36,P36,R36,S36,T36)=0,"",SUM(E36,F36,G36,I36,J36,K36,N36,O36,P36,R36,S36,T36))</f>
        <v>260</v>
      </c>
    </row>
    <row r="37" spans="2:23" s="9" customFormat="1" ht="21" customHeight="1">
      <c r="B37" s="295" t="s">
        <v>485</v>
      </c>
      <c r="C37" s="296"/>
      <c r="D37" s="296"/>
      <c r="E37" s="114" t="str">
        <f>IF($E$23="DESCENDENTE","",IF($E$23&lt;&gt;"ASCENDENTE","",IFERROR(E35/E36,"")))</f>
        <v/>
      </c>
      <c r="F37" s="114" t="str">
        <f t="shared" ref="F37:W37" si="0">IF($E$23="DESCENDENTE","",IF($E$23&lt;&gt;"ASCENDENTE","",IFERROR(F35/F36,"")))</f>
        <v/>
      </c>
      <c r="G37" s="115">
        <f t="shared" si="0"/>
        <v>1</v>
      </c>
      <c r="H37" s="130">
        <f t="shared" si="0"/>
        <v>1</v>
      </c>
      <c r="I37" s="117" t="str">
        <f t="shared" si="0"/>
        <v/>
      </c>
      <c r="J37" s="114" t="str">
        <f t="shared" si="0"/>
        <v/>
      </c>
      <c r="K37" s="115" t="str">
        <f t="shared" si="0"/>
        <v/>
      </c>
      <c r="L37" s="130" t="str">
        <f t="shared" si="0"/>
        <v/>
      </c>
      <c r="M37" s="130">
        <f t="shared" si="0"/>
        <v>1</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f t="shared" si="0"/>
        <v>1</v>
      </c>
    </row>
    <row r="38" spans="2:23" s="9" customFormat="1" ht="21" customHeight="1">
      <c r="B38" s="295" t="s">
        <v>486</v>
      </c>
      <c r="C38" s="296"/>
      <c r="D38" s="297"/>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95" t="s">
        <v>487</v>
      </c>
      <c r="C39" s="296"/>
      <c r="D39" s="297"/>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95" t="s">
        <v>488</v>
      </c>
      <c r="C40" s="296"/>
      <c r="D40" s="296"/>
      <c r="E40" s="114">
        <f>IF($J$30="","",$J$30)</f>
        <v>0.95</v>
      </c>
      <c r="F40" s="114">
        <f t="shared" ref="F40:G40" si="2">IF($J$30="","",$J$30)</f>
        <v>0.95</v>
      </c>
      <c r="G40" s="115">
        <f t="shared" si="2"/>
        <v>0.95</v>
      </c>
      <c r="H40" s="130">
        <f>IF($J$30="","",$J$30)</f>
        <v>0.95</v>
      </c>
      <c r="I40" s="117">
        <f>IF($J$30="","",$J$30)</f>
        <v>0.95</v>
      </c>
      <c r="J40" s="114">
        <f t="shared" ref="J40:K40" si="3">IF($J$30="","",$J$30)</f>
        <v>0.95</v>
      </c>
      <c r="K40" s="115">
        <f t="shared" si="3"/>
        <v>0.95</v>
      </c>
      <c r="L40" s="130">
        <f>IF($J$30="","",$J$30)</f>
        <v>0.95</v>
      </c>
      <c r="M40" s="130">
        <f>IF($J$30="","",$J$30)</f>
        <v>0.95</v>
      </c>
      <c r="N40" s="117">
        <f t="shared" ref="N40:O40" si="4">IF($J$30="","",$J$30)</f>
        <v>0.95</v>
      </c>
      <c r="O40" s="114">
        <f t="shared" si="4"/>
        <v>0.95</v>
      </c>
      <c r="P40" s="115">
        <f>IF($J$30="","",$J$30)</f>
        <v>0.95</v>
      </c>
      <c r="Q40" s="130">
        <f>IF($J$30="","",$J$30)</f>
        <v>0.95</v>
      </c>
      <c r="R40" s="117">
        <f t="shared" ref="R40:S40" si="5">IF($J$30="","",$J$30)</f>
        <v>0.95</v>
      </c>
      <c r="S40" s="114">
        <f t="shared" si="5"/>
        <v>0.95</v>
      </c>
      <c r="T40" s="115">
        <f>IF($J$30="","",$J$30)</f>
        <v>0.95</v>
      </c>
      <c r="U40" s="130">
        <f>IF($J$30="","",$J$30)</f>
        <v>0.95</v>
      </c>
      <c r="V40" s="130">
        <f>IF($J$30="","",$J$30)</f>
        <v>0.95</v>
      </c>
      <c r="W40" s="130">
        <f>IF($J$30="","",$J$30)</f>
        <v>0.95</v>
      </c>
    </row>
    <row r="41" spans="2:23" s="9" customFormat="1" ht="27.75" customHeight="1" thickBot="1">
      <c r="B41" s="335" t="s">
        <v>489</v>
      </c>
      <c r="C41" s="336"/>
      <c r="D41" s="336"/>
      <c r="E41" s="209" t="str">
        <f>IFERROR(IF(((E35/E36)/E40)&lt;0,"",MIN((E35/E36)/E40,1)),"")</f>
        <v/>
      </c>
      <c r="F41" s="209" t="str">
        <f t="shared" ref="F41:W41" si="6">IFERROR(IF(((F35/F36)/F40)&lt;0,"",MIN((F35/F36)/F40,1)),"")</f>
        <v/>
      </c>
      <c r="G41" s="211">
        <f t="shared" si="6"/>
        <v>1</v>
      </c>
      <c r="H41" s="116">
        <f t="shared" si="6"/>
        <v>1</v>
      </c>
      <c r="I41" s="210" t="str">
        <f t="shared" si="6"/>
        <v/>
      </c>
      <c r="J41" s="209" t="str">
        <f t="shared" si="6"/>
        <v/>
      </c>
      <c r="K41" s="211" t="str">
        <f t="shared" si="6"/>
        <v/>
      </c>
      <c r="L41" s="116" t="str">
        <f t="shared" si="6"/>
        <v/>
      </c>
      <c r="M41" s="116">
        <f t="shared" si="6"/>
        <v>1</v>
      </c>
      <c r="N41" s="210" t="str">
        <f t="shared" si="6"/>
        <v/>
      </c>
      <c r="O41" s="209" t="str">
        <f t="shared" si="6"/>
        <v/>
      </c>
      <c r="P41" s="211" t="str">
        <f t="shared" si="6"/>
        <v/>
      </c>
      <c r="Q41" s="116" t="str">
        <f t="shared" si="6"/>
        <v/>
      </c>
      <c r="R41" s="210" t="str">
        <f t="shared" si="6"/>
        <v/>
      </c>
      <c r="S41" s="209" t="str">
        <f t="shared" si="6"/>
        <v/>
      </c>
      <c r="T41" s="211" t="str">
        <f t="shared" si="6"/>
        <v/>
      </c>
      <c r="U41" s="116" t="str">
        <f t="shared" si="6"/>
        <v/>
      </c>
      <c r="V41" s="116" t="str">
        <f t="shared" si="6"/>
        <v/>
      </c>
      <c r="W41" s="116">
        <f t="shared" si="6"/>
        <v>1</v>
      </c>
    </row>
    <row r="42" spans="2:23" s="9" customFormat="1" ht="32.25" hidden="1" customHeight="1" thickBot="1">
      <c r="B42" s="332" t="s">
        <v>490</v>
      </c>
      <c r="C42" s="333"/>
      <c r="D42" s="333"/>
      <c r="E42" s="155" t="str">
        <f>(IFERROR((#REF!/E35)/E40,""))</f>
        <v/>
      </c>
      <c r="F42" s="155" t="str">
        <f t="shared" ref="F42:W42" si="7">(IFERROR((F35/F36)/F40,""))</f>
        <v/>
      </c>
      <c r="G42" s="156">
        <f t="shared" si="7"/>
        <v>1.0526315789473684</v>
      </c>
      <c r="H42" s="154">
        <f t="shared" si="7"/>
        <v>1.0526315789473684</v>
      </c>
      <c r="I42" s="157" t="str">
        <f t="shared" si="7"/>
        <v/>
      </c>
      <c r="J42" s="155" t="str">
        <f t="shared" si="7"/>
        <v/>
      </c>
      <c r="K42" s="156" t="str">
        <f t="shared" si="7"/>
        <v/>
      </c>
      <c r="L42" s="154" t="str">
        <f t="shared" si="7"/>
        <v/>
      </c>
      <c r="M42" s="154">
        <f t="shared" si="7"/>
        <v>1.0526315789473684</v>
      </c>
      <c r="N42" s="157" t="str">
        <f t="shared" si="7"/>
        <v/>
      </c>
      <c r="O42" s="155" t="str">
        <f t="shared" si="7"/>
        <v/>
      </c>
      <c r="P42" s="156" t="str">
        <f t="shared" si="7"/>
        <v/>
      </c>
      <c r="Q42" s="154" t="str">
        <f t="shared" si="7"/>
        <v/>
      </c>
      <c r="R42" s="157" t="str">
        <f t="shared" si="7"/>
        <v/>
      </c>
      <c r="S42" s="155" t="str">
        <f t="shared" si="7"/>
        <v/>
      </c>
      <c r="T42" s="156" t="str">
        <f t="shared" si="7"/>
        <v/>
      </c>
      <c r="U42" s="154" t="str">
        <f t="shared" si="7"/>
        <v/>
      </c>
      <c r="V42" s="154" t="str">
        <f t="shared" si="7"/>
        <v/>
      </c>
      <c r="W42" s="154">
        <f t="shared" si="7"/>
        <v>1.0526315789473684</v>
      </c>
    </row>
    <row r="43" spans="2:23" s="9" customFormat="1" ht="14.25" thickBot="1">
      <c r="B43" s="291"/>
      <c r="C43" s="292"/>
      <c r="D43" s="292"/>
      <c r="E43" s="292"/>
      <c r="F43" s="292"/>
      <c r="G43" s="292"/>
      <c r="H43" s="293"/>
      <c r="I43" s="292"/>
      <c r="J43" s="292"/>
      <c r="K43" s="292"/>
      <c r="L43" s="293"/>
      <c r="M43" s="293"/>
      <c r="N43" s="292"/>
      <c r="O43" s="292"/>
      <c r="P43" s="292"/>
      <c r="Q43" s="293"/>
      <c r="R43" s="292"/>
      <c r="S43" s="292"/>
      <c r="T43" s="292"/>
      <c r="U43" s="293"/>
      <c r="V43" s="293"/>
      <c r="W43" s="294"/>
    </row>
    <row r="44" spans="2:23" ht="15" customHeight="1">
      <c r="B44" s="118"/>
      <c r="C44" s="119"/>
      <c r="D44" s="119"/>
      <c r="E44" s="119"/>
      <c r="F44" s="119"/>
      <c r="G44" s="119"/>
      <c r="H44" s="119"/>
      <c r="I44" s="119"/>
      <c r="J44" s="119"/>
      <c r="K44" s="119"/>
      <c r="L44" s="120"/>
      <c r="M44" s="119"/>
      <c r="N44" s="285" t="s">
        <v>491</v>
      </c>
      <c r="O44" s="286"/>
      <c r="P44" s="286"/>
      <c r="Q44" s="286"/>
      <c r="R44" s="286"/>
      <c r="S44" s="286"/>
      <c r="T44" s="286"/>
      <c r="U44" s="286"/>
      <c r="V44" s="286"/>
      <c r="W44" s="287"/>
    </row>
    <row r="45" spans="2:23" ht="15" customHeight="1">
      <c r="B45" s="121"/>
      <c r="C45" s="106"/>
      <c r="D45" s="106"/>
      <c r="E45" s="106"/>
      <c r="F45" s="106"/>
      <c r="G45" s="106"/>
      <c r="H45" s="106"/>
      <c r="I45" s="106"/>
      <c r="J45" s="106"/>
      <c r="K45" s="106"/>
      <c r="L45" s="122"/>
      <c r="M45" s="106"/>
      <c r="N45" s="288"/>
      <c r="O45" s="289"/>
      <c r="P45" s="289"/>
      <c r="Q45" s="289"/>
      <c r="R45" s="289"/>
      <c r="S45" s="289"/>
      <c r="T45" s="289"/>
      <c r="U45" s="289"/>
      <c r="V45" s="289"/>
      <c r="W45" s="290"/>
    </row>
    <row r="46" spans="2:23" ht="23.25" customHeight="1">
      <c r="B46" s="121"/>
      <c r="C46" s="106"/>
      <c r="D46" s="106"/>
      <c r="E46" s="106"/>
      <c r="F46" s="106"/>
      <c r="G46" s="106"/>
      <c r="H46" s="106"/>
      <c r="I46" s="106"/>
      <c r="J46" s="106"/>
      <c r="K46" s="106"/>
      <c r="L46" s="122"/>
      <c r="M46" s="106"/>
      <c r="N46" s="384" t="s">
        <v>492</v>
      </c>
      <c r="O46" s="385"/>
      <c r="P46" s="385"/>
      <c r="Q46" s="385"/>
      <c r="R46" s="385"/>
      <c r="S46" s="385"/>
      <c r="T46" s="385"/>
      <c r="U46" s="385"/>
      <c r="V46" s="385"/>
      <c r="W46" s="386"/>
    </row>
    <row r="47" spans="2:23" ht="23.25" customHeight="1">
      <c r="B47" s="121"/>
      <c r="C47" s="106"/>
      <c r="D47" s="106"/>
      <c r="E47" s="106"/>
      <c r="F47" s="106"/>
      <c r="G47" s="106"/>
      <c r="H47" s="106"/>
      <c r="I47" s="106"/>
      <c r="J47" s="106"/>
      <c r="K47" s="106"/>
      <c r="L47" s="122"/>
      <c r="M47" s="106"/>
      <c r="N47" s="387"/>
      <c r="O47" s="388"/>
      <c r="P47" s="388"/>
      <c r="Q47" s="388"/>
      <c r="R47" s="388"/>
      <c r="S47" s="388"/>
      <c r="T47" s="388"/>
      <c r="U47" s="388"/>
      <c r="V47" s="388"/>
      <c r="W47" s="389"/>
    </row>
    <row r="48" spans="2:23" ht="23.25" customHeight="1">
      <c r="B48" s="121"/>
      <c r="C48" s="106"/>
      <c r="D48" s="106"/>
      <c r="E48" s="106"/>
      <c r="F48" s="106"/>
      <c r="G48" s="106"/>
      <c r="H48" s="106"/>
      <c r="I48" s="106"/>
      <c r="J48" s="106"/>
      <c r="K48" s="106"/>
      <c r="L48" s="122"/>
      <c r="M48" s="106"/>
      <c r="N48" s="390"/>
      <c r="O48" s="391"/>
      <c r="P48" s="391"/>
      <c r="Q48" s="391"/>
      <c r="R48" s="391"/>
      <c r="S48" s="391"/>
      <c r="T48" s="391"/>
      <c r="U48" s="391"/>
      <c r="V48" s="391"/>
      <c r="W48" s="392"/>
    </row>
    <row r="49" spans="2:23" ht="33" customHeight="1">
      <c r="B49" s="121"/>
      <c r="C49" s="106"/>
      <c r="D49" s="106"/>
      <c r="E49" s="106"/>
      <c r="F49" s="106"/>
      <c r="G49" s="106"/>
      <c r="H49" s="106"/>
      <c r="I49" s="106"/>
      <c r="J49" s="106"/>
      <c r="K49" s="106"/>
      <c r="L49" s="122"/>
      <c r="M49" s="106"/>
      <c r="N49" s="384" t="s">
        <v>493</v>
      </c>
      <c r="O49" s="385"/>
      <c r="P49" s="385"/>
      <c r="Q49" s="385"/>
      <c r="R49" s="385"/>
      <c r="S49" s="385"/>
      <c r="T49" s="385"/>
      <c r="U49" s="385"/>
      <c r="V49" s="385"/>
      <c r="W49" s="386"/>
    </row>
    <row r="50" spans="2:23" ht="33" customHeight="1">
      <c r="B50" s="121"/>
      <c r="C50" s="106"/>
      <c r="D50" s="106"/>
      <c r="E50" s="106"/>
      <c r="F50" s="106"/>
      <c r="G50" s="106"/>
      <c r="H50" s="106"/>
      <c r="I50" s="106"/>
      <c r="J50" s="106"/>
      <c r="K50" s="106"/>
      <c r="L50" s="122"/>
      <c r="M50" s="106"/>
      <c r="N50" s="390"/>
      <c r="O50" s="391"/>
      <c r="P50" s="391"/>
      <c r="Q50" s="391"/>
      <c r="R50" s="391"/>
      <c r="S50" s="391"/>
      <c r="T50" s="391"/>
      <c r="U50" s="391"/>
      <c r="V50" s="391"/>
      <c r="W50" s="392"/>
    </row>
    <row r="51" spans="2:23" ht="33" customHeight="1">
      <c r="B51" s="121"/>
      <c r="C51" s="106"/>
      <c r="D51" s="106"/>
      <c r="E51" s="106"/>
      <c r="F51" s="106"/>
      <c r="G51" s="106"/>
      <c r="H51" s="106"/>
      <c r="I51" s="106"/>
      <c r="J51" s="106"/>
      <c r="K51" s="106"/>
      <c r="L51" s="122"/>
      <c r="M51" s="106"/>
      <c r="N51" s="384" t="s">
        <v>494</v>
      </c>
      <c r="O51" s="385"/>
      <c r="P51" s="385"/>
      <c r="Q51" s="385"/>
      <c r="R51" s="385"/>
      <c r="S51" s="385"/>
      <c r="T51" s="385"/>
      <c r="U51" s="385"/>
      <c r="V51" s="385"/>
      <c r="W51" s="386"/>
    </row>
    <row r="52" spans="2:23" ht="33" customHeight="1">
      <c r="B52" s="121"/>
      <c r="C52" s="106"/>
      <c r="D52" s="106"/>
      <c r="E52" s="106"/>
      <c r="F52" s="106"/>
      <c r="G52" s="106"/>
      <c r="H52" s="106"/>
      <c r="I52" s="106"/>
      <c r="J52" s="106"/>
      <c r="K52" s="106"/>
      <c r="L52" s="122"/>
      <c r="M52" s="106"/>
      <c r="N52" s="390"/>
      <c r="O52" s="391"/>
      <c r="P52" s="391"/>
      <c r="Q52" s="391"/>
      <c r="R52" s="391"/>
      <c r="S52" s="391"/>
      <c r="T52" s="391"/>
      <c r="U52" s="391"/>
      <c r="V52" s="391"/>
      <c r="W52" s="392"/>
    </row>
    <row r="53" spans="2:23" ht="23.25" customHeight="1">
      <c r="B53" s="121"/>
      <c r="C53" s="106"/>
      <c r="D53" s="106"/>
      <c r="E53" s="106"/>
      <c r="F53" s="106"/>
      <c r="G53" s="106"/>
      <c r="H53" s="106"/>
      <c r="I53" s="106"/>
      <c r="J53" s="106"/>
      <c r="K53" s="106"/>
      <c r="L53" s="122"/>
      <c r="M53" s="106"/>
      <c r="N53" s="393" t="s">
        <v>495</v>
      </c>
      <c r="O53" s="393"/>
      <c r="P53" s="393"/>
      <c r="Q53" s="393"/>
      <c r="R53" s="393"/>
      <c r="S53" s="393"/>
      <c r="T53" s="393"/>
      <c r="U53" s="393"/>
      <c r="V53" s="393"/>
      <c r="W53" s="393"/>
    </row>
    <row r="54" spans="2:23" ht="23.25" customHeight="1">
      <c r="B54" s="121"/>
      <c r="C54" s="106"/>
      <c r="D54" s="106"/>
      <c r="E54" s="106"/>
      <c r="F54" s="106"/>
      <c r="G54" s="106"/>
      <c r="H54" s="106"/>
      <c r="I54" s="106"/>
      <c r="J54" s="106"/>
      <c r="K54" s="106"/>
      <c r="L54" s="122"/>
      <c r="M54" s="106"/>
      <c r="N54" s="393"/>
      <c r="O54" s="393"/>
      <c r="P54" s="393"/>
      <c r="Q54" s="393"/>
      <c r="R54" s="393"/>
      <c r="S54" s="393"/>
      <c r="T54" s="393"/>
      <c r="U54" s="393"/>
      <c r="V54" s="393"/>
      <c r="W54" s="393"/>
    </row>
    <row r="55" spans="2:23" ht="23.25" customHeight="1">
      <c r="B55" s="121"/>
      <c r="C55" s="106"/>
      <c r="D55" s="106"/>
      <c r="E55" s="106"/>
      <c r="F55" s="106"/>
      <c r="G55" s="106"/>
      <c r="H55" s="106"/>
      <c r="I55" s="106"/>
      <c r="J55" s="106"/>
      <c r="K55" s="106"/>
      <c r="L55" s="122"/>
      <c r="M55" s="106"/>
      <c r="N55" s="393"/>
      <c r="O55" s="393"/>
      <c r="P55" s="393"/>
      <c r="Q55" s="393"/>
      <c r="R55" s="393"/>
      <c r="S55" s="393"/>
      <c r="T55" s="393"/>
      <c r="U55" s="393"/>
      <c r="V55" s="393"/>
      <c r="W55" s="393"/>
    </row>
    <row r="56" spans="2:23" ht="15" customHeight="1">
      <c r="B56" s="121"/>
      <c r="C56" s="106"/>
      <c r="D56" s="106"/>
      <c r="E56" s="106"/>
      <c r="F56" s="106"/>
      <c r="G56" s="106"/>
      <c r="H56" s="106"/>
      <c r="I56" s="106"/>
      <c r="J56" s="106"/>
      <c r="K56" s="106"/>
      <c r="L56" s="122"/>
      <c r="M56" s="106"/>
      <c r="N56" s="404" t="s">
        <v>496</v>
      </c>
      <c r="O56" s="405"/>
      <c r="P56" s="405"/>
      <c r="Q56" s="405"/>
      <c r="R56" s="405"/>
      <c r="S56" s="405"/>
      <c r="T56" s="405"/>
      <c r="U56" s="405"/>
      <c r="V56" s="405"/>
      <c r="W56" s="406"/>
    </row>
    <row r="57" spans="2:23" ht="15" customHeight="1">
      <c r="B57" s="121"/>
      <c r="C57" s="106"/>
      <c r="D57" s="106"/>
      <c r="E57" s="106"/>
      <c r="F57" s="106"/>
      <c r="G57" s="106"/>
      <c r="H57" s="106"/>
      <c r="I57" s="106"/>
      <c r="J57" s="106"/>
      <c r="K57" s="106"/>
      <c r="L57" s="122"/>
      <c r="M57" s="106"/>
      <c r="N57" s="288"/>
      <c r="O57" s="289"/>
      <c r="P57" s="289"/>
      <c r="Q57" s="289"/>
      <c r="R57" s="289"/>
      <c r="S57" s="289"/>
      <c r="T57" s="289"/>
      <c r="U57" s="289"/>
      <c r="V57" s="289"/>
      <c r="W57" s="290"/>
    </row>
    <row r="58" spans="2:23" ht="29.25" customHeight="1">
      <c r="B58" s="121"/>
      <c r="C58" s="106"/>
      <c r="D58" s="106"/>
      <c r="E58" s="106"/>
      <c r="F58" s="106"/>
      <c r="G58" s="106"/>
      <c r="H58" s="106"/>
      <c r="I58" s="106"/>
      <c r="J58" s="106"/>
      <c r="K58" s="106"/>
      <c r="L58" s="122"/>
      <c r="M58" s="106"/>
      <c r="N58" s="394" t="s">
        <v>497</v>
      </c>
      <c r="O58" s="395"/>
      <c r="P58" s="395"/>
      <c r="Q58" s="396"/>
      <c r="R58" s="258" t="s">
        <v>498</v>
      </c>
      <c r="S58" s="258"/>
      <c r="T58" s="360" t="s">
        <v>499</v>
      </c>
      <c r="U58" s="258"/>
      <c r="V58" s="408"/>
      <c r="W58" s="409"/>
    </row>
    <row r="59" spans="2:23" ht="15" customHeight="1">
      <c r="B59" s="121"/>
      <c r="C59" s="106"/>
      <c r="D59" s="106"/>
      <c r="E59" s="106"/>
      <c r="F59" s="106"/>
      <c r="G59" s="106"/>
      <c r="H59" s="106"/>
      <c r="I59" s="106"/>
      <c r="J59" s="106"/>
      <c r="K59" s="106"/>
      <c r="L59" s="122"/>
      <c r="M59" s="106"/>
      <c r="N59" s="397"/>
      <c r="O59" s="398"/>
      <c r="P59" s="398"/>
      <c r="Q59" s="399"/>
      <c r="R59" s="259"/>
      <c r="S59" s="259"/>
      <c r="T59" s="362"/>
      <c r="U59" s="259"/>
      <c r="V59" s="410"/>
      <c r="W59" s="411"/>
    </row>
    <row r="60" spans="2:23" ht="15" customHeight="1">
      <c r="B60" s="121"/>
      <c r="C60" s="106"/>
      <c r="D60" s="106"/>
      <c r="E60" s="106"/>
      <c r="F60" s="106"/>
      <c r="G60" s="106"/>
      <c r="H60" s="106"/>
      <c r="I60" s="106"/>
      <c r="J60" s="106"/>
      <c r="K60" s="106"/>
      <c r="L60" s="122"/>
      <c r="M60" s="106"/>
      <c r="N60" s="394" t="s">
        <v>500</v>
      </c>
      <c r="O60" s="395"/>
      <c r="P60" s="395"/>
      <c r="Q60" s="396"/>
      <c r="R60" s="403" t="s">
        <v>498</v>
      </c>
      <c r="S60" s="403"/>
      <c r="T60" s="360" t="s">
        <v>499</v>
      </c>
      <c r="U60" s="258"/>
      <c r="V60" s="410"/>
      <c r="W60" s="411"/>
    </row>
    <row r="61" spans="2:23" ht="15" customHeight="1">
      <c r="B61" s="121"/>
      <c r="C61" s="106"/>
      <c r="D61" s="106"/>
      <c r="E61" s="106"/>
      <c r="F61" s="106"/>
      <c r="G61" s="106"/>
      <c r="H61" s="106"/>
      <c r="I61" s="106"/>
      <c r="J61" s="106"/>
      <c r="K61" s="106"/>
      <c r="L61" s="122"/>
      <c r="M61" s="106"/>
      <c r="N61" s="400"/>
      <c r="O61" s="401"/>
      <c r="P61" s="401"/>
      <c r="Q61" s="402"/>
      <c r="R61" s="403"/>
      <c r="S61" s="403"/>
      <c r="T61" s="361"/>
      <c r="U61" s="407"/>
      <c r="V61" s="410"/>
      <c r="W61" s="411"/>
    </row>
    <row r="62" spans="2:23" ht="15" customHeight="1" thickBot="1">
      <c r="B62" s="123"/>
      <c r="C62" s="124"/>
      <c r="D62" s="124"/>
      <c r="E62" s="124"/>
      <c r="F62" s="124"/>
      <c r="G62" s="124"/>
      <c r="H62" s="124"/>
      <c r="I62" s="124"/>
      <c r="J62" s="124"/>
      <c r="K62" s="124"/>
      <c r="L62" s="125"/>
      <c r="M62" s="124"/>
      <c r="N62" s="397"/>
      <c r="O62" s="398"/>
      <c r="P62" s="398"/>
      <c r="Q62" s="399"/>
      <c r="R62" s="403"/>
      <c r="S62" s="403"/>
      <c r="T62" s="362"/>
      <c r="U62" s="259"/>
      <c r="V62" s="412"/>
      <c r="W62" s="413"/>
    </row>
    <row r="63" spans="2:23">
      <c r="B63" s="10"/>
      <c r="C63" s="10"/>
      <c r="D63" s="10"/>
      <c r="E63" s="10"/>
      <c r="F63" s="10"/>
      <c r="G63" s="10"/>
      <c r="H63" s="10"/>
      <c r="I63" s="10"/>
      <c r="J63" s="10"/>
      <c r="K63" s="10"/>
      <c r="L63" s="10"/>
      <c r="M63" s="10"/>
      <c r="N63" s="10"/>
      <c r="O63" s="10"/>
      <c r="P63" s="10"/>
    </row>
    <row r="64" spans="2:23">
      <c r="B64" s="383" t="s">
        <v>501</v>
      </c>
      <c r="C64" s="383"/>
      <c r="D64" s="383"/>
      <c r="E64" s="383"/>
      <c r="F64" s="383"/>
      <c r="G64" s="383"/>
      <c r="H64" s="383"/>
      <c r="I64" s="383"/>
      <c r="J64" s="383"/>
      <c r="K64" s="383"/>
      <c r="L64" s="383"/>
      <c r="O64" s="10"/>
      <c r="P64" s="10"/>
    </row>
    <row r="65" spans="2:23">
      <c r="B65" s="10" t="s">
        <v>501</v>
      </c>
      <c r="O65" s="10"/>
      <c r="P65" s="10"/>
    </row>
    <row r="66" spans="2:23">
      <c r="B66" s="12" t="s">
        <v>502</v>
      </c>
      <c r="F66" s="12" t="s">
        <v>503</v>
      </c>
      <c r="G66" s="12" t="s">
        <v>504</v>
      </c>
      <c r="H66" s="12" t="s">
        <v>505</v>
      </c>
      <c r="I66" s="12" t="s">
        <v>506</v>
      </c>
      <c r="J66" s="12" t="s">
        <v>507</v>
      </c>
      <c r="O66" s="10"/>
      <c r="P66" s="10"/>
      <c r="Q66" s="10"/>
      <c r="R66" s="10"/>
      <c r="S66" s="10"/>
      <c r="T66" s="10"/>
      <c r="U66" s="10"/>
      <c r="V66" s="10"/>
      <c r="W66" s="10"/>
    </row>
    <row r="67" spans="2:23">
      <c r="B67" s="12" t="s">
        <v>501</v>
      </c>
      <c r="F67" s="13">
        <f>+H37</f>
        <v>1</v>
      </c>
      <c r="G67" s="13" t="str">
        <f>+L37</f>
        <v/>
      </c>
      <c r="H67" s="13" t="str">
        <f>+Q37</f>
        <v/>
      </c>
      <c r="I67" s="13" t="str">
        <f>+U37</f>
        <v/>
      </c>
      <c r="J67" s="13">
        <f>+W37</f>
        <v>1</v>
      </c>
      <c r="N67" s="14"/>
      <c r="O67" s="15"/>
      <c r="P67" s="15"/>
      <c r="Q67" s="15"/>
      <c r="R67" s="15"/>
      <c r="S67" s="10"/>
      <c r="T67" s="10"/>
      <c r="U67" s="10"/>
      <c r="V67" s="10"/>
      <c r="W67" s="10"/>
    </row>
    <row r="68" spans="2:23" hidden="1">
      <c r="F68" s="14">
        <f>+H40</f>
        <v>0.95</v>
      </c>
      <c r="G68" s="14">
        <f>+L40</f>
        <v>0.95</v>
      </c>
      <c r="H68" s="14">
        <f>+Q40</f>
        <v>0.95</v>
      </c>
      <c r="I68" s="14">
        <f>+U40</f>
        <v>0.95</v>
      </c>
      <c r="J68" s="14">
        <f>+W40</f>
        <v>0.95</v>
      </c>
      <c r="K68" s="14"/>
      <c r="L68" s="14"/>
      <c r="M68" s="14"/>
      <c r="O68" s="10"/>
      <c r="P68" s="10"/>
      <c r="Q68" s="10"/>
      <c r="R68" s="10"/>
      <c r="S68" s="10"/>
      <c r="T68" s="10"/>
      <c r="U68" s="10"/>
      <c r="V68" s="10"/>
      <c r="W68" s="10"/>
    </row>
    <row r="69" spans="2:23" hidden="1">
      <c r="F69" s="13">
        <f>+H41</f>
        <v>1</v>
      </c>
      <c r="G69" s="13" t="str">
        <f>+L41</f>
        <v/>
      </c>
      <c r="H69" s="13" t="str">
        <f>+Q41</f>
        <v/>
      </c>
      <c r="I69" s="13" t="str">
        <f>+U41</f>
        <v/>
      </c>
      <c r="J69" s="13">
        <f>+W41</f>
        <v>1</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x3Qif0ZYB1S2LGkl5EAvvmHW/bM+VAB8I0Zz5TO1zxUyQaqd7HY6OleF5KZsNDGU0iAKEriCwxmoRKg+UC6mw==" saltValue="eVMnbMEdaofFk6NGXuqScg==" spinCount="100000" sheet="1" objects="1" scenarios="1"/>
  <mergeCells count="87">
    <mergeCell ref="B39:D39"/>
    <mergeCell ref="B64:L64"/>
    <mergeCell ref="N46:W48"/>
    <mergeCell ref="N49:W50"/>
    <mergeCell ref="N51:W52"/>
    <mergeCell ref="N53:W55"/>
    <mergeCell ref="N58:Q59"/>
    <mergeCell ref="N60:Q62"/>
    <mergeCell ref="R58:R59"/>
    <mergeCell ref="R60:R62"/>
    <mergeCell ref="N56:W57"/>
    <mergeCell ref="S58:S59"/>
    <mergeCell ref="S60:S62"/>
    <mergeCell ref="U60:U62"/>
    <mergeCell ref="V58:W62"/>
    <mergeCell ref="T58:T59"/>
    <mergeCell ref="T60:T62"/>
    <mergeCell ref="E23:W23"/>
    <mergeCell ref="B13:E13"/>
    <mergeCell ref="F13:W13"/>
    <mergeCell ref="B18:W18"/>
    <mergeCell ref="B20:W20"/>
    <mergeCell ref="B17:E17"/>
    <mergeCell ref="L30:O30"/>
    <mergeCell ref="L29:R29"/>
    <mergeCell ref="M25:P25"/>
    <mergeCell ref="B15:E15"/>
    <mergeCell ref="F15:W15"/>
    <mergeCell ref="B16:E16"/>
    <mergeCell ref="F16:W16"/>
    <mergeCell ref="B24:D25"/>
    <mergeCell ref="E24:F24"/>
    <mergeCell ref="E25:F25"/>
    <mergeCell ref="G24:K24"/>
    <mergeCell ref="M24:P24"/>
    <mergeCell ref="F17:W17"/>
    <mergeCell ref="B19:W19"/>
    <mergeCell ref="Q24:W24"/>
    <mergeCell ref="B23:D23"/>
    <mergeCell ref="P30:W30"/>
    <mergeCell ref="B31:W31"/>
    <mergeCell ref="B33:W33"/>
    <mergeCell ref="B42:D42"/>
    <mergeCell ref="G25:K25"/>
    <mergeCell ref="B40:D40"/>
    <mergeCell ref="B41:D41"/>
    <mergeCell ref="S29:T29"/>
    <mergeCell ref="B28:W28"/>
    <mergeCell ref="Q25:W25"/>
    <mergeCell ref="B26:W26"/>
    <mergeCell ref="B27:D27"/>
    <mergeCell ref="E27:W27"/>
    <mergeCell ref="B29:F29"/>
    <mergeCell ref="G29:H29"/>
    <mergeCell ref="I29:K29"/>
    <mergeCell ref="B30:D30"/>
    <mergeCell ref="E30:F30"/>
    <mergeCell ref="J30:K30"/>
    <mergeCell ref="G30:I30"/>
    <mergeCell ref="B34:D34"/>
    <mergeCell ref="T2:W2"/>
    <mergeCell ref="T5:W5"/>
    <mergeCell ref="B2:E5"/>
    <mergeCell ref="B11:W11"/>
    <mergeCell ref="T4:W4"/>
    <mergeCell ref="Q7:W7"/>
    <mergeCell ref="V8:W8"/>
    <mergeCell ref="V9:W9"/>
    <mergeCell ref="F2:S3"/>
    <mergeCell ref="F4:S5"/>
    <mergeCell ref="T3:W3"/>
    <mergeCell ref="U58:U59"/>
    <mergeCell ref="B12:W12"/>
    <mergeCell ref="B14:E14"/>
    <mergeCell ref="F14:W14"/>
    <mergeCell ref="B21:D21"/>
    <mergeCell ref="B22:D22"/>
    <mergeCell ref="E21:W21"/>
    <mergeCell ref="E22:W22"/>
    <mergeCell ref="U29:W29"/>
    <mergeCell ref="B36:D36"/>
    <mergeCell ref="B32:W32"/>
    <mergeCell ref="N44:W45"/>
    <mergeCell ref="B43:W43"/>
    <mergeCell ref="B37:D37"/>
    <mergeCell ref="B38:D38"/>
    <mergeCell ref="B35:D35"/>
  </mergeCells>
  <conditionalFormatting sqref="E37:W37">
    <cfRule type="cellIs" dxfId="53" priority="7" stopIfTrue="1" operator="between">
      <formula>0.95</formula>
      <formula>1</formula>
    </cfRule>
    <cfRule type="cellIs" dxfId="52" priority="8" stopIfTrue="1" operator="between">
      <formula>0.9</formula>
      <formula>0.949</formula>
    </cfRule>
    <cfRule type="cellIs" dxfId="51" priority="9" stopIfTrue="1" operator="between">
      <formula>0</formula>
      <formula>0.899</formula>
    </cfRule>
  </conditionalFormatting>
  <conditionalFormatting sqref="E38:W39">
    <cfRule type="containsBlanks" priority="10" stopIfTrue="1">
      <formula>LEN(TRIM(E38))=0</formula>
    </cfRule>
    <cfRule type="cellIs" dxfId="50" priority="11" stopIfTrue="1" operator="greaterThanOrEqual">
      <formula>0.1</formula>
    </cfRule>
    <cfRule type="cellIs" dxfId="49" priority="12" stopIfTrue="1" operator="between">
      <formula>0.0301</formula>
      <formula>0.9999</formula>
    </cfRule>
    <cfRule type="cellIs" dxfId="48" priority="13" stopIfTrue="1" operator="between">
      <formula>0</formula>
      <formula>0.03</formula>
    </cfRule>
  </conditionalFormatting>
  <conditionalFormatting sqref="E41:W41">
    <cfRule type="cellIs" dxfId="47" priority="1" stopIfTrue="1" operator="between">
      <formula>0.76</formula>
      <formula>10</formula>
    </cfRule>
    <cfRule type="cellIs" dxfId="46" priority="2" stopIfTrue="1" operator="between">
      <formula>0.5</formula>
      <formula>0.759</formula>
    </cfRule>
    <cfRule type="cellIs" dxfId="45" priority="3" stopIfTrue="1" operator="between">
      <formula>0</formula>
      <formula>0.499</formula>
    </cfRule>
  </conditionalFormatting>
  <conditionalFormatting sqref="E42:W42">
    <cfRule type="cellIs" dxfId="44" priority="156" stopIfTrue="1" operator="between">
      <formula>0.76</formula>
      <formula>10</formula>
    </cfRule>
    <cfRule type="cellIs" dxfId="43" priority="157" stopIfTrue="1" operator="between">
      <formula>0.5</formula>
      <formula>0.759</formula>
    </cfRule>
    <cfRule type="cellIs" dxfId="42" priority="158"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9000000}">
          <x14:formula1>
            <xm:f>Hoja1!$E$4:$E$16</xm:f>
          </x14:formula1>
          <xm:sqref>O8</xm:sqref>
        </x14:dataValidation>
        <x14:dataValidation type="list" allowBlank="1" showInputMessage="1" showErrorMessage="1" xr:uid="{00000000-0002-0000-0100-000000000000}">
          <x14:formula1>
            <xm:f>'1.IDP'!$E$4:$E$8</xm:f>
          </x14:formula1>
          <xm:sqref>E30:F30</xm:sqref>
        </x14:dataValidation>
        <x14:dataValidation type="list" allowBlank="1" showInputMessage="1" showErrorMessage="1" xr:uid="{00000000-0002-0000-0100-000001000000}">
          <x14:formula1>
            <xm:f>'1.IDP'!$J$3:$J$9</xm:f>
          </x14:formula1>
          <xm:sqref>G29:H29</xm:sqref>
        </x14:dataValidation>
        <x14:dataValidation type="list" allowBlank="1" showInputMessage="1" showErrorMessage="1" xr:uid="{8DDE933E-3329-4F7E-863B-3042B415F1CA}">
          <x14:formula1>
            <xm:f>Hoja1!$D$4:$D$10</xm:f>
          </x14:formula1>
          <xm:sqref>F17:W17</xm:sqref>
        </x14:dataValidation>
        <x14:dataValidation type="list" allowBlank="1" showInputMessage="1" showErrorMessage="1" xr:uid="{A7CAD665-29E7-4868-9296-E1109F246448}">
          <x14:formula1>
            <xm:f>'Objetivos procesos '!$C$3:$C$28</xm:f>
          </x14:formula1>
          <xm:sqref>F13:W13</xm:sqref>
        </x14:dataValidation>
        <x14:dataValidation type="list" allowBlank="1" showInputMessage="1" showErrorMessage="1" xr:uid="{055559C6-8308-45CD-AE5F-2DFA4AFAD7B5}">
          <x14:formula1>
            <xm:f>Hoja1!$D$27:$D$29</xm:f>
          </x14:formula1>
          <xm:sqref>E23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A2570-D0BE-4098-8F23-E2382F2B6953}">
  <dimension ref="B1:E28"/>
  <sheetViews>
    <sheetView topLeftCell="A15" zoomScale="70" zoomScaleNormal="70" workbookViewId="0">
      <selection activeCell="E20" sqref="E20"/>
    </sheetView>
  </sheetViews>
  <sheetFormatPr defaultColWidth="11.42578125" defaultRowHeight="15"/>
  <cols>
    <col min="2" max="2" width="4.85546875" style="180" bestFit="1" customWidth="1"/>
    <col min="3" max="3" width="64.7109375" style="182" customWidth="1"/>
    <col min="4" max="4" width="50" style="194" customWidth="1"/>
    <col min="5" max="5" width="50.140625" customWidth="1"/>
  </cols>
  <sheetData>
    <row r="1" spans="2:5" ht="15.75" thickBot="1"/>
    <row r="2" spans="2:5">
      <c r="B2" s="188" t="s">
        <v>508</v>
      </c>
      <c r="C2" s="189" t="s">
        <v>509</v>
      </c>
      <c r="D2" s="189" t="s">
        <v>510</v>
      </c>
      <c r="E2" s="190" t="s">
        <v>511</v>
      </c>
    </row>
    <row r="3" spans="2:5" ht="135">
      <c r="B3" s="191">
        <v>1</v>
      </c>
      <c r="C3" s="181" t="s">
        <v>512</v>
      </c>
      <c r="D3" s="195" t="s">
        <v>513</v>
      </c>
      <c r="E3" s="181" t="s">
        <v>514</v>
      </c>
    </row>
    <row r="4" spans="2:5" ht="120">
      <c r="B4" s="191">
        <v>2</v>
      </c>
      <c r="C4" s="181" t="s">
        <v>515</v>
      </c>
      <c r="D4" s="195" t="s">
        <v>516</v>
      </c>
      <c r="E4" s="181" t="s">
        <v>517</v>
      </c>
    </row>
    <row r="5" spans="2:5" ht="75">
      <c r="B5" s="191">
        <v>3</v>
      </c>
      <c r="C5" s="181" t="s">
        <v>518</v>
      </c>
      <c r="D5" s="195" t="s">
        <v>519</v>
      </c>
      <c r="E5" s="181" t="s">
        <v>520</v>
      </c>
    </row>
    <row r="6" spans="2:5" ht="75">
      <c r="B6" s="191">
        <v>4</v>
      </c>
      <c r="C6" s="181" t="s">
        <v>521</v>
      </c>
      <c r="D6" s="195" t="s">
        <v>522</v>
      </c>
      <c r="E6" s="181" t="s">
        <v>523</v>
      </c>
    </row>
    <row r="7" spans="2:5" ht="157.5" customHeight="1">
      <c r="B7" s="191">
        <v>5</v>
      </c>
      <c r="C7" s="181" t="s">
        <v>524</v>
      </c>
      <c r="D7" s="196" t="s">
        <v>525</v>
      </c>
      <c r="E7" s="181" t="s">
        <v>526</v>
      </c>
    </row>
    <row r="8" spans="2:5" ht="142.5" customHeight="1">
      <c r="B8" s="191">
        <v>6</v>
      </c>
      <c r="C8" s="181" t="s">
        <v>527</v>
      </c>
      <c r="D8" s="195" t="s">
        <v>528</v>
      </c>
      <c r="E8" s="181" t="s">
        <v>526</v>
      </c>
    </row>
    <row r="9" spans="2:5" ht="171" customHeight="1">
      <c r="B9" s="191">
        <v>7</v>
      </c>
      <c r="C9" s="181" t="s">
        <v>529</v>
      </c>
      <c r="D9" s="195" t="s">
        <v>530</v>
      </c>
      <c r="E9" s="181" t="s">
        <v>531</v>
      </c>
    </row>
    <row r="10" spans="2:5" ht="246" customHeight="1">
      <c r="B10" s="191">
        <v>8</v>
      </c>
      <c r="C10" s="181" t="s">
        <v>532</v>
      </c>
      <c r="D10" s="195" t="s">
        <v>533</v>
      </c>
      <c r="E10" s="181" t="s">
        <v>531</v>
      </c>
    </row>
    <row r="11" spans="2:5" ht="105">
      <c r="B11" s="191">
        <v>9</v>
      </c>
      <c r="C11" s="181" t="s">
        <v>534</v>
      </c>
      <c r="D11" s="195" t="s">
        <v>535</v>
      </c>
      <c r="E11" s="195" t="s">
        <v>536</v>
      </c>
    </row>
    <row r="12" spans="2:5" ht="204" customHeight="1">
      <c r="B12" s="191">
        <v>10</v>
      </c>
      <c r="C12" s="181" t="s">
        <v>537</v>
      </c>
      <c r="D12" s="195" t="s">
        <v>538</v>
      </c>
      <c r="E12" s="181" t="s">
        <v>531</v>
      </c>
    </row>
    <row r="13" spans="2:5" ht="115.5" customHeight="1">
      <c r="B13" s="191">
        <v>11</v>
      </c>
      <c r="C13" s="181" t="s">
        <v>539</v>
      </c>
      <c r="D13" s="195" t="s">
        <v>540</v>
      </c>
      <c r="E13" s="181" t="s">
        <v>541</v>
      </c>
    </row>
    <row r="14" spans="2:5" ht="60">
      <c r="B14" s="191">
        <v>12</v>
      </c>
      <c r="C14" s="181" t="s">
        <v>542</v>
      </c>
      <c r="D14" s="195" t="s">
        <v>543</v>
      </c>
      <c r="E14" s="181" t="s">
        <v>541</v>
      </c>
    </row>
    <row r="15" spans="2:5" ht="165">
      <c r="B15" s="191">
        <v>13</v>
      </c>
      <c r="C15" s="181" t="s">
        <v>544</v>
      </c>
      <c r="D15" s="195" t="s">
        <v>545</v>
      </c>
      <c r="E15" s="181" t="s">
        <v>546</v>
      </c>
    </row>
    <row r="16" spans="2:5" ht="60">
      <c r="B16" s="191">
        <v>14</v>
      </c>
      <c r="C16" s="181" t="s">
        <v>547</v>
      </c>
      <c r="D16" s="195" t="s">
        <v>548</v>
      </c>
      <c r="E16" s="181" t="s">
        <v>549</v>
      </c>
    </row>
    <row r="17" spans="2:5" ht="105">
      <c r="B17" s="191">
        <v>15</v>
      </c>
      <c r="C17" s="181" t="s">
        <v>550</v>
      </c>
      <c r="D17" s="195" t="s">
        <v>551</v>
      </c>
      <c r="E17" s="181" t="s">
        <v>549</v>
      </c>
    </row>
    <row r="18" spans="2:5" ht="105">
      <c r="B18" s="191">
        <v>16</v>
      </c>
      <c r="C18" s="181" t="s">
        <v>552</v>
      </c>
      <c r="D18" s="195" t="s">
        <v>553</v>
      </c>
      <c r="E18" s="181" t="s">
        <v>549</v>
      </c>
    </row>
    <row r="19" spans="2:5" ht="105">
      <c r="B19" s="191">
        <v>17</v>
      </c>
      <c r="C19" s="181" t="s">
        <v>40</v>
      </c>
      <c r="D19" s="195" t="s">
        <v>554</v>
      </c>
      <c r="E19" s="181" t="s">
        <v>555</v>
      </c>
    </row>
    <row r="20" spans="2:5" ht="144.75" customHeight="1">
      <c r="B20" s="191">
        <v>18</v>
      </c>
      <c r="C20" s="181" t="s">
        <v>44</v>
      </c>
      <c r="D20" s="195" t="s">
        <v>556</v>
      </c>
      <c r="E20" s="181" t="s">
        <v>557</v>
      </c>
    </row>
    <row r="21" spans="2:5" ht="37.5" customHeight="1">
      <c r="B21" s="191">
        <v>19</v>
      </c>
      <c r="C21" s="181" t="s">
        <v>558</v>
      </c>
      <c r="D21" s="195" t="s">
        <v>559</v>
      </c>
      <c r="E21" s="181" t="s">
        <v>560</v>
      </c>
    </row>
    <row r="22" spans="2:5" ht="164.25" customHeight="1">
      <c r="B22" s="191">
        <v>20</v>
      </c>
      <c r="C22" s="181" t="s">
        <v>561</v>
      </c>
      <c r="D22" s="195" t="s">
        <v>562</v>
      </c>
      <c r="E22" s="181" t="s">
        <v>563</v>
      </c>
    </row>
    <row r="23" spans="2:5" ht="69" customHeight="1">
      <c r="B23" s="191">
        <v>21</v>
      </c>
      <c r="C23" s="181" t="s">
        <v>46</v>
      </c>
      <c r="D23" s="195" t="s">
        <v>564</v>
      </c>
      <c r="E23" s="181" t="s">
        <v>565</v>
      </c>
    </row>
    <row r="24" spans="2:5" ht="105">
      <c r="B24" s="191">
        <v>22</v>
      </c>
      <c r="C24" s="181" t="s">
        <v>566</v>
      </c>
      <c r="D24" s="195" t="s">
        <v>567</v>
      </c>
      <c r="E24" s="181" t="s">
        <v>568</v>
      </c>
    </row>
    <row r="25" spans="2:5" ht="183.75" customHeight="1">
      <c r="B25" s="191">
        <v>23</v>
      </c>
      <c r="C25" s="181" t="s">
        <v>569</v>
      </c>
      <c r="D25" s="196" t="s">
        <v>570</v>
      </c>
      <c r="E25" s="181" t="s">
        <v>571</v>
      </c>
    </row>
    <row r="26" spans="2:5" ht="129" customHeight="1">
      <c r="B26" s="191">
        <v>24</v>
      </c>
      <c r="C26" s="181" t="s">
        <v>572</v>
      </c>
      <c r="D26" s="195" t="s">
        <v>573</v>
      </c>
      <c r="E26" s="181" t="s">
        <v>574</v>
      </c>
    </row>
    <row r="27" spans="2:5" ht="126" customHeight="1">
      <c r="B27" s="191">
        <v>25</v>
      </c>
      <c r="C27" s="181" t="s">
        <v>575</v>
      </c>
      <c r="D27" s="195" t="s">
        <v>576</v>
      </c>
      <c r="E27" s="181" t="s">
        <v>577</v>
      </c>
    </row>
    <row r="28" spans="2:5" ht="128.25" customHeight="1" thickBot="1">
      <c r="B28" s="192">
        <v>26</v>
      </c>
      <c r="C28" s="193" t="s">
        <v>578</v>
      </c>
      <c r="D28" s="197" t="s">
        <v>579</v>
      </c>
      <c r="E28" s="181" t="s">
        <v>580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77389-2E40-4A51-B16D-B3A0BAB489EA}">
  <dimension ref="A1:Z113"/>
  <sheetViews>
    <sheetView showGridLines="0" zoomScale="85" zoomScaleNormal="85" workbookViewId="0">
      <selection sqref="A1:B2"/>
    </sheetView>
  </sheetViews>
  <sheetFormatPr defaultColWidth="11.42578125" defaultRowHeight="30" customHeight="1"/>
  <cols>
    <col min="1" max="1" width="26.42578125" style="178" customWidth="1"/>
    <col min="2" max="2" width="36.28515625" style="178" customWidth="1"/>
    <col min="3" max="22" width="15.7109375" style="178" customWidth="1"/>
    <col min="23" max="23" width="5.28515625" style="171" customWidth="1"/>
    <col min="24" max="24" width="10.7109375" style="171" customWidth="1"/>
    <col min="25" max="25" width="44.5703125" style="171" customWidth="1"/>
    <col min="26" max="26" width="11.42578125" style="170"/>
    <col min="27" max="16384" width="11.42578125" style="171"/>
  </cols>
  <sheetData>
    <row r="1" spans="1:26" s="179" customFormat="1" ht="42.75" customHeight="1">
      <c r="A1" s="440"/>
      <c r="B1" s="440"/>
      <c r="C1" s="446" t="s">
        <v>581</v>
      </c>
      <c r="D1" s="447"/>
      <c r="E1" s="447"/>
      <c r="F1" s="447"/>
      <c r="G1" s="447"/>
      <c r="H1" s="447"/>
      <c r="I1" s="447"/>
      <c r="J1" s="447"/>
      <c r="K1" s="447"/>
      <c r="L1" s="447"/>
      <c r="M1" s="447"/>
      <c r="N1" s="447"/>
      <c r="O1" s="447"/>
      <c r="P1" s="447"/>
      <c r="Q1" s="447"/>
      <c r="R1" s="447"/>
      <c r="S1" s="447"/>
      <c r="T1" s="447"/>
      <c r="U1" s="447"/>
      <c r="V1" s="447"/>
      <c r="W1" s="447"/>
      <c r="X1" s="447"/>
      <c r="Y1" s="448"/>
    </row>
    <row r="2" spans="1:26" s="179" customFormat="1" ht="42.75" customHeight="1">
      <c r="A2" s="440"/>
      <c r="B2" s="440"/>
      <c r="C2" s="449"/>
      <c r="D2" s="450"/>
      <c r="E2" s="450"/>
      <c r="F2" s="450"/>
      <c r="G2" s="450"/>
      <c r="H2" s="450"/>
      <c r="I2" s="450"/>
      <c r="J2" s="450"/>
      <c r="K2" s="450"/>
      <c r="L2" s="450"/>
      <c r="M2" s="450"/>
      <c r="N2" s="450"/>
      <c r="O2" s="450"/>
      <c r="P2" s="450"/>
      <c r="Q2" s="450"/>
      <c r="R2" s="450"/>
      <c r="S2" s="450"/>
      <c r="T2" s="450"/>
      <c r="U2" s="450"/>
      <c r="V2" s="450"/>
      <c r="W2" s="450"/>
      <c r="X2" s="450"/>
      <c r="Y2" s="451"/>
    </row>
    <row r="3" spans="1:26" s="164" customFormat="1" ht="27.75" customHeight="1">
      <c r="A3" s="161"/>
      <c r="B3" s="185"/>
      <c r="C3" s="185"/>
      <c r="D3" s="185"/>
      <c r="E3" s="185"/>
      <c r="F3" s="185"/>
      <c r="G3" s="185"/>
      <c r="H3" s="185"/>
      <c r="I3" s="185"/>
      <c r="J3" s="185"/>
      <c r="K3" s="185"/>
      <c r="L3" s="185"/>
      <c r="M3" s="185"/>
      <c r="N3" s="185"/>
      <c r="O3" s="185"/>
      <c r="P3" s="185"/>
      <c r="Q3" s="185"/>
      <c r="R3" s="185"/>
      <c r="S3" s="185"/>
      <c r="T3" s="185"/>
      <c r="U3" s="185"/>
      <c r="V3" s="185"/>
      <c r="W3" s="162"/>
      <c r="X3" s="162"/>
      <c r="Y3" s="162"/>
      <c r="Z3" s="163"/>
    </row>
    <row r="4" spans="1:26" s="167" customFormat="1" ht="19.5" customHeight="1">
      <c r="A4" s="165" t="s">
        <v>582</v>
      </c>
      <c r="B4" s="441" t="str">
        <f>+'1_ProcesosContratacion'!F13</f>
        <v>Gestión Contractual</v>
      </c>
      <c r="C4" s="441"/>
      <c r="D4" s="441"/>
      <c r="E4" s="441"/>
      <c r="F4" s="441"/>
      <c r="G4" s="441"/>
      <c r="H4" s="441"/>
      <c r="I4" s="441"/>
      <c r="J4" s="441"/>
      <c r="K4" s="441"/>
      <c r="L4" s="441"/>
      <c r="M4" s="441"/>
      <c r="N4" s="441"/>
      <c r="O4" s="441"/>
      <c r="P4" s="441"/>
      <c r="Q4" s="441"/>
      <c r="R4" s="441"/>
      <c r="S4" s="441"/>
      <c r="T4" s="441"/>
      <c r="U4" s="441"/>
      <c r="V4" s="441"/>
      <c r="W4" s="441"/>
      <c r="X4" s="441"/>
      <c r="Y4" s="441"/>
      <c r="Z4" s="166"/>
    </row>
    <row r="5" spans="1:26" ht="11.25" customHeight="1" thickBot="1">
      <c r="A5" s="168"/>
      <c r="B5" s="168"/>
      <c r="C5" s="168"/>
      <c r="D5" s="168"/>
      <c r="E5" s="168"/>
      <c r="F5" s="168"/>
      <c r="G5" s="168"/>
      <c r="H5" s="168"/>
      <c r="I5" s="168"/>
      <c r="J5" s="168"/>
      <c r="K5" s="168"/>
      <c r="L5" s="168"/>
      <c r="M5" s="168"/>
      <c r="N5" s="168"/>
      <c r="O5" s="168"/>
      <c r="P5" s="168"/>
      <c r="Q5" s="168"/>
      <c r="R5" s="168"/>
      <c r="S5" s="168"/>
      <c r="T5" s="168"/>
      <c r="U5" s="168"/>
      <c r="V5" s="168"/>
      <c r="W5" s="169"/>
      <c r="X5" s="169"/>
      <c r="Y5" s="169"/>
    </row>
    <row r="6" spans="1:26" s="173" customFormat="1" ht="15" customHeight="1">
      <c r="A6" s="442" t="s">
        <v>583</v>
      </c>
      <c r="B6" s="426" t="s">
        <v>584</v>
      </c>
      <c r="C6" s="426" t="s">
        <v>464</v>
      </c>
      <c r="D6" s="426" t="s">
        <v>465</v>
      </c>
      <c r="E6" s="426" t="s">
        <v>585</v>
      </c>
      <c r="F6" s="426" t="s">
        <v>586</v>
      </c>
      <c r="G6" s="426" t="s">
        <v>587</v>
      </c>
      <c r="H6" s="426" t="s">
        <v>468</v>
      </c>
      <c r="I6" s="426" t="s">
        <v>469</v>
      </c>
      <c r="J6" s="426" t="s">
        <v>470</v>
      </c>
      <c r="K6" s="426" t="s">
        <v>588</v>
      </c>
      <c r="L6" s="426" t="s">
        <v>587</v>
      </c>
      <c r="M6" s="426" t="s">
        <v>473</v>
      </c>
      <c r="N6" s="426" t="s">
        <v>474</v>
      </c>
      <c r="O6" s="426" t="s">
        <v>475</v>
      </c>
      <c r="P6" s="426" t="s">
        <v>589</v>
      </c>
      <c r="Q6" s="426" t="s">
        <v>587</v>
      </c>
      <c r="R6" s="426" t="s">
        <v>477</v>
      </c>
      <c r="S6" s="426" t="s">
        <v>478</v>
      </c>
      <c r="T6" s="426" t="s">
        <v>479</v>
      </c>
      <c r="U6" s="426" t="s">
        <v>590</v>
      </c>
      <c r="V6" s="426" t="s">
        <v>587</v>
      </c>
      <c r="W6" s="426" t="s">
        <v>591</v>
      </c>
      <c r="X6" s="426"/>
      <c r="Y6" s="444"/>
      <c r="Z6" s="172"/>
    </row>
    <row r="7" spans="1:26" s="175" customFormat="1" ht="15.75" customHeight="1">
      <c r="A7" s="443"/>
      <c r="B7" s="427"/>
      <c r="C7" s="427"/>
      <c r="D7" s="427"/>
      <c r="E7" s="427"/>
      <c r="F7" s="427"/>
      <c r="G7" s="427"/>
      <c r="H7" s="427"/>
      <c r="I7" s="427"/>
      <c r="J7" s="427"/>
      <c r="K7" s="427"/>
      <c r="L7" s="427"/>
      <c r="M7" s="427"/>
      <c r="N7" s="427"/>
      <c r="O7" s="427"/>
      <c r="P7" s="427"/>
      <c r="Q7" s="427"/>
      <c r="R7" s="427"/>
      <c r="S7" s="427"/>
      <c r="T7" s="427"/>
      <c r="U7" s="427"/>
      <c r="V7" s="427"/>
      <c r="W7" s="427"/>
      <c r="X7" s="427"/>
      <c r="Y7" s="445"/>
      <c r="Z7" s="174"/>
    </row>
    <row r="8" spans="1:26" ht="62.25" customHeight="1" thickBot="1">
      <c r="A8" s="430" t="s">
        <v>592</v>
      </c>
      <c r="B8" s="205" t="str">
        <f>'1_ProcesosContratacion'!G24</f>
        <v>Número de procesos de contratación tramitados</v>
      </c>
      <c r="C8" s="186">
        <f t="shared" ref="C8:E9" si="0">+C10+C12+C14+C16+C18+C20+C22</f>
        <v>0</v>
      </c>
      <c r="D8" s="186">
        <f t="shared" si="0"/>
        <v>0</v>
      </c>
      <c r="E8" s="186">
        <f t="shared" si="0"/>
        <v>260</v>
      </c>
      <c r="F8" s="186">
        <f>+C8+D8+E8</f>
        <v>260</v>
      </c>
      <c r="G8" s="438">
        <f>IF(F8=0," ",F8/F9)</f>
        <v>1</v>
      </c>
      <c r="H8" s="186">
        <f t="shared" ref="H8:J9" si="1">+H10+H12+H14+H16+H18+H20+H22</f>
        <v>0</v>
      </c>
      <c r="I8" s="186">
        <f t="shared" si="1"/>
        <v>0</v>
      </c>
      <c r="J8" s="186">
        <f t="shared" si="1"/>
        <v>0</v>
      </c>
      <c r="K8" s="186">
        <f>+H8+I8+J8</f>
        <v>0</v>
      </c>
      <c r="L8" s="438" t="str">
        <f>IF(K8=0," ",K8/K9)</f>
        <v xml:space="preserve"> </v>
      </c>
      <c r="M8" s="186">
        <f t="shared" ref="M8:O9" si="2">+M10+M12+M14+M16+M18+M20+M22</f>
        <v>0</v>
      </c>
      <c r="N8" s="186">
        <f t="shared" si="2"/>
        <v>0</v>
      </c>
      <c r="O8" s="186">
        <f t="shared" si="2"/>
        <v>0</v>
      </c>
      <c r="P8" s="186">
        <f>+M8+N8+O8</f>
        <v>0</v>
      </c>
      <c r="Q8" s="438" t="str">
        <f>IF(P8=0," ",P8/P9)</f>
        <v xml:space="preserve"> </v>
      </c>
      <c r="R8" s="186">
        <f t="shared" ref="R8:T9" si="3">+R10+R12+R14+R16+R18+R20+R22</f>
        <v>0</v>
      </c>
      <c r="S8" s="186">
        <f t="shared" si="3"/>
        <v>0</v>
      </c>
      <c r="T8" s="186">
        <f t="shared" si="3"/>
        <v>0</v>
      </c>
      <c r="U8" s="186">
        <f>+R8+S8+T8</f>
        <v>0</v>
      </c>
      <c r="V8" s="438" t="str">
        <f>IF(U8=0," ",U8/U9)</f>
        <v xml:space="preserve"> </v>
      </c>
      <c r="W8" s="416" t="s">
        <v>593</v>
      </c>
      <c r="X8" s="416"/>
      <c r="Y8" s="417"/>
    </row>
    <row r="9" spans="1:26" ht="53.25" customHeight="1" thickBot="1">
      <c r="A9" s="431"/>
      <c r="B9" s="205" t="str">
        <f>'1_ProcesosContratacion'!G25</f>
        <v>Número de procesos  de contratación recibidas hasta 8 días antes del corte</v>
      </c>
      <c r="C9" s="187">
        <f t="shared" si="0"/>
        <v>0</v>
      </c>
      <c r="D9" s="187">
        <f t="shared" si="0"/>
        <v>0</v>
      </c>
      <c r="E9" s="187">
        <f t="shared" si="0"/>
        <v>260</v>
      </c>
      <c r="F9" s="187">
        <f>+C9+D9+E9</f>
        <v>260</v>
      </c>
      <c r="G9" s="439"/>
      <c r="H9" s="187">
        <f t="shared" si="1"/>
        <v>0</v>
      </c>
      <c r="I9" s="187">
        <f t="shared" si="1"/>
        <v>0</v>
      </c>
      <c r="J9" s="187">
        <f t="shared" si="1"/>
        <v>0</v>
      </c>
      <c r="K9" s="187">
        <f>+H9+I9+J9</f>
        <v>0</v>
      </c>
      <c r="L9" s="439"/>
      <c r="M9" s="187">
        <f t="shared" si="2"/>
        <v>0</v>
      </c>
      <c r="N9" s="187">
        <f t="shared" si="2"/>
        <v>0</v>
      </c>
      <c r="O9" s="187">
        <f t="shared" si="2"/>
        <v>0</v>
      </c>
      <c r="P9" s="187">
        <f>+M9+N9+O9</f>
        <v>0</v>
      </c>
      <c r="Q9" s="439"/>
      <c r="R9" s="187">
        <f t="shared" si="3"/>
        <v>0</v>
      </c>
      <c r="S9" s="187">
        <f t="shared" si="3"/>
        <v>0</v>
      </c>
      <c r="T9" s="187">
        <f t="shared" si="3"/>
        <v>0</v>
      </c>
      <c r="U9" s="187">
        <f>+R9+S9+T9</f>
        <v>0</v>
      </c>
      <c r="V9" s="439"/>
      <c r="W9" s="418"/>
      <c r="X9" s="418"/>
      <c r="Y9" s="419"/>
    </row>
    <row r="10" spans="1:26" s="176" customFormat="1" ht="69.95" customHeight="1">
      <c r="A10" s="428" t="s">
        <v>434</v>
      </c>
      <c r="B10" s="207" t="str">
        <f>+$B$8</f>
        <v>Número de procesos de contratación tramitados</v>
      </c>
      <c r="C10" s="200"/>
      <c r="D10" s="200"/>
      <c r="E10" s="200">
        <v>260</v>
      </c>
      <c r="F10" s="435"/>
      <c r="G10" s="435"/>
      <c r="H10" s="201"/>
      <c r="I10" s="201"/>
      <c r="J10" s="201"/>
      <c r="K10" s="432"/>
      <c r="L10" s="432"/>
      <c r="M10" s="201"/>
      <c r="N10" s="201"/>
      <c r="O10" s="201"/>
      <c r="P10" s="432"/>
      <c r="Q10" s="432"/>
      <c r="R10" s="201"/>
      <c r="S10" s="201"/>
      <c r="T10" s="201"/>
      <c r="U10" s="420"/>
      <c r="V10" s="421"/>
      <c r="W10" s="416" t="s">
        <v>593</v>
      </c>
      <c r="X10" s="416"/>
      <c r="Y10" s="417"/>
    </row>
    <row r="11" spans="1:26" s="176" customFormat="1" ht="69.95" customHeight="1" thickBot="1">
      <c r="A11" s="429"/>
      <c r="B11" s="208" t="str">
        <f>+$B$9</f>
        <v>Número de procesos  de contratación recibidas hasta 8 días antes del corte</v>
      </c>
      <c r="C11" s="203"/>
      <c r="D11" s="203"/>
      <c r="E11" s="203">
        <v>260</v>
      </c>
      <c r="F11" s="436"/>
      <c r="G11" s="436"/>
      <c r="H11" s="204"/>
      <c r="I11" s="204"/>
      <c r="J11" s="204"/>
      <c r="K11" s="433"/>
      <c r="L11" s="433"/>
      <c r="M11" s="204"/>
      <c r="N11" s="204"/>
      <c r="O11" s="204"/>
      <c r="P11" s="433"/>
      <c r="Q11" s="433"/>
      <c r="R11" s="204"/>
      <c r="S11" s="204"/>
      <c r="T11" s="204"/>
      <c r="U11" s="422"/>
      <c r="V11" s="423"/>
      <c r="W11" s="418"/>
      <c r="X11" s="418"/>
      <c r="Y11" s="419"/>
    </row>
    <row r="12" spans="1:26" s="176" customFormat="1" ht="69.95" hidden="1" customHeight="1">
      <c r="A12" s="414" t="s">
        <v>594</v>
      </c>
      <c r="B12" s="199" t="str">
        <f t="shared" ref="B12" si="4">+$B$8</f>
        <v>Número de procesos de contratación tramitados</v>
      </c>
      <c r="C12" s="200"/>
      <c r="D12" s="200"/>
      <c r="E12" s="200"/>
      <c r="F12" s="436"/>
      <c r="G12" s="436"/>
      <c r="H12" s="201"/>
      <c r="I12" s="201"/>
      <c r="J12" s="201"/>
      <c r="K12" s="433"/>
      <c r="L12" s="433"/>
      <c r="M12" s="201"/>
      <c r="N12" s="201"/>
      <c r="O12" s="201"/>
      <c r="P12" s="433"/>
      <c r="Q12" s="433"/>
      <c r="R12" s="201"/>
      <c r="S12" s="201"/>
      <c r="T12" s="201"/>
      <c r="U12" s="422"/>
      <c r="V12" s="423"/>
      <c r="W12" s="416" t="s">
        <v>593</v>
      </c>
      <c r="X12" s="416"/>
      <c r="Y12" s="417"/>
    </row>
    <row r="13" spans="1:26" s="176" customFormat="1" ht="69.95" hidden="1" customHeight="1" thickBot="1">
      <c r="A13" s="415"/>
      <c r="B13" s="202" t="str">
        <f t="shared" ref="B13" si="5">+$B$9</f>
        <v>Número de procesos  de contratación recibidas hasta 8 días antes del corte</v>
      </c>
      <c r="C13" s="203"/>
      <c r="D13" s="203"/>
      <c r="E13" s="203"/>
      <c r="F13" s="436"/>
      <c r="G13" s="436"/>
      <c r="H13" s="204"/>
      <c r="I13" s="204"/>
      <c r="J13" s="204"/>
      <c r="K13" s="433"/>
      <c r="L13" s="433"/>
      <c r="M13" s="204"/>
      <c r="N13" s="204"/>
      <c r="O13" s="204"/>
      <c r="P13" s="433"/>
      <c r="Q13" s="433"/>
      <c r="R13" s="204"/>
      <c r="S13" s="204"/>
      <c r="T13" s="204"/>
      <c r="U13" s="422"/>
      <c r="V13" s="423"/>
      <c r="W13" s="418"/>
      <c r="X13" s="418"/>
      <c r="Y13" s="419"/>
    </row>
    <row r="14" spans="1:26" s="176" customFormat="1" ht="69.95" hidden="1" customHeight="1">
      <c r="A14" s="414" t="s">
        <v>595</v>
      </c>
      <c r="B14" s="199" t="str">
        <f t="shared" ref="B14" si="6">+$B$8</f>
        <v>Número de procesos de contratación tramitados</v>
      </c>
      <c r="C14" s="200"/>
      <c r="D14" s="200"/>
      <c r="E14" s="200"/>
      <c r="F14" s="436"/>
      <c r="G14" s="436"/>
      <c r="H14" s="201"/>
      <c r="I14" s="201"/>
      <c r="J14" s="201"/>
      <c r="K14" s="433"/>
      <c r="L14" s="433"/>
      <c r="M14" s="201"/>
      <c r="N14" s="201"/>
      <c r="O14" s="201"/>
      <c r="P14" s="433"/>
      <c r="Q14" s="433"/>
      <c r="R14" s="201"/>
      <c r="S14" s="201"/>
      <c r="T14" s="201"/>
      <c r="U14" s="422"/>
      <c r="V14" s="423"/>
      <c r="W14" s="416" t="s">
        <v>593</v>
      </c>
      <c r="X14" s="416"/>
      <c r="Y14" s="417"/>
    </row>
    <row r="15" spans="1:26" s="176" customFormat="1" ht="69.95" hidden="1" customHeight="1" thickBot="1">
      <c r="A15" s="415"/>
      <c r="B15" s="202" t="str">
        <f t="shared" ref="B15" si="7">+$B$9</f>
        <v>Número de procesos  de contratación recibidas hasta 8 días antes del corte</v>
      </c>
      <c r="C15" s="203"/>
      <c r="D15" s="203"/>
      <c r="E15" s="203"/>
      <c r="F15" s="436"/>
      <c r="G15" s="436"/>
      <c r="H15" s="204"/>
      <c r="I15" s="204"/>
      <c r="J15" s="204"/>
      <c r="K15" s="433"/>
      <c r="L15" s="433"/>
      <c r="M15" s="204"/>
      <c r="N15" s="204"/>
      <c r="O15" s="204"/>
      <c r="P15" s="433"/>
      <c r="Q15" s="433"/>
      <c r="R15" s="204"/>
      <c r="S15" s="204"/>
      <c r="T15" s="204"/>
      <c r="U15" s="422"/>
      <c r="V15" s="423"/>
      <c r="W15" s="418"/>
      <c r="X15" s="418"/>
      <c r="Y15" s="419"/>
    </row>
    <row r="16" spans="1:26" s="176" customFormat="1" ht="69.95" hidden="1" customHeight="1">
      <c r="A16" s="414" t="s">
        <v>596</v>
      </c>
      <c r="B16" s="199" t="str">
        <f t="shared" ref="B16" si="8">+$B$8</f>
        <v>Número de procesos de contratación tramitados</v>
      </c>
      <c r="C16" s="200"/>
      <c r="D16" s="200"/>
      <c r="E16" s="200"/>
      <c r="F16" s="436"/>
      <c r="G16" s="436"/>
      <c r="H16" s="201"/>
      <c r="I16" s="201"/>
      <c r="J16" s="201"/>
      <c r="K16" s="433"/>
      <c r="L16" s="433"/>
      <c r="M16" s="201"/>
      <c r="N16" s="201"/>
      <c r="O16" s="201"/>
      <c r="P16" s="433"/>
      <c r="Q16" s="433"/>
      <c r="R16" s="201"/>
      <c r="S16" s="201"/>
      <c r="T16" s="201"/>
      <c r="U16" s="422"/>
      <c r="V16" s="423"/>
      <c r="W16" s="416" t="s">
        <v>593</v>
      </c>
      <c r="X16" s="416"/>
      <c r="Y16" s="417"/>
    </row>
    <row r="17" spans="1:25" s="176" customFormat="1" ht="69.95" hidden="1" customHeight="1" thickBot="1">
      <c r="A17" s="415"/>
      <c r="B17" s="202" t="str">
        <f t="shared" ref="B17" si="9">+$B$9</f>
        <v>Número de procesos  de contratación recibidas hasta 8 días antes del corte</v>
      </c>
      <c r="C17" s="203"/>
      <c r="D17" s="203"/>
      <c r="E17" s="203"/>
      <c r="F17" s="436"/>
      <c r="G17" s="436"/>
      <c r="H17" s="204"/>
      <c r="I17" s="204"/>
      <c r="J17" s="204"/>
      <c r="K17" s="433"/>
      <c r="L17" s="433"/>
      <c r="M17" s="204"/>
      <c r="N17" s="204"/>
      <c r="O17" s="204"/>
      <c r="P17" s="433"/>
      <c r="Q17" s="433"/>
      <c r="R17" s="204"/>
      <c r="S17" s="204"/>
      <c r="T17" s="204"/>
      <c r="U17" s="422"/>
      <c r="V17" s="423"/>
      <c r="W17" s="418"/>
      <c r="X17" s="418"/>
      <c r="Y17" s="419"/>
    </row>
    <row r="18" spans="1:25" s="176" customFormat="1" ht="69.95" hidden="1" customHeight="1">
      <c r="A18" s="414" t="s">
        <v>597</v>
      </c>
      <c r="B18" s="199" t="str">
        <f t="shared" ref="B18" si="10">+$B$8</f>
        <v>Número de procesos de contratación tramitados</v>
      </c>
      <c r="C18" s="200"/>
      <c r="D18" s="200"/>
      <c r="E18" s="200"/>
      <c r="F18" s="436"/>
      <c r="G18" s="436"/>
      <c r="H18" s="201"/>
      <c r="I18" s="201"/>
      <c r="J18" s="201"/>
      <c r="K18" s="433"/>
      <c r="L18" s="433"/>
      <c r="M18" s="201"/>
      <c r="N18" s="201"/>
      <c r="O18" s="201"/>
      <c r="P18" s="433"/>
      <c r="Q18" s="433"/>
      <c r="R18" s="201"/>
      <c r="S18" s="201"/>
      <c r="T18" s="201"/>
      <c r="U18" s="422"/>
      <c r="V18" s="423"/>
      <c r="W18" s="416" t="s">
        <v>593</v>
      </c>
      <c r="X18" s="416"/>
      <c r="Y18" s="417"/>
    </row>
    <row r="19" spans="1:25" s="176" customFormat="1" ht="69.95" hidden="1" customHeight="1" thickBot="1">
      <c r="A19" s="415"/>
      <c r="B19" s="202" t="str">
        <f t="shared" ref="B19" si="11">+$B$9</f>
        <v>Número de procesos  de contratación recibidas hasta 8 días antes del corte</v>
      </c>
      <c r="C19" s="203"/>
      <c r="D19" s="203"/>
      <c r="E19" s="203"/>
      <c r="F19" s="436"/>
      <c r="G19" s="436"/>
      <c r="H19" s="204"/>
      <c r="I19" s="204"/>
      <c r="J19" s="204"/>
      <c r="K19" s="433"/>
      <c r="L19" s="433"/>
      <c r="M19" s="204"/>
      <c r="N19" s="204"/>
      <c r="O19" s="204"/>
      <c r="P19" s="433"/>
      <c r="Q19" s="433"/>
      <c r="R19" s="204"/>
      <c r="S19" s="204"/>
      <c r="T19" s="204"/>
      <c r="U19" s="422"/>
      <c r="V19" s="423"/>
      <c r="W19" s="418"/>
      <c r="X19" s="418"/>
      <c r="Y19" s="419"/>
    </row>
    <row r="20" spans="1:25" s="176" customFormat="1" ht="69.95" hidden="1" customHeight="1">
      <c r="A20" s="414" t="s">
        <v>598</v>
      </c>
      <c r="B20" s="199" t="str">
        <f t="shared" ref="B20" si="12">+$B$8</f>
        <v>Número de procesos de contratación tramitados</v>
      </c>
      <c r="C20" s="200"/>
      <c r="D20" s="200"/>
      <c r="E20" s="200"/>
      <c r="F20" s="436"/>
      <c r="G20" s="436"/>
      <c r="H20" s="201"/>
      <c r="I20" s="201"/>
      <c r="J20" s="201"/>
      <c r="K20" s="433"/>
      <c r="L20" s="433"/>
      <c r="M20" s="201"/>
      <c r="N20" s="201"/>
      <c r="O20" s="201"/>
      <c r="P20" s="433"/>
      <c r="Q20" s="433"/>
      <c r="R20" s="201"/>
      <c r="S20" s="201"/>
      <c r="T20" s="201"/>
      <c r="U20" s="422"/>
      <c r="V20" s="423"/>
      <c r="W20" s="416" t="s">
        <v>593</v>
      </c>
      <c r="X20" s="416"/>
      <c r="Y20" s="417"/>
    </row>
    <row r="21" spans="1:25" s="176" customFormat="1" ht="69.95" hidden="1" customHeight="1" thickBot="1">
      <c r="A21" s="415"/>
      <c r="B21" s="202" t="str">
        <f t="shared" ref="B21" si="13">+$B$9</f>
        <v>Número de procesos  de contratación recibidas hasta 8 días antes del corte</v>
      </c>
      <c r="C21" s="203"/>
      <c r="D21" s="203"/>
      <c r="E21" s="203"/>
      <c r="F21" s="436"/>
      <c r="G21" s="436"/>
      <c r="H21" s="204"/>
      <c r="I21" s="204"/>
      <c r="J21" s="204"/>
      <c r="K21" s="433"/>
      <c r="L21" s="433"/>
      <c r="M21" s="204"/>
      <c r="N21" s="204"/>
      <c r="O21" s="204"/>
      <c r="P21" s="433"/>
      <c r="Q21" s="433"/>
      <c r="R21" s="204"/>
      <c r="S21" s="204"/>
      <c r="T21" s="204"/>
      <c r="U21" s="422"/>
      <c r="V21" s="423"/>
      <c r="W21" s="418"/>
      <c r="X21" s="418"/>
      <c r="Y21" s="419"/>
    </row>
    <row r="22" spans="1:25" s="176" customFormat="1" ht="69.95" hidden="1" customHeight="1">
      <c r="A22" s="414" t="s">
        <v>599</v>
      </c>
      <c r="B22" s="199" t="str">
        <f t="shared" ref="B22" si="14">+$B$8</f>
        <v>Número de procesos de contratación tramitados</v>
      </c>
      <c r="C22" s="200"/>
      <c r="D22" s="200"/>
      <c r="E22" s="200"/>
      <c r="F22" s="436"/>
      <c r="G22" s="436"/>
      <c r="H22" s="201"/>
      <c r="I22" s="201"/>
      <c r="J22" s="201"/>
      <c r="K22" s="433"/>
      <c r="L22" s="433"/>
      <c r="M22" s="201"/>
      <c r="N22" s="201"/>
      <c r="O22" s="201"/>
      <c r="P22" s="433"/>
      <c r="Q22" s="433"/>
      <c r="R22" s="201"/>
      <c r="S22" s="201"/>
      <c r="T22" s="201"/>
      <c r="U22" s="422"/>
      <c r="V22" s="423"/>
      <c r="W22" s="416" t="s">
        <v>593</v>
      </c>
      <c r="X22" s="416"/>
      <c r="Y22" s="417"/>
    </row>
    <row r="23" spans="1:25" s="176" customFormat="1" ht="69.95" hidden="1" customHeight="1" thickBot="1">
      <c r="A23" s="415"/>
      <c r="B23" s="202" t="str">
        <f t="shared" ref="B23" si="15">+$B$9</f>
        <v>Número de procesos  de contratación recibidas hasta 8 días antes del corte</v>
      </c>
      <c r="C23" s="203"/>
      <c r="D23" s="203"/>
      <c r="E23" s="203"/>
      <c r="F23" s="437"/>
      <c r="G23" s="437"/>
      <c r="H23" s="204"/>
      <c r="I23" s="204"/>
      <c r="J23" s="204"/>
      <c r="K23" s="434"/>
      <c r="L23" s="434"/>
      <c r="M23" s="204"/>
      <c r="N23" s="204"/>
      <c r="O23" s="204"/>
      <c r="P23" s="434"/>
      <c r="Q23" s="434"/>
      <c r="R23" s="204"/>
      <c r="S23" s="204"/>
      <c r="T23" s="204"/>
      <c r="U23" s="424"/>
      <c r="V23" s="425"/>
      <c r="W23" s="418"/>
      <c r="X23" s="418"/>
      <c r="Y23" s="419"/>
    </row>
    <row r="24" spans="1:25" s="176" customFormat="1" ht="30" customHeight="1">
      <c r="B24" s="183"/>
      <c r="C24" s="183"/>
      <c r="D24" s="183"/>
      <c r="E24" s="183"/>
      <c r="F24" s="183"/>
      <c r="G24" s="183"/>
      <c r="H24" s="183"/>
      <c r="I24" s="183"/>
      <c r="J24" s="183"/>
      <c r="K24" s="183"/>
      <c r="L24" s="183"/>
      <c r="M24" s="183"/>
      <c r="N24" s="183"/>
      <c r="O24" s="183"/>
      <c r="P24" s="183"/>
      <c r="Q24" s="183"/>
      <c r="R24" s="183"/>
      <c r="S24" s="183"/>
      <c r="T24" s="183"/>
      <c r="U24" s="183"/>
      <c r="V24" s="183"/>
    </row>
    <row r="25" spans="1:25" s="176" customFormat="1" ht="30" customHeight="1">
      <c r="B25" s="183"/>
      <c r="C25" s="183"/>
      <c r="D25" s="183"/>
      <c r="E25" s="183"/>
      <c r="F25" s="183"/>
      <c r="G25" s="183"/>
      <c r="H25" s="183"/>
      <c r="I25" s="183"/>
      <c r="J25" s="183"/>
      <c r="K25" s="183"/>
      <c r="L25" s="183"/>
      <c r="M25" s="183"/>
      <c r="N25" s="183"/>
      <c r="O25" s="183"/>
      <c r="P25" s="183"/>
      <c r="Q25" s="183"/>
      <c r="R25" s="183"/>
      <c r="S25" s="183"/>
      <c r="T25" s="183"/>
      <c r="U25" s="183"/>
      <c r="V25" s="183"/>
    </row>
    <row r="26" spans="1:25" s="176" customFormat="1" ht="30" customHeight="1">
      <c r="B26" s="183"/>
      <c r="C26" s="183"/>
      <c r="D26" s="183"/>
      <c r="E26" s="183"/>
      <c r="F26" s="183"/>
      <c r="G26" s="183"/>
      <c r="H26" s="183"/>
      <c r="I26" s="183"/>
      <c r="J26" s="183"/>
      <c r="K26" s="183"/>
      <c r="L26" s="183"/>
      <c r="M26" s="183"/>
      <c r="N26" s="183"/>
      <c r="O26" s="183"/>
      <c r="P26" s="183"/>
      <c r="Q26" s="183"/>
      <c r="R26" s="183"/>
      <c r="S26" s="183"/>
      <c r="T26" s="183"/>
      <c r="U26" s="183"/>
      <c r="V26" s="183"/>
    </row>
    <row r="27" spans="1:25" s="176" customFormat="1" ht="30" customHeight="1">
      <c r="B27" s="183"/>
      <c r="C27" s="183"/>
      <c r="D27" s="183"/>
      <c r="E27" s="183"/>
      <c r="F27" s="183"/>
      <c r="G27" s="183"/>
      <c r="H27" s="183"/>
      <c r="I27" s="183"/>
      <c r="J27" s="183"/>
      <c r="K27" s="183"/>
      <c r="L27" s="183"/>
      <c r="M27" s="183"/>
      <c r="N27" s="183"/>
      <c r="O27" s="183"/>
      <c r="P27" s="183"/>
      <c r="Q27" s="183"/>
      <c r="R27" s="183"/>
      <c r="S27" s="183"/>
      <c r="T27" s="183"/>
      <c r="U27" s="183"/>
      <c r="V27" s="183"/>
    </row>
    <row r="28" spans="1:25" s="176" customFormat="1" ht="30" customHeight="1">
      <c r="B28" s="183"/>
      <c r="C28" s="183"/>
      <c r="D28" s="183"/>
      <c r="E28" s="183"/>
      <c r="F28" s="183"/>
      <c r="G28" s="183"/>
      <c r="H28" s="183"/>
      <c r="I28" s="183"/>
      <c r="J28" s="183"/>
      <c r="K28" s="183"/>
      <c r="L28" s="183"/>
      <c r="M28" s="183"/>
      <c r="N28" s="183"/>
      <c r="O28" s="183"/>
      <c r="P28" s="183"/>
      <c r="Q28" s="183"/>
      <c r="R28" s="183"/>
      <c r="S28" s="183"/>
      <c r="T28" s="183"/>
      <c r="U28" s="183"/>
      <c r="V28" s="183"/>
    </row>
    <row r="29" spans="1:25" s="176" customFormat="1" ht="30" customHeight="1">
      <c r="B29" s="183"/>
      <c r="C29" s="183"/>
      <c r="D29" s="183"/>
      <c r="E29" s="183"/>
      <c r="F29" s="183"/>
      <c r="G29" s="183"/>
      <c r="H29" s="183"/>
      <c r="I29" s="183"/>
      <c r="J29" s="183"/>
      <c r="K29" s="183"/>
      <c r="L29" s="183"/>
      <c r="M29" s="183"/>
      <c r="N29" s="183"/>
      <c r="O29" s="183"/>
      <c r="P29" s="183"/>
      <c r="Q29" s="183"/>
      <c r="R29" s="183"/>
      <c r="S29" s="183"/>
      <c r="T29" s="183"/>
      <c r="U29" s="183"/>
      <c r="V29" s="183"/>
    </row>
    <row r="30" spans="1:25" s="176" customFormat="1" ht="30" customHeight="1">
      <c r="B30" s="183"/>
      <c r="C30" s="183"/>
      <c r="D30" s="183"/>
      <c r="E30" s="183"/>
      <c r="F30" s="183"/>
      <c r="G30" s="183"/>
      <c r="H30" s="183"/>
      <c r="I30" s="183"/>
      <c r="J30" s="183"/>
      <c r="K30" s="183"/>
      <c r="L30" s="183"/>
      <c r="M30" s="183"/>
      <c r="N30" s="183"/>
      <c r="O30" s="183"/>
      <c r="P30" s="183"/>
      <c r="Q30" s="183"/>
      <c r="R30" s="183"/>
      <c r="S30" s="183"/>
      <c r="T30" s="183"/>
      <c r="U30" s="183"/>
      <c r="V30" s="183"/>
    </row>
    <row r="31" spans="1:25" s="176" customFormat="1" ht="30" customHeight="1">
      <c r="B31" s="183"/>
      <c r="C31" s="183"/>
      <c r="D31" s="183"/>
      <c r="E31" s="183"/>
      <c r="F31" s="183"/>
      <c r="G31" s="183"/>
      <c r="H31" s="183"/>
      <c r="I31" s="183"/>
      <c r="J31" s="183"/>
      <c r="K31" s="183"/>
      <c r="L31" s="183"/>
      <c r="M31" s="183"/>
      <c r="N31" s="183"/>
      <c r="O31" s="183"/>
      <c r="P31" s="183"/>
      <c r="Q31" s="183"/>
      <c r="R31" s="183"/>
      <c r="S31" s="183"/>
      <c r="T31" s="183"/>
      <c r="U31" s="183"/>
      <c r="V31" s="183"/>
    </row>
    <row r="32" spans="1:25" s="176" customFormat="1" ht="30" customHeight="1">
      <c r="B32" s="183"/>
      <c r="C32" s="183"/>
      <c r="D32" s="183"/>
      <c r="E32" s="183"/>
      <c r="F32" s="183"/>
      <c r="G32" s="183"/>
      <c r="H32" s="183"/>
      <c r="I32" s="183"/>
      <c r="J32" s="183"/>
      <c r="K32" s="183"/>
      <c r="L32" s="183"/>
      <c r="M32" s="183"/>
      <c r="N32" s="183"/>
      <c r="O32" s="183"/>
      <c r="P32" s="183"/>
      <c r="Q32" s="183"/>
      <c r="R32" s="183"/>
      <c r="S32" s="183"/>
      <c r="T32" s="183"/>
      <c r="U32" s="183"/>
      <c r="V32" s="183"/>
    </row>
    <row r="33" spans="2:26" s="176" customFormat="1" ht="30" customHeight="1">
      <c r="B33" s="183"/>
      <c r="C33" s="183"/>
      <c r="D33" s="183"/>
      <c r="E33" s="183"/>
      <c r="F33" s="183"/>
      <c r="G33" s="183"/>
      <c r="H33" s="183"/>
      <c r="I33" s="183"/>
      <c r="J33" s="183"/>
      <c r="K33" s="183"/>
      <c r="L33" s="183"/>
      <c r="M33" s="183"/>
      <c r="N33" s="183"/>
      <c r="O33" s="183"/>
      <c r="P33" s="183"/>
      <c r="Q33" s="183"/>
      <c r="R33" s="183"/>
      <c r="S33" s="183"/>
      <c r="T33" s="183"/>
      <c r="U33" s="183"/>
      <c r="V33" s="183"/>
    </row>
    <row r="34" spans="2:26" s="176" customFormat="1" ht="30" customHeight="1">
      <c r="B34" s="183"/>
      <c r="C34" s="183"/>
      <c r="D34" s="183"/>
      <c r="E34" s="183"/>
      <c r="F34" s="183"/>
      <c r="G34" s="183"/>
      <c r="H34" s="183"/>
      <c r="I34" s="183"/>
      <c r="J34" s="183"/>
      <c r="K34" s="183"/>
      <c r="L34" s="183"/>
      <c r="M34" s="183"/>
      <c r="N34" s="183"/>
      <c r="O34" s="183"/>
      <c r="P34" s="183"/>
      <c r="Q34" s="183"/>
      <c r="R34" s="183"/>
      <c r="S34" s="183"/>
      <c r="T34" s="183"/>
      <c r="U34" s="183"/>
      <c r="V34" s="183"/>
    </row>
    <row r="35" spans="2:26" s="176" customFormat="1" ht="30" customHeight="1">
      <c r="B35" s="183"/>
      <c r="C35" s="183"/>
      <c r="D35" s="183"/>
      <c r="E35" s="183"/>
      <c r="F35" s="183"/>
      <c r="G35" s="183"/>
      <c r="H35" s="183"/>
      <c r="I35" s="183"/>
      <c r="J35" s="183"/>
      <c r="K35" s="183"/>
      <c r="L35" s="183"/>
      <c r="M35" s="183"/>
      <c r="N35" s="183"/>
      <c r="O35" s="183"/>
      <c r="P35" s="183"/>
      <c r="Q35" s="183"/>
      <c r="R35" s="183"/>
      <c r="S35" s="183"/>
      <c r="T35" s="183"/>
      <c r="U35" s="183"/>
      <c r="V35" s="183"/>
    </row>
    <row r="36" spans="2:26" s="176" customFormat="1" ht="30" customHeight="1">
      <c r="B36" s="183"/>
      <c r="C36" s="183"/>
      <c r="D36" s="183"/>
      <c r="E36" s="183"/>
      <c r="F36" s="183"/>
      <c r="G36" s="183"/>
      <c r="H36" s="183"/>
      <c r="I36" s="183"/>
      <c r="J36" s="183"/>
      <c r="K36" s="183"/>
      <c r="L36" s="183"/>
      <c r="M36" s="183"/>
      <c r="N36" s="183"/>
      <c r="O36" s="183"/>
      <c r="P36" s="183"/>
      <c r="Q36" s="183"/>
      <c r="R36" s="183"/>
      <c r="S36" s="183"/>
      <c r="T36" s="183"/>
      <c r="U36" s="183"/>
      <c r="V36" s="183"/>
    </row>
    <row r="37" spans="2:26" s="176" customFormat="1" ht="30" customHeight="1">
      <c r="B37" s="183"/>
      <c r="C37" s="183"/>
      <c r="D37" s="183"/>
      <c r="E37" s="183"/>
      <c r="F37" s="183"/>
      <c r="G37" s="183"/>
      <c r="H37" s="183"/>
      <c r="I37" s="183"/>
      <c r="J37" s="183"/>
      <c r="K37" s="183"/>
      <c r="L37" s="183"/>
      <c r="M37" s="183"/>
      <c r="N37" s="183"/>
      <c r="O37" s="183"/>
      <c r="P37" s="183"/>
      <c r="Q37" s="183"/>
      <c r="R37" s="183"/>
      <c r="S37" s="183"/>
      <c r="T37" s="183"/>
      <c r="U37" s="183"/>
      <c r="V37" s="183"/>
    </row>
    <row r="38" spans="2:26" s="176" customFormat="1" ht="30" customHeight="1">
      <c r="B38" s="183"/>
      <c r="C38" s="183"/>
      <c r="D38" s="183"/>
      <c r="E38" s="183"/>
      <c r="F38" s="183"/>
      <c r="G38" s="183"/>
      <c r="H38" s="183"/>
      <c r="I38" s="183"/>
      <c r="J38" s="183"/>
      <c r="K38" s="183"/>
      <c r="L38" s="183"/>
      <c r="M38" s="183"/>
      <c r="N38" s="183"/>
      <c r="O38" s="183"/>
      <c r="P38" s="183"/>
      <c r="Q38" s="183"/>
      <c r="R38" s="183"/>
      <c r="S38" s="183"/>
      <c r="T38" s="183"/>
      <c r="U38" s="183"/>
      <c r="V38" s="183"/>
    </row>
    <row r="39" spans="2:26" s="176" customFormat="1" ht="30" customHeight="1">
      <c r="B39" s="183"/>
      <c r="C39" s="183"/>
      <c r="D39" s="183"/>
      <c r="E39" s="183"/>
      <c r="F39" s="183"/>
      <c r="G39" s="183"/>
      <c r="H39" s="183"/>
      <c r="I39" s="183"/>
      <c r="J39" s="183"/>
      <c r="K39" s="183"/>
      <c r="L39" s="183"/>
      <c r="M39" s="183"/>
      <c r="N39" s="183"/>
      <c r="O39" s="183"/>
      <c r="P39" s="183"/>
      <c r="Q39" s="183"/>
      <c r="R39" s="183"/>
      <c r="S39" s="183"/>
      <c r="T39" s="183"/>
      <c r="U39" s="183"/>
      <c r="V39" s="183"/>
    </row>
    <row r="40" spans="2:26" s="176" customFormat="1" ht="30" customHeight="1">
      <c r="B40" s="183"/>
      <c r="C40" s="183"/>
      <c r="D40" s="183"/>
      <c r="E40" s="183"/>
      <c r="F40" s="183"/>
      <c r="G40" s="183"/>
      <c r="H40" s="183"/>
      <c r="I40" s="183"/>
      <c r="J40" s="183"/>
      <c r="K40" s="183"/>
      <c r="L40" s="183"/>
      <c r="M40" s="183"/>
      <c r="N40" s="183"/>
      <c r="O40" s="183"/>
      <c r="P40" s="183"/>
      <c r="Q40" s="183"/>
      <c r="R40" s="183"/>
      <c r="S40" s="183"/>
      <c r="T40" s="183"/>
      <c r="U40" s="183"/>
      <c r="V40" s="183"/>
    </row>
    <row r="41" spans="2:26" s="176" customFormat="1" ht="30" customHeight="1">
      <c r="B41" s="183"/>
      <c r="C41" s="183"/>
      <c r="D41" s="183"/>
      <c r="E41" s="183"/>
      <c r="F41" s="183"/>
      <c r="G41" s="183"/>
      <c r="H41" s="183"/>
      <c r="I41" s="183"/>
      <c r="J41" s="183"/>
      <c r="K41" s="183"/>
      <c r="L41" s="183"/>
      <c r="M41" s="183"/>
      <c r="N41" s="183"/>
      <c r="O41" s="183"/>
      <c r="P41" s="183"/>
      <c r="Q41" s="183"/>
      <c r="R41" s="183"/>
      <c r="S41" s="183"/>
      <c r="T41" s="183"/>
      <c r="U41" s="183"/>
      <c r="V41" s="183"/>
    </row>
    <row r="42" spans="2:26" s="176" customFormat="1" ht="30" customHeight="1">
      <c r="B42" s="183"/>
      <c r="C42" s="183"/>
      <c r="D42" s="183"/>
      <c r="E42" s="183"/>
      <c r="F42" s="183"/>
      <c r="G42" s="183"/>
      <c r="H42" s="183"/>
      <c r="I42" s="183"/>
      <c r="J42" s="183"/>
      <c r="K42" s="183"/>
      <c r="L42" s="183"/>
      <c r="M42" s="183"/>
      <c r="N42" s="183"/>
      <c r="O42" s="183"/>
      <c r="P42" s="183"/>
      <c r="Q42" s="183"/>
      <c r="R42" s="183"/>
      <c r="S42" s="183"/>
      <c r="T42" s="183"/>
      <c r="U42" s="183"/>
      <c r="V42" s="183"/>
    </row>
    <row r="43" spans="2:26" s="176" customFormat="1" ht="30" customHeight="1">
      <c r="B43" s="183"/>
      <c r="C43" s="183"/>
      <c r="D43" s="183"/>
      <c r="E43" s="183"/>
      <c r="F43" s="183"/>
      <c r="G43" s="183"/>
      <c r="H43" s="183"/>
      <c r="I43" s="183"/>
      <c r="J43" s="183"/>
      <c r="K43" s="183"/>
      <c r="L43" s="183"/>
      <c r="M43" s="183"/>
      <c r="N43" s="183"/>
      <c r="O43" s="183"/>
      <c r="P43" s="183"/>
      <c r="Q43" s="183"/>
      <c r="R43" s="183"/>
      <c r="S43" s="183"/>
      <c r="T43" s="183"/>
      <c r="U43" s="183"/>
      <c r="V43" s="183"/>
    </row>
    <row r="44" spans="2:26" s="176" customFormat="1" ht="30" customHeight="1">
      <c r="B44" s="183"/>
      <c r="C44" s="183"/>
      <c r="D44" s="183"/>
      <c r="E44" s="183"/>
      <c r="F44" s="183"/>
      <c r="G44" s="183"/>
      <c r="H44" s="183"/>
      <c r="I44" s="183"/>
      <c r="J44" s="183"/>
      <c r="K44" s="183"/>
      <c r="L44" s="183"/>
      <c r="M44" s="183"/>
      <c r="N44" s="183"/>
      <c r="O44" s="183"/>
      <c r="P44" s="183"/>
      <c r="Q44" s="183"/>
      <c r="R44" s="183"/>
      <c r="S44" s="183"/>
      <c r="T44" s="183"/>
      <c r="U44" s="183"/>
      <c r="V44" s="183"/>
    </row>
    <row r="45" spans="2:26" s="176" customFormat="1" ht="30" customHeight="1">
      <c r="B45" s="183"/>
      <c r="C45" s="183"/>
      <c r="D45" s="183"/>
      <c r="E45" s="183"/>
      <c r="F45" s="183"/>
      <c r="G45" s="183"/>
      <c r="H45" s="183"/>
      <c r="I45" s="183"/>
      <c r="J45" s="183"/>
      <c r="K45" s="183"/>
      <c r="L45" s="183"/>
      <c r="M45" s="183"/>
      <c r="N45" s="183"/>
      <c r="O45" s="183"/>
      <c r="P45" s="183"/>
      <c r="Q45" s="183"/>
      <c r="R45" s="183"/>
      <c r="S45" s="183"/>
      <c r="T45" s="183"/>
      <c r="U45" s="183"/>
      <c r="V45" s="183"/>
    </row>
    <row r="46" spans="2:26" s="176" customFormat="1" ht="30" customHeight="1">
      <c r="B46" s="183"/>
      <c r="C46" s="183"/>
      <c r="D46" s="183"/>
      <c r="E46" s="183"/>
      <c r="F46" s="183"/>
      <c r="G46" s="183"/>
      <c r="H46" s="183"/>
      <c r="I46" s="183"/>
      <c r="J46" s="183"/>
      <c r="K46" s="183"/>
      <c r="L46" s="183"/>
      <c r="M46" s="183"/>
      <c r="N46" s="183"/>
      <c r="O46" s="183"/>
      <c r="P46" s="183"/>
      <c r="Q46" s="183"/>
      <c r="R46" s="183"/>
      <c r="S46" s="183"/>
      <c r="T46" s="183"/>
      <c r="U46" s="183"/>
      <c r="V46" s="183"/>
    </row>
    <row r="47" spans="2:26" s="177" customFormat="1" ht="30" customHeight="1">
      <c r="B47" s="184"/>
      <c r="C47" s="184"/>
      <c r="D47" s="184"/>
      <c r="E47" s="184"/>
      <c r="F47" s="184"/>
      <c r="G47" s="184"/>
      <c r="H47" s="184"/>
      <c r="I47" s="184"/>
      <c r="J47" s="184"/>
      <c r="K47" s="184"/>
      <c r="L47" s="184"/>
      <c r="M47" s="184"/>
      <c r="N47" s="184"/>
      <c r="O47" s="184"/>
      <c r="P47" s="184"/>
      <c r="Q47" s="184"/>
      <c r="R47" s="184"/>
      <c r="S47" s="184"/>
      <c r="T47" s="184"/>
      <c r="U47" s="184"/>
      <c r="V47" s="184"/>
      <c r="Z47" s="176"/>
    </row>
    <row r="48" spans="2:26" s="177" customFormat="1" ht="30" customHeight="1">
      <c r="B48" s="184"/>
      <c r="C48" s="184"/>
      <c r="D48" s="184"/>
      <c r="E48" s="184"/>
      <c r="F48" s="184"/>
      <c r="G48" s="184"/>
      <c r="H48" s="184"/>
      <c r="I48" s="184"/>
      <c r="J48" s="184"/>
      <c r="K48" s="184"/>
      <c r="L48" s="184"/>
      <c r="M48" s="184"/>
      <c r="N48" s="184"/>
      <c r="O48" s="184"/>
      <c r="P48" s="184"/>
      <c r="Q48" s="184"/>
      <c r="R48" s="184"/>
      <c r="S48" s="184"/>
      <c r="T48" s="184"/>
      <c r="U48" s="184"/>
      <c r="V48" s="184"/>
      <c r="Z48" s="176"/>
    </row>
    <row r="49" spans="2:26" s="177" customFormat="1" ht="30" customHeight="1">
      <c r="B49" s="184"/>
      <c r="C49" s="184"/>
      <c r="D49" s="184"/>
      <c r="E49" s="184"/>
      <c r="F49" s="184"/>
      <c r="G49" s="184"/>
      <c r="H49" s="184"/>
      <c r="I49" s="184"/>
      <c r="J49" s="184"/>
      <c r="K49" s="184"/>
      <c r="L49" s="184"/>
      <c r="M49" s="184"/>
      <c r="N49" s="184"/>
      <c r="O49" s="184"/>
      <c r="P49" s="184"/>
      <c r="Q49" s="184"/>
      <c r="R49" s="184"/>
      <c r="S49" s="184"/>
      <c r="T49" s="184"/>
      <c r="U49" s="184"/>
      <c r="V49" s="184"/>
      <c r="Z49" s="176"/>
    </row>
    <row r="50" spans="2:26" s="177" customFormat="1" ht="30" customHeight="1">
      <c r="B50" s="184"/>
      <c r="C50" s="184"/>
      <c r="D50" s="184"/>
      <c r="E50" s="184"/>
      <c r="F50" s="184"/>
      <c r="G50" s="184"/>
      <c r="H50" s="184"/>
      <c r="I50" s="184"/>
      <c r="J50" s="184"/>
      <c r="K50" s="184"/>
      <c r="L50" s="184"/>
      <c r="M50" s="184"/>
      <c r="N50" s="184"/>
      <c r="O50" s="184"/>
      <c r="P50" s="184"/>
      <c r="Q50" s="184"/>
      <c r="R50" s="184"/>
      <c r="S50" s="184"/>
      <c r="T50" s="184"/>
      <c r="U50" s="184"/>
      <c r="V50" s="184"/>
      <c r="Z50" s="176"/>
    </row>
    <row r="51" spans="2:26" s="177" customFormat="1" ht="30" customHeight="1">
      <c r="B51" s="184"/>
      <c r="C51" s="184"/>
      <c r="D51" s="184"/>
      <c r="E51" s="184"/>
      <c r="F51" s="184"/>
      <c r="G51" s="184"/>
      <c r="H51" s="184"/>
      <c r="I51" s="184"/>
      <c r="J51" s="184"/>
      <c r="K51" s="184"/>
      <c r="L51" s="184"/>
      <c r="M51" s="184"/>
      <c r="N51" s="184"/>
      <c r="O51" s="184"/>
      <c r="P51" s="184"/>
      <c r="Q51" s="184"/>
      <c r="R51" s="184"/>
      <c r="S51" s="184"/>
      <c r="T51" s="184"/>
      <c r="U51" s="184"/>
      <c r="V51" s="184"/>
      <c r="Z51" s="176"/>
    </row>
    <row r="52" spans="2:26" s="177" customFormat="1" ht="30" customHeight="1">
      <c r="B52" s="184"/>
      <c r="C52" s="184"/>
      <c r="D52" s="184"/>
      <c r="E52" s="184"/>
      <c r="F52" s="184"/>
      <c r="G52" s="184"/>
      <c r="H52" s="184"/>
      <c r="I52" s="184"/>
      <c r="J52" s="184"/>
      <c r="K52" s="184"/>
      <c r="L52" s="184"/>
      <c r="M52" s="184"/>
      <c r="N52" s="184"/>
      <c r="O52" s="184"/>
      <c r="P52" s="184"/>
      <c r="Q52" s="184"/>
      <c r="R52" s="184"/>
      <c r="S52" s="184"/>
      <c r="T52" s="184"/>
      <c r="U52" s="184"/>
      <c r="V52" s="184"/>
      <c r="Z52" s="176"/>
    </row>
    <row r="53" spans="2:26" s="177" customFormat="1" ht="30" customHeight="1">
      <c r="B53" s="184"/>
      <c r="C53" s="184"/>
      <c r="D53" s="184"/>
      <c r="E53" s="184"/>
      <c r="F53" s="184"/>
      <c r="G53" s="184"/>
      <c r="H53" s="184"/>
      <c r="I53" s="184"/>
      <c r="J53" s="184"/>
      <c r="K53" s="184"/>
      <c r="L53" s="184"/>
      <c r="M53" s="184"/>
      <c r="N53" s="184"/>
      <c r="O53" s="184"/>
      <c r="P53" s="184"/>
      <c r="Q53" s="184"/>
      <c r="R53" s="184"/>
      <c r="S53" s="184"/>
      <c r="T53" s="184"/>
      <c r="U53" s="184"/>
      <c r="V53" s="184"/>
      <c r="Z53" s="176"/>
    </row>
    <row r="54" spans="2:26" s="177" customFormat="1" ht="30" customHeight="1">
      <c r="B54" s="184"/>
      <c r="C54" s="184"/>
      <c r="D54" s="184"/>
      <c r="E54" s="184"/>
      <c r="F54" s="184"/>
      <c r="G54" s="184"/>
      <c r="H54" s="184"/>
      <c r="I54" s="184"/>
      <c r="J54" s="184"/>
      <c r="K54" s="184"/>
      <c r="L54" s="184"/>
      <c r="M54" s="184"/>
      <c r="N54" s="184"/>
      <c r="O54" s="184"/>
      <c r="P54" s="184"/>
      <c r="Q54" s="184"/>
      <c r="R54" s="184"/>
      <c r="S54" s="184"/>
      <c r="T54" s="184"/>
      <c r="U54" s="184"/>
      <c r="V54" s="184"/>
      <c r="Z54" s="176"/>
    </row>
    <row r="55" spans="2:26" s="177" customFormat="1" ht="30" customHeight="1">
      <c r="B55" s="184"/>
      <c r="C55" s="184"/>
      <c r="D55" s="184"/>
      <c r="E55" s="184"/>
      <c r="F55" s="184"/>
      <c r="G55" s="184"/>
      <c r="H55" s="184"/>
      <c r="I55" s="184"/>
      <c r="J55" s="184"/>
      <c r="K55" s="184"/>
      <c r="L55" s="184"/>
      <c r="M55" s="184"/>
      <c r="N55" s="184"/>
      <c r="O55" s="184"/>
      <c r="P55" s="184"/>
      <c r="Q55" s="184"/>
      <c r="R55" s="184"/>
      <c r="S55" s="184"/>
      <c r="T55" s="184"/>
      <c r="U55" s="184"/>
      <c r="V55" s="184"/>
      <c r="Z55" s="176"/>
    </row>
    <row r="56" spans="2:26" s="177" customFormat="1" ht="30" customHeight="1">
      <c r="B56" s="184"/>
      <c r="C56" s="184"/>
      <c r="D56" s="184"/>
      <c r="E56" s="184"/>
      <c r="F56" s="184"/>
      <c r="G56" s="184"/>
      <c r="H56" s="184"/>
      <c r="I56" s="184"/>
      <c r="J56" s="184"/>
      <c r="K56" s="184"/>
      <c r="L56" s="184"/>
      <c r="M56" s="184"/>
      <c r="N56" s="184"/>
      <c r="O56" s="184"/>
      <c r="P56" s="184"/>
      <c r="Q56" s="184"/>
      <c r="R56" s="184"/>
      <c r="S56" s="184"/>
      <c r="T56" s="184"/>
      <c r="U56" s="184"/>
      <c r="V56" s="184"/>
      <c r="Z56" s="176"/>
    </row>
    <row r="57" spans="2:26" s="177" customFormat="1" ht="30" customHeight="1">
      <c r="B57" s="184"/>
      <c r="C57" s="184"/>
      <c r="D57" s="184"/>
      <c r="E57" s="184"/>
      <c r="F57" s="184"/>
      <c r="G57" s="184"/>
      <c r="H57" s="184"/>
      <c r="I57" s="184"/>
      <c r="J57" s="184"/>
      <c r="K57" s="184"/>
      <c r="L57" s="184"/>
      <c r="M57" s="184"/>
      <c r="N57" s="184"/>
      <c r="O57" s="184"/>
      <c r="P57" s="184"/>
      <c r="Q57" s="184"/>
      <c r="R57" s="184"/>
      <c r="S57" s="184"/>
      <c r="T57" s="184"/>
      <c r="U57" s="184"/>
      <c r="V57" s="184"/>
      <c r="Z57" s="176"/>
    </row>
    <row r="58" spans="2:26" s="177" customFormat="1" ht="30" customHeight="1">
      <c r="B58" s="184"/>
      <c r="C58" s="184"/>
      <c r="D58" s="184"/>
      <c r="E58" s="184"/>
      <c r="F58" s="184"/>
      <c r="G58" s="184"/>
      <c r="H58" s="184"/>
      <c r="I58" s="184"/>
      <c r="J58" s="184"/>
      <c r="K58" s="184"/>
      <c r="L58" s="184"/>
      <c r="M58" s="184"/>
      <c r="N58" s="184"/>
      <c r="O58" s="184"/>
      <c r="P58" s="184"/>
      <c r="Q58" s="184"/>
      <c r="R58" s="184"/>
      <c r="S58" s="184"/>
      <c r="T58" s="184"/>
      <c r="U58" s="184"/>
      <c r="V58" s="184"/>
      <c r="Z58" s="176"/>
    </row>
    <row r="59" spans="2:26" s="177" customFormat="1" ht="30" customHeight="1">
      <c r="B59" s="184"/>
      <c r="C59" s="184"/>
      <c r="D59" s="184"/>
      <c r="E59" s="184"/>
      <c r="F59" s="184"/>
      <c r="G59" s="184"/>
      <c r="H59" s="184"/>
      <c r="I59" s="184"/>
      <c r="J59" s="184"/>
      <c r="K59" s="184"/>
      <c r="L59" s="184"/>
      <c r="M59" s="184"/>
      <c r="N59" s="184"/>
      <c r="O59" s="184"/>
      <c r="P59" s="184"/>
      <c r="Q59" s="184"/>
      <c r="R59" s="184"/>
      <c r="S59" s="184"/>
      <c r="T59" s="184"/>
      <c r="U59" s="184"/>
      <c r="V59" s="184"/>
      <c r="Z59" s="176"/>
    </row>
    <row r="60" spans="2:26" s="177" customFormat="1" ht="30" customHeight="1">
      <c r="B60" s="184"/>
      <c r="C60" s="184"/>
      <c r="D60" s="184"/>
      <c r="E60" s="184"/>
      <c r="F60" s="184"/>
      <c r="G60" s="184"/>
      <c r="H60" s="184"/>
      <c r="I60" s="184"/>
      <c r="J60" s="184"/>
      <c r="K60" s="184"/>
      <c r="L60" s="184"/>
      <c r="M60" s="184"/>
      <c r="N60" s="184"/>
      <c r="O60" s="184"/>
      <c r="P60" s="184"/>
      <c r="Q60" s="184"/>
      <c r="R60" s="184"/>
      <c r="S60" s="184"/>
      <c r="T60" s="184"/>
      <c r="U60" s="184"/>
      <c r="V60" s="184"/>
      <c r="Z60" s="176"/>
    </row>
    <row r="61" spans="2:26" s="177" customFormat="1" ht="30" customHeight="1">
      <c r="B61" s="184"/>
      <c r="C61" s="184"/>
      <c r="D61" s="184"/>
      <c r="E61" s="184"/>
      <c r="F61" s="184"/>
      <c r="G61" s="184"/>
      <c r="H61" s="184"/>
      <c r="I61" s="184"/>
      <c r="J61" s="184"/>
      <c r="K61" s="184"/>
      <c r="L61" s="184"/>
      <c r="M61" s="184"/>
      <c r="N61" s="184"/>
      <c r="O61" s="184"/>
      <c r="P61" s="184"/>
      <c r="Q61" s="184"/>
      <c r="R61" s="184"/>
      <c r="S61" s="184"/>
      <c r="T61" s="184"/>
      <c r="U61" s="184"/>
      <c r="V61" s="184"/>
      <c r="Z61" s="176"/>
    </row>
    <row r="62" spans="2:26" s="177" customFormat="1" ht="30" customHeight="1">
      <c r="B62" s="184"/>
      <c r="C62" s="184"/>
      <c r="D62" s="184"/>
      <c r="E62" s="184"/>
      <c r="F62" s="184"/>
      <c r="G62" s="184"/>
      <c r="H62" s="184"/>
      <c r="I62" s="184"/>
      <c r="J62" s="184"/>
      <c r="K62" s="184"/>
      <c r="L62" s="184"/>
      <c r="M62" s="184"/>
      <c r="N62" s="184"/>
      <c r="O62" s="184"/>
      <c r="P62" s="184"/>
      <c r="Q62" s="184"/>
      <c r="R62" s="184"/>
      <c r="S62" s="184"/>
      <c r="T62" s="184"/>
      <c r="U62" s="184"/>
      <c r="V62" s="184"/>
      <c r="Z62" s="176"/>
    </row>
    <row r="63" spans="2:26" s="177" customFormat="1" ht="30" customHeight="1">
      <c r="B63" s="184"/>
      <c r="C63" s="184"/>
      <c r="D63" s="184"/>
      <c r="E63" s="184"/>
      <c r="F63" s="184"/>
      <c r="G63" s="184"/>
      <c r="H63" s="184"/>
      <c r="I63" s="184"/>
      <c r="J63" s="184"/>
      <c r="K63" s="184"/>
      <c r="L63" s="184"/>
      <c r="M63" s="184"/>
      <c r="N63" s="184"/>
      <c r="O63" s="184"/>
      <c r="P63" s="184"/>
      <c r="Q63" s="184"/>
      <c r="R63" s="184"/>
      <c r="S63" s="184"/>
      <c r="T63" s="184"/>
      <c r="U63" s="184"/>
      <c r="V63" s="184"/>
      <c r="Z63" s="176"/>
    </row>
    <row r="64" spans="2:26" s="177" customFormat="1" ht="30" customHeight="1">
      <c r="B64" s="184"/>
      <c r="C64" s="184"/>
      <c r="D64" s="184"/>
      <c r="E64" s="184"/>
      <c r="F64" s="184"/>
      <c r="G64" s="184"/>
      <c r="H64" s="184"/>
      <c r="I64" s="184"/>
      <c r="J64" s="184"/>
      <c r="K64" s="184"/>
      <c r="L64" s="184"/>
      <c r="M64" s="184"/>
      <c r="N64" s="184"/>
      <c r="O64" s="184"/>
      <c r="P64" s="184"/>
      <c r="Q64" s="184"/>
      <c r="R64" s="184"/>
      <c r="S64" s="184"/>
      <c r="T64" s="184"/>
      <c r="U64" s="184"/>
      <c r="V64" s="184"/>
      <c r="Z64" s="176"/>
    </row>
    <row r="65" spans="2:26" s="177" customFormat="1" ht="30" customHeight="1">
      <c r="B65" s="184"/>
      <c r="C65" s="184"/>
      <c r="D65" s="184"/>
      <c r="E65" s="184"/>
      <c r="F65" s="184"/>
      <c r="G65" s="184"/>
      <c r="H65" s="184"/>
      <c r="I65" s="184"/>
      <c r="J65" s="184"/>
      <c r="K65" s="184"/>
      <c r="L65" s="184"/>
      <c r="M65" s="184"/>
      <c r="N65" s="184"/>
      <c r="O65" s="184"/>
      <c r="P65" s="184"/>
      <c r="Q65" s="184"/>
      <c r="R65" s="184"/>
      <c r="S65" s="184"/>
      <c r="T65" s="184"/>
      <c r="U65" s="184"/>
      <c r="V65" s="184"/>
      <c r="Z65" s="176"/>
    </row>
    <row r="66" spans="2:26" s="177" customFormat="1" ht="30" customHeight="1">
      <c r="B66" s="184"/>
      <c r="C66" s="184"/>
      <c r="D66" s="184"/>
      <c r="E66" s="184"/>
      <c r="F66" s="184"/>
      <c r="G66" s="184"/>
      <c r="H66" s="184"/>
      <c r="I66" s="184"/>
      <c r="J66" s="184"/>
      <c r="K66" s="184"/>
      <c r="L66" s="184"/>
      <c r="M66" s="184"/>
      <c r="N66" s="184"/>
      <c r="O66" s="184"/>
      <c r="P66" s="184"/>
      <c r="Q66" s="184"/>
      <c r="R66" s="184"/>
      <c r="S66" s="184"/>
      <c r="T66" s="184"/>
      <c r="U66" s="184"/>
      <c r="V66" s="184"/>
      <c r="Z66" s="176"/>
    </row>
    <row r="67" spans="2:26" s="177" customFormat="1" ht="30" customHeight="1">
      <c r="B67" s="184"/>
      <c r="C67" s="184"/>
      <c r="D67" s="184"/>
      <c r="E67" s="184"/>
      <c r="F67" s="184"/>
      <c r="G67" s="184"/>
      <c r="H67" s="184"/>
      <c r="I67" s="184"/>
      <c r="J67" s="184"/>
      <c r="K67" s="184"/>
      <c r="L67" s="184"/>
      <c r="M67" s="184"/>
      <c r="N67" s="184"/>
      <c r="O67" s="184"/>
      <c r="P67" s="184"/>
      <c r="Q67" s="184"/>
      <c r="R67" s="184"/>
      <c r="S67" s="184"/>
      <c r="T67" s="184"/>
      <c r="U67" s="184"/>
      <c r="V67" s="184"/>
      <c r="Z67" s="176"/>
    </row>
    <row r="68" spans="2:26" s="177" customFormat="1" ht="30" customHeight="1">
      <c r="B68" s="184"/>
      <c r="C68" s="184"/>
      <c r="D68" s="184"/>
      <c r="E68" s="184"/>
      <c r="F68" s="184"/>
      <c r="G68" s="184"/>
      <c r="H68" s="184"/>
      <c r="I68" s="184"/>
      <c r="J68" s="184"/>
      <c r="K68" s="184"/>
      <c r="L68" s="184"/>
      <c r="M68" s="184"/>
      <c r="N68" s="184"/>
      <c r="O68" s="184"/>
      <c r="P68" s="184"/>
      <c r="Q68" s="184"/>
      <c r="R68" s="184"/>
      <c r="S68" s="184"/>
      <c r="T68" s="184"/>
      <c r="U68" s="184"/>
      <c r="V68" s="184"/>
      <c r="Z68" s="176"/>
    </row>
    <row r="69" spans="2:26" s="177" customFormat="1" ht="30" customHeight="1">
      <c r="B69" s="184"/>
      <c r="C69" s="184"/>
      <c r="D69" s="184"/>
      <c r="E69" s="184"/>
      <c r="F69" s="184"/>
      <c r="G69" s="184"/>
      <c r="H69" s="184"/>
      <c r="I69" s="184"/>
      <c r="J69" s="184"/>
      <c r="K69" s="184"/>
      <c r="L69" s="184"/>
      <c r="M69" s="184"/>
      <c r="N69" s="184"/>
      <c r="O69" s="184"/>
      <c r="P69" s="184"/>
      <c r="Q69" s="184"/>
      <c r="R69" s="184"/>
      <c r="S69" s="184"/>
      <c r="T69" s="184"/>
      <c r="U69" s="184"/>
      <c r="V69" s="184"/>
      <c r="Z69" s="176"/>
    </row>
    <row r="70" spans="2:26" s="177" customFormat="1" ht="30" customHeight="1">
      <c r="B70" s="184"/>
      <c r="C70" s="184"/>
      <c r="D70" s="184"/>
      <c r="E70" s="184"/>
      <c r="F70" s="184"/>
      <c r="G70" s="184"/>
      <c r="H70" s="184"/>
      <c r="I70" s="184"/>
      <c r="J70" s="184"/>
      <c r="K70" s="184"/>
      <c r="L70" s="184"/>
      <c r="M70" s="184"/>
      <c r="N70" s="184"/>
      <c r="O70" s="184"/>
      <c r="P70" s="184"/>
      <c r="Q70" s="184"/>
      <c r="R70" s="184"/>
      <c r="S70" s="184"/>
      <c r="T70" s="184"/>
      <c r="U70" s="184"/>
      <c r="V70" s="184"/>
      <c r="Z70" s="176"/>
    </row>
    <row r="71" spans="2:26" s="177" customFormat="1" ht="30" customHeight="1">
      <c r="B71" s="184"/>
      <c r="C71" s="184"/>
      <c r="D71" s="184"/>
      <c r="E71" s="184"/>
      <c r="F71" s="184"/>
      <c r="G71" s="184"/>
      <c r="H71" s="184"/>
      <c r="I71" s="184"/>
      <c r="J71" s="184"/>
      <c r="K71" s="184"/>
      <c r="L71" s="184"/>
      <c r="M71" s="184"/>
      <c r="N71" s="184"/>
      <c r="O71" s="184"/>
      <c r="P71" s="184"/>
      <c r="Q71" s="184"/>
      <c r="R71" s="184"/>
      <c r="S71" s="184"/>
      <c r="T71" s="184"/>
      <c r="U71" s="184"/>
      <c r="V71" s="184"/>
      <c r="Z71" s="176"/>
    </row>
    <row r="72" spans="2:26" s="177" customFormat="1" ht="30" customHeight="1">
      <c r="B72" s="184"/>
      <c r="C72" s="184"/>
      <c r="D72" s="184"/>
      <c r="E72" s="184"/>
      <c r="F72" s="184"/>
      <c r="G72" s="184"/>
      <c r="H72" s="184"/>
      <c r="I72" s="184"/>
      <c r="J72" s="184"/>
      <c r="K72" s="184"/>
      <c r="L72" s="184"/>
      <c r="M72" s="184"/>
      <c r="N72" s="184"/>
      <c r="O72" s="184"/>
      <c r="P72" s="184"/>
      <c r="Q72" s="184"/>
      <c r="R72" s="184"/>
      <c r="S72" s="184"/>
      <c r="T72" s="184"/>
      <c r="U72" s="184"/>
      <c r="V72" s="184"/>
      <c r="Z72" s="176"/>
    </row>
    <row r="73" spans="2:26" s="177" customFormat="1" ht="30" customHeight="1">
      <c r="B73" s="184"/>
      <c r="C73" s="184"/>
      <c r="D73" s="184"/>
      <c r="E73" s="184"/>
      <c r="F73" s="184"/>
      <c r="G73" s="184"/>
      <c r="H73" s="184"/>
      <c r="I73" s="184"/>
      <c r="J73" s="184"/>
      <c r="K73" s="184"/>
      <c r="L73" s="184"/>
      <c r="M73" s="184"/>
      <c r="N73" s="184"/>
      <c r="O73" s="184"/>
      <c r="P73" s="184"/>
      <c r="Q73" s="184"/>
      <c r="R73" s="184"/>
      <c r="S73" s="184"/>
      <c r="T73" s="184"/>
      <c r="U73" s="184"/>
      <c r="V73" s="184"/>
      <c r="Z73" s="176"/>
    </row>
    <row r="74" spans="2:26" s="177" customFormat="1" ht="30" customHeight="1">
      <c r="B74" s="184"/>
      <c r="C74" s="184"/>
      <c r="D74" s="184"/>
      <c r="E74" s="184"/>
      <c r="F74" s="184"/>
      <c r="G74" s="184"/>
      <c r="H74" s="184"/>
      <c r="I74" s="184"/>
      <c r="J74" s="184"/>
      <c r="K74" s="184"/>
      <c r="L74" s="184"/>
      <c r="M74" s="184"/>
      <c r="N74" s="184"/>
      <c r="O74" s="184"/>
      <c r="P74" s="184"/>
      <c r="Q74" s="184"/>
      <c r="R74" s="184"/>
      <c r="S74" s="184"/>
      <c r="T74" s="184"/>
      <c r="U74" s="184"/>
      <c r="V74" s="184"/>
      <c r="Z74" s="176"/>
    </row>
    <row r="75" spans="2:26" s="177" customFormat="1" ht="30" customHeight="1">
      <c r="B75" s="184"/>
      <c r="C75" s="184"/>
      <c r="D75" s="184"/>
      <c r="E75" s="184"/>
      <c r="F75" s="184"/>
      <c r="G75" s="184"/>
      <c r="H75" s="184"/>
      <c r="I75" s="184"/>
      <c r="J75" s="184"/>
      <c r="K75" s="184"/>
      <c r="L75" s="184"/>
      <c r="M75" s="184"/>
      <c r="N75" s="184"/>
      <c r="O75" s="184"/>
      <c r="P75" s="184"/>
      <c r="Q75" s="184"/>
      <c r="R75" s="184"/>
      <c r="S75" s="184"/>
      <c r="T75" s="184"/>
      <c r="U75" s="184"/>
      <c r="V75" s="184"/>
      <c r="Z75" s="176"/>
    </row>
    <row r="76" spans="2:26" s="177" customFormat="1" ht="30" customHeight="1">
      <c r="B76" s="184"/>
      <c r="C76" s="184"/>
      <c r="D76" s="184"/>
      <c r="E76" s="184"/>
      <c r="F76" s="184"/>
      <c r="G76" s="184"/>
      <c r="H76" s="184"/>
      <c r="I76" s="184"/>
      <c r="J76" s="184"/>
      <c r="K76" s="184"/>
      <c r="L76" s="184"/>
      <c r="M76" s="184"/>
      <c r="N76" s="184"/>
      <c r="O76" s="184"/>
      <c r="P76" s="184"/>
      <c r="Q76" s="184"/>
      <c r="R76" s="184"/>
      <c r="S76" s="184"/>
      <c r="T76" s="184"/>
      <c r="U76" s="184"/>
      <c r="V76" s="184"/>
      <c r="Z76" s="176"/>
    </row>
    <row r="77" spans="2:26" s="177" customFormat="1" ht="30" customHeight="1">
      <c r="B77" s="184"/>
      <c r="C77" s="184"/>
      <c r="D77" s="184"/>
      <c r="E77" s="184"/>
      <c r="F77" s="184"/>
      <c r="G77" s="184"/>
      <c r="H77" s="184"/>
      <c r="I77" s="184"/>
      <c r="J77" s="184"/>
      <c r="K77" s="184"/>
      <c r="L77" s="184"/>
      <c r="M77" s="184"/>
      <c r="N77" s="184"/>
      <c r="O77" s="184"/>
      <c r="P77" s="184"/>
      <c r="Q77" s="184"/>
      <c r="R77" s="184"/>
      <c r="S77" s="184"/>
      <c r="T77" s="184"/>
      <c r="U77" s="184"/>
      <c r="V77" s="184"/>
      <c r="Z77" s="176"/>
    </row>
    <row r="78" spans="2:26" s="177" customFormat="1" ht="30" customHeight="1">
      <c r="B78" s="184"/>
      <c r="C78" s="184"/>
      <c r="D78" s="184"/>
      <c r="E78" s="184"/>
      <c r="F78" s="184"/>
      <c r="G78" s="184"/>
      <c r="H78" s="184"/>
      <c r="I78" s="184"/>
      <c r="J78" s="184"/>
      <c r="K78" s="184"/>
      <c r="L78" s="184"/>
      <c r="M78" s="184"/>
      <c r="N78" s="184"/>
      <c r="O78" s="184"/>
      <c r="P78" s="184"/>
      <c r="Q78" s="184"/>
      <c r="R78" s="184"/>
      <c r="S78" s="184"/>
      <c r="T78" s="184"/>
      <c r="U78" s="184"/>
      <c r="V78" s="184"/>
      <c r="Z78" s="176"/>
    </row>
    <row r="79" spans="2:26" s="177" customFormat="1" ht="30" customHeight="1">
      <c r="B79" s="184"/>
      <c r="C79" s="184"/>
      <c r="D79" s="184"/>
      <c r="E79" s="184"/>
      <c r="F79" s="184"/>
      <c r="G79" s="184"/>
      <c r="H79" s="184"/>
      <c r="I79" s="184"/>
      <c r="J79" s="184"/>
      <c r="K79" s="184"/>
      <c r="L79" s="184"/>
      <c r="M79" s="184"/>
      <c r="N79" s="184"/>
      <c r="O79" s="184"/>
      <c r="P79" s="184"/>
      <c r="Q79" s="184"/>
      <c r="R79" s="184"/>
      <c r="S79" s="184"/>
      <c r="T79" s="184"/>
      <c r="U79" s="184"/>
      <c r="V79" s="184"/>
      <c r="Z79" s="176"/>
    </row>
    <row r="80" spans="2:26" s="177" customFormat="1" ht="30" customHeight="1">
      <c r="B80" s="184"/>
      <c r="C80" s="184"/>
      <c r="D80" s="184"/>
      <c r="E80" s="184"/>
      <c r="F80" s="184"/>
      <c r="G80" s="184"/>
      <c r="H80" s="184"/>
      <c r="I80" s="184"/>
      <c r="J80" s="184"/>
      <c r="K80" s="184"/>
      <c r="L80" s="184"/>
      <c r="M80" s="184"/>
      <c r="N80" s="184"/>
      <c r="O80" s="184"/>
      <c r="P80" s="184"/>
      <c r="Q80" s="184"/>
      <c r="R80" s="184"/>
      <c r="S80" s="184"/>
      <c r="T80" s="184"/>
      <c r="U80" s="184"/>
      <c r="V80" s="184"/>
      <c r="Z80" s="176"/>
    </row>
    <row r="81" spans="2:26" s="177" customFormat="1" ht="30" customHeight="1">
      <c r="B81" s="184"/>
      <c r="C81" s="184"/>
      <c r="D81" s="184"/>
      <c r="E81" s="184"/>
      <c r="F81" s="184"/>
      <c r="G81" s="184"/>
      <c r="H81" s="184"/>
      <c r="I81" s="184"/>
      <c r="J81" s="184"/>
      <c r="K81" s="184"/>
      <c r="L81" s="184"/>
      <c r="M81" s="184"/>
      <c r="N81" s="184"/>
      <c r="O81" s="184"/>
      <c r="P81" s="184"/>
      <c r="Q81" s="184"/>
      <c r="R81" s="184"/>
      <c r="S81" s="184"/>
      <c r="T81" s="184"/>
      <c r="U81" s="184"/>
      <c r="V81" s="184"/>
      <c r="Z81" s="176"/>
    </row>
    <row r="82" spans="2:26" s="177" customFormat="1" ht="30" customHeight="1">
      <c r="B82" s="184"/>
      <c r="C82" s="184"/>
      <c r="D82" s="184"/>
      <c r="E82" s="184"/>
      <c r="F82" s="184"/>
      <c r="G82" s="184"/>
      <c r="H82" s="184"/>
      <c r="I82" s="184"/>
      <c r="J82" s="184"/>
      <c r="K82" s="184"/>
      <c r="L82" s="184"/>
      <c r="M82" s="184"/>
      <c r="N82" s="184"/>
      <c r="O82" s="184"/>
      <c r="P82" s="184"/>
      <c r="Q82" s="184"/>
      <c r="R82" s="184"/>
      <c r="S82" s="184"/>
      <c r="T82" s="184"/>
      <c r="U82" s="184"/>
      <c r="V82" s="184"/>
      <c r="Z82" s="176"/>
    </row>
    <row r="83" spans="2:26" s="177" customFormat="1" ht="30" customHeight="1">
      <c r="B83" s="184"/>
      <c r="C83" s="184"/>
      <c r="D83" s="184"/>
      <c r="E83" s="184"/>
      <c r="F83" s="184"/>
      <c r="G83" s="184"/>
      <c r="H83" s="184"/>
      <c r="I83" s="184"/>
      <c r="J83" s="184"/>
      <c r="K83" s="184"/>
      <c r="L83" s="184"/>
      <c r="M83" s="184"/>
      <c r="N83" s="184"/>
      <c r="O83" s="184"/>
      <c r="P83" s="184"/>
      <c r="Q83" s="184"/>
      <c r="R83" s="184"/>
      <c r="S83" s="184"/>
      <c r="T83" s="184"/>
      <c r="U83" s="184"/>
      <c r="V83" s="184"/>
      <c r="Z83" s="176"/>
    </row>
    <row r="84" spans="2:26" s="177" customFormat="1" ht="30" customHeight="1">
      <c r="B84" s="184"/>
      <c r="C84" s="184"/>
      <c r="D84" s="184"/>
      <c r="E84" s="184"/>
      <c r="F84" s="184"/>
      <c r="G84" s="184"/>
      <c r="H84" s="184"/>
      <c r="I84" s="184"/>
      <c r="J84" s="184"/>
      <c r="K84" s="184"/>
      <c r="L84" s="184"/>
      <c r="M84" s="184"/>
      <c r="N84" s="184"/>
      <c r="O84" s="184"/>
      <c r="P84" s="184"/>
      <c r="Q84" s="184"/>
      <c r="R84" s="184"/>
      <c r="S84" s="184"/>
      <c r="T84" s="184"/>
      <c r="U84" s="184"/>
      <c r="V84" s="184"/>
      <c r="Z84" s="176"/>
    </row>
    <row r="85" spans="2:26" s="177" customFormat="1" ht="30" customHeight="1">
      <c r="B85" s="184"/>
      <c r="C85" s="184"/>
      <c r="D85" s="184"/>
      <c r="E85" s="184"/>
      <c r="F85" s="184"/>
      <c r="G85" s="184"/>
      <c r="H85" s="184"/>
      <c r="I85" s="184"/>
      <c r="J85" s="184"/>
      <c r="K85" s="184"/>
      <c r="L85" s="184"/>
      <c r="M85" s="184"/>
      <c r="N85" s="184"/>
      <c r="O85" s="184"/>
      <c r="P85" s="184"/>
      <c r="Q85" s="184"/>
      <c r="R85" s="184"/>
      <c r="S85" s="184"/>
      <c r="T85" s="184"/>
      <c r="U85" s="184"/>
      <c r="V85" s="184"/>
      <c r="Z85" s="176"/>
    </row>
    <row r="86" spans="2:26" s="177" customFormat="1" ht="30" customHeight="1">
      <c r="B86" s="184"/>
      <c r="C86" s="184"/>
      <c r="D86" s="184"/>
      <c r="E86" s="184"/>
      <c r="F86" s="184"/>
      <c r="G86" s="184"/>
      <c r="H86" s="184"/>
      <c r="I86" s="184"/>
      <c r="J86" s="184"/>
      <c r="K86" s="184"/>
      <c r="L86" s="184"/>
      <c r="M86" s="184"/>
      <c r="N86" s="184"/>
      <c r="O86" s="184"/>
      <c r="P86" s="184"/>
      <c r="Q86" s="184"/>
      <c r="R86" s="184"/>
      <c r="S86" s="184"/>
      <c r="T86" s="184"/>
      <c r="U86" s="184"/>
      <c r="V86" s="184"/>
      <c r="Z86" s="176"/>
    </row>
    <row r="87" spans="2:26" s="177" customFormat="1" ht="30" customHeight="1">
      <c r="B87" s="184"/>
      <c r="C87" s="184"/>
      <c r="D87" s="184"/>
      <c r="E87" s="184"/>
      <c r="F87" s="184"/>
      <c r="G87" s="184"/>
      <c r="H87" s="184"/>
      <c r="I87" s="184"/>
      <c r="J87" s="184"/>
      <c r="K87" s="184"/>
      <c r="L87" s="184"/>
      <c r="M87" s="184"/>
      <c r="N87" s="184"/>
      <c r="O87" s="184"/>
      <c r="P87" s="184"/>
      <c r="Q87" s="184"/>
      <c r="R87" s="184"/>
      <c r="S87" s="184"/>
      <c r="T87" s="184"/>
      <c r="U87" s="184"/>
      <c r="V87" s="184"/>
      <c r="Z87" s="176"/>
    </row>
    <row r="88" spans="2:26" s="177" customFormat="1" ht="30" customHeight="1">
      <c r="B88" s="184"/>
      <c r="C88" s="184"/>
      <c r="D88" s="184"/>
      <c r="E88" s="184"/>
      <c r="F88" s="184"/>
      <c r="G88" s="184"/>
      <c r="H88" s="184"/>
      <c r="I88" s="184"/>
      <c r="J88" s="184"/>
      <c r="K88" s="184"/>
      <c r="L88" s="184"/>
      <c r="M88" s="184"/>
      <c r="N88" s="184"/>
      <c r="O88" s="184"/>
      <c r="P88" s="184"/>
      <c r="Q88" s="184"/>
      <c r="R88" s="184"/>
      <c r="S88" s="184"/>
      <c r="T88" s="184"/>
      <c r="U88" s="184"/>
      <c r="V88" s="184"/>
      <c r="Z88" s="176"/>
    </row>
    <row r="89" spans="2:26" s="177" customFormat="1" ht="30" customHeight="1">
      <c r="B89" s="184"/>
      <c r="C89" s="184"/>
      <c r="D89" s="184"/>
      <c r="E89" s="184"/>
      <c r="F89" s="184"/>
      <c r="G89" s="184"/>
      <c r="H89" s="184"/>
      <c r="I89" s="184"/>
      <c r="J89" s="184"/>
      <c r="K89" s="184"/>
      <c r="L89" s="184"/>
      <c r="M89" s="184"/>
      <c r="N89" s="184"/>
      <c r="O89" s="184"/>
      <c r="P89" s="184"/>
      <c r="Q89" s="184"/>
      <c r="R89" s="184"/>
      <c r="S89" s="184"/>
      <c r="T89" s="184"/>
      <c r="U89" s="184"/>
      <c r="V89" s="184"/>
      <c r="Z89" s="176"/>
    </row>
    <row r="90" spans="2:26" s="177" customFormat="1" ht="30" customHeight="1">
      <c r="B90" s="184"/>
      <c r="C90" s="184"/>
      <c r="D90" s="184"/>
      <c r="E90" s="184"/>
      <c r="F90" s="184"/>
      <c r="G90" s="184"/>
      <c r="H90" s="184"/>
      <c r="I90" s="184"/>
      <c r="J90" s="184"/>
      <c r="K90" s="184"/>
      <c r="L90" s="184"/>
      <c r="M90" s="184"/>
      <c r="N90" s="184"/>
      <c r="O90" s="184"/>
      <c r="P90" s="184"/>
      <c r="Q90" s="184"/>
      <c r="R90" s="184"/>
      <c r="S90" s="184"/>
      <c r="T90" s="184"/>
      <c r="U90" s="184"/>
      <c r="V90" s="184"/>
      <c r="Z90" s="176"/>
    </row>
    <row r="91" spans="2:26" s="177" customFormat="1" ht="30" customHeight="1">
      <c r="B91" s="184"/>
      <c r="C91" s="184"/>
      <c r="D91" s="184"/>
      <c r="E91" s="184"/>
      <c r="F91" s="184"/>
      <c r="G91" s="184"/>
      <c r="H91" s="184"/>
      <c r="I91" s="184"/>
      <c r="J91" s="184"/>
      <c r="K91" s="184"/>
      <c r="L91" s="184"/>
      <c r="M91" s="184"/>
      <c r="N91" s="184"/>
      <c r="O91" s="184"/>
      <c r="P91" s="184"/>
      <c r="Q91" s="184"/>
      <c r="R91" s="184"/>
      <c r="S91" s="184"/>
      <c r="T91" s="184"/>
      <c r="U91" s="184"/>
      <c r="V91" s="184"/>
      <c r="Z91" s="176"/>
    </row>
    <row r="92" spans="2:26" s="177" customFormat="1" ht="30" customHeight="1">
      <c r="B92" s="184"/>
      <c r="C92" s="184"/>
      <c r="D92" s="184"/>
      <c r="E92" s="184"/>
      <c r="F92" s="184"/>
      <c r="G92" s="184"/>
      <c r="H92" s="184"/>
      <c r="I92" s="184"/>
      <c r="J92" s="184"/>
      <c r="K92" s="184"/>
      <c r="L92" s="184"/>
      <c r="M92" s="184"/>
      <c r="N92" s="184"/>
      <c r="O92" s="184"/>
      <c r="P92" s="184"/>
      <c r="Q92" s="184"/>
      <c r="R92" s="184"/>
      <c r="S92" s="184"/>
      <c r="T92" s="184"/>
      <c r="U92" s="184"/>
      <c r="V92" s="184"/>
      <c r="Z92" s="176"/>
    </row>
    <row r="93" spans="2:26" s="177" customFormat="1" ht="30" customHeight="1">
      <c r="B93" s="184"/>
      <c r="C93" s="184"/>
      <c r="D93" s="184"/>
      <c r="E93" s="184"/>
      <c r="F93" s="184"/>
      <c r="G93" s="184"/>
      <c r="H93" s="184"/>
      <c r="I93" s="184"/>
      <c r="J93" s="184"/>
      <c r="K93" s="184"/>
      <c r="L93" s="184"/>
      <c r="M93" s="184"/>
      <c r="N93" s="184"/>
      <c r="O93" s="184"/>
      <c r="P93" s="184"/>
      <c r="Q93" s="184"/>
      <c r="R93" s="184"/>
      <c r="S93" s="184"/>
      <c r="T93" s="184"/>
      <c r="U93" s="184"/>
      <c r="V93" s="184"/>
      <c r="Z93" s="176"/>
    </row>
    <row r="94" spans="2:26" s="177" customFormat="1" ht="30" customHeight="1">
      <c r="B94" s="184"/>
      <c r="C94" s="184"/>
      <c r="D94" s="184"/>
      <c r="E94" s="184"/>
      <c r="F94" s="184"/>
      <c r="G94" s="184"/>
      <c r="H94" s="184"/>
      <c r="I94" s="184"/>
      <c r="J94" s="184"/>
      <c r="K94" s="184"/>
      <c r="L94" s="184"/>
      <c r="M94" s="184"/>
      <c r="N94" s="184"/>
      <c r="O94" s="184"/>
      <c r="P94" s="184"/>
      <c r="Q94" s="184"/>
      <c r="R94" s="184"/>
      <c r="S94" s="184"/>
      <c r="T94" s="184"/>
      <c r="U94" s="184"/>
      <c r="V94" s="184"/>
      <c r="Z94" s="176"/>
    </row>
    <row r="95" spans="2:26" s="177" customFormat="1" ht="30" customHeight="1">
      <c r="B95" s="184"/>
      <c r="C95" s="184"/>
      <c r="D95" s="184"/>
      <c r="E95" s="184"/>
      <c r="F95" s="184"/>
      <c r="G95" s="184"/>
      <c r="H95" s="184"/>
      <c r="I95" s="184"/>
      <c r="J95" s="184"/>
      <c r="K95" s="184"/>
      <c r="L95" s="184"/>
      <c r="M95" s="184"/>
      <c r="N95" s="184"/>
      <c r="O95" s="184"/>
      <c r="P95" s="184"/>
      <c r="Q95" s="184"/>
      <c r="R95" s="184"/>
      <c r="S95" s="184"/>
      <c r="T95" s="184"/>
      <c r="U95" s="184"/>
      <c r="V95" s="184"/>
      <c r="Z95" s="176"/>
    </row>
    <row r="96" spans="2:26" s="177" customFormat="1" ht="30" customHeight="1">
      <c r="B96" s="184"/>
      <c r="C96" s="184"/>
      <c r="D96" s="184"/>
      <c r="E96" s="184"/>
      <c r="F96" s="184"/>
      <c r="G96" s="184"/>
      <c r="H96" s="184"/>
      <c r="I96" s="184"/>
      <c r="J96" s="184"/>
      <c r="K96" s="184"/>
      <c r="L96" s="184"/>
      <c r="M96" s="184"/>
      <c r="N96" s="184"/>
      <c r="O96" s="184"/>
      <c r="P96" s="184"/>
      <c r="Q96" s="184"/>
      <c r="R96" s="184"/>
      <c r="S96" s="184"/>
      <c r="T96" s="184"/>
      <c r="U96" s="184"/>
      <c r="V96" s="184"/>
      <c r="Z96" s="176"/>
    </row>
    <row r="97" spans="2:26" s="177" customFormat="1" ht="30" customHeight="1">
      <c r="B97" s="184"/>
      <c r="C97" s="184"/>
      <c r="D97" s="184"/>
      <c r="E97" s="184"/>
      <c r="F97" s="184"/>
      <c r="G97" s="184"/>
      <c r="H97" s="184"/>
      <c r="I97" s="184"/>
      <c r="J97" s="184"/>
      <c r="K97" s="184"/>
      <c r="L97" s="184"/>
      <c r="M97" s="184"/>
      <c r="N97" s="184"/>
      <c r="O97" s="184"/>
      <c r="P97" s="184"/>
      <c r="Q97" s="184"/>
      <c r="R97" s="184"/>
      <c r="S97" s="184"/>
      <c r="T97" s="184"/>
      <c r="U97" s="184"/>
      <c r="V97" s="184"/>
      <c r="Z97" s="176"/>
    </row>
    <row r="98" spans="2:26" s="177" customFormat="1" ht="30" customHeight="1">
      <c r="B98" s="184"/>
      <c r="C98" s="184"/>
      <c r="D98" s="184"/>
      <c r="E98" s="184"/>
      <c r="F98" s="184"/>
      <c r="G98" s="184"/>
      <c r="H98" s="184"/>
      <c r="I98" s="184"/>
      <c r="J98" s="184"/>
      <c r="K98" s="184"/>
      <c r="L98" s="184"/>
      <c r="M98" s="184"/>
      <c r="N98" s="184"/>
      <c r="O98" s="184"/>
      <c r="P98" s="184"/>
      <c r="Q98" s="184"/>
      <c r="R98" s="184"/>
      <c r="S98" s="184"/>
      <c r="T98" s="184"/>
      <c r="U98" s="184"/>
      <c r="V98" s="184"/>
      <c r="Z98" s="176"/>
    </row>
    <row r="99" spans="2:26" s="177" customFormat="1" ht="30" customHeight="1">
      <c r="B99" s="184"/>
      <c r="C99" s="184"/>
      <c r="D99" s="184"/>
      <c r="E99" s="184"/>
      <c r="F99" s="184"/>
      <c r="G99" s="184"/>
      <c r="H99" s="184"/>
      <c r="I99" s="184"/>
      <c r="J99" s="184"/>
      <c r="K99" s="184"/>
      <c r="L99" s="184"/>
      <c r="M99" s="184"/>
      <c r="N99" s="184"/>
      <c r="O99" s="184"/>
      <c r="P99" s="184"/>
      <c r="Q99" s="184"/>
      <c r="R99" s="184"/>
      <c r="S99" s="184"/>
      <c r="T99" s="184"/>
      <c r="U99" s="184"/>
      <c r="V99" s="184"/>
      <c r="Z99" s="176"/>
    </row>
    <row r="100" spans="2:26" s="177" customFormat="1" ht="30" customHeight="1">
      <c r="B100" s="184"/>
      <c r="C100" s="184"/>
      <c r="D100" s="184"/>
      <c r="E100" s="184"/>
      <c r="F100" s="184"/>
      <c r="G100" s="184"/>
      <c r="H100" s="184"/>
      <c r="I100" s="184"/>
      <c r="J100" s="184"/>
      <c r="K100" s="184"/>
      <c r="L100" s="184"/>
      <c r="M100" s="184"/>
      <c r="N100" s="184"/>
      <c r="O100" s="184"/>
      <c r="P100" s="184"/>
      <c r="Q100" s="184"/>
      <c r="R100" s="184"/>
      <c r="S100" s="184"/>
      <c r="T100" s="184"/>
      <c r="U100" s="184"/>
      <c r="V100" s="184"/>
      <c r="Z100" s="176"/>
    </row>
    <row r="101" spans="2:26" s="177" customFormat="1" ht="30" customHeight="1">
      <c r="B101" s="184"/>
      <c r="C101" s="184"/>
      <c r="D101" s="184"/>
      <c r="E101" s="184"/>
      <c r="F101" s="184"/>
      <c r="G101" s="184"/>
      <c r="H101" s="184"/>
      <c r="I101" s="184"/>
      <c r="J101" s="184"/>
      <c r="K101" s="184"/>
      <c r="L101" s="184"/>
      <c r="M101" s="184"/>
      <c r="N101" s="184"/>
      <c r="O101" s="184"/>
      <c r="P101" s="184"/>
      <c r="Q101" s="184"/>
      <c r="R101" s="184"/>
      <c r="S101" s="184"/>
      <c r="T101" s="184"/>
      <c r="U101" s="184"/>
      <c r="V101" s="184"/>
      <c r="Z101" s="176"/>
    </row>
    <row r="102" spans="2:26" s="177" customFormat="1" ht="30" customHeight="1">
      <c r="B102" s="184"/>
      <c r="C102" s="184"/>
      <c r="D102" s="184"/>
      <c r="E102" s="184"/>
      <c r="F102" s="184"/>
      <c r="G102" s="184"/>
      <c r="H102" s="184"/>
      <c r="I102" s="184"/>
      <c r="J102" s="184"/>
      <c r="K102" s="184"/>
      <c r="L102" s="184"/>
      <c r="M102" s="184"/>
      <c r="N102" s="184"/>
      <c r="O102" s="184"/>
      <c r="P102" s="184"/>
      <c r="Q102" s="184"/>
      <c r="R102" s="184"/>
      <c r="S102" s="184"/>
      <c r="T102" s="184"/>
      <c r="U102" s="184"/>
      <c r="V102" s="184"/>
      <c r="Z102" s="176"/>
    </row>
    <row r="103" spans="2:26" s="177" customFormat="1" ht="30" customHeight="1">
      <c r="B103" s="184"/>
      <c r="C103" s="184"/>
      <c r="D103" s="184"/>
      <c r="E103" s="184"/>
      <c r="F103" s="184"/>
      <c r="G103" s="184"/>
      <c r="H103" s="184"/>
      <c r="I103" s="184"/>
      <c r="J103" s="184"/>
      <c r="K103" s="184"/>
      <c r="L103" s="184"/>
      <c r="M103" s="184"/>
      <c r="N103" s="184"/>
      <c r="O103" s="184"/>
      <c r="P103" s="184"/>
      <c r="Q103" s="184"/>
      <c r="R103" s="184"/>
      <c r="S103" s="184"/>
      <c r="T103" s="184"/>
      <c r="U103" s="184"/>
      <c r="V103" s="184"/>
      <c r="Z103" s="176"/>
    </row>
    <row r="104" spans="2:26" s="177" customFormat="1" ht="30" customHeight="1">
      <c r="B104" s="184"/>
      <c r="C104" s="184"/>
      <c r="D104" s="184"/>
      <c r="E104" s="184"/>
      <c r="F104" s="184"/>
      <c r="G104" s="184"/>
      <c r="H104" s="184"/>
      <c r="I104" s="184"/>
      <c r="J104" s="184"/>
      <c r="K104" s="184"/>
      <c r="L104" s="184"/>
      <c r="M104" s="184"/>
      <c r="N104" s="184"/>
      <c r="O104" s="184"/>
      <c r="P104" s="184"/>
      <c r="Q104" s="184"/>
      <c r="R104" s="184"/>
      <c r="S104" s="184"/>
      <c r="T104" s="184"/>
      <c r="U104" s="184"/>
      <c r="V104" s="184"/>
      <c r="Z104" s="176"/>
    </row>
    <row r="105" spans="2:26" s="177" customFormat="1" ht="30" customHeight="1">
      <c r="B105" s="184"/>
      <c r="C105" s="184"/>
      <c r="D105" s="184"/>
      <c r="E105" s="184"/>
      <c r="F105" s="184"/>
      <c r="G105" s="184"/>
      <c r="H105" s="184"/>
      <c r="I105" s="184"/>
      <c r="J105" s="184"/>
      <c r="K105" s="184"/>
      <c r="L105" s="184"/>
      <c r="M105" s="184"/>
      <c r="N105" s="184"/>
      <c r="O105" s="184"/>
      <c r="P105" s="184"/>
      <c r="Q105" s="184"/>
      <c r="R105" s="184"/>
      <c r="S105" s="184"/>
      <c r="T105" s="184"/>
      <c r="U105" s="184"/>
      <c r="V105" s="184"/>
      <c r="Z105" s="176"/>
    </row>
    <row r="106" spans="2:26" s="177" customFormat="1" ht="30" customHeight="1">
      <c r="B106" s="184"/>
      <c r="C106" s="184"/>
      <c r="D106" s="184"/>
      <c r="E106" s="184"/>
      <c r="F106" s="184"/>
      <c r="G106" s="184"/>
      <c r="H106" s="184"/>
      <c r="I106" s="184"/>
      <c r="J106" s="184"/>
      <c r="K106" s="184"/>
      <c r="L106" s="184"/>
      <c r="M106" s="184"/>
      <c r="N106" s="184"/>
      <c r="O106" s="184"/>
      <c r="P106" s="184"/>
      <c r="Q106" s="184"/>
      <c r="R106" s="184"/>
      <c r="S106" s="184"/>
      <c r="T106" s="184"/>
      <c r="U106" s="184"/>
      <c r="V106" s="184"/>
      <c r="Z106" s="176"/>
    </row>
    <row r="107" spans="2:26" s="177" customFormat="1" ht="30" customHeight="1">
      <c r="B107" s="184"/>
      <c r="C107" s="184"/>
      <c r="D107" s="184"/>
      <c r="E107" s="184"/>
      <c r="F107" s="184"/>
      <c r="G107" s="184"/>
      <c r="H107" s="184"/>
      <c r="I107" s="184"/>
      <c r="J107" s="184"/>
      <c r="K107" s="184"/>
      <c r="L107" s="184"/>
      <c r="M107" s="184"/>
      <c r="N107" s="184"/>
      <c r="O107" s="184"/>
      <c r="P107" s="184"/>
      <c r="Q107" s="184"/>
      <c r="R107" s="184"/>
      <c r="S107" s="184"/>
      <c r="T107" s="184"/>
      <c r="U107" s="184"/>
      <c r="V107" s="184"/>
      <c r="Z107" s="176"/>
    </row>
    <row r="108" spans="2:26" s="177" customFormat="1" ht="30" customHeight="1">
      <c r="B108" s="184"/>
      <c r="C108" s="184"/>
      <c r="D108" s="184"/>
      <c r="E108" s="184"/>
      <c r="F108" s="184"/>
      <c r="G108" s="184"/>
      <c r="H108" s="184"/>
      <c r="I108" s="184"/>
      <c r="J108" s="184"/>
      <c r="K108" s="184"/>
      <c r="L108" s="184"/>
      <c r="M108" s="184"/>
      <c r="N108" s="184"/>
      <c r="O108" s="184"/>
      <c r="P108" s="184"/>
      <c r="Q108" s="184"/>
      <c r="R108" s="184"/>
      <c r="S108" s="184"/>
      <c r="T108" s="184"/>
      <c r="U108" s="184"/>
      <c r="V108" s="184"/>
      <c r="Z108" s="176"/>
    </row>
    <row r="109" spans="2:26" s="177" customFormat="1" ht="30" customHeight="1">
      <c r="B109" s="184"/>
      <c r="C109" s="184"/>
      <c r="D109" s="184"/>
      <c r="E109" s="184"/>
      <c r="F109" s="184"/>
      <c r="G109" s="184"/>
      <c r="H109" s="184"/>
      <c r="I109" s="184"/>
      <c r="J109" s="184"/>
      <c r="K109" s="184"/>
      <c r="L109" s="184"/>
      <c r="M109" s="184"/>
      <c r="N109" s="184"/>
      <c r="O109" s="184"/>
      <c r="P109" s="184"/>
      <c r="Q109" s="184"/>
      <c r="R109" s="184"/>
      <c r="S109" s="184"/>
      <c r="T109" s="184"/>
      <c r="U109" s="184"/>
      <c r="V109" s="184"/>
      <c r="Z109" s="176"/>
    </row>
    <row r="110" spans="2:26" s="177" customFormat="1" ht="30" customHeight="1">
      <c r="B110" s="184"/>
      <c r="C110" s="184"/>
      <c r="D110" s="184"/>
      <c r="E110" s="184"/>
      <c r="F110" s="184"/>
      <c r="G110" s="184"/>
      <c r="H110" s="184"/>
      <c r="I110" s="184"/>
      <c r="J110" s="184"/>
      <c r="K110" s="184"/>
      <c r="L110" s="184"/>
      <c r="M110" s="184"/>
      <c r="N110" s="184"/>
      <c r="O110" s="184"/>
      <c r="P110" s="184"/>
      <c r="Q110" s="184"/>
      <c r="R110" s="184"/>
      <c r="S110" s="184"/>
      <c r="T110" s="184"/>
      <c r="U110" s="184"/>
      <c r="V110" s="184"/>
      <c r="Z110" s="176"/>
    </row>
    <row r="111" spans="2:26" s="177" customFormat="1" ht="30" customHeight="1">
      <c r="B111" s="184"/>
      <c r="C111" s="184"/>
      <c r="D111" s="184"/>
      <c r="E111" s="184"/>
      <c r="F111" s="184"/>
      <c r="G111" s="184"/>
      <c r="H111" s="184"/>
      <c r="I111" s="184"/>
      <c r="J111" s="184"/>
      <c r="K111" s="184"/>
      <c r="L111" s="184"/>
      <c r="M111" s="184"/>
      <c r="N111" s="184"/>
      <c r="O111" s="184"/>
      <c r="P111" s="184"/>
      <c r="Q111" s="184"/>
      <c r="R111" s="184"/>
      <c r="S111" s="184"/>
      <c r="T111" s="184"/>
      <c r="U111" s="184"/>
      <c r="V111" s="184"/>
      <c r="Z111" s="176"/>
    </row>
    <row r="112" spans="2:26" s="177" customFormat="1" ht="30" customHeight="1">
      <c r="B112" s="184"/>
      <c r="C112" s="184"/>
      <c r="D112" s="184"/>
      <c r="E112" s="184"/>
      <c r="F112" s="184"/>
      <c r="G112" s="184"/>
      <c r="H112" s="184"/>
      <c r="I112" s="184"/>
      <c r="J112" s="184"/>
      <c r="K112" s="184"/>
      <c r="L112" s="184"/>
      <c r="M112" s="184"/>
      <c r="N112" s="184"/>
      <c r="O112" s="184"/>
      <c r="P112" s="184"/>
      <c r="Q112" s="184"/>
      <c r="R112" s="184"/>
      <c r="S112" s="184"/>
      <c r="T112" s="184"/>
      <c r="U112" s="184"/>
      <c r="V112" s="184"/>
      <c r="Z112" s="176"/>
    </row>
    <row r="113" spans="2:26" s="177" customFormat="1" ht="30" customHeight="1">
      <c r="B113" s="184"/>
      <c r="C113" s="184"/>
      <c r="D113" s="184"/>
      <c r="E113" s="184"/>
      <c r="F113" s="184"/>
      <c r="G113" s="184"/>
      <c r="H113" s="184"/>
      <c r="I113" s="184"/>
      <c r="J113" s="184"/>
      <c r="K113" s="184"/>
      <c r="L113" s="184"/>
      <c r="M113" s="184"/>
      <c r="N113" s="184"/>
      <c r="O113" s="184"/>
      <c r="P113" s="184"/>
      <c r="Q113" s="184"/>
      <c r="R113" s="184"/>
      <c r="S113" s="184"/>
      <c r="T113" s="184"/>
      <c r="U113" s="184"/>
      <c r="V113" s="184"/>
      <c r="Z113" s="176"/>
    </row>
  </sheetData>
  <sheetProtection algorithmName="SHA-512" hashValue="SGe9l6x0fe6XPQozJQZYAiXdA5BxhWG5Z4KvLRu8vqjXxn7ejz4cbVFwZdK/VHYf/yKv0W0gQf9iTtAUSZ/M5w==" saltValue="E83mXj0kLAfvDBLwqGfnCg==" spinCount="100000" sheet="1"/>
  <mergeCells count="50">
    <mergeCell ref="V6:V7"/>
    <mergeCell ref="V8:V9"/>
    <mergeCell ref="R6:R7"/>
    <mergeCell ref="S6:S7"/>
    <mergeCell ref="T6:T7"/>
    <mergeCell ref="A1:B2"/>
    <mergeCell ref="B4:Y4"/>
    <mergeCell ref="A6:A7"/>
    <mergeCell ref="B6:B7"/>
    <mergeCell ref="W6:Y7"/>
    <mergeCell ref="C6:C7"/>
    <mergeCell ref="D6:D7"/>
    <mergeCell ref="E6:E7"/>
    <mergeCell ref="H6:H7"/>
    <mergeCell ref="I6:I7"/>
    <mergeCell ref="J6:J7"/>
    <mergeCell ref="M6:M7"/>
    <mergeCell ref="N6:N7"/>
    <mergeCell ref="U6:U7"/>
    <mergeCell ref="C1:Y2"/>
    <mergeCell ref="G6:G7"/>
    <mergeCell ref="O6:O7"/>
    <mergeCell ref="W8:Y9"/>
    <mergeCell ref="A10:A11"/>
    <mergeCell ref="W10:Y11"/>
    <mergeCell ref="A8:A9"/>
    <mergeCell ref="F6:F7"/>
    <mergeCell ref="K6:K7"/>
    <mergeCell ref="P6:P7"/>
    <mergeCell ref="K10:L23"/>
    <mergeCell ref="P10:Q23"/>
    <mergeCell ref="F10:G23"/>
    <mergeCell ref="G8:G9"/>
    <mergeCell ref="L6:L7"/>
    <mergeCell ref="L8:L9"/>
    <mergeCell ref="Q6:Q7"/>
    <mergeCell ref="Q8:Q9"/>
    <mergeCell ref="A14:A15"/>
    <mergeCell ref="W14:Y15"/>
    <mergeCell ref="W12:Y13"/>
    <mergeCell ref="A12:A13"/>
    <mergeCell ref="A22:A23"/>
    <mergeCell ref="W22:Y23"/>
    <mergeCell ref="A20:A21"/>
    <mergeCell ref="W16:Y17"/>
    <mergeCell ref="A18:A19"/>
    <mergeCell ref="W18:Y19"/>
    <mergeCell ref="A16:A17"/>
    <mergeCell ref="W20:Y21"/>
    <mergeCell ref="U10:V23"/>
  </mergeCells>
  <phoneticPr fontId="57" type="noConversion"/>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7232-DCE0-4735-9371-C8F3A41C8EBD}">
  <dimension ref="B2:C2"/>
  <sheetViews>
    <sheetView workbookViewId="0">
      <selection activeCell="A2" sqref="A2"/>
    </sheetView>
  </sheetViews>
  <sheetFormatPr defaultColWidth="11.42578125" defaultRowHeight="15"/>
  <sheetData>
    <row r="2" spans="2:3">
      <c r="B2" s="198" t="s">
        <v>600</v>
      </c>
      <c r="C2" s="198" t="s">
        <v>601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2F77-373C-4DD4-B62F-CC05BC65B9D1}">
  <sheetPr codeName="Hoja3"/>
  <dimension ref="A3:E36"/>
  <sheetViews>
    <sheetView zoomScale="25" zoomScaleNormal="25" workbookViewId="0">
      <selection activeCell="G1" sqref="G1"/>
    </sheetView>
  </sheetViews>
  <sheetFormatPr defaultColWidth="11.42578125" defaultRowHeight="15"/>
  <cols>
    <col min="2" max="2" width="40.42578125" bestFit="1" customWidth="1"/>
    <col min="3" max="3" width="48.28515625" customWidth="1"/>
    <col min="4" max="4" width="196.28515625" bestFit="1" customWidth="1"/>
    <col min="5" max="5" width="22.7109375" customWidth="1"/>
  </cols>
  <sheetData>
    <row r="3" spans="1:5">
      <c r="A3" s="128"/>
      <c r="B3" s="129" t="s">
        <v>602</v>
      </c>
      <c r="C3" s="129" t="s">
        <v>602</v>
      </c>
      <c r="D3" s="129" t="s">
        <v>603</v>
      </c>
      <c r="E3" t="s">
        <v>604</v>
      </c>
    </row>
    <row r="4" spans="1:5">
      <c r="A4" s="128">
        <v>1</v>
      </c>
      <c r="B4" s="129" t="s">
        <v>1</v>
      </c>
      <c r="C4" s="129" t="s">
        <v>605</v>
      </c>
      <c r="D4" s="153" t="s">
        <v>606</v>
      </c>
      <c r="E4">
        <v>2022</v>
      </c>
    </row>
    <row r="5" spans="1:5">
      <c r="A5" s="128">
        <v>2</v>
      </c>
      <c r="B5" s="138" t="s">
        <v>607</v>
      </c>
      <c r="C5" s="132"/>
      <c r="D5" s="153" t="s">
        <v>437</v>
      </c>
      <c r="E5">
        <v>2023</v>
      </c>
    </row>
    <row r="6" spans="1:5">
      <c r="A6" s="128">
        <v>3</v>
      </c>
      <c r="B6" s="138" t="s">
        <v>608</v>
      </c>
      <c r="C6" s="132"/>
      <c r="D6" s="153" t="s">
        <v>609</v>
      </c>
      <c r="E6">
        <v>2024</v>
      </c>
    </row>
    <row r="7" spans="1:5">
      <c r="A7" s="128">
        <v>4</v>
      </c>
      <c r="B7" s="138" t="s">
        <v>610</v>
      </c>
      <c r="C7" s="132"/>
      <c r="D7" s="153" t="s">
        <v>611</v>
      </c>
      <c r="E7">
        <v>2025</v>
      </c>
    </row>
    <row r="8" spans="1:5">
      <c r="A8" s="128">
        <v>5</v>
      </c>
      <c r="B8" s="138" t="s">
        <v>612</v>
      </c>
      <c r="C8" s="132"/>
      <c r="D8" s="153" t="s">
        <v>613</v>
      </c>
      <c r="E8">
        <v>2026</v>
      </c>
    </row>
    <row r="9" spans="1:5">
      <c r="A9" s="128">
        <v>6</v>
      </c>
      <c r="B9" s="138" t="s">
        <v>614</v>
      </c>
      <c r="C9" s="132"/>
      <c r="D9" s="153" t="s">
        <v>615</v>
      </c>
      <c r="E9">
        <v>2027</v>
      </c>
    </row>
    <row r="10" spans="1:5">
      <c r="A10" s="128">
        <v>7</v>
      </c>
      <c r="B10" s="138" t="s">
        <v>616</v>
      </c>
      <c r="C10" s="132"/>
      <c r="D10" s="153" t="s">
        <v>617</v>
      </c>
      <c r="E10">
        <v>2028</v>
      </c>
    </row>
    <row r="11" spans="1:5">
      <c r="A11" s="128">
        <v>8</v>
      </c>
      <c r="B11" s="138" t="s">
        <v>618</v>
      </c>
      <c r="C11" s="132"/>
      <c r="D11" s="128"/>
      <c r="E11">
        <v>2029</v>
      </c>
    </row>
    <row r="12" spans="1:5">
      <c r="A12" s="128">
        <v>9</v>
      </c>
      <c r="B12" s="138" t="s">
        <v>619</v>
      </c>
      <c r="C12" s="132"/>
      <c r="D12" s="128"/>
      <c r="E12">
        <v>2030</v>
      </c>
    </row>
    <row r="13" spans="1:5">
      <c r="A13" s="128">
        <v>10</v>
      </c>
      <c r="B13" s="138" t="s">
        <v>620</v>
      </c>
      <c r="C13" s="132"/>
      <c r="D13" s="128"/>
      <c r="E13">
        <v>2031</v>
      </c>
    </row>
    <row r="14" spans="1:5">
      <c r="A14" s="128">
        <v>11</v>
      </c>
      <c r="B14" s="139" t="s">
        <v>621</v>
      </c>
      <c r="C14" s="132"/>
      <c r="D14" s="128"/>
      <c r="E14">
        <v>2032</v>
      </c>
    </row>
    <row r="15" spans="1:5">
      <c r="A15" s="128">
        <v>12</v>
      </c>
      <c r="B15" s="138" t="s">
        <v>622</v>
      </c>
      <c r="C15" s="132"/>
      <c r="D15" s="128"/>
      <c r="E15">
        <v>2033</v>
      </c>
    </row>
    <row r="16" spans="1:5">
      <c r="A16" s="128">
        <v>13</v>
      </c>
      <c r="B16" s="138" t="s">
        <v>623</v>
      </c>
      <c r="C16" s="132"/>
      <c r="D16" s="128"/>
      <c r="E16">
        <v>2034</v>
      </c>
    </row>
    <row r="17" spans="1:4">
      <c r="A17" s="128">
        <v>14</v>
      </c>
      <c r="B17" s="138" t="s">
        <v>624</v>
      </c>
      <c r="C17" s="132"/>
      <c r="D17" s="128"/>
    </row>
    <row r="18" spans="1:4">
      <c r="A18" s="128">
        <v>15</v>
      </c>
      <c r="B18" s="138" t="s">
        <v>625</v>
      </c>
      <c r="C18" s="132"/>
      <c r="D18" s="128"/>
    </row>
    <row r="19" spans="1:4">
      <c r="A19" s="128">
        <v>16</v>
      </c>
      <c r="B19" s="138" t="s">
        <v>626</v>
      </c>
      <c r="C19" s="132"/>
      <c r="D19" s="128"/>
    </row>
    <row r="20" spans="1:4">
      <c r="A20" s="128">
        <v>17</v>
      </c>
      <c r="B20" s="138" t="s">
        <v>627</v>
      </c>
      <c r="C20" s="132"/>
      <c r="D20" s="128"/>
    </row>
    <row r="21" spans="1:4">
      <c r="A21" s="128">
        <v>18</v>
      </c>
      <c r="B21" s="138" t="s">
        <v>628</v>
      </c>
      <c r="C21" s="132"/>
      <c r="D21" s="128"/>
    </row>
    <row r="22" spans="1:4">
      <c r="A22" s="128">
        <v>19</v>
      </c>
      <c r="B22" s="138" t="s">
        <v>629</v>
      </c>
      <c r="C22" s="132"/>
      <c r="D22" s="128"/>
    </row>
    <row r="23" spans="1:4">
      <c r="A23" s="128"/>
      <c r="B23" s="138" t="s">
        <v>630</v>
      </c>
      <c r="C23" s="132"/>
      <c r="D23" s="128"/>
    </row>
    <row r="24" spans="1:4">
      <c r="A24" s="128"/>
      <c r="B24" s="138" t="s">
        <v>631</v>
      </c>
      <c r="C24" s="132"/>
      <c r="D24" s="128"/>
    </row>
    <row r="25" spans="1:4">
      <c r="A25" s="128"/>
      <c r="B25" s="138" t="s">
        <v>632</v>
      </c>
      <c r="C25" s="128"/>
      <c r="D25" s="128"/>
    </row>
    <row r="26" spans="1:4">
      <c r="A26" s="128"/>
      <c r="B26" s="138" t="s">
        <v>633</v>
      </c>
      <c r="D26" s="128"/>
    </row>
    <row r="27" spans="1:4" ht="18.75">
      <c r="A27" s="128"/>
      <c r="B27" s="138" t="s">
        <v>634</v>
      </c>
      <c r="D27" s="133" t="s">
        <v>444</v>
      </c>
    </row>
    <row r="28" spans="1:4" ht="18.75">
      <c r="A28" s="128"/>
      <c r="B28" s="138" t="s">
        <v>635</v>
      </c>
      <c r="C28" s="133" t="s">
        <v>636</v>
      </c>
      <c r="D28" s="133" t="s">
        <v>637</v>
      </c>
    </row>
    <row r="29" spans="1:4">
      <c r="A29" s="128"/>
      <c r="B29" s="138" t="s">
        <v>638</v>
      </c>
      <c r="C29" s="128"/>
      <c r="D29" s="128" t="s">
        <v>639</v>
      </c>
    </row>
    <row r="30" spans="1:4">
      <c r="A30" s="128"/>
      <c r="B30" s="138" t="s">
        <v>640</v>
      </c>
      <c r="C30" s="128"/>
      <c r="D30" s="128"/>
    </row>
    <row r="31" spans="1:4">
      <c r="A31" s="128"/>
      <c r="B31" s="138" t="s">
        <v>641</v>
      </c>
      <c r="C31" s="128"/>
      <c r="D31" s="128"/>
    </row>
    <row r="32" spans="1:4">
      <c r="A32" s="128"/>
      <c r="B32" s="128"/>
      <c r="C32" s="128"/>
      <c r="D32" s="128"/>
    </row>
    <row r="33" spans="1:4">
      <c r="A33" s="128"/>
      <c r="B33" s="128"/>
      <c r="C33" s="128"/>
      <c r="D33" s="128"/>
    </row>
    <row r="34" spans="1:4">
      <c r="A34" s="128"/>
      <c r="B34" s="128"/>
      <c r="C34" s="128"/>
      <c r="D34" s="128"/>
    </row>
    <row r="35" spans="1:4">
      <c r="A35" s="128"/>
      <c r="B35" s="128"/>
      <c r="C35" s="128"/>
      <c r="D35" s="128"/>
    </row>
    <row r="36" spans="1:4">
      <c r="A36" s="128"/>
      <c r="B36" s="128"/>
      <c r="C36" s="128"/>
      <c r="D36" s="128"/>
    </row>
  </sheetData>
  <pageMargins left="0.7" right="0.7" top="0.75" bottom="0.75" header="0.3" footer="0.3"/>
  <pageSetup paperSize="14"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46B33-B85D-4CFA-8B42-ADBD6BAF0CBD}">
  <sheetPr>
    <pageSetUpPr fitToPage="1"/>
  </sheetPr>
  <dimension ref="A1:X72"/>
  <sheetViews>
    <sheetView showGridLines="0" topLeftCell="L29" zoomScale="70" zoomScaleNormal="70" workbookViewId="0">
      <selection activeCell="X46" sqref="X46"/>
    </sheetView>
  </sheetViews>
  <sheetFormatPr defaultColWidth="11.42578125" defaultRowHeight="13.9" customHeight="1" zeroHeight="1"/>
  <cols>
    <col min="1" max="1" width="2.42578125" style="2" customWidth="1"/>
    <col min="2" max="3" width="10.85546875" style="12" customWidth="1"/>
    <col min="4" max="4" width="16.140625" style="12" customWidth="1"/>
    <col min="5" max="14" width="15.7109375" style="12" customWidth="1"/>
    <col min="15" max="23" width="15.7109375" style="11" customWidth="1"/>
    <col min="24" max="24" width="1.5703125" style="2" customWidth="1"/>
    <col min="25" max="16384" width="11.42578125" style="2"/>
  </cols>
  <sheetData>
    <row r="1" spans="1:24" ht="16.5">
      <c r="B1" s="2"/>
      <c r="C1" s="2"/>
      <c r="D1" s="2"/>
      <c r="E1" s="2"/>
      <c r="F1" s="2"/>
      <c r="G1" s="2"/>
      <c r="H1" s="2"/>
      <c r="I1" s="2"/>
      <c r="J1" s="2"/>
      <c r="K1" s="2"/>
      <c r="L1" s="2"/>
      <c r="M1" s="2"/>
      <c r="N1" s="2"/>
      <c r="O1" s="2"/>
      <c r="P1" s="2"/>
      <c r="Q1" s="2"/>
      <c r="R1" s="2"/>
      <c r="S1" s="2"/>
      <c r="T1" s="2"/>
      <c r="U1" s="2"/>
      <c r="V1" s="2"/>
      <c r="W1" s="2"/>
    </row>
    <row r="2" spans="1:24" ht="30" customHeight="1">
      <c r="B2" s="304"/>
      <c r="C2" s="304"/>
      <c r="D2" s="304"/>
      <c r="E2" s="304"/>
      <c r="F2" s="312" t="s">
        <v>411</v>
      </c>
      <c r="G2" s="312"/>
      <c r="H2" s="312"/>
      <c r="I2" s="312"/>
      <c r="J2" s="312"/>
      <c r="K2" s="312"/>
      <c r="L2" s="312"/>
      <c r="M2" s="312"/>
      <c r="N2" s="312"/>
      <c r="O2" s="312"/>
      <c r="P2" s="312"/>
      <c r="Q2" s="312"/>
      <c r="R2" s="312"/>
      <c r="S2" s="312"/>
      <c r="T2" s="298" t="s">
        <v>412</v>
      </c>
      <c r="U2" s="299"/>
      <c r="V2" s="299"/>
      <c r="W2" s="300"/>
    </row>
    <row r="3" spans="1:24" ht="30" customHeight="1">
      <c r="B3" s="304"/>
      <c r="C3" s="304"/>
      <c r="D3" s="304"/>
      <c r="E3" s="304"/>
      <c r="F3" s="312"/>
      <c r="G3" s="312"/>
      <c r="H3" s="312"/>
      <c r="I3" s="312"/>
      <c r="J3" s="312"/>
      <c r="K3" s="312"/>
      <c r="L3" s="312"/>
      <c r="M3" s="312"/>
      <c r="N3" s="312"/>
      <c r="O3" s="312"/>
      <c r="P3" s="312"/>
      <c r="Q3" s="312"/>
      <c r="R3" s="312"/>
      <c r="S3" s="312"/>
      <c r="T3" s="298" t="s">
        <v>413</v>
      </c>
      <c r="U3" s="299"/>
      <c r="V3" s="299"/>
      <c r="W3" s="300"/>
    </row>
    <row r="4" spans="1:24" ht="30" customHeight="1">
      <c r="B4" s="304"/>
      <c r="C4" s="304"/>
      <c r="D4" s="304"/>
      <c r="E4" s="304"/>
      <c r="F4" s="312" t="s">
        <v>414</v>
      </c>
      <c r="G4" s="312"/>
      <c r="H4" s="312"/>
      <c r="I4" s="312"/>
      <c r="J4" s="312"/>
      <c r="K4" s="312"/>
      <c r="L4" s="312"/>
      <c r="M4" s="312"/>
      <c r="N4" s="312"/>
      <c r="O4" s="312"/>
      <c r="P4" s="312"/>
      <c r="Q4" s="312"/>
      <c r="R4" s="312"/>
      <c r="S4" s="312"/>
      <c r="T4" s="298" t="s">
        <v>415</v>
      </c>
      <c r="U4" s="299"/>
      <c r="V4" s="299"/>
      <c r="W4" s="300"/>
    </row>
    <row r="5" spans="1:24" ht="30" customHeight="1">
      <c r="B5" s="304"/>
      <c r="C5" s="304"/>
      <c r="D5" s="304"/>
      <c r="E5" s="304"/>
      <c r="F5" s="312"/>
      <c r="G5" s="312"/>
      <c r="H5" s="312"/>
      <c r="I5" s="312"/>
      <c r="J5" s="312"/>
      <c r="K5" s="312"/>
      <c r="L5" s="312"/>
      <c r="M5" s="312"/>
      <c r="N5" s="312"/>
      <c r="O5" s="312"/>
      <c r="P5" s="312"/>
      <c r="Q5" s="312"/>
      <c r="R5" s="312"/>
      <c r="S5" s="312"/>
      <c r="T5" s="301" t="s">
        <v>416</v>
      </c>
      <c r="U5" s="302"/>
      <c r="V5" s="302"/>
      <c r="W5" s="303"/>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417</v>
      </c>
      <c r="Q7" s="309" t="s">
        <v>418</v>
      </c>
      <c r="R7" s="310"/>
      <c r="S7" s="310"/>
      <c r="T7" s="310"/>
      <c r="U7" s="310"/>
      <c r="V7" s="310"/>
      <c r="W7" s="310"/>
      <c r="X7" s="2"/>
    </row>
    <row r="8" spans="1:24" s="1" customFormat="1" ht="24.75" customHeight="1">
      <c r="A8" s="126"/>
      <c r="B8"/>
      <c r="C8"/>
      <c r="D8"/>
      <c r="E8"/>
      <c r="F8"/>
      <c r="G8"/>
      <c r="H8"/>
      <c r="I8"/>
      <c r="J8"/>
      <c r="K8"/>
      <c r="L8"/>
      <c r="M8"/>
      <c r="N8"/>
      <c r="O8"/>
      <c r="P8" s="141" t="s">
        <v>419</v>
      </c>
      <c r="Q8" s="142" t="s">
        <v>420</v>
      </c>
      <c r="R8" s="143" t="s">
        <v>642</v>
      </c>
      <c r="S8" s="142" t="s">
        <v>422</v>
      </c>
      <c r="T8" s="144" t="s">
        <v>643</v>
      </c>
      <c r="U8" s="142" t="s">
        <v>424</v>
      </c>
      <c r="V8" s="311" t="s">
        <v>644</v>
      </c>
      <c r="W8" s="311"/>
      <c r="X8" s="2"/>
    </row>
    <row r="9" spans="1:24" s="1" customFormat="1" ht="24.75" customHeight="1">
      <c r="A9" s="126"/>
      <c r="B9"/>
      <c r="C9"/>
      <c r="D9"/>
      <c r="E9"/>
      <c r="F9"/>
      <c r="G9"/>
      <c r="H9"/>
      <c r="I9"/>
      <c r="J9"/>
      <c r="K9"/>
      <c r="L9"/>
      <c r="M9"/>
      <c r="N9"/>
      <c r="O9"/>
      <c r="P9" s="141" t="s">
        <v>426</v>
      </c>
      <c r="Q9" s="142" t="s">
        <v>420</v>
      </c>
      <c r="R9" s="143" t="s">
        <v>427</v>
      </c>
      <c r="S9" s="142" t="s">
        <v>422</v>
      </c>
      <c r="T9" s="144" t="s">
        <v>428</v>
      </c>
      <c r="U9" s="142" t="s">
        <v>424</v>
      </c>
      <c r="V9" s="311" t="s">
        <v>429</v>
      </c>
      <c r="W9" s="311"/>
      <c r="X9" s="2"/>
    </row>
    <row r="10" spans="1:24" customFormat="1" ht="12" customHeight="1">
      <c r="A10" s="127"/>
      <c r="P10" s="107"/>
      <c r="Q10" s="107"/>
      <c r="R10" s="107"/>
      <c r="S10" s="107"/>
      <c r="T10" s="107"/>
      <c r="U10" s="107"/>
      <c r="V10" s="107"/>
      <c r="W10" s="107"/>
    </row>
    <row r="11" spans="1:24" ht="33" customHeight="1">
      <c r="A11" s="126"/>
      <c r="B11" s="305" t="s">
        <v>430</v>
      </c>
      <c r="C11" s="306"/>
      <c r="D11" s="306"/>
      <c r="E11" s="306"/>
      <c r="F11" s="306"/>
      <c r="G11" s="306"/>
      <c r="H11" s="306"/>
      <c r="I11" s="306"/>
      <c r="J11" s="306"/>
      <c r="K11" s="306"/>
      <c r="L11" s="306"/>
      <c r="M11" s="306"/>
      <c r="N11" s="306"/>
      <c r="O11" s="306"/>
      <c r="P11" s="306"/>
      <c r="Q11" s="306"/>
      <c r="R11" s="306"/>
      <c r="S11" s="306"/>
      <c r="T11" s="306"/>
      <c r="U11" s="306"/>
      <c r="V11" s="307"/>
      <c r="W11" s="308"/>
    </row>
    <row r="12" spans="1:24" ht="12" customHeight="1">
      <c r="A12" s="126"/>
      <c r="B12" s="260"/>
      <c r="C12" s="261"/>
      <c r="D12" s="261"/>
      <c r="E12" s="261"/>
      <c r="F12" s="261"/>
      <c r="G12" s="261"/>
      <c r="H12" s="261"/>
      <c r="I12" s="261"/>
      <c r="J12" s="261"/>
      <c r="K12" s="261"/>
      <c r="L12" s="261"/>
      <c r="M12" s="261"/>
      <c r="N12" s="261"/>
      <c r="O12" s="261"/>
      <c r="P12" s="261"/>
      <c r="Q12" s="261"/>
      <c r="R12" s="261"/>
      <c r="S12" s="261"/>
      <c r="T12" s="261"/>
      <c r="U12" s="261"/>
      <c r="V12" s="261"/>
      <c r="W12" s="262"/>
    </row>
    <row r="13" spans="1:24" ht="44.25" customHeight="1">
      <c r="A13" s="126"/>
      <c r="B13" s="365" t="s">
        <v>431</v>
      </c>
      <c r="C13" s="365"/>
      <c r="D13" s="365"/>
      <c r="E13" s="268"/>
      <c r="F13" s="338" t="s">
        <v>40</v>
      </c>
      <c r="G13" s="338"/>
      <c r="H13" s="338"/>
      <c r="I13" s="338"/>
      <c r="J13" s="338"/>
      <c r="K13" s="338"/>
      <c r="L13" s="338"/>
      <c r="M13" s="338"/>
      <c r="N13" s="338"/>
      <c r="O13" s="338"/>
      <c r="P13" s="338"/>
      <c r="Q13" s="338"/>
      <c r="R13" s="338"/>
      <c r="S13" s="338"/>
      <c r="T13" s="338"/>
      <c r="U13" s="338"/>
      <c r="V13" s="338"/>
      <c r="W13" s="339"/>
      <c r="X13" s="126"/>
    </row>
    <row r="14" spans="1:24" ht="46.5" customHeight="1">
      <c r="A14" s="5"/>
      <c r="B14" s="263" t="s">
        <v>432</v>
      </c>
      <c r="C14" s="264"/>
      <c r="D14" s="264"/>
      <c r="E14" s="264"/>
      <c r="F14" s="265" t="str">
        <f>IFERROR(VLOOKUP(PROCES,'Objetivos procesos '!C3:D28,2,FALSE)," ")</f>
        <v>Adquirir los bienes, servicios y obras requeridos por la entidad, mediante la realización de procesos de selección de contratistas, aplicando los principios que rigen la contratación administrativa y normatividad legal vigente, con el fin de garantizar la transparencia, eficiencia y cumplimiento de los objetivos institucionales.</v>
      </c>
      <c r="G14" s="266"/>
      <c r="H14" s="266"/>
      <c r="I14" s="266"/>
      <c r="J14" s="266"/>
      <c r="K14" s="266"/>
      <c r="L14" s="266"/>
      <c r="M14" s="266"/>
      <c r="N14" s="266"/>
      <c r="O14" s="266"/>
      <c r="P14" s="266"/>
      <c r="Q14" s="266"/>
      <c r="R14" s="266"/>
      <c r="S14" s="266"/>
      <c r="T14" s="266"/>
      <c r="U14" s="266"/>
      <c r="V14" s="266"/>
      <c r="W14" s="267"/>
      <c r="X14" s="6"/>
    </row>
    <row r="15" spans="1:24" ht="46.5" customHeight="1">
      <c r="A15" s="5"/>
      <c r="B15" s="357" t="s">
        <v>433</v>
      </c>
      <c r="C15" s="358"/>
      <c r="D15" s="358"/>
      <c r="E15" s="359"/>
      <c r="F15" s="373" t="s">
        <v>434</v>
      </c>
      <c r="G15" s="374"/>
      <c r="H15" s="374"/>
      <c r="I15" s="374"/>
      <c r="J15" s="374"/>
      <c r="K15" s="374"/>
      <c r="L15" s="374"/>
      <c r="M15" s="374"/>
      <c r="N15" s="374"/>
      <c r="O15" s="374"/>
      <c r="P15" s="374"/>
      <c r="Q15" s="374"/>
      <c r="R15" s="374"/>
      <c r="S15" s="374"/>
      <c r="T15" s="374"/>
      <c r="U15" s="374"/>
      <c r="V15" s="374"/>
      <c r="W15" s="375"/>
      <c r="X15" s="6"/>
    </row>
    <row r="16" spans="1:24" ht="32.25" customHeight="1">
      <c r="B16" s="376" t="s">
        <v>435</v>
      </c>
      <c r="C16" s="366"/>
      <c r="D16" s="366"/>
      <c r="E16" s="377"/>
      <c r="F16" s="378" t="str">
        <f>IFERROR(VLOOKUP(PROCES,'Objetivos procesos '!C3:E28,3,FALSE)," ")</f>
        <v>María Eugenia Salinas García</v>
      </c>
      <c r="G16" s="379"/>
      <c r="H16" s="379"/>
      <c r="I16" s="379"/>
      <c r="J16" s="379"/>
      <c r="K16" s="379"/>
      <c r="L16" s="379"/>
      <c r="M16" s="379"/>
      <c r="N16" s="379"/>
      <c r="O16" s="379"/>
      <c r="P16" s="379"/>
      <c r="Q16" s="379"/>
      <c r="R16" s="379"/>
      <c r="S16" s="379"/>
      <c r="T16" s="379"/>
      <c r="U16" s="379"/>
      <c r="V16" s="379"/>
      <c r="W16" s="380"/>
      <c r="X16" s="6"/>
    </row>
    <row r="17" spans="2:24" ht="59.25" customHeight="1">
      <c r="B17" s="357" t="s">
        <v>436</v>
      </c>
      <c r="C17" s="366"/>
      <c r="D17" s="366"/>
      <c r="E17" s="366"/>
      <c r="F17" s="354" t="s">
        <v>606</v>
      </c>
      <c r="G17" s="355"/>
      <c r="H17" s="355"/>
      <c r="I17" s="355"/>
      <c r="J17" s="355"/>
      <c r="K17" s="355"/>
      <c r="L17" s="355"/>
      <c r="M17" s="355"/>
      <c r="N17" s="355"/>
      <c r="O17" s="355"/>
      <c r="P17" s="355"/>
      <c r="Q17" s="355"/>
      <c r="R17" s="355"/>
      <c r="S17" s="355"/>
      <c r="T17" s="355"/>
      <c r="U17" s="355"/>
      <c r="V17" s="355"/>
      <c r="W17" s="356"/>
      <c r="X17" s="126"/>
    </row>
    <row r="18" spans="2:24" ht="18" customHeight="1">
      <c r="B18" s="340"/>
      <c r="C18" s="341"/>
      <c r="D18" s="341"/>
      <c r="E18" s="341"/>
      <c r="F18" s="341"/>
      <c r="G18" s="341"/>
      <c r="H18" s="341"/>
      <c r="I18" s="341"/>
      <c r="J18" s="341"/>
      <c r="K18" s="341"/>
      <c r="L18" s="341"/>
      <c r="M18" s="341"/>
      <c r="N18" s="341"/>
      <c r="O18" s="341"/>
      <c r="P18" s="341"/>
      <c r="Q18" s="341"/>
      <c r="R18" s="341"/>
      <c r="S18" s="341"/>
      <c r="T18" s="341"/>
      <c r="U18" s="341"/>
      <c r="V18" s="341"/>
      <c r="W18" s="342"/>
      <c r="X18" s="6"/>
    </row>
    <row r="19" spans="2:24" ht="33" customHeight="1">
      <c r="B19" s="305" t="s">
        <v>438</v>
      </c>
      <c r="C19" s="306"/>
      <c r="D19" s="306"/>
      <c r="E19" s="306"/>
      <c r="F19" s="306"/>
      <c r="G19" s="306"/>
      <c r="H19" s="306"/>
      <c r="I19" s="306"/>
      <c r="J19" s="306"/>
      <c r="K19" s="306"/>
      <c r="L19" s="306"/>
      <c r="M19" s="306"/>
      <c r="N19" s="306"/>
      <c r="O19" s="306"/>
      <c r="P19" s="306"/>
      <c r="Q19" s="306"/>
      <c r="R19" s="306"/>
      <c r="S19" s="306"/>
      <c r="T19" s="306"/>
      <c r="U19" s="306"/>
      <c r="V19" s="307"/>
      <c r="W19" s="308"/>
      <c r="X19" s="6"/>
    </row>
    <row r="20" spans="2:24" ht="12" customHeight="1">
      <c r="B20" s="340"/>
      <c r="C20" s="341"/>
      <c r="D20" s="341"/>
      <c r="E20" s="341"/>
      <c r="F20" s="341"/>
      <c r="G20" s="341"/>
      <c r="H20" s="341"/>
      <c r="I20" s="341"/>
      <c r="J20" s="341"/>
      <c r="K20" s="341"/>
      <c r="L20" s="341"/>
      <c r="M20" s="341"/>
      <c r="N20" s="341"/>
      <c r="O20" s="341"/>
      <c r="P20" s="341"/>
      <c r="Q20" s="341"/>
      <c r="R20" s="341"/>
      <c r="S20" s="341"/>
      <c r="T20" s="341"/>
      <c r="U20" s="341"/>
      <c r="V20" s="341"/>
      <c r="W20" s="342"/>
      <c r="X20" s="6"/>
    </row>
    <row r="21" spans="2:24" ht="27" customHeight="1">
      <c r="B21" s="268" t="s">
        <v>439</v>
      </c>
      <c r="C21" s="269"/>
      <c r="D21" s="269"/>
      <c r="E21" s="272" t="s">
        <v>645</v>
      </c>
      <c r="F21" s="272"/>
      <c r="G21" s="272"/>
      <c r="H21" s="272"/>
      <c r="I21" s="272"/>
      <c r="J21" s="272"/>
      <c r="K21" s="272"/>
      <c r="L21" s="272"/>
      <c r="M21" s="273"/>
      <c r="N21" s="273"/>
      <c r="O21" s="272"/>
      <c r="P21" s="272"/>
      <c r="Q21" s="272"/>
      <c r="R21" s="272"/>
      <c r="S21" s="272"/>
      <c r="T21" s="272"/>
      <c r="U21" s="272"/>
      <c r="V21" s="274"/>
      <c r="W21" s="275"/>
      <c r="X21" s="126"/>
    </row>
    <row r="22" spans="2:24" ht="27" customHeight="1">
      <c r="B22" s="270" t="s">
        <v>441</v>
      </c>
      <c r="C22" s="271"/>
      <c r="D22" s="271"/>
      <c r="E22" s="272" t="s">
        <v>646</v>
      </c>
      <c r="F22" s="272"/>
      <c r="G22" s="272"/>
      <c r="H22" s="272"/>
      <c r="I22" s="272"/>
      <c r="J22" s="272"/>
      <c r="K22" s="272"/>
      <c r="L22" s="272"/>
      <c r="M22" s="273"/>
      <c r="N22" s="273"/>
      <c r="O22" s="272"/>
      <c r="P22" s="272"/>
      <c r="Q22" s="272"/>
      <c r="R22" s="272"/>
      <c r="S22" s="272"/>
      <c r="T22" s="272"/>
      <c r="U22" s="272"/>
      <c r="V22" s="274"/>
      <c r="W22" s="275"/>
    </row>
    <row r="23" spans="2:24" ht="27" customHeight="1">
      <c r="B23" s="357" t="s">
        <v>443</v>
      </c>
      <c r="C23" s="358"/>
      <c r="D23" s="359"/>
      <c r="E23" s="274" t="s">
        <v>444</v>
      </c>
      <c r="F23" s="363"/>
      <c r="G23" s="363"/>
      <c r="H23" s="363"/>
      <c r="I23" s="363"/>
      <c r="J23" s="363"/>
      <c r="K23" s="363"/>
      <c r="L23" s="363"/>
      <c r="M23" s="363"/>
      <c r="N23" s="363"/>
      <c r="O23" s="363"/>
      <c r="P23" s="363"/>
      <c r="Q23" s="363"/>
      <c r="R23" s="363"/>
      <c r="S23" s="363"/>
      <c r="T23" s="363"/>
      <c r="U23" s="363"/>
      <c r="V23" s="363"/>
      <c r="W23" s="364"/>
    </row>
    <row r="24" spans="2:24" ht="83.25" customHeight="1">
      <c r="B24" s="270" t="s">
        <v>445</v>
      </c>
      <c r="C24" s="271"/>
      <c r="D24" s="271"/>
      <c r="E24" s="381" t="s">
        <v>446</v>
      </c>
      <c r="F24" s="382"/>
      <c r="G24" s="353" t="s">
        <v>647</v>
      </c>
      <c r="H24" s="353"/>
      <c r="I24" s="353"/>
      <c r="J24" s="353"/>
      <c r="K24" s="353"/>
      <c r="L24" s="108"/>
      <c r="M24" s="309" t="s">
        <v>448</v>
      </c>
      <c r="N24" s="309"/>
      <c r="O24" s="309"/>
      <c r="P24" s="309"/>
      <c r="Q24" s="337" t="s">
        <v>648</v>
      </c>
      <c r="R24" s="338"/>
      <c r="S24" s="338"/>
      <c r="T24" s="338"/>
      <c r="U24" s="338"/>
      <c r="V24" s="338"/>
      <c r="W24" s="339"/>
    </row>
    <row r="25" spans="2:24" ht="89.25" customHeight="1">
      <c r="B25" s="270"/>
      <c r="C25" s="271"/>
      <c r="D25" s="271"/>
      <c r="E25" s="351" t="s">
        <v>450</v>
      </c>
      <c r="F25" s="352"/>
      <c r="G25" s="334" t="s">
        <v>649</v>
      </c>
      <c r="H25" s="334"/>
      <c r="I25" s="334"/>
      <c r="J25" s="334"/>
      <c r="K25" s="334"/>
      <c r="L25" s="109"/>
      <c r="M25" s="370" t="s">
        <v>448</v>
      </c>
      <c r="N25" s="371"/>
      <c r="O25" s="371"/>
      <c r="P25" s="372"/>
      <c r="Q25" s="337" t="s">
        <v>648</v>
      </c>
      <c r="R25" s="338"/>
      <c r="S25" s="338"/>
      <c r="T25" s="338"/>
      <c r="U25" s="338"/>
      <c r="V25" s="338"/>
      <c r="W25" s="339"/>
    </row>
    <row r="26" spans="2:24" ht="18" customHeight="1">
      <c r="B26" s="340"/>
      <c r="C26" s="341"/>
      <c r="D26" s="341"/>
      <c r="E26" s="341"/>
      <c r="F26" s="341"/>
      <c r="G26" s="341"/>
      <c r="H26" s="341"/>
      <c r="I26" s="341"/>
      <c r="J26" s="341"/>
      <c r="K26" s="341"/>
      <c r="L26" s="341"/>
      <c r="M26" s="341"/>
      <c r="N26" s="341"/>
      <c r="O26" s="341"/>
      <c r="P26" s="341"/>
      <c r="Q26" s="341"/>
      <c r="R26" s="341"/>
      <c r="S26" s="341"/>
      <c r="T26" s="341"/>
      <c r="U26" s="341"/>
      <c r="V26" s="341"/>
      <c r="W26" s="342"/>
      <c r="X26" s="6"/>
    </row>
    <row r="27" spans="2:24" ht="89.25" customHeight="1">
      <c r="B27" s="271" t="s">
        <v>452</v>
      </c>
      <c r="C27" s="271"/>
      <c r="D27" s="271"/>
      <c r="E27" s="452" t="s">
        <v>650</v>
      </c>
      <c r="F27" s="344"/>
      <c r="G27" s="344"/>
      <c r="H27" s="344"/>
      <c r="I27" s="344"/>
      <c r="J27" s="344"/>
      <c r="K27" s="344"/>
      <c r="L27" s="344"/>
      <c r="M27" s="344"/>
      <c r="N27" s="344"/>
      <c r="O27" s="344"/>
      <c r="P27" s="344"/>
      <c r="Q27" s="344"/>
      <c r="R27" s="344"/>
      <c r="S27" s="344"/>
      <c r="T27" s="344"/>
      <c r="U27" s="344"/>
      <c r="V27" s="344"/>
      <c r="W27" s="345"/>
    </row>
    <row r="28" spans="2:24" ht="16.5">
      <c r="B28" s="326"/>
      <c r="C28" s="327"/>
      <c r="D28" s="327"/>
      <c r="E28" s="327"/>
      <c r="F28" s="327"/>
      <c r="G28" s="327"/>
      <c r="H28" s="327"/>
      <c r="I28" s="327"/>
      <c r="J28" s="327"/>
      <c r="K28" s="327"/>
      <c r="L28" s="327"/>
      <c r="M28" s="327"/>
      <c r="N28" s="327"/>
      <c r="O28" s="327"/>
      <c r="P28" s="327"/>
      <c r="Q28" s="327"/>
      <c r="R28" s="327"/>
      <c r="S28" s="327"/>
      <c r="T28" s="327"/>
      <c r="U28" s="327"/>
      <c r="V28" s="327"/>
      <c r="W28" s="328"/>
    </row>
    <row r="29" spans="2:24" ht="32.25" customHeight="1">
      <c r="B29" s="346" t="s">
        <v>454</v>
      </c>
      <c r="C29" s="347"/>
      <c r="D29" s="347"/>
      <c r="E29" s="347"/>
      <c r="F29" s="348"/>
      <c r="G29" s="349" t="s">
        <v>22</v>
      </c>
      <c r="H29" s="350"/>
      <c r="I29" s="309" t="s">
        <v>455</v>
      </c>
      <c r="J29" s="309"/>
      <c r="K29" s="309"/>
      <c r="L29" s="453" t="s">
        <v>456</v>
      </c>
      <c r="M29" s="454"/>
      <c r="N29" s="454"/>
      <c r="O29" s="454"/>
      <c r="P29" s="454"/>
      <c r="Q29" s="454"/>
      <c r="R29" s="455"/>
      <c r="S29" s="310" t="s">
        <v>457</v>
      </c>
      <c r="T29" s="310"/>
      <c r="U29" s="276"/>
      <c r="V29" s="277"/>
      <c r="W29" s="278"/>
    </row>
    <row r="30" spans="2:24" ht="62.25" customHeight="1">
      <c r="B30" s="313" t="s">
        <v>458</v>
      </c>
      <c r="C30" s="314"/>
      <c r="D30" s="315"/>
      <c r="E30" s="316" t="s">
        <v>13</v>
      </c>
      <c r="F30" s="317"/>
      <c r="G30" s="320" t="s">
        <v>459</v>
      </c>
      <c r="H30" s="314"/>
      <c r="I30" s="315"/>
      <c r="J30" s="318">
        <v>0.9</v>
      </c>
      <c r="K30" s="319"/>
      <c r="L30" s="320" t="s">
        <v>460</v>
      </c>
      <c r="M30" s="314"/>
      <c r="N30" s="314"/>
      <c r="O30" s="315"/>
      <c r="P30" s="323" t="s">
        <v>651</v>
      </c>
      <c r="Q30" s="324"/>
      <c r="R30" s="324"/>
      <c r="S30" s="324"/>
      <c r="T30" s="324"/>
      <c r="U30" s="324"/>
      <c r="V30" s="324"/>
      <c r="W30" s="325"/>
    </row>
    <row r="31" spans="2:24" ht="18" customHeight="1">
      <c r="B31" s="326"/>
      <c r="C31" s="327"/>
      <c r="D31" s="327"/>
      <c r="E31" s="327"/>
      <c r="F31" s="327"/>
      <c r="G31" s="327"/>
      <c r="H31" s="327"/>
      <c r="I31" s="327"/>
      <c r="J31" s="327"/>
      <c r="K31" s="327"/>
      <c r="L31" s="327"/>
      <c r="M31" s="327"/>
      <c r="N31" s="327"/>
      <c r="O31" s="327"/>
      <c r="P31" s="327"/>
      <c r="Q31" s="327"/>
      <c r="R31" s="327"/>
      <c r="S31" s="327"/>
      <c r="T31" s="327"/>
      <c r="U31" s="327"/>
      <c r="V31" s="327"/>
      <c r="W31" s="328"/>
    </row>
    <row r="32" spans="2:24" ht="33" customHeight="1">
      <c r="B32" s="281" t="s">
        <v>462</v>
      </c>
      <c r="C32" s="282"/>
      <c r="D32" s="282"/>
      <c r="E32" s="282"/>
      <c r="F32" s="282"/>
      <c r="G32" s="282"/>
      <c r="H32" s="282"/>
      <c r="I32" s="282"/>
      <c r="J32" s="282"/>
      <c r="K32" s="282"/>
      <c r="L32" s="282"/>
      <c r="M32" s="282"/>
      <c r="N32" s="282"/>
      <c r="O32" s="282"/>
      <c r="P32" s="282"/>
      <c r="Q32" s="282"/>
      <c r="R32" s="282"/>
      <c r="S32" s="282"/>
      <c r="T32" s="282"/>
      <c r="U32" s="282"/>
      <c r="V32" s="283"/>
      <c r="W32" s="284"/>
    </row>
    <row r="33" spans="2:23" ht="12" customHeight="1" thickBot="1">
      <c r="B33" s="329"/>
      <c r="C33" s="330"/>
      <c r="D33" s="330"/>
      <c r="E33" s="330"/>
      <c r="F33" s="330"/>
      <c r="G33" s="330"/>
      <c r="H33" s="330"/>
      <c r="I33" s="330"/>
      <c r="J33" s="330"/>
      <c r="K33" s="330"/>
      <c r="L33" s="330"/>
      <c r="M33" s="330"/>
      <c r="N33" s="330"/>
      <c r="O33" s="330"/>
      <c r="P33" s="330"/>
      <c r="Q33" s="330"/>
      <c r="R33" s="330"/>
      <c r="S33" s="330"/>
      <c r="T33" s="330"/>
      <c r="U33" s="330"/>
      <c r="V33" s="330"/>
      <c r="W33" s="331"/>
    </row>
    <row r="34" spans="2:23" s="7" customFormat="1" ht="39.75" customHeight="1">
      <c r="B34" s="321" t="s">
        <v>463</v>
      </c>
      <c r="C34" s="322"/>
      <c r="D34" s="322"/>
      <c r="E34" s="158" t="s">
        <v>464</v>
      </c>
      <c r="F34" s="158" t="s">
        <v>465</v>
      </c>
      <c r="G34" s="159" t="s">
        <v>466</v>
      </c>
      <c r="H34" s="145" t="s">
        <v>467</v>
      </c>
      <c r="I34" s="160" t="s">
        <v>468</v>
      </c>
      <c r="J34" s="158" t="s">
        <v>469</v>
      </c>
      <c r="K34" s="159" t="s">
        <v>470</v>
      </c>
      <c r="L34" s="145" t="s">
        <v>471</v>
      </c>
      <c r="M34" s="145" t="s">
        <v>472</v>
      </c>
      <c r="N34" s="160" t="s">
        <v>473</v>
      </c>
      <c r="O34" s="158" t="s">
        <v>474</v>
      </c>
      <c r="P34" s="159" t="s">
        <v>475</v>
      </c>
      <c r="Q34" s="145" t="s">
        <v>476</v>
      </c>
      <c r="R34" s="160" t="s">
        <v>477</v>
      </c>
      <c r="S34" s="158" t="s">
        <v>478</v>
      </c>
      <c r="T34" s="159" t="s">
        <v>479</v>
      </c>
      <c r="U34" s="145" t="s">
        <v>480</v>
      </c>
      <c r="V34" s="145" t="s">
        <v>481</v>
      </c>
      <c r="W34" s="145" t="s">
        <v>482</v>
      </c>
    </row>
    <row r="35" spans="2:23" s="8" customFormat="1" ht="20.25" customHeight="1">
      <c r="B35" s="279" t="s">
        <v>483</v>
      </c>
      <c r="C35" s="280"/>
      <c r="D35" s="280"/>
      <c r="E35" s="110">
        <f>'2_Reg_ComprasSostenibles'!C8</f>
        <v>0</v>
      </c>
      <c r="F35" s="110">
        <f>'2_Reg_ComprasSostenibles'!D8</f>
        <v>0</v>
      </c>
      <c r="G35" s="110">
        <f>'2_Reg_ComprasSostenibles'!E8</f>
        <v>1</v>
      </c>
      <c r="H35" s="112">
        <f>+IFERROR(SUM(E35:G35),"")</f>
        <v>1</v>
      </c>
      <c r="I35" s="113">
        <f>'2_Reg_ComprasSostenibles'!H8</f>
        <v>0</v>
      </c>
      <c r="J35" s="113">
        <f>'2_Reg_ComprasSostenibles'!I8</f>
        <v>0</v>
      </c>
      <c r="K35" s="113">
        <f>'2_Reg_ComprasSostenibles'!J8</f>
        <v>0</v>
      </c>
      <c r="L35" s="112">
        <f>+IFERROR(SUM(I35:K35),"")</f>
        <v>0</v>
      </c>
      <c r="M35" s="112">
        <f>IFERROR(SUM(E35:G35,I35:K35),"")</f>
        <v>1</v>
      </c>
      <c r="N35" s="113">
        <f>'2_Reg_ComprasSostenibles'!M8</f>
        <v>0</v>
      </c>
      <c r="O35" s="113">
        <f>'2_Reg_ComprasSostenibles'!N8</f>
        <v>0</v>
      </c>
      <c r="P35" s="113">
        <f>'2_Reg_ComprasSostenibles'!O8</f>
        <v>0</v>
      </c>
      <c r="Q35" s="112">
        <f>+IFERROR(SUM(N35:P35),"")</f>
        <v>0</v>
      </c>
      <c r="R35" s="113">
        <f>'2_Reg_ComprasSostenibles'!R8</f>
        <v>0</v>
      </c>
      <c r="S35" s="113">
        <f>'2_Reg_ComprasSostenibles'!S8</f>
        <v>0</v>
      </c>
      <c r="T35" s="113">
        <f>'2_Reg_ComprasSostenibles'!T8</f>
        <v>0</v>
      </c>
      <c r="U35" s="112">
        <f>+IFERROR(SUM(R35:T35),"")</f>
        <v>0</v>
      </c>
      <c r="V35" s="112">
        <f>IFERROR(SUM(N35:P35,R35:T35),"")</f>
        <v>0</v>
      </c>
      <c r="W35" s="131">
        <f>IF(SUM(E35,F35,G35,I35,J35,K35,N35,O35,P35,R35,S35,T35)=0,"",SUM(E35,F35,G35,I35,J35,K35,N35,O35,P35,R35,S35,T35))</f>
        <v>1</v>
      </c>
    </row>
    <row r="36" spans="2:23" s="8" customFormat="1" ht="20.25" customHeight="1">
      <c r="B36" s="279" t="s">
        <v>484</v>
      </c>
      <c r="C36" s="280"/>
      <c r="D36" s="280"/>
      <c r="E36" s="110">
        <f>'2_Reg_ComprasSostenibles'!C9</f>
        <v>0</v>
      </c>
      <c r="F36" s="110">
        <f>'2_Reg_ComprasSostenibles'!D9</f>
        <v>0</v>
      </c>
      <c r="G36" s="110">
        <f>'2_Reg_ComprasSostenibles'!E9</f>
        <v>1</v>
      </c>
      <c r="H36" s="112">
        <f>+IFERROR(SUM(E36:G36),"")</f>
        <v>1</v>
      </c>
      <c r="I36" s="113">
        <f>'2_Reg_ComprasSostenibles'!H9</f>
        <v>0</v>
      </c>
      <c r="J36" s="113">
        <f>'2_Reg_ComprasSostenibles'!I9</f>
        <v>0</v>
      </c>
      <c r="K36" s="113">
        <f>'2_Reg_ComprasSostenibles'!J9</f>
        <v>0</v>
      </c>
      <c r="L36" s="112">
        <f>+IFERROR(SUM(I36:K36),"")</f>
        <v>0</v>
      </c>
      <c r="M36" s="112">
        <f>IFERROR(SUM(E36:G36,I36:K36),"")</f>
        <v>1</v>
      </c>
      <c r="N36" s="113">
        <f>'2_Reg_ComprasSostenibles'!M9</f>
        <v>0</v>
      </c>
      <c r="O36" s="113">
        <f>'2_Reg_ComprasSostenibles'!N9</f>
        <v>0</v>
      </c>
      <c r="P36" s="113">
        <f>'2_Reg_ComprasSostenibles'!O9</f>
        <v>0</v>
      </c>
      <c r="Q36" s="112">
        <f>+IFERROR(SUM(N36:P36),"")</f>
        <v>0</v>
      </c>
      <c r="R36" s="113">
        <f>'2_Reg_ComprasSostenibles'!R9</f>
        <v>0</v>
      </c>
      <c r="S36" s="113">
        <f>'2_Reg_ComprasSostenibles'!S9</f>
        <v>0</v>
      </c>
      <c r="T36" s="113">
        <f>'2_Reg_ComprasSostenibles'!T9</f>
        <v>0</v>
      </c>
      <c r="U36" s="112">
        <f>+IFERROR(SUM(R36:T36),"")</f>
        <v>0</v>
      </c>
      <c r="V36" s="112">
        <f>IFERROR(SUM(N36:P36,R36:T36),"")</f>
        <v>0</v>
      </c>
      <c r="W36" s="131">
        <f>IF(SUM(E36,F36,G36,I36,J36,K36,N36,O36,P36,R36,S36,T36)=0,"",SUM(E36,F36,G36,I36,J36,K36,N36,O36,P36,R36,S36,T36))</f>
        <v>1</v>
      </c>
    </row>
    <row r="37" spans="2:23" s="9" customFormat="1" ht="21" customHeight="1">
      <c r="B37" s="295" t="s">
        <v>485</v>
      </c>
      <c r="C37" s="296"/>
      <c r="D37" s="296"/>
      <c r="E37" s="114" t="str">
        <f>IF($E$23="DESCENDENTE","",IF($E$23&lt;&gt;"ASCENDENTE","",IFERROR(E35/E36,"")))</f>
        <v/>
      </c>
      <c r="F37" s="114" t="str">
        <f t="shared" ref="F37:W37" si="0">IF($E$23="DESCENDENTE","",IF($E$23&lt;&gt;"ASCENDENTE","",IFERROR(F35/F36,"")))</f>
        <v/>
      </c>
      <c r="G37" s="115">
        <f t="shared" si="0"/>
        <v>1</v>
      </c>
      <c r="H37" s="130">
        <f t="shared" si="0"/>
        <v>1</v>
      </c>
      <c r="I37" s="117" t="str">
        <f t="shared" si="0"/>
        <v/>
      </c>
      <c r="J37" s="114" t="str">
        <f t="shared" si="0"/>
        <v/>
      </c>
      <c r="K37" s="115" t="str">
        <f t="shared" si="0"/>
        <v/>
      </c>
      <c r="L37" s="130" t="str">
        <f t="shared" si="0"/>
        <v/>
      </c>
      <c r="M37" s="130">
        <f t="shared" si="0"/>
        <v>1</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f t="shared" si="0"/>
        <v>1</v>
      </c>
    </row>
    <row r="38" spans="2:23" s="9" customFormat="1" ht="21" customHeight="1">
      <c r="B38" s="295" t="s">
        <v>486</v>
      </c>
      <c r="C38" s="296"/>
      <c r="D38" s="297"/>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95" t="s">
        <v>487</v>
      </c>
      <c r="C39" s="296"/>
      <c r="D39" s="297"/>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95" t="s">
        <v>488</v>
      </c>
      <c r="C40" s="296"/>
      <c r="D40" s="296"/>
      <c r="E40" s="114">
        <f>IF($J$30="","",$J$30)</f>
        <v>0.9</v>
      </c>
      <c r="F40" s="114">
        <f t="shared" ref="F40:G40" si="2">IF($J$30="","",$J$30)</f>
        <v>0.9</v>
      </c>
      <c r="G40" s="114">
        <f t="shared" si="2"/>
        <v>0.9</v>
      </c>
      <c r="H40" s="130">
        <f>IF($J$30="","",$J$30)</f>
        <v>0.9</v>
      </c>
      <c r="I40" s="114">
        <f>IF($J$30="","",$J$30)</f>
        <v>0.9</v>
      </c>
      <c r="J40" s="114">
        <f t="shared" ref="J40:K40" si="3">IF($J$30="","",$J$30)</f>
        <v>0.9</v>
      </c>
      <c r="K40" s="114">
        <f t="shared" si="3"/>
        <v>0.9</v>
      </c>
      <c r="L40" s="130">
        <f>IF($J$30="","",$J$30)</f>
        <v>0.9</v>
      </c>
      <c r="M40" s="130">
        <f>IF($J$30="","",$J$30)</f>
        <v>0.9</v>
      </c>
      <c r="N40" s="117">
        <f t="shared" ref="N40:O40" si="4">IF($J$30="","",$J$30)</f>
        <v>0.9</v>
      </c>
      <c r="O40" s="114">
        <f t="shared" si="4"/>
        <v>0.9</v>
      </c>
      <c r="P40" s="115">
        <f>IF($J$30="","",$J$30)</f>
        <v>0.9</v>
      </c>
      <c r="Q40" s="130">
        <f>IF($J$30="","",$J$30)</f>
        <v>0.9</v>
      </c>
      <c r="R40" s="114">
        <f t="shared" ref="R40:S40" si="5">IF($J$30="","",$J$30)</f>
        <v>0.9</v>
      </c>
      <c r="S40" s="114">
        <f t="shared" si="5"/>
        <v>0.9</v>
      </c>
      <c r="T40" s="115">
        <f>IF($J$30="","",$J$30)</f>
        <v>0.9</v>
      </c>
      <c r="U40" s="130">
        <f>IF($J$30="","",$J$30)</f>
        <v>0.9</v>
      </c>
      <c r="V40" s="130">
        <f>IF($J$30="","",$J$30)</f>
        <v>0.9</v>
      </c>
      <c r="W40" s="130">
        <f>IF($J$30="","",$J$30)</f>
        <v>0.9</v>
      </c>
    </row>
    <row r="41" spans="2:23" s="9" customFormat="1" ht="27.75" customHeight="1" thickBot="1">
      <c r="B41" s="335" t="s">
        <v>489</v>
      </c>
      <c r="C41" s="336"/>
      <c r="D41" s="336"/>
      <c r="E41" s="209" t="str">
        <f>IFERROR(IF(((E35/E36)/E40)&lt;0,"",MIN((E35/E36)/E40,1)),"")</f>
        <v/>
      </c>
      <c r="F41" s="209" t="str">
        <f t="shared" ref="F41:W41" si="6">IFERROR(IF(((F35/F36)/F40)&lt;0,"",MIN((F35/F36)/F40,1)),"")</f>
        <v/>
      </c>
      <c r="G41" s="211">
        <f t="shared" si="6"/>
        <v>1</v>
      </c>
      <c r="H41" s="116">
        <f t="shared" si="6"/>
        <v>1</v>
      </c>
      <c r="I41" s="210" t="str">
        <f t="shared" si="6"/>
        <v/>
      </c>
      <c r="J41" s="209" t="str">
        <f t="shared" si="6"/>
        <v/>
      </c>
      <c r="K41" s="211" t="str">
        <f t="shared" si="6"/>
        <v/>
      </c>
      <c r="L41" s="116" t="str">
        <f t="shared" si="6"/>
        <v/>
      </c>
      <c r="M41" s="116">
        <f t="shared" si="6"/>
        <v>1</v>
      </c>
      <c r="N41" s="210" t="str">
        <f t="shared" si="6"/>
        <v/>
      </c>
      <c r="O41" s="209" t="str">
        <f t="shared" si="6"/>
        <v/>
      </c>
      <c r="P41" s="211" t="str">
        <f t="shared" si="6"/>
        <v/>
      </c>
      <c r="Q41" s="116" t="str">
        <f t="shared" si="6"/>
        <v/>
      </c>
      <c r="R41" s="210" t="str">
        <f t="shared" si="6"/>
        <v/>
      </c>
      <c r="S41" s="209" t="str">
        <f t="shared" si="6"/>
        <v/>
      </c>
      <c r="T41" s="211" t="str">
        <f t="shared" si="6"/>
        <v/>
      </c>
      <c r="U41" s="116" t="str">
        <f t="shared" si="6"/>
        <v/>
      </c>
      <c r="V41" s="116" t="str">
        <f t="shared" si="6"/>
        <v/>
      </c>
      <c r="W41" s="116">
        <f t="shared" si="6"/>
        <v>1</v>
      </c>
    </row>
    <row r="42" spans="2:23" s="9" customFormat="1" ht="32.25" hidden="1" customHeight="1" thickBot="1">
      <c r="B42" s="332" t="s">
        <v>490</v>
      </c>
      <c r="C42" s="333"/>
      <c r="D42" s="333"/>
      <c r="E42" s="155" t="str">
        <f>(IFERROR((#REF!/E35)/E40,""))</f>
        <v/>
      </c>
      <c r="F42" s="155" t="str">
        <f t="shared" ref="F42:W42" si="7">(IFERROR((F35/F36)/F40,""))</f>
        <v/>
      </c>
      <c r="G42" s="156">
        <f t="shared" si="7"/>
        <v>1.1111111111111112</v>
      </c>
      <c r="H42" s="154">
        <f t="shared" si="7"/>
        <v>1.1111111111111112</v>
      </c>
      <c r="I42" s="157" t="str">
        <f t="shared" si="7"/>
        <v/>
      </c>
      <c r="J42" s="155" t="str">
        <f t="shared" si="7"/>
        <v/>
      </c>
      <c r="K42" s="156" t="str">
        <f t="shared" si="7"/>
        <v/>
      </c>
      <c r="L42" s="154" t="str">
        <f t="shared" si="7"/>
        <v/>
      </c>
      <c r="M42" s="154">
        <f t="shared" si="7"/>
        <v>1.1111111111111112</v>
      </c>
      <c r="N42" s="157" t="str">
        <f t="shared" si="7"/>
        <v/>
      </c>
      <c r="O42" s="155" t="str">
        <f t="shared" si="7"/>
        <v/>
      </c>
      <c r="P42" s="156" t="str">
        <f t="shared" si="7"/>
        <v/>
      </c>
      <c r="Q42" s="154" t="str">
        <f t="shared" si="7"/>
        <v/>
      </c>
      <c r="R42" s="157" t="str">
        <f t="shared" si="7"/>
        <v/>
      </c>
      <c r="S42" s="155" t="str">
        <f t="shared" si="7"/>
        <v/>
      </c>
      <c r="T42" s="156" t="str">
        <f t="shared" si="7"/>
        <v/>
      </c>
      <c r="U42" s="154" t="str">
        <f t="shared" si="7"/>
        <v/>
      </c>
      <c r="V42" s="154" t="str">
        <f t="shared" si="7"/>
        <v/>
      </c>
      <c r="W42" s="154">
        <f t="shared" si="7"/>
        <v>1.1111111111111112</v>
      </c>
    </row>
    <row r="43" spans="2:23" s="9" customFormat="1" ht="14.25" thickBot="1">
      <c r="B43" s="291"/>
      <c r="C43" s="292"/>
      <c r="D43" s="292"/>
      <c r="E43" s="292"/>
      <c r="F43" s="292"/>
      <c r="G43" s="292"/>
      <c r="H43" s="293"/>
      <c r="I43" s="292"/>
      <c r="J43" s="292"/>
      <c r="K43" s="292"/>
      <c r="L43" s="293"/>
      <c r="M43" s="293"/>
      <c r="N43" s="292"/>
      <c r="O43" s="292"/>
      <c r="P43" s="292"/>
      <c r="Q43" s="293"/>
      <c r="R43" s="292"/>
      <c r="S43" s="292"/>
      <c r="T43" s="292"/>
      <c r="U43" s="293"/>
      <c r="V43" s="293"/>
      <c r="W43" s="294"/>
    </row>
    <row r="44" spans="2:23" ht="15" customHeight="1">
      <c r="B44" s="118"/>
      <c r="C44" s="119"/>
      <c r="D44" s="119"/>
      <c r="E44" s="119"/>
      <c r="F44" s="119"/>
      <c r="G44" s="119"/>
      <c r="H44" s="119"/>
      <c r="I44" s="119"/>
      <c r="J44" s="119"/>
      <c r="K44" s="119"/>
      <c r="L44" s="120"/>
      <c r="M44" s="119"/>
      <c r="N44" s="285" t="s">
        <v>491</v>
      </c>
      <c r="O44" s="286"/>
      <c r="P44" s="286"/>
      <c r="Q44" s="286"/>
      <c r="R44" s="286"/>
      <c r="S44" s="286"/>
      <c r="T44" s="286"/>
      <c r="U44" s="286"/>
      <c r="V44" s="286"/>
      <c r="W44" s="287"/>
    </row>
    <row r="45" spans="2:23" ht="15" customHeight="1">
      <c r="B45" s="121"/>
      <c r="C45" s="106"/>
      <c r="D45" s="106"/>
      <c r="E45" s="106"/>
      <c r="F45" s="106"/>
      <c r="G45" s="106"/>
      <c r="H45" s="106"/>
      <c r="I45" s="106"/>
      <c r="J45" s="106"/>
      <c r="K45" s="106"/>
      <c r="L45" s="122"/>
      <c r="M45" s="106"/>
      <c r="N45" s="288"/>
      <c r="O45" s="289"/>
      <c r="P45" s="289"/>
      <c r="Q45" s="289"/>
      <c r="R45" s="289"/>
      <c r="S45" s="289"/>
      <c r="T45" s="289"/>
      <c r="U45" s="289"/>
      <c r="V45" s="289"/>
      <c r="W45" s="290"/>
    </row>
    <row r="46" spans="2:23" ht="23.25" customHeight="1">
      <c r="B46" s="121"/>
      <c r="C46" s="106"/>
      <c r="D46" s="106"/>
      <c r="E46" s="106"/>
      <c r="F46" s="106"/>
      <c r="G46" s="106"/>
      <c r="H46" s="106"/>
      <c r="I46" s="106"/>
      <c r="J46" s="106"/>
      <c r="K46" s="106"/>
      <c r="L46" s="122"/>
      <c r="M46" s="106"/>
      <c r="N46" s="384" t="s">
        <v>652</v>
      </c>
      <c r="O46" s="385"/>
      <c r="P46" s="385"/>
      <c r="Q46" s="385"/>
      <c r="R46" s="385"/>
      <c r="S46" s="385"/>
      <c r="T46" s="385"/>
      <c r="U46" s="385"/>
      <c r="V46" s="385"/>
      <c r="W46" s="386"/>
    </row>
    <row r="47" spans="2:23" ht="23.25" customHeight="1">
      <c r="B47" s="121"/>
      <c r="C47" s="106"/>
      <c r="D47" s="106"/>
      <c r="E47" s="106"/>
      <c r="F47" s="106"/>
      <c r="G47" s="106"/>
      <c r="H47" s="106"/>
      <c r="I47" s="106"/>
      <c r="J47" s="106"/>
      <c r="K47" s="106"/>
      <c r="L47" s="122"/>
      <c r="M47" s="106"/>
      <c r="N47" s="387"/>
      <c r="O47" s="388"/>
      <c r="P47" s="388"/>
      <c r="Q47" s="388"/>
      <c r="R47" s="388"/>
      <c r="S47" s="388"/>
      <c r="T47" s="388"/>
      <c r="U47" s="388"/>
      <c r="V47" s="388"/>
      <c r="W47" s="389"/>
    </row>
    <row r="48" spans="2:23" ht="23.25" customHeight="1">
      <c r="B48" s="121"/>
      <c r="C48" s="106"/>
      <c r="D48" s="106"/>
      <c r="E48" s="106"/>
      <c r="F48" s="106"/>
      <c r="G48" s="106"/>
      <c r="H48" s="106"/>
      <c r="I48" s="106"/>
      <c r="J48" s="106"/>
      <c r="K48" s="106"/>
      <c r="L48" s="122"/>
      <c r="M48" s="106"/>
      <c r="N48" s="390"/>
      <c r="O48" s="391"/>
      <c r="P48" s="391"/>
      <c r="Q48" s="391"/>
      <c r="R48" s="391"/>
      <c r="S48" s="391"/>
      <c r="T48" s="391"/>
      <c r="U48" s="391"/>
      <c r="V48" s="391"/>
      <c r="W48" s="392"/>
    </row>
    <row r="49" spans="2:23" ht="33" customHeight="1">
      <c r="B49" s="121"/>
      <c r="C49" s="106"/>
      <c r="D49" s="106"/>
      <c r="E49" s="106"/>
      <c r="F49" s="106"/>
      <c r="G49" s="106"/>
      <c r="H49" s="106"/>
      <c r="I49" s="106"/>
      <c r="J49" s="106"/>
      <c r="K49" s="106"/>
      <c r="L49" s="122"/>
      <c r="M49" s="106"/>
      <c r="N49" s="384" t="s">
        <v>493</v>
      </c>
      <c r="O49" s="385"/>
      <c r="P49" s="385"/>
      <c r="Q49" s="385"/>
      <c r="R49" s="385"/>
      <c r="S49" s="385"/>
      <c r="T49" s="385"/>
      <c r="U49" s="385"/>
      <c r="V49" s="385"/>
      <c r="W49" s="386"/>
    </row>
    <row r="50" spans="2:23" ht="33" customHeight="1">
      <c r="B50" s="121"/>
      <c r="C50" s="106"/>
      <c r="D50" s="106"/>
      <c r="E50" s="106"/>
      <c r="F50" s="106"/>
      <c r="G50" s="106"/>
      <c r="H50" s="106"/>
      <c r="I50" s="106"/>
      <c r="J50" s="106"/>
      <c r="K50" s="106"/>
      <c r="L50" s="122"/>
      <c r="M50" s="106"/>
      <c r="N50" s="390"/>
      <c r="O50" s="391"/>
      <c r="P50" s="391"/>
      <c r="Q50" s="391"/>
      <c r="R50" s="391"/>
      <c r="S50" s="391"/>
      <c r="T50" s="391"/>
      <c r="U50" s="391"/>
      <c r="V50" s="391"/>
      <c r="W50" s="392"/>
    </row>
    <row r="51" spans="2:23" ht="33" customHeight="1">
      <c r="B51" s="121"/>
      <c r="C51" s="106"/>
      <c r="D51" s="106"/>
      <c r="E51" s="106"/>
      <c r="F51" s="106"/>
      <c r="G51" s="106"/>
      <c r="H51" s="106"/>
      <c r="I51" s="106"/>
      <c r="J51" s="106"/>
      <c r="K51" s="106"/>
      <c r="L51" s="122"/>
      <c r="M51" s="106"/>
      <c r="N51" s="384" t="s">
        <v>494</v>
      </c>
      <c r="O51" s="385"/>
      <c r="P51" s="385"/>
      <c r="Q51" s="385"/>
      <c r="R51" s="385"/>
      <c r="S51" s="385"/>
      <c r="T51" s="385"/>
      <c r="U51" s="385"/>
      <c r="V51" s="385"/>
      <c r="W51" s="386"/>
    </row>
    <row r="52" spans="2:23" ht="33" customHeight="1">
      <c r="B52" s="121"/>
      <c r="C52" s="106"/>
      <c r="D52" s="106"/>
      <c r="E52" s="106"/>
      <c r="F52" s="106"/>
      <c r="G52" s="106"/>
      <c r="H52" s="106"/>
      <c r="I52" s="106"/>
      <c r="J52" s="106"/>
      <c r="K52" s="106"/>
      <c r="L52" s="122"/>
      <c r="M52" s="106"/>
      <c r="N52" s="390"/>
      <c r="O52" s="391"/>
      <c r="P52" s="391"/>
      <c r="Q52" s="391"/>
      <c r="R52" s="391"/>
      <c r="S52" s="391"/>
      <c r="T52" s="391"/>
      <c r="U52" s="391"/>
      <c r="V52" s="391"/>
      <c r="W52" s="392"/>
    </row>
    <row r="53" spans="2:23" ht="23.25" customHeight="1">
      <c r="B53" s="121"/>
      <c r="C53" s="106"/>
      <c r="D53" s="106"/>
      <c r="E53" s="106"/>
      <c r="F53" s="106"/>
      <c r="G53" s="106"/>
      <c r="H53" s="106"/>
      <c r="I53" s="106"/>
      <c r="J53" s="106"/>
      <c r="K53" s="106"/>
      <c r="L53" s="122"/>
      <c r="M53" s="106"/>
      <c r="N53" s="393" t="s">
        <v>495</v>
      </c>
      <c r="O53" s="393"/>
      <c r="P53" s="393"/>
      <c r="Q53" s="393"/>
      <c r="R53" s="393"/>
      <c r="S53" s="393"/>
      <c r="T53" s="393"/>
      <c r="U53" s="393"/>
      <c r="V53" s="393"/>
      <c r="W53" s="393"/>
    </row>
    <row r="54" spans="2:23" ht="23.25" customHeight="1">
      <c r="B54" s="121"/>
      <c r="C54" s="106"/>
      <c r="D54" s="106"/>
      <c r="E54" s="106"/>
      <c r="F54" s="106"/>
      <c r="G54" s="106"/>
      <c r="H54" s="106"/>
      <c r="I54" s="106"/>
      <c r="J54" s="106"/>
      <c r="K54" s="106"/>
      <c r="L54" s="122"/>
      <c r="M54" s="106"/>
      <c r="N54" s="393"/>
      <c r="O54" s="393"/>
      <c r="P54" s="393"/>
      <c r="Q54" s="393"/>
      <c r="R54" s="393"/>
      <c r="S54" s="393"/>
      <c r="T54" s="393"/>
      <c r="U54" s="393"/>
      <c r="V54" s="393"/>
      <c r="W54" s="393"/>
    </row>
    <row r="55" spans="2:23" ht="23.25" customHeight="1">
      <c r="B55" s="121"/>
      <c r="C55" s="106"/>
      <c r="D55" s="106"/>
      <c r="E55" s="106"/>
      <c r="F55" s="106"/>
      <c r="G55" s="106"/>
      <c r="H55" s="106"/>
      <c r="I55" s="106"/>
      <c r="J55" s="106"/>
      <c r="K55" s="106"/>
      <c r="L55" s="122"/>
      <c r="M55" s="106"/>
      <c r="N55" s="393"/>
      <c r="O55" s="393"/>
      <c r="P55" s="393"/>
      <c r="Q55" s="393"/>
      <c r="R55" s="393"/>
      <c r="S55" s="393"/>
      <c r="T55" s="393"/>
      <c r="U55" s="393"/>
      <c r="V55" s="393"/>
      <c r="W55" s="393"/>
    </row>
    <row r="56" spans="2:23" ht="15" customHeight="1">
      <c r="B56" s="121"/>
      <c r="C56" s="106"/>
      <c r="D56" s="106"/>
      <c r="E56" s="106"/>
      <c r="F56" s="106"/>
      <c r="G56" s="106"/>
      <c r="H56" s="106"/>
      <c r="I56" s="106"/>
      <c r="J56" s="106"/>
      <c r="K56" s="106"/>
      <c r="L56" s="122"/>
      <c r="M56" s="106"/>
      <c r="N56" s="404" t="s">
        <v>496</v>
      </c>
      <c r="O56" s="405"/>
      <c r="P56" s="405"/>
      <c r="Q56" s="405"/>
      <c r="R56" s="405"/>
      <c r="S56" s="405"/>
      <c r="T56" s="405"/>
      <c r="U56" s="405"/>
      <c r="V56" s="405"/>
      <c r="W56" s="406"/>
    </row>
    <row r="57" spans="2:23" ht="15" customHeight="1">
      <c r="B57" s="121"/>
      <c r="C57" s="106"/>
      <c r="D57" s="106"/>
      <c r="E57" s="106"/>
      <c r="F57" s="106"/>
      <c r="G57" s="106"/>
      <c r="H57" s="106"/>
      <c r="I57" s="106"/>
      <c r="J57" s="106"/>
      <c r="K57" s="106"/>
      <c r="L57" s="122"/>
      <c r="M57" s="106"/>
      <c r="N57" s="288"/>
      <c r="O57" s="289"/>
      <c r="P57" s="289"/>
      <c r="Q57" s="289"/>
      <c r="R57" s="289"/>
      <c r="S57" s="289"/>
      <c r="T57" s="289"/>
      <c r="U57" s="289"/>
      <c r="V57" s="289"/>
      <c r="W57" s="290"/>
    </row>
    <row r="58" spans="2:23" ht="29.25" customHeight="1">
      <c r="B58" s="121"/>
      <c r="C58" s="106"/>
      <c r="D58" s="106"/>
      <c r="E58" s="106"/>
      <c r="F58" s="106"/>
      <c r="G58" s="106"/>
      <c r="H58" s="106"/>
      <c r="I58" s="106"/>
      <c r="J58" s="106"/>
      <c r="K58" s="106"/>
      <c r="L58" s="122"/>
      <c r="M58" s="106"/>
      <c r="N58" s="394" t="s">
        <v>497</v>
      </c>
      <c r="O58" s="395"/>
      <c r="P58" s="395"/>
      <c r="Q58" s="396"/>
      <c r="R58" s="258" t="s">
        <v>498</v>
      </c>
      <c r="S58" s="258"/>
      <c r="T58" s="360" t="s">
        <v>499</v>
      </c>
      <c r="U58" s="258"/>
      <c r="V58" s="408"/>
      <c r="W58" s="409"/>
    </row>
    <row r="59" spans="2:23" ht="15" customHeight="1">
      <c r="B59" s="121"/>
      <c r="C59" s="106"/>
      <c r="D59" s="106"/>
      <c r="E59" s="106"/>
      <c r="F59" s="106"/>
      <c r="G59" s="106"/>
      <c r="H59" s="106"/>
      <c r="I59" s="106"/>
      <c r="J59" s="106"/>
      <c r="K59" s="106"/>
      <c r="L59" s="122"/>
      <c r="M59" s="106"/>
      <c r="N59" s="397"/>
      <c r="O59" s="398"/>
      <c r="P59" s="398"/>
      <c r="Q59" s="399"/>
      <c r="R59" s="259"/>
      <c r="S59" s="259"/>
      <c r="T59" s="362"/>
      <c r="U59" s="259"/>
      <c r="V59" s="410"/>
      <c r="W59" s="411"/>
    </row>
    <row r="60" spans="2:23" ht="15" customHeight="1">
      <c r="B60" s="121"/>
      <c r="C60" s="106"/>
      <c r="D60" s="106"/>
      <c r="E60" s="106"/>
      <c r="F60" s="106"/>
      <c r="G60" s="106"/>
      <c r="H60" s="106"/>
      <c r="I60" s="106"/>
      <c r="J60" s="106"/>
      <c r="K60" s="106"/>
      <c r="L60" s="122"/>
      <c r="M60" s="106"/>
      <c r="N60" s="394" t="s">
        <v>500</v>
      </c>
      <c r="O60" s="395"/>
      <c r="P60" s="395"/>
      <c r="Q60" s="396"/>
      <c r="R60" s="403" t="s">
        <v>498</v>
      </c>
      <c r="S60" s="403"/>
      <c r="T60" s="360" t="s">
        <v>499</v>
      </c>
      <c r="U60" s="258"/>
      <c r="V60" s="410"/>
      <c r="W60" s="411"/>
    </row>
    <row r="61" spans="2:23" ht="15" customHeight="1">
      <c r="B61" s="121"/>
      <c r="C61" s="106"/>
      <c r="D61" s="106"/>
      <c r="E61" s="106"/>
      <c r="F61" s="106"/>
      <c r="G61" s="106"/>
      <c r="H61" s="106"/>
      <c r="I61" s="106"/>
      <c r="J61" s="106"/>
      <c r="K61" s="106"/>
      <c r="L61" s="122"/>
      <c r="M61" s="106"/>
      <c r="N61" s="400"/>
      <c r="O61" s="401"/>
      <c r="P61" s="401"/>
      <c r="Q61" s="402"/>
      <c r="R61" s="403"/>
      <c r="S61" s="403"/>
      <c r="T61" s="361"/>
      <c r="U61" s="407"/>
      <c r="V61" s="410"/>
      <c r="W61" s="411"/>
    </row>
    <row r="62" spans="2:23" ht="15" customHeight="1" thickBot="1">
      <c r="B62" s="123"/>
      <c r="C62" s="124"/>
      <c r="D62" s="124"/>
      <c r="E62" s="124"/>
      <c r="F62" s="124"/>
      <c r="G62" s="124"/>
      <c r="H62" s="124"/>
      <c r="I62" s="124"/>
      <c r="J62" s="124"/>
      <c r="K62" s="124"/>
      <c r="L62" s="125"/>
      <c r="M62" s="124"/>
      <c r="N62" s="397"/>
      <c r="O62" s="398"/>
      <c r="P62" s="398"/>
      <c r="Q62" s="399"/>
      <c r="R62" s="403"/>
      <c r="S62" s="403"/>
      <c r="T62" s="362"/>
      <c r="U62" s="259"/>
      <c r="V62" s="412"/>
      <c r="W62" s="413"/>
    </row>
    <row r="63" spans="2:23" ht="16.5">
      <c r="B63" s="10"/>
      <c r="C63" s="10"/>
      <c r="D63" s="10"/>
      <c r="E63" s="10"/>
      <c r="F63" s="10"/>
      <c r="G63" s="10"/>
      <c r="H63" s="10"/>
      <c r="I63" s="10"/>
      <c r="J63" s="10"/>
      <c r="K63" s="10"/>
      <c r="L63" s="10"/>
      <c r="M63" s="10"/>
      <c r="N63" s="10"/>
      <c r="O63" s="10"/>
      <c r="P63" s="10"/>
    </row>
    <row r="64" spans="2:23" ht="16.5">
      <c r="B64" s="383" t="s">
        <v>501</v>
      </c>
      <c r="C64" s="383"/>
      <c r="D64" s="383"/>
      <c r="E64" s="383"/>
      <c r="F64" s="383"/>
      <c r="G64" s="383"/>
      <c r="H64" s="383"/>
      <c r="I64" s="383"/>
      <c r="J64" s="383"/>
      <c r="K64" s="383"/>
      <c r="L64" s="383"/>
      <c r="O64" s="10"/>
      <c r="P64" s="10"/>
    </row>
    <row r="65" spans="2:23" ht="16.5">
      <c r="B65" s="10" t="s">
        <v>501</v>
      </c>
      <c r="O65" s="10"/>
      <c r="P65" s="10"/>
    </row>
    <row r="66" spans="2:23" ht="16.5">
      <c r="B66" s="12" t="s">
        <v>502</v>
      </c>
      <c r="F66" s="12" t="s">
        <v>503</v>
      </c>
      <c r="G66" s="12" t="s">
        <v>504</v>
      </c>
      <c r="H66" s="12" t="s">
        <v>505</v>
      </c>
      <c r="I66" s="12" t="s">
        <v>506</v>
      </c>
      <c r="J66" s="12" t="s">
        <v>507</v>
      </c>
      <c r="O66" s="10"/>
      <c r="P66" s="10"/>
      <c r="Q66" s="10"/>
      <c r="R66" s="10"/>
      <c r="S66" s="10"/>
      <c r="T66" s="10"/>
      <c r="U66" s="10"/>
      <c r="V66" s="10"/>
      <c r="W66" s="10"/>
    </row>
    <row r="67" spans="2:23" ht="16.5">
      <c r="B67" s="12" t="s">
        <v>501</v>
      </c>
      <c r="F67" s="13">
        <f>+H37</f>
        <v>1</v>
      </c>
      <c r="G67" s="13" t="str">
        <f>+L37</f>
        <v/>
      </c>
      <c r="H67" s="13" t="str">
        <f>+Q37</f>
        <v/>
      </c>
      <c r="I67" s="13" t="str">
        <f>+U37</f>
        <v/>
      </c>
      <c r="J67" s="13">
        <f>+W37</f>
        <v>1</v>
      </c>
      <c r="N67" s="14"/>
      <c r="O67" s="15"/>
      <c r="P67" s="15"/>
      <c r="Q67" s="15"/>
      <c r="R67" s="15"/>
      <c r="S67" s="10"/>
      <c r="T67" s="10"/>
      <c r="U67" s="10"/>
      <c r="V67" s="10"/>
      <c r="W67" s="10"/>
    </row>
    <row r="68" spans="2:23" ht="16.5" hidden="1">
      <c r="F68" s="14">
        <f>+H40</f>
        <v>0.9</v>
      </c>
      <c r="G68" s="14">
        <f>+L40</f>
        <v>0.9</v>
      </c>
      <c r="H68" s="14">
        <f>+Q40</f>
        <v>0.9</v>
      </c>
      <c r="I68" s="14">
        <f>+U40</f>
        <v>0.9</v>
      </c>
      <c r="J68" s="14">
        <f>+W40</f>
        <v>0.9</v>
      </c>
      <c r="K68" s="14"/>
      <c r="L68" s="14"/>
      <c r="M68" s="14"/>
      <c r="O68" s="10"/>
      <c r="P68" s="10"/>
      <c r="Q68" s="10"/>
      <c r="R68" s="10"/>
      <c r="S68" s="10"/>
      <c r="T68" s="10"/>
      <c r="U68" s="10"/>
      <c r="V68" s="10"/>
      <c r="W68" s="10"/>
    </row>
    <row r="69" spans="2:23" ht="16.5" hidden="1">
      <c r="F69" s="13">
        <f>+H41</f>
        <v>1</v>
      </c>
      <c r="G69" s="13" t="str">
        <f>+L41</f>
        <v/>
      </c>
      <c r="H69" s="13" t="str">
        <f>+Q41</f>
        <v/>
      </c>
      <c r="I69" s="13" t="str">
        <f>+U41</f>
        <v/>
      </c>
      <c r="J69" s="13">
        <f>+W41</f>
        <v>1</v>
      </c>
      <c r="O69" s="10"/>
      <c r="P69" s="10"/>
      <c r="Q69" s="10"/>
      <c r="R69" s="10"/>
      <c r="S69" s="10"/>
      <c r="T69" s="10"/>
      <c r="U69" s="10"/>
      <c r="V69" s="10"/>
      <c r="W69" s="10"/>
    </row>
    <row r="70" spans="2:23" ht="16.5" hidden="1">
      <c r="O70" s="10"/>
      <c r="P70" s="10"/>
    </row>
    <row r="71" spans="2:23" ht="16.5" hidden="1">
      <c r="O71" s="10"/>
      <c r="P71" s="10"/>
    </row>
    <row r="72" spans="2:23" ht="16.5" hidden="1">
      <c r="O72" s="10"/>
      <c r="P72" s="10"/>
    </row>
  </sheetData>
  <sheetProtection algorithmName="SHA-512" hashValue="O12OQB70MjQL+HFz0zgrbRUaaM7PIm19BhnwPIZ+GXW4GSSoAqmsEqKw3ZFyvbl8CWHcoIPl/81MOMrJK+IACQ==" saltValue="P+jK9GGg5oZ01yN7Yq+57w==" spinCount="100000" sheet="1"/>
  <mergeCells count="87">
    <mergeCell ref="T60:T62"/>
    <mergeCell ref="U60:U62"/>
    <mergeCell ref="B64:L64"/>
    <mergeCell ref="N56:W57"/>
    <mergeCell ref="N58:Q59"/>
    <mergeCell ref="R58:R59"/>
    <mergeCell ref="S58:S59"/>
    <mergeCell ref="T58:T59"/>
    <mergeCell ref="U58:U59"/>
    <mergeCell ref="V58:W62"/>
    <mergeCell ref="N60:Q62"/>
    <mergeCell ref="R60:R62"/>
    <mergeCell ref="S60:S62"/>
    <mergeCell ref="N53:W55"/>
    <mergeCell ref="B37:D37"/>
    <mergeCell ref="B38:D38"/>
    <mergeCell ref="B39:D39"/>
    <mergeCell ref="B40:D40"/>
    <mergeCell ref="B41:D41"/>
    <mergeCell ref="B42:D42"/>
    <mergeCell ref="B43:W43"/>
    <mergeCell ref="N44:W45"/>
    <mergeCell ref="N46:W48"/>
    <mergeCell ref="N49:W50"/>
    <mergeCell ref="N51:W52"/>
    <mergeCell ref="B36:D36"/>
    <mergeCell ref="B30:D30"/>
    <mergeCell ref="E30:F30"/>
    <mergeCell ref="G30:I30"/>
    <mergeCell ref="J30:K30"/>
    <mergeCell ref="B31:W31"/>
    <mergeCell ref="B32:W32"/>
    <mergeCell ref="B33:W33"/>
    <mergeCell ref="B34:D34"/>
    <mergeCell ref="B35:D35"/>
    <mergeCell ref="B26:W26"/>
    <mergeCell ref="B27:D27"/>
    <mergeCell ref="E27:W27"/>
    <mergeCell ref="L30:O30"/>
    <mergeCell ref="P30:W30"/>
    <mergeCell ref="B28:W28"/>
    <mergeCell ref="B29:F29"/>
    <mergeCell ref="G29:H29"/>
    <mergeCell ref="I29:K29"/>
    <mergeCell ref="L29:R29"/>
    <mergeCell ref="S29:T29"/>
    <mergeCell ref="U29:W29"/>
    <mergeCell ref="B22:D22"/>
    <mergeCell ref="E22:W22"/>
    <mergeCell ref="B23:D23"/>
    <mergeCell ref="E23:W23"/>
    <mergeCell ref="B24:D25"/>
    <mergeCell ref="E24:F24"/>
    <mergeCell ref="G24:K24"/>
    <mergeCell ref="M24:P24"/>
    <mergeCell ref="Q24:W24"/>
    <mergeCell ref="E25:F25"/>
    <mergeCell ref="G25:K25"/>
    <mergeCell ref="M25:P25"/>
    <mergeCell ref="Q25:W25"/>
    <mergeCell ref="B21:D21"/>
    <mergeCell ref="E21:W21"/>
    <mergeCell ref="B14:E14"/>
    <mergeCell ref="F14:W14"/>
    <mergeCell ref="B15:E15"/>
    <mergeCell ref="F15:W15"/>
    <mergeCell ref="B16:E16"/>
    <mergeCell ref="F16:W16"/>
    <mergeCell ref="B17:E17"/>
    <mergeCell ref="F17:W17"/>
    <mergeCell ref="B18:W18"/>
    <mergeCell ref="B19:W19"/>
    <mergeCell ref="B20:W20"/>
    <mergeCell ref="B13:E13"/>
    <mergeCell ref="F13:W13"/>
    <mergeCell ref="B2:E5"/>
    <mergeCell ref="F2:S3"/>
    <mergeCell ref="T2:W2"/>
    <mergeCell ref="T3:W3"/>
    <mergeCell ref="F4:S5"/>
    <mergeCell ref="T4:W4"/>
    <mergeCell ref="T5:W5"/>
    <mergeCell ref="Q7:W7"/>
    <mergeCell ref="V8:W8"/>
    <mergeCell ref="V9:W9"/>
    <mergeCell ref="B11:W11"/>
    <mergeCell ref="B12:W12"/>
  </mergeCells>
  <conditionalFormatting sqref="E37:W37">
    <cfRule type="cellIs" dxfId="35" priority="10" stopIfTrue="1" operator="between">
      <formula>0.9</formula>
      <formula>1</formula>
    </cfRule>
    <cfRule type="cellIs" dxfId="34" priority="11" stopIfTrue="1" operator="between">
      <formula>0.8</formula>
      <formula>0.899</formula>
    </cfRule>
    <cfRule type="cellIs" dxfId="33" priority="12" stopIfTrue="1" operator="between">
      <formula>0</formula>
      <formula>0.799</formula>
    </cfRule>
  </conditionalFormatting>
  <conditionalFormatting sqref="E38:W39">
    <cfRule type="containsBlanks" priority="13" stopIfTrue="1">
      <formula>LEN(TRIM(E38))=0</formula>
    </cfRule>
    <cfRule type="cellIs" dxfId="32" priority="14" stopIfTrue="1" operator="greaterThanOrEqual">
      <formula>0.1</formula>
    </cfRule>
    <cfRule type="cellIs" dxfId="31" priority="15" stopIfTrue="1" operator="between">
      <formula>0.0301</formula>
      <formula>0.9999</formula>
    </cfRule>
    <cfRule type="cellIs" dxfId="30" priority="16" stopIfTrue="1" operator="between">
      <formula>0</formula>
      <formula>0.03</formula>
    </cfRule>
  </conditionalFormatting>
  <conditionalFormatting sqref="E41:W41">
    <cfRule type="cellIs" dxfId="29" priority="1" stopIfTrue="1" operator="between">
      <formula>0.76</formula>
      <formula>10</formula>
    </cfRule>
    <cfRule type="cellIs" dxfId="28" priority="2" stopIfTrue="1" operator="between">
      <formula>0.5</formula>
      <formula>0.759</formula>
    </cfRule>
    <cfRule type="cellIs" dxfId="27" priority="3" stopIfTrue="1" operator="between">
      <formula>0</formula>
      <formula>0.499</formula>
    </cfRule>
  </conditionalFormatting>
  <conditionalFormatting sqref="E42:W42">
    <cfRule type="cellIs" dxfId="26" priority="17" stopIfTrue="1" operator="between">
      <formula>0.76</formula>
      <formula>10</formula>
    </cfRule>
    <cfRule type="cellIs" dxfId="25" priority="18" stopIfTrue="1" operator="between">
      <formula>0.5</formula>
      <formula>0.759</formula>
    </cfRule>
    <cfRule type="cellIs" dxfId="24" priority="19"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F64F3839-FEA1-4772-AA9C-8C1C89FE1391}">
          <x14:formula1>
            <xm:f>Hoja1!$D$27:$D$29</xm:f>
          </x14:formula1>
          <xm:sqref>E23</xm:sqref>
        </x14:dataValidation>
        <x14:dataValidation type="list" allowBlank="1" showInputMessage="1" showErrorMessage="1" xr:uid="{E60F2930-7140-4194-BA14-14D88FBF5053}">
          <x14:formula1>
            <xm:f>'Objetivos procesos '!$C$3:$C$28</xm:f>
          </x14:formula1>
          <xm:sqref>F13:W13</xm:sqref>
        </x14:dataValidation>
        <x14:dataValidation type="list" allowBlank="1" showInputMessage="1" showErrorMessage="1" xr:uid="{2FCFB53F-FEFC-4A3E-8897-794BB798CBEF}">
          <x14:formula1>
            <xm:f>Hoja1!$D$4:$D$10</xm:f>
          </x14:formula1>
          <xm:sqref>F17:W17</xm:sqref>
        </x14:dataValidation>
        <x14:dataValidation type="list" allowBlank="1" showInputMessage="1" showErrorMessage="1" xr:uid="{039378BD-427F-4B13-B4EB-625F307147E7}">
          <x14:formula1>
            <xm:f>'1.IDP'!$J$3:$J$9</xm:f>
          </x14:formula1>
          <xm:sqref>G29:H29</xm:sqref>
        </x14:dataValidation>
        <x14:dataValidation type="list" allowBlank="1" showInputMessage="1" showErrorMessage="1" xr:uid="{4279737A-75F6-486A-800B-D346FD75769F}">
          <x14:formula1>
            <xm:f>'1.IDP'!$E$4:$E$8</xm:f>
          </x14:formula1>
          <xm:sqref>E30:F30</xm:sqref>
        </x14:dataValidation>
        <x14:dataValidation type="list" allowBlank="1" showInputMessage="1" showErrorMessage="1" xr:uid="{4F288CC6-629A-4BD1-8E13-5FD779360CF0}">
          <x14:formula1>
            <xm:f>Hoja1!$E$4:$E$16</xm:f>
          </x14:formula1>
          <xm:sqref>O8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C310A-D342-49A7-8D0A-3358AF68C116}">
  <dimension ref="A1:Z113"/>
  <sheetViews>
    <sheetView showGridLines="0" zoomScaleNormal="100" workbookViewId="0">
      <selection sqref="A1:B2"/>
    </sheetView>
  </sheetViews>
  <sheetFormatPr defaultColWidth="11.42578125" defaultRowHeight="30" customHeight="1"/>
  <cols>
    <col min="1" max="1" width="26.42578125" style="178" customWidth="1"/>
    <col min="2" max="2" width="36.28515625" style="178" customWidth="1"/>
    <col min="3" max="22" width="15.7109375" style="178" customWidth="1"/>
    <col min="23" max="23" width="5.28515625" style="171" customWidth="1"/>
    <col min="24" max="24" width="10.7109375" style="171" customWidth="1"/>
    <col min="25" max="25" width="44.5703125" style="171" customWidth="1"/>
    <col min="26" max="26" width="11.42578125" style="170"/>
    <col min="27" max="16384" width="11.42578125" style="171"/>
  </cols>
  <sheetData>
    <row r="1" spans="1:26" s="179" customFormat="1" ht="42.75" customHeight="1">
      <c r="A1" s="440"/>
      <c r="B1" s="440"/>
      <c r="C1" s="446" t="s">
        <v>581</v>
      </c>
      <c r="D1" s="447"/>
      <c r="E1" s="447"/>
      <c r="F1" s="447"/>
      <c r="G1" s="447"/>
      <c r="H1" s="447"/>
      <c r="I1" s="447"/>
      <c r="J1" s="447"/>
      <c r="K1" s="447"/>
      <c r="L1" s="447"/>
      <c r="M1" s="447"/>
      <c r="N1" s="447"/>
      <c r="O1" s="447"/>
      <c r="P1" s="447"/>
      <c r="Q1" s="447"/>
      <c r="R1" s="447"/>
      <c r="S1" s="447"/>
      <c r="T1" s="447"/>
      <c r="U1" s="447"/>
      <c r="V1" s="447"/>
      <c r="W1" s="447"/>
      <c r="X1" s="447"/>
      <c r="Y1" s="448"/>
    </row>
    <row r="2" spans="1:26" s="179" customFormat="1" ht="42.75" customHeight="1">
      <c r="A2" s="440"/>
      <c r="B2" s="440"/>
      <c r="C2" s="449"/>
      <c r="D2" s="450"/>
      <c r="E2" s="450"/>
      <c r="F2" s="450"/>
      <c r="G2" s="450"/>
      <c r="H2" s="450"/>
      <c r="I2" s="450"/>
      <c r="J2" s="450"/>
      <c r="K2" s="450"/>
      <c r="L2" s="450"/>
      <c r="M2" s="450"/>
      <c r="N2" s="450"/>
      <c r="O2" s="450"/>
      <c r="P2" s="450"/>
      <c r="Q2" s="450"/>
      <c r="R2" s="450"/>
      <c r="S2" s="450"/>
      <c r="T2" s="450"/>
      <c r="U2" s="450"/>
      <c r="V2" s="450"/>
      <c r="W2" s="450"/>
      <c r="X2" s="450"/>
      <c r="Y2" s="451"/>
    </row>
    <row r="3" spans="1:26" s="164" customFormat="1" ht="27.75" customHeight="1">
      <c r="A3" s="161"/>
      <c r="B3" s="185"/>
      <c r="C3" s="185"/>
      <c r="D3" s="185"/>
      <c r="E3" s="185"/>
      <c r="F3" s="185"/>
      <c r="G3" s="185"/>
      <c r="H3" s="185"/>
      <c r="I3" s="185"/>
      <c r="J3" s="185"/>
      <c r="K3" s="185"/>
      <c r="L3" s="185"/>
      <c r="M3" s="185"/>
      <c r="N3" s="185"/>
      <c r="O3" s="185"/>
      <c r="P3" s="185"/>
      <c r="Q3" s="185"/>
      <c r="R3" s="185"/>
      <c r="S3" s="185"/>
      <c r="T3" s="185"/>
      <c r="U3" s="185"/>
      <c r="V3" s="185"/>
      <c r="W3" s="162"/>
      <c r="X3" s="162"/>
      <c r="Y3" s="162"/>
      <c r="Z3" s="163"/>
    </row>
    <row r="4" spans="1:26" s="167" customFormat="1" ht="19.5" customHeight="1">
      <c r="A4" s="165" t="s">
        <v>582</v>
      </c>
      <c r="B4" s="441" t="str">
        <f>+'2_ComprasSostenibles'!F13</f>
        <v>Gestión Contractual</v>
      </c>
      <c r="C4" s="441"/>
      <c r="D4" s="441"/>
      <c r="E4" s="441"/>
      <c r="F4" s="441"/>
      <c r="G4" s="441"/>
      <c r="H4" s="441"/>
      <c r="I4" s="441"/>
      <c r="J4" s="441"/>
      <c r="K4" s="441"/>
      <c r="L4" s="441"/>
      <c r="M4" s="441"/>
      <c r="N4" s="441"/>
      <c r="O4" s="441"/>
      <c r="P4" s="441"/>
      <c r="Q4" s="441"/>
      <c r="R4" s="441"/>
      <c r="S4" s="441"/>
      <c r="T4" s="441"/>
      <c r="U4" s="441"/>
      <c r="V4" s="441"/>
      <c r="W4" s="441"/>
      <c r="X4" s="441"/>
      <c r="Y4" s="441"/>
      <c r="Z4" s="166"/>
    </row>
    <row r="5" spans="1:26" ht="11.25" customHeight="1" thickBot="1">
      <c r="A5" s="168"/>
      <c r="B5" s="168"/>
      <c r="C5" s="168"/>
      <c r="D5" s="168"/>
      <c r="E5" s="168"/>
      <c r="F5" s="168"/>
      <c r="G5" s="168"/>
      <c r="H5" s="168"/>
      <c r="I5" s="168"/>
      <c r="J5" s="168"/>
      <c r="K5" s="168"/>
      <c r="L5" s="168"/>
      <c r="M5" s="168"/>
      <c r="N5" s="168"/>
      <c r="O5" s="168"/>
      <c r="P5" s="168"/>
      <c r="Q5" s="168"/>
      <c r="R5" s="168"/>
      <c r="S5" s="168"/>
      <c r="T5" s="168"/>
      <c r="U5" s="168"/>
      <c r="V5" s="168"/>
      <c r="W5" s="169"/>
      <c r="X5" s="169"/>
      <c r="Y5" s="169"/>
    </row>
    <row r="6" spans="1:26" s="173" customFormat="1" ht="15" customHeight="1">
      <c r="A6" s="442" t="s">
        <v>583</v>
      </c>
      <c r="B6" s="426" t="s">
        <v>584</v>
      </c>
      <c r="C6" s="426" t="s">
        <v>464</v>
      </c>
      <c r="D6" s="426" t="s">
        <v>465</v>
      </c>
      <c r="E6" s="426" t="s">
        <v>585</v>
      </c>
      <c r="F6" s="426" t="s">
        <v>586</v>
      </c>
      <c r="G6" s="426" t="s">
        <v>587</v>
      </c>
      <c r="H6" s="426" t="s">
        <v>468</v>
      </c>
      <c r="I6" s="426" t="s">
        <v>469</v>
      </c>
      <c r="J6" s="426" t="s">
        <v>470</v>
      </c>
      <c r="K6" s="426" t="s">
        <v>588</v>
      </c>
      <c r="L6" s="426" t="s">
        <v>587</v>
      </c>
      <c r="M6" s="426" t="s">
        <v>473</v>
      </c>
      <c r="N6" s="426" t="s">
        <v>474</v>
      </c>
      <c r="O6" s="426" t="s">
        <v>475</v>
      </c>
      <c r="P6" s="426" t="s">
        <v>589</v>
      </c>
      <c r="Q6" s="426" t="s">
        <v>587</v>
      </c>
      <c r="R6" s="426" t="s">
        <v>477</v>
      </c>
      <c r="S6" s="426" t="s">
        <v>478</v>
      </c>
      <c r="T6" s="426" t="s">
        <v>479</v>
      </c>
      <c r="U6" s="426" t="s">
        <v>590</v>
      </c>
      <c r="V6" s="426" t="s">
        <v>587</v>
      </c>
      <c r="W6" s="426" t="s">
        <v>591</v>
      </c>
      <c r="X6" s="426"/>
      <c r="Y6" s="444"/>
      <c r="Z6" s="172"/>
    </row>
    <row r="7" spans="1:26" s="175" customFormat="1" ht="15.75" customHeight="1">
      <c r="A7" s="443"/>
      <c r="B7" s="427"/>
      <c r="C7" s="427"/>
      <c r="D7" s="427"/>
      <c r="E7" s="427"/>
      <c r="F7" s="427"/>
      <c r="G7" s="427"/>
      <c r="H7" s="427"/>
      <c r="I7" s="427"/>
      <c r="J7" s="427"/>
      <c r="K7" s="427"/>
      <c r="L7" s="427"/>
      <c r="M7" s="427"/>
      <c r="N7" s="427"/>
      <c r="O7" s="427"/>
      <c r="P7" s="427"/>
      <c r="Q7" s="427"/>
      <c r="R7" s="427"/>
      <c r="S7" s="427"/>
      <c r="T7" s="427"/>
      <c r="U7" s="427"/>
      <c r="V7" s="427"/>
      <c r="W7" s="427"/>
      <c r="X7" s="427"/>
      <c r="Y7" s="445"/>
      <c r="Z7" s="174"/>
    </row>
    <row r="8" spans="1:26" ht="62.25" customHeight="1">
      <c r="A8" s="430" t="s">
        <v>592</v>
      </c>
      <c r="B8" s="206" t="str">
        <f>'2_ComprasSostenibles'!G24</f>
        <v>Procesos contractuales a los que se les incluyó criterios de sostenibilidad</v>
      </c>
      <c r="C8" s="186">
        <f t="shared" ref="C8:E9" si="0">+C10+C12+C14+C16+C18+C20+C22</f>
        <v>0</v>
      </c>
      <c r="D8" s="186">
        <f t="shared" si="0"/>
        <v>0</v>
      </c>
      <c r="E8" s="186">
        <f t="shared" si="0"/>
        <v>1</v>
      </c>
      <c r="F8" s="186">
        <f>+C8+D8+E8</f>
        <v>1</v>
      </c>
      <c r="G8" s="438">
        <f>IF(F8=0," ",F8/F9)</f>
        <v>1</v>
      </c>
      <c r="H8" s="186">
        <f t="shared" ref="H8:J9" si="1">+H10+H12+H14+H16+H18+H20+H22</f>
        <v>0</v>
      </c>
      <c r="I8" s="186">
        <f t="shared" si="1"/>
        <v>0</v>
      </c>
      <c r="J8" s="186">
        <f t="shared" si="1"/>
        <v>0</v>
      </c>
      <c r="K8" s="186">
        <f>+H8+I8+J8</f>
        <v>0</v>
      </c>
      <c r="L8" s="438" t="str">
        <f>IF(K8=0," ",K8/K9)</f>
        <v xml:space="preserve"> </v>
      </c>
      <c r="M8" s="186">
        <f t="shared" ref="M8:O9" si="2">+M10+M12+M14+M16+M18+M20+M22</f>
        <v>0</v>
      </c>
      <c r="N8" s="186">
        <f t="shared" si="2"/>
        <v>0</v>
      </c>
      <c r="O8" s="186">
        <f t="shared" si="2"/>
        <v>0</v>
      </c>
      <c r="P8" s="186">
        <f>+M8+N8+O8</f>
        <v>0</v>
      </c>
      <c r="Q8" s="438" t="str">
        <f>IF(P8=0," ",P8/P9)</f>
        <v xml:space="preserve"> </v>
      </c>
      <c r="R8" s="186">
        <f t="shared" ref="R8:T9" si="3">+R10+R12+R14+R16+R18+R20+R22</f>
        <v>0</v>
      </c>
      <c r="S8" s="186">
        <f t="shared" si="3"/>
        <v>0</v>
      </c>
      <c r="T8" s="186">
        <f t="shared" si="3"/>
        <v>0</v>
      </c>
      <c r="U8" s="186">
        <f>+R8+S8+T8</f>
        <v>0</v>
      </c>
      <c r="V8" s="438" t="str">
        <f>IF(U8=0," ",U8/U9)</f>
        <v xml:space="preserve"> </v>
      </c>
      <c r="W8" s="416" t="s">
        <v>593</v>
      </c>
      <c r="X8" s="416"/>
      <c r="Y8" s="417"/>
    </row>
    <row r="9" spans="1:26" ht="53.25" customHeight="1" thickBot="1">
      <c r="A9" s="431"/>
      <c r="B9" s="205" t="str">
        <f>'2_ComprasSostenibles'!G25</f>
        <v>Procesos identificados para criterios de sostenibilidad</v>
      </c>
      <c r="C9" s="187">
        <f t="shared" si="0"/>
        <v>0</v>
      </c>
      <c r="D9" s="187">
        <f t="shared" si="0"/>
        <v>0</v>
      </c>
      <c r="E9" s="187">
        <f t="shared" si="0"/>
        <v>1</v>
      </c>
      <c r="F9" s="187">
        <f>+C9+D9+E9</f>
        <v>1</v>
      </c>
      <c r="G9" s="439"/>
      <c r="H9" s="187">
        <f t="shared" si="1"/>
        <v>0</v>
      </c>
      <c r="I9" s="187">
        <f t="shared" si="1"/>
        <v>0</v>
      </c>
      <c r="J9" s="187">
        <f t="shared" si="1"/>
        <v>0</v>
      </c>
      <c r="K9" s="187">
        <f>+H9+I9+J9</f>
        <v>0</v>
      </c>
      <c r="L9" s="439"/>
      <c r="M9" s="187">
        <f t="shared" si="2"/>
        <v>0</v>
      </c>
      <c r="N9" s="187">
        <f t="shared" si="2"/>
        <v>0</v>
      </c>
      <c r="O9" s="187">
        <f t="shared" si="2"/>
        <v>0</v>
      </c>
      <c r="P9" s="187">
        <f>+M9+N9+O9</f>
        <v>0</v>
      </c>
      <c r="Q9" s="439"/>
      <c r="R9" s="187">
        <f t="shared" si="3"/>
        <v>0</v>
      </c>
      <c r="S9" s="187">
        <f t="shared" si="3"/>
        <v>0</v>
      </c>
      <c r="T9" s="187">
        <f t="shared" si="3"/>
        <v>0</v>
      </c>
      <c r="U9" s="187">
        <f>+R9+S9+T9</f>
        <v>0</v>
      </c>
      <c r="V9" s="439"/>
      <c r="W9" s="418"/>
      <c r="X9" s="418"/>
      <c r="Y9" s="419"/>
    </row>
    <row r="10" spans="1:26" s="176" customFormat="1" ht="69.95" customHeight="1">
      <c r="A10" s="414" t="s">
        <v>434</v>
      </c>
      <c r="B10" s="199" t="str">
        <f>+$B$8</f>
        <v>Procesos contractuales a los que se les incluyó criterios de sostenibilidad</v>
      </c>
      <c r="C10" s="200"/>
      <c r="D10" s="200"/>
      <c r="E10" s="200">
        <v>1</v>
      </c>
      <c r="F10" s="435"/>
      <c r="G10" s="435"/>
      <c r="H10" s="201"/>
      <c r="I10" s="201"/>
      <c r="J10" s="201"/>
      <c r="K10" s="432"/>
      <c r="L10" s="432"/>
      <c r="M10" s="201"/>
      <c r="N10" s="201"/>
      <c r="O10" s="201"/>
      <c r="P10" s="432"/>
      <c r="Q10" s="432"/>
      <c r="R10" s="201"/>
      <c r="S10" s="201"/>
      <c r="T10" s="201"/>
      <c r="U10" s="420"/>
      <c r="V10" s="421"/>
      <c r="W10" s="416" t="s">
        <v>593</v>
      </c>
      <c r="X10" s="416"/>
      <c r="Y10" s="417"/>
    </row>
    <row r="11" spans="1:26" s="176" customFormat="1" ht="69.95" customHeight="1" thickBot="1">
      <c r="A11" s="415"/>
      <c r="B11" s="202" t="str">
        <f>+$B$9</f>
        <v>Procesos identificados para criterios de sostenibilidad</v>
      </c>
      <c r="C11" s="203"/>
      <c r="D11" s="203"/>
      <c r="E11" s="203">
        <v>1</v>
      </c>
      <c r="F11" s="436"/>
      <c r="G11" s="436"/>
      <c r="H11" s="204"/>
      <c r="I11" s="204"/>
      <c r="J11" s="204"/>
      <c r="K11" s="433"/>
      <c r="L11" s="433"/>
      <c r="M11" s="204"/>
      <c r="N11" s="204"/>
      <c r="O11" s="204"/>
      <c r="P11" s="433"/>
      <c r="Q11" s="433"/>
      <c r="R11" s="204"/>
      <c r="S11" s="204"/>
      <c r="T11" s="204"/>
      <c r="U11" s="422"/>
      <c r="V11" s="423"/>
      <c r="W11" s="418"/>
      <c r="X11" s="418"/>
      <c r="Y11" s="419"/>
    </row>
    <row r="12" spans="1:26" s="176" customFormat="1" ht="69.95" hidden="1" customHeight="1">
      <c r="A12" s="414" t="s">
        <v>594</v>
      </c>
      <c r="B12" s="199" t="str">
        <f t="shared" ref="B12" si="4">+$B$8</f>
        <v>Procesos contractuales a los que se les incluyó criterios de sostenibilidad</v>
      </c>
      <c r="C12" s="200"/>
      <c r="D12" s="200"/>
      <c r="E12" s="200"/>
      <c r="F12" s="436"/>
      <c r="G12" s="436"/>
      <c r="H12" s="201"/>
      <c r="I12" s="201"/>
      <c r="J12" s="201"/>
      <c r="K12" s="433"/>
      <c r="L12" s="433"/>
      <c r="M12" s="201"/>
      <c r="N12" s="201"/>
      <c r="O12" s="201"/>
      <c r="P12" s="433"/>
      <c r="Q12" s="433"/>
      <c r="R12" s="201"/>
      <c r="S12" s="201"/>
      <c r="T12" s="201"/>
      <c r="U12" s="422"/>
      <c r="V12" s="423"/>
      <c r="W12" s="416" t="s">
        <v>593</v>
      </c>
      <c r="X12" s="416"/>
      <c r="Y12" s="417"/>
    </row>
    <row r="13" spans="1:26" s="176" customFormat="1" ht="69.95" hidden="1" customHeight="1" thickBot="1">
      <c r="A13" s="415"/>
      <c r="B13" s="202" t="str">
        <f t="shared" ref="B13" si="5">+$B$9</f>
        <v>Procesos identificados para criterios de sostenibilidad</v>
      </c>
      <c r="C13" s="203"/>
      <c r="D13" s="203"/>
      <c r="E13" s="203"/>
      <c r="F13" s="436"/>
      <c r="G13" s="436"/>
      <c r="H13" s="204"/>
      <c r="I13" s="204"/>
      <c r="J13" s="204"/>
      <c r="K13" s="433"/>
      <c r="L13" s="433"/>
      <c r="M13" s="204"/>
      <c r="N13" s="204"/>
      <c r="O13" s="204"/>
      <c r="P13" s="433"/>
      <c r="Q13" s="433"/>
      <c r="R13" s="204"/>
      <c r="S13" s="204"/>
      <c r="T13" s="204"/>
      <c r="U13" s="422"/>
      <c r="V13" s="423"/>
      <c r="W13" s="418"/>
      <c r="X13" s="418"/>
      <c r="Y13" s="419"/>
    </row>
    <row r="14" spans="1:26" s="176" customFormat="1" ht="69.95" hidden="1" customHeight="1">
      <c r="A14" s="414" t="s">
        <v>595</v>
      </c>
      <c r="B14" s="199" t="str">
        <f t="shared" ref="B14" si="6">+$B$8</f>
        <v>Procesos contractuales a los que se les incluyó criterios de sostenibilidad</v>
      </c>
      <c r="C14" s="200"/>
      <c r="D14" s="200"/>
      <c r="E14" s="200"/>
      <c r="F14" s="436"/>
      <c r="G14" s="436"/>
      <c r="H14" s="201"/>
      <c r="I14" s="201"/>
      <c r="J14" s="201"/>
      <c r="K14" s="433"/>
      <c r="L14" s="433"/>
      <c r="M14" s="201"/>
      <c r="N14" s="201"/>
      <c r="O14" s="201"/>
      <c r="P14" s="433"/>
      <c r="Q14" s="433"/>
      <c r="R14" s="201"/>
      <c r="S14" s="201"/>
      <c r="T14" s="201"/>
      <c r="U14" s="422"/>
      <c r="V14" s="423"/>
      <c r="W14" s="416" t="s">
        <v>593</v>
      </c>
      <c r="X14" s="416"/>
      <c r="Y14" s="417"/>
    </row>
    <row r="15" spans="1:26" s="176" customFormat="1" ht="69.95" hidden="1" customHeight="1" thickBot="1">
      <c r="A15" s="415"/>
      <c r="B15" s="202" t="str">
        <f t="shared" ref="B15" si="7">+$B$9</f>
        <v>Procesos identificados para criterios de sostenibilidad</v>
      </c>
      <c r="C15" s="203"/>
      <c r="D15" s="203"/>
      <c r="E15" s="203"/>
      <c r="F15" s="436"/>
      <c r="G15" s="436"/>
      <c r="H15" s="204"/>
      <c r="I15" s="204"/>
      <c r="J15" s="204"/>
      <c r="K15" s="433"/>
      <c r="L15" s="433"/>
      <c r="M15" s="204"/>
      <c r="N15" s="204"/>
      <c r="O15" s="204"/>
      <c r="P15" s="433"/>
      <c r="Q15" s="433"/>
      <c r="R15" s="204"/>
      <c r="S15" s="204"/>
      <c r="T15" s="204"/>
      <c r="U15" s="422"/>
      <c r="V15" s="423"/>
      <c r="W15" s="418"/>
      <c r="X15" s="418"/>
      <c r="Y15" s="419"/>
    </row>
    <row r="16" spans="1:26" s="176" customFormat="1" ht="69.95" hidden="1" customHeight="1">
      <c r="A16" s="414" t="s">
        <v>596</v>
      </c>
      <c r="B16" s="199" t="str">
        <f t="shared" ref="B16" si="8">+$B$8</f>
        <v>Procesos contractuales a los que se les incluyó criterios de sostenibilidad</v>
      </c>
      <c r="C16" s="200"/>
      <c r="D16" s="200"/>
      <c r="E16" s="200"/>
      <c r="F16" s="436"/>
      <c r="G16" s="436"/>
      <c r="H16" s="201"/>
      <c r="I16" s="201"/>
      <c r="J16" s="201"/>
      <c r="K16" s="433"/>
      <c r="L16" s="433"/>
      <c r="M16" s="201"/>
      <c r="N16" s="201"/>
      <c r="O16" s="201"/>
      <c r="P16" s="433"/>
      <c r="Q16" s="433"/>
      <c r="R16" s="201"/>
      <c r="S16" s="201"/>
      <c r="T16" s="201"/>
      <c r="U16" s="422"/>
      <c r="V16" s="423"/>
      <c r="W16" s="416" t="s">
        <v>593</v>
      </c>
      <c r="X16" s="416"/>
      <c r="Y16" s="417"/>
    </row>
    <row r="17" spans="1:25" s="176" customFormat="1" ht="69.95" hidden="1" customHeight="1" thickBot="1">
      <c r="A17" s="415"/>
      <c r="B17" s="202" t="str">
        <f t="shared" ref="B17" si="9">+$B$9</f>
        <v>Procesos identificados para criterios de sostenibilidad</v>
      </c>
      <c r="C17" s="203"/>
      <c r="D17" s="203"/>
      <c r="E17" s="203"/>
      <c r="F17" s="436"/>
      <c r="G17" s="436"/>
      <c r="H17" s="204"/>
      <c r="I17" s="204"/>
      <c r="J17" s="204"/>
      <c r="K17" s="433"/>
      <c r="L17" s="433"/>
      <c r="M17" s="204"/>
      <c r="N17" s="204"/>
      <c r="O17" s="204"/>
      <c r="P17" s="433"/>
      <c r="Q17" s="433"/>
      <c r="R17" s="204"/>
      <c r="S17" s="204"/>
      <c r="T17" s="204"/>
      <c r="U17" s="422"/>
      <c r="V17" s="423"/>
      <c r="W17" s="418"/>
      <c r="X17" s="418"/>
      <c r="Y17" s="419"/>
    </row>
    <row r="18" spans="1:25" s="176" customFormat="1" ht="69.95" hidden="1" customHeight="1">
      <c r="A18" s="414" t="s">
        <v>597</v>
      </c>
      <c r="B18" s="199" t="str">
        <f t="shared" ref="B18" si="10">+$B$8</f>
        <v>Procesos contractuales a los que se les incluyó criterios de sostenibilidad</v>
      </c>
      <c r="C18" s="200"/>
      <c r="D18" s="200"/>
      <c r="E18" s="200"/>
      <c r="F18" s="436"/>
      <c r="G18" s="436"/>
      <c r="H18" s="201"/>
      <c r="I18" s="201"/>
      <c r="J18" s="201"/>
      <c r="K18" s="433"/>
      <c r="L18" s="433"/>
      <c r="M18" s="201"/>
      <c r="N18" s="201"/>
      <c r="O18" s="201"/>
      <c r="P18" s="433"/>
      <c r="Q18" s="433"/>
      <c r="R18" s="201"/>
      <c r="S18" s="201"/>
      <c r="T18" s="201"/>
      <c r="U18" s="422"/>
      <c r="V18" s="423"/>
      <c r="W18" s="416" t="s">
        <v>593</v>
      </c>
      <c r="X18" s="416"/>
      <c r="Y18" s="417"/>
    </row>
    <row r="19" spans="1:25" s="176" customFormat="1" ht="69.95" hidden="1" customHeight="1" thickBot="1">
      <c r="A19" s="415"/>
      <c r="B19" s="202" t="str">
        <f t="shared" ref="B19" si="11">+$B$9</f>
        <v>Procesos identificados para criterios de sostenibilidad</v>
      </c>
      <c r="C19" s="203"/>
      <c r="D19" s="203"/>
      <c r="E19" s="203"/>
      <c r="F19" s="436"/>
      <c r="G19" s="436"/>
      <c r="H19" s="204"/>
      <c r="I19" s="204"/>
      <c r="J19" s="204"/>
      <c r="K19" s="433"/>
      <c r="L19" s="433"/>
      <c r="M19" s="204"/>
      <c r="N19" s="204"/>
      <c r="O19" s="204"/>
      <c r="P19" s="433"/>
      <c r="Q19" s="433"/>
      <c r="R19" s="204"/>
      <c r="S19" s="204"/>
      <c r="T19" s="204"/>
      <c r="U19" s="422"/>
      <c r="V19" s="423"/>
      <c r="W19" s="418"/>
      <c r="X19" s="418"/>
      <c r="Y19" s="419"/>
    </row>
    <row r="20" spans="1:25" s="176" customFormat="1" ht="69.95" hidden="1" customHeight="1">
      <c r="A20" s="414" t="s">
        <v>598</v>
      </c>
      <c r="B20" s="199" t="str">
        <f t="shared" ref="B20" si="12">+$B$8</f>
        <v>Procesos contractuales a los que se les incluyó criterios de sostenibilidad</v>
      </c>
      <c r="C20" s="200"/>
      <c r="D20" s="200"/>
      <c r="E20" s="200"/>
      <c r="F20" s="436"/>
      <c r="G20" s="436"/>
      <c r="H20" s="201"/>
      <c r="I20" s="201"/>
      <c r="J20" s="201"/>
      <c r="K20" s="433"/>
      <c r="L20" s="433"/>
      <c r="M20" s="201"/>
      <c r="N20" s="201"/>
      <c r="O20" s="201"/>
      <c r="P20" s="433"/>
      <c r="Q20" s="433"/>
      <c r="R20" s="201"/>
      <c r="S20" s="201"/>
      <c r="T20" s="201"/>
      <c r="U20" s="422"/>
      <c r="V20" s="423"/>
      <c r="W20" s="416" t="s">
        <v>593</v>
      </c>
      <c r="X20" s="416"/>
      <c r="Y20" s="417"/>
    </row>
    <row r="21" spans="1:25" s="176" customFormat="1" ht="69.95" hidden="1" customHeight="1" thickBot="1">
      <c r="A21" s="415"/>
      <c r="B21" s="202" t="str">
        <f t="shared" ref="B21" si="13">+$B$9</f>
        <v>Procesos identificados para criterios de sostenibilidad</v>
      </c>
      <c r="C21" s="203"/>
      <c r="D21" s="203"/>
      <c r="E21" s="203"/>
      <c r="F21" s="436"/>
      <c r="G21" s="436"/>
      <c r="H21" s="204"/>
      <c r="I21" s="204"/>
      <c r="J21" s="204"/>
      <c r="K21" s="433"/>
      <c r="L21" s="433"/>
      <c r="M21" s="204"/>
      <c r="N21" s="204"/>
      <c r="O21" s="204"/>
      <c r="P21" s="433"/>
      <c r="Q21" s="433"/>
      <c r="R21" s="204"/>
      <c r="S21" s="204"/>
      <c r="T21" s="204"/>
      <c r="U21" s="422"/>
      <c r="V21" s="423"/>
      <c r="W21" s="418"/>
      <c r="X21" s="418"/>
      <c r="Y21" s="419"/>
    </row>
    <row r="22" spans="1:25" s="176" customFormat="1" ht="69.95" hidden="1" customHeight="1">
      <c r="A22" s="414" t="s">
        <v>599</v>
      </c>
      <c r="B22" s="199" t="str">
        <f t="shared" ref="B22" si="14">+$B$8</f>
        <v>Procesos contractuales a los que se les incluyó criterios de sostenibilidad</v>
      </c>
      <c r="C22" s="200"/>
      <c r="D22" s="200"/>
      <c r="E22" s="200"/>
      <c r="F22" s="436"/>
      <c r="G22" s="436"/>
      <c r="H22" s="201"/>
      <c r="I22" s="201"/>
      <c r="J22" s="201"/>
      <c r="K22" s="433"/>
      <c r="L22" s="433"/>
      <c r="M22" s="201"/>
      <c r="N22" s="201"/>
      <c r="O22" s="201"/>
      <c r="P22" s="433"/>
      <c r="Q22" s="433"/>
      <c r="R22" s="201"/>
      <c r="S22" s="201"/>
      <c r="T22" s="201"/>
      <c r="U22" s="422"/>
      <c r="V22" s="423"/>
      <c r="W22" s="416" t="s">
        <v>593</v>
      </c>
      <c r="X22" s="416"/>
      <c r="Y22" s="417"/>
    </row>
    <row r="23" spans="1:25" s="176" customFormat="1" ht="69.95" hidden="1" customHeight="1" thickBot="1">
      <c r="A23" s="415"/>
      <c r="B23" s="202" t="str">
        <f t="shared" ref="B23" si="15">+$B$9</f>
        <v>Procesos identificados para criterios de sostenibilidad</v>
      </c>
      <c r="C23" s="203"/>
      <c r="D23" s="203"/>
      <c r="E23" s="203"/>
      <c r="F23" s="437"/>
      <c r="G23" s="437"/>
      <c r="H23" s="204"/>
      <c r="I23" s="204"/>
      <c r="J23" s="204"/>
      <c r="K23" s="434"/>
      <c r="L23" s="434"/>
      <c r="M23" s="204"/>
      <c r="N23" s="204"/>
      <c r="O23" s="204"/>
      <c r="P23" s="434"/>
      <c r="Q23" s="434"/>
      <c r="R23" s="204"/>
      <c r="S23" s="204"/>
      <c r="T23" s="204"/>
      <c r="U23" s="424"/>
      <c r="V23" s="425"/>
      <c r="W23" s="418"/>
      <c r="X23" s="418"/>
      <c r="Y23" s="419"/>
    </row>
    <row r="24" spans="1:25" s="176" customFormat="1" ht="30" customHeight="1">
      <c r="B24" s="183"/>
      <c r="C24" s="183"/>
      <c r="D24" s="183"/>
      <c r="E24" s="183"/>
      <c r="F24" s="183"/>
      <c r="G24" s="183"/>
      <c r="H24" s="183"/>
      <c r="I24" s="183"/>
      <c r="J24" s="183"/>
      <c r="K24" s="183"/>
      <c r="L24" s="183"/>
      <c r="M24" s="183"/>
      <c r="N24" s="183"/>
      <c r="O24" s="183"/>
      <c r="P24" s="183"/>
      <c r="Q24" s="183"/>
      <c r="R24" s="183"/>
      <c r="S24" s="183"/>
      <c r="T24" s="183"/>
      <c r="U24" s="183"/>
      <c r="V24" s="183"/>
    </row>
    <row r="25" spans="1:25" s="176" customFormat="1" ht="30" customHeight="1">
      <c r="B25" s="183"/>
      <c r="C25" s="183"/>
      <c r="D25" s="183"/>
      <c r="E25" s="183"/>
      <c r="F25" s="183"/>
      <c r="G25" s="183"/>
      <c r="H25" s="183"/>
      <c r="I25" s="183"/>
      <c r="J25" s="183"/>
      <c r="K25" s="183"/>
      <c r="L25" s="183"/>
      <c r="M25" s="183"/>
      <c r="N25" s="183"/>
      <c r="O25" s="183"/>
      <c r="P25" s="183"/>
      <c r="Q25" s="183"/>
      <c r="R25" s="183"/>
      <c r="S25" s="183"/>
      <c r="T25" s="183"/>
      <c r="U25" s="183"/>
      <c r="V25" s="183"/>
    </row>
    <row r="26" spans="1:25" s="176" customFormat="1" ht="30" customHeight="1">
      <c r="B26" s="183"/>
      <c r="C26" s="183"/>
      <c r="D26" s="183"/>
      <c r="E26" s="183"/>
      <c r="F26" s="183"/>
      <c r="G26" s="183"/>
      <c r="H26" s="183"/>
      <c r="I26" s="183"/>
      <c r="J26" s="183"/>
      <c r="K26" s="183"/>
      <c r="L26" s="183"/>
      <c r="M26" s="183"/>
      <c r="N26" s="183"/>
      <c r="O26" s="183"/>
      <c r="P26" s="183"/>
      <c r="Q26" s="183"/>
      <c r="R26" s="183"/>
      <c r="S26" s="183"/>
      <c r="T26" s="183"/>
      <c r="U26" s="183"/>
      <c r="V26" s="183"/>
    </row>
    <row r="27" spans="1:25" s="176" customFormat="1" ht="30" customHeight="1">
      <c r="B27" s="183"/>
      <c r="C27" s="183"/>
      <c r="D27" s="183"/>
      <c r="E27" s="183"/>
      <c r="F27" s="183"/>
      <c r="G27" s="183"/>
      <c r="H27" s="183"/>
      <c r="I27" s="183"/>
      <c r="J27" s="183"/>
      <c r="K27" s="183"/>
      <c r="L27" s="183"/>
      <c r="M27" s="183"/>
      <c r="N27" s="183"/>
      <c r="O27" s="183"/>
      <c r="P27" s="183"/>
      <c r="Q27" s="183"/>
      <c r="R27" s="183"/>
      <c r="S27" s="183"/>
      <c r="T27" s="183"/>
      <c r="U27" s="183"/>
      <c r="V27" s="183"/>
    </row>
    <row r="28" spans="1:25" s="176" customFormat="1" ht="30" customHeight="1">
      <c r="B28" s="183"/>
      <c r="C28" s="183"/>
      <c r="D28" s="183"/>
      <c r="E28" s="183"/>
      <c r="F28" s="183"/>
      <c r="G28" s="183"/>
      <c r="H28" s="183"/>
      <c r="I28" s="183"/>
      <c r="J28" s="183"/>
      <c r="K28" s="183"/>
      <c r="L28" s="183"/>
      <c r="M28" s="183"/>
      <c r="N28" s="183"/>
      <c r="O28" s="183"/>
      <c r="P28" s="183"/>
      <c r="Q28" s="183"/>
      <c r="R28" s="183"/>
      <c r="S28" s="183"/>
      <c r="T28" s="183"/>
      <c r="U28" s="183"/>
      <c r="V28" s="183"/>
    </row>
    <row r="29" spans="1:25" s="176" customFormat="1" ht="30" customHeight="1">
      <c r="B29" s="183"/>
      <c r="C29" s="183"/>
      <c r="D29" s="183"/>
      <c r="E29" s="183"/>
      <c r="F29" s="183"/>
      <c r="G29" s="183"/>
      <c r="H29" s="183"/>
      <c r="I29" s="183"/>
      <c r="J29" s="183"/>
      <c r="K29" s="183"/>
      <c r="L29" s="183"/>
      <c r="M29" s="183"/>
      <c r="N29" s="183"/>
      <c r="O29" s="183"/>
      <c r="P29" s="183"/>
      <c r="Q29" s="183"/>
      <c r="R29" s="183"/>
      <c r="S29" s="183"/>
      <c r="T29" s="183"/>
      <c r="U29" s="183"/>
      <c r="V29" s="183"/>
    </row>
    <row r="30" spans="1:25" s="176" customFormat="1" ht="30" customHeight="1">
      <c r="B30" s="183"/>
      <c r="C30" s="183"/>
      <c r="D30" s="183"/>
      <c r="E30" s="183"/>
      <c r="F30" s="183"/>
      <c r="G30" s="183"/>
      <c r="H30" s="183"/>
      <c r="I30" s="183"/>
      <c r="J30" s="183"/>
      <c r="K30" s="183"/>
      <c r="L30" s="183"/>
      <c r="M30" s="183"/>
      <c r="N30" s="183"/>
      <c r="O30" s="183"/>
      <c r="P30" s="183"/>
      <c r="Q30" s="183"/>
      <c r="R30" s="183"/>
      <c r="S30" s="183"/>
      <c r="T30" s="183"/>
      <c r="U30" s="183"/>
      <c r="V30" s="183"/>
    </row>
    <row r="31" spans="1:25" s="176" customFormat="1" ht="30" customHeight="1">
      <c r="B31" s="183"/>
      <c r="C31" s="183"/>
      <c r="D31" s="183"/>
      <c r="E31" s="183"/>
      <c r="F31" s="183"/>
      <c r="G31" s="183"/>
      <c r="H31" s="183"/>
      <c r="I31" s="183"/>
      <c r="J31" s="183"/>
      <c r="K31" s="183"/>
      <c r="L31" s="183"/>
      <c r="M31" s="183"/>
      <c r="N31" s="183"/>
      <c r="O31" s="183"/>
      <c r="P31" s="183"/>
      <c r="Q31" s="183"/>
      <c r="R31" s="183"/>
      <c r="S31" s="183"/>
      <c r="T31" s="183"/>
      <c r="U31" s="183"/>
      <c r="V31" s="183"/>
    </row>
    <row r="32" spans="1:25" s="176" customFormat="1" ht="30" customHeight="1">
      <c r="B32" s="183"/>
      <c r="C32" s="183"/>
      <c r="D32" s="183"/>
      <c r="E32" s="183"/>
      <c r="F32" s="183"/>
      <c r="G32" s="183"/>
      <c r="H32" s="183"/>
      <c r="I32" s="183"/>
      <c r="J32" s="183"/>
      <c r="K32" s="183"/>
      <c r="L32" s="183"/>
      <c r="M32" s="183"/>
      <c r="N32" s="183"/>
      <c r="O32" s="183"/>
      <c r="P32" s="183"/>
      <c r="Q32" s="183"/>
      <c r="R32" s="183"/>
      <c r="S32" s="183"/>
      <c r="T32" s="183"/>
      <c r="U32" s="183"/>
      <c r="V32" s="183"/>
    </row>
    <row r="33" spans="2:26" s="176" customFormat="1" ht="30" customHeight="1">
      <c r="B33" s="183"/>
      <c r="C33" s="183"/>
      <c r="D33" s="183"/>
      <c r="E33" s="183"/>
      <c r="F33" s="183"/>
      <c r="G33" s="183"/>
      <c r="H33" s="183"/>
      <c r="I33" s="183"/>
      <c r="J33" s="183"/>
      <c r="K33" s="183"/>
      <c r="L33" s="183"/>
      <c r="M33" s="183"/>
      <c r="N33" s="183"/>
      <c r="O33" s="183"/>
      <c r="P33" s="183"/>
      <c r="Q33" s="183"/>
      <c r="R33" s="183"/>
      <c r="S33" s="183"/>
      <c r="T33" s="183"/>
      <c r="U33" s="183"/>
      <c r="V33" s="183"/>
    </row>
    <row r="34" spans="2:26" s="176" customFormat="1" ht="30" customHeight="1">
      <c r="B34" s="183"/>
      <c r="C34" s="183"/>
      <c r="D34" s="183"/>
      <c r="E34" s="183"/>
      <c r="F34" s="183"/>
      <c r="G34" s="183"/>
      <c r="H34" s="183"/>
      <c r="I34" s="183"/>
      <c r="J34" s="183"/>
      <c r="K34" s="183"/>
      <c r="L34" s="183"/>
      <c r="M34" s="183"/>
      <c r="N34" s="183"/>
      <c r="O34" s="183"/>
      <c r="P34" s="183"/>
      <c r="Q34" s="183"/>
      <c r="R34" s="183"/>
      <c r="S34" s="183"/>
      <c r="T34" s="183"/>
      <c r="U34" s="183"/>
      <c r="V34" s="183"/>
    </row>
    <row r="35" spans="2:26" s="176" customFormat="1" ht="30" customHeight="1">
      <c r="B35" s="183"/>
      <c r="C35" s="183"/>
      <c r="D35" s="183"/>
      <c r="E35" s="183"/>
      <c r="F35" s="183"/>
      <c r="G35" s="183"/>
      <c r="H35" s="183"/>
      <c r="I35" s="183"/>
      <c r="J35" s="183"/>
      <c r="K35" s="183"/>
      <c r="L35" s="183"/>
      <c r="M35" s="183"/>
      <c r="N35" s="183"/>
      <c r="O35" s="183"/>
      <c r="P35" s="183"/>
      <c r="Q35" s="183"/>
      <c r="R35" s="183"/>
      <c r="S35" s="183"/>
      <c r="T35" s="183"/>
      <c r="U35" s="183"/>
      <c r="V35" s="183"/>
    </row>
    <row r="36" spans="2:26" s="176" customFormat="1" ht="30" customHeight="1">
      <c r="B36" s="183"/>
      <c r="C36" s="183"/>
      <c r="D36" s="183"/>
      <c r="E36" s="183"/>
      <c r="F36" s="183"/>
      <c r="G36" s="183"/>
      <c r="H36" s="183"/>
      <c r="I36" s="183"/>
      <c r="J36" s="183"/>
      <c r="K36" s="183"/>
      <c r="L36" s="183"/>
      <c r="M36" s="183"/>
      <c r="N36" s="183"/>
      <c r="O36" s="183"/>
      <c r="P36" s="183"/>
      <c r="Q36" s="183"/>
      <c r="R36" s="183"/>
      <c r="S36" s="183"/>
      <c r="T36" s="183"/>
      <c r="U36" s="183"/>
      <c r="V36" s="183"/>
    </row>
    <row r="37" spans="2:26" s="176" customFormat="1" ht="30" customHeight="1">
      <c r="B37" s="183"/>
      <c r="C37" s="183"/>
      <c r="D37" s="183"/>
      <c r="E37" s="183"/>
      <c r="F37" s="183"/>
      <c r="G37" s="183"/>
      <c r="H37" s="183"/>
      <c r="I37" s="183"/>
      <c r="J37" s="183"/>
      <c r="K37" s="183"/>
      <c r="L37" s="183"/>
      <c r="M37" s="183"/>
      <c r="N37" s="183"/>
      <c r="O37" s="183"/>
      <c r="P37" s="183"/>
      <c r="Q37" s="183"/>
      <c r="R37" s="183"/>
      <c r="S37" s="183"/>
      <c r="T37" s="183"/>
      <c r="U37" s="183"/>
      <c r="V37" s="183"/>
    </row>
    <row r="38" spans="2:26" s="176" customFormat="1" ht="30" customHeight="1">
      <c r="B38" s="183"/>
      <c r="C38" s="183"/>
      <c r="D38" s="183"/>
      <c r="E38" s="183"/>
      <c r="F38" s="183"/>
      <c r="G38" s="183"/>
      <c r="H38" s="183"/>
      <c r="I38" s="183"/>
      <c r="J38" s="183"/>
      <c r="K38" s="183"/>
      <c r="L38" s="183"/>
      <c r="M38" s="183"/>
      <c r="N38" s="183"/>
      <c r="O38" s="183"/>
      <c r="P38" s="183"/>
      <c r="Q38" s="183"/>
      <c r="R38" s="183"/>
      <c r="S38" s="183"/>
      <c r="T38" s="183"/>
      <c r="U38" s="183"/>
      <c r="V38" s="183"/>
    </row>
    <row r="39" spans="2:26" s="176" customFormat="1" ht="30" customHeight="1">
      <c r="B39" s="183"/>
      <c r="C39" s="183"/>
      <c r="D39" s="183"/>
      <c r="E39" s="183"/>
      <c r="F39" s="183"/>
      <c r="G39" s="183"/>
      <c r="H39" s="183"/>
      <c r="I39" s="183"/>
      <c r="J39" s="183"/>
      <c r="K39" s="183"/>
      <c r="L39" s="183"/>
      <c r="M39" s="183"/>
      <c r="N39" s="183"/>
      <c r="O39" s="183"/>
      <c r="P39" s="183"/>
      <c r="Q39" s="183"/>
      <c r="R39" s="183"/>
      <c r="S39" s="183"/>
      <c r="T39" s="183"/>
      <c r="U39" s="183"/>
      <c r="V39" s="183"/>
    </row>
    <row r="40" spans="2:26" s="176" customFormat="1" ht="30" customHeight="1">
      <c r="B40" s="183"/>
      <c r="C40" s="183"/>
      <c r="D40" s="183"/>
      <c r="E40" s="183"/>
      <c r="F40" s="183"/>
      <c r="G40" s="183"/>
      <c r="H40" s="183"/>
      <c r="I40" s="183"/>
      <c r="J40" s="183"/>
      <c r="K40" s="183"/>
      <c r="L40" s="183"/>
      <c r="M40" s="183"/>
      <c r="N40" s="183"/>
      <c r="O40" s="183"/>
      <c r="P40" s="183"/>
      <c r="Q40" s="183"/>
      <c r="R40" s="183"/>
      <c r="S40" s="183"/>
      <c r="T40" s="183"/>
      <c r="U40" s="183"/>
      <c r="V40" s="183"/>
    </row>
    <row r="41" spans="2:26" s="176" customFormat="1" ht="30" customHeight="1">
      <c r="B41" s="183"/>
      <c r="C41" s="183"/>
      <c r="D41" s="183"/>
      <c r="E41" s="183"/>
      <c r="F41" s="183"/>
      <c r="G41" s="183"/>
      <c r="H41" s="183"/>
      <c r="I41" s="183"/>
      <c r="J41" s="183"/>
      <c r="K41" s="183"/>
      <c r="L41" s="183"/>
      <c r="M41" s="183"/>
      <c r="N41" s="183"/>
      <c r="O41" s="183"/>
      <c r="P41" s="183"/>
      <c r="Q41" s="183"/>
      <c r="R41" s="183"/>
      <c r="S41" s="183"/>
      <c r="T41" s="183"/>
      <c r="U41" s="183"/>
      <c r="V41" s="183"/>
    </row>
    <row r="42" spans="2:26" s="176" customFormat="1" ht="30" customHeight="1">
      <c r="B42" s="183"/>
      <c r="C42" s="183"/>
      <c r="D42" s="183"/>
      <c r="E42" s="183"/>
      <c r="F42" s="183"/>
      <c r="G42" s="183"/>
      <c r="H42" s="183"/>
      <c r="I42" s="183"/>
      <c r="J42" s="183"/>
      <c r="K42" s="183"/>
      <c r="L42" s="183"/>
      <c r="M42" s="183"/>
      <c r="N42" s="183"/>
      <c r="O42" s="183"/>
      <c r="P42" s="183"/>
      <c r="Q42" s="183"/>
      <c r="R42" s="183"/>
      <c r="S42" s="183"/>
      <c r="T42" s="183"/>
      <c r="U42" s="183"/>
      <c r="V42" s="183"/>
    </row>
    <row r="43" spans="2:26" s="176" customFormat="1" ht="30" customHeight="1">
      <c r="B43" s="183"/>
      <c r="C43" s="183"/>
      <c r="D43" s="183"/>
      <c r="E43" s="183"/>
      <c r="F43" s="183"/>
      <c r="G43" s="183"/>
      <c r="H43" s="183"/>
      <c r="I43" s="183"/>
      <c r="J43" s="183"/>
      <c r="K43" s="183"/>
      <c r="L43" s="183"/>
      <c r="M43" s="183"/>
      <c r="N43" s="183"/>
      <c r="O43" s="183"/>
      <c r="P43" s="183"/>
      <c r="Q43" s="183"/>
      <c r="R43" s="183"/>
      <c r="S43" s="183"/>
      <c r="T43" s="183"/>
      <c r="U43" s="183"/>
      <c r="V43" s="183"/>
    </row>
    <row r="44" spans="2:26" s="176" customFormat="1" ht="30" customHeight="1">
      <c r="B44" s="183"/>
      <c r="C44" s="183"/>
      <c r="D44" s="183"/>
      <c r="E44" s="183"/>
      <c r="F44" s="183"/>
      <c r="G44" s="183"/>
      <c r="H44" s="183"/>
      <c r="I44" s="183"/>
      <c r="J44" s="183"/>
      <c r="K44" s="183"/>
      <c r="L44" s="183"/>
      <c r="M44" s="183"/>
      <c r="N44" s="183"/>
      <c r="O44" s="183"/>
      <c r="P44" s="183"/>
      <c r="Q44" s="183"/>
      <c r="R44" s="183"/>
      <c r="S44" s="183"/>
      <c r="T44" s="183"/>
      <c r="U44" s="183"/>
      <c r="V44" s="183"/>
    </row>
    <row r="45" spans="2:26" s="176" customFormat="1" ht="30" customHeight="1">
      <c r="B45" s="183"/>
      <c r="C45" s="183"/>
      <c r="D45" s="183"/>
      <c r="E45" s="183"/>
      <c r="F45" s="183"/>
      <c r="G45" s="183"/>
      <c r="H45" s="183"/>
      <c r="I45" s="183"/>
      <c r="J45" s="183"/>
      <c r="K45" s="183"/>
      <c r="L45" s="183"/>
      <c r="M45" s="183"/>
      <c r="N45" s="183"/>
      <c r="O45" s="183"/>
      <c r="P45" s="183"/>
      <c r="Q45" s="183"/>
      <c r="R45" s="183"/>
      <c r="S45" s="183"/>
      <c r="T45" s="183"/>
      <c r="U45" s="183"/>
      <c r="V45" s="183"/>
    </row>
    <row r="46" spans="2:26" s="176" customFormat="1" ht="30" customHeight="1">
      <c r="B46" s="183"/>
      <c r="C46" s="183"/>
      <c r="D46" s="183"/>
      <c r="E46" s="183"/>
      <c r="F46" s="183"/>
      <c r="G46" s="183"/>
      <c r="H46" s="183"/>
      <c r="I46" s="183"/>
      <c r="J46" s="183"/>
      <c r="K46" s="183"/>
      <c r="L46" s="183"/>
      <c r="M46" s="183"/>
      <c r="N46" s="183"/>
      <c r="O46" s="183"/>
      <c r="P46" s="183"/>
      <c r="Q46" s="183"/>
      <c r="R46" s="183"/>
      <c r="S46" s="183"/>
      <c r="T46" s="183"/>
      <c r="U46" s="183"/>
      <c r="V46" s="183"/>
    </row>
    <row r="47" spans="2:26" s="177" customFormat="1" ht="30" customHeight="1">
      <c r="B47" s="184"/>
      <c r="C47" s="184"/>
      <c r="D47" s="184"/>
      <c r="E47" s="184"/>
      <c r="F47" s="184"/>
      <c r="G47" s="184"/>
      <c r="H47" s="184"/>
      <c r="I47" s="184"/>
      <c r="J47" s="184"/>
      <c r="K47" s="184"/>
      <c r="L47" s="184"/>
      <c r="M47" s="184"/>
      <c r="N47" s="184"/>
      <c r="O47" s="184"/>
      <c r="P47" s="184"/>
      <c r="Q47" s="184"/>
      <c r="R47" s="184"/>
      <c r="S47" s="184"/>
      <c r="T47" s="184"/>
      <c r="U47" s="184"/>
      <c r="V47" s="184"/>
      <c r="Z47" s="176"/>
    </row>
    <row r="48" spans="2:26" s="177" customFormat="1" ht="30" customHeight="1">
      <c r="B48" s="184"/>
      <c r="C48" s="184"/>
      <c r="D48" s="184"/>
      <c r="E48" s="184"/>
      <c r="F48" s="184"/>
      <c r="G48" s="184"/>
      <c r="H48" s="184"/>
      <c r="I48" s="184"/>
      <c r="J48" s="184"/>
      <c r="K48" s="184"/>
      <c r="L48" s="184"/>
      <c r="M48" s="184"/>
      <c r="N48" s="184"/>
      <c r="O48" s="184"/>
      <c r="P48" s="184"/>
      <c r="Q48" s="184"/>
      <c r="R48" s="184"/>
      <c r="S48" s="184"/>
      <c r="T48" s="184"/>
      <c r="U48" s="184"/>
      <c r="V48" s="184"/>
      <c r="Z48" s="176"/>
    </row>
    <row r="49" spans="2:26" s="177" customFormat="1" ht="30" customHeight="1">
      <c r="B49" s="184"/>
      <c r="C49" s="184"/>
      <c r="D49" s="184"/>
      <c r="E49" s="184"/>
      <c r="F49" s="184"/>
      <c r="G49" s="184"/>
      <c r="H49" s="184"/>
      <c r="I49" s="184"/>
      <c r="J49" s="184"/>
      <c r="K49" s="184"/>
      <c r="L49" s="184"/>
      <c r="M49" s="184"/>
      <c r="N49" s="184"/>
      <c r="O49" s="184"/>
      <c r="P49" s="184"/>
      <c r="Q49" s="184"/>
      <c r="R49" s="184"/>
      <c r="S49" s="184"/>
      <c r="T49" s="184"/>
      <c r="U49" s="184"/>
      <c r="V49" s="184"/>
      <c r="Z49" s="176"/>
    </row>
    <row r="50" spans="2:26" s="177" customFormat="1" ht="30" customHeight="1">
      <c r="B50" s="184"/>
      <c r="C50" s="184"/>
      <c r="D50" s="184"/>
      <c r="E50" s="184"/>
      <c r="F50" s="184"/>
      <c r="G50" s="184"/>
      <c r="H50" s="184"/>
      <c r="I50" s="184"/>
      <c r="J50" s="184"/>
      <c r="K50" s="184"/>
      <c r="L50" s="184"/>
      <c r="M50" s="184"/>
      <c r="N50" s="184"/>
      <c r="O50" s="184"/>
      <c r="P50" s="184"/>
      <c r="Q50" s="184"/>
      <c r="R50" s="184"/>
      <c r="S50" s="184"/>
      <c r="T50" s="184"/>
      <c r="U50" s="184"/>
      <c r="V50" s="184"/>
      <c r="Z50" s="176"/>
    </row>
    <row r="51" spans="2:26" s="177" customFormat="1" ht="30" customHeight="1">
      <c r="B51" s="184"/>
      <c r="C51" s="184"/>
      <c r="D51" s="184"/>
      <c r="E51" s="184"/>
      <c r="F51" s="184"/>
      <c r="G51" s="184"/>
      <c r="H51" s="184"/>
      <c r="I51" s="184"/>
      <c r="J51" s="184"/>
      <c r="K51" s="184"/>
      <c r="L51" s="184"/>
      <c r="M51" s="184"/>
      <c r="N51" s="184"/>
      <c r="O51" s="184"/>
      <c r="P51" s="184"/>
      <c r="Q51" s="184"/>
      <c r="R51" s="184"/>
      <c r="S51" s="184"/>
      <c r="T51" s="184"/>
      <c r="U51" s="184"/>
      <c r="V51" s="184"/>
      <c r="Z51" s="176"/>
    </row>
    <row r="52" spans="2:26" s="177" customFormat="1" ht="30" customHeight="1">
      <c r="B52" s="184"/>
      <c r="C52" s="184"/>
      <c r="D52" s="184"/>
      <c r="E52" s="184"/>
      <c r="F52" s="184"/>
      <c r="G52" s="184"/>
      <c r="H52" s="184"/>
      <c r="I52" s="184"/>
      <c r="J52" s="184"/>
      <c r="K52" s="184"/>
      <c r="L52" s="184"/>
      <c r="M52" s="184"/>
      <c r="N52" s="184"/>
      <c r="O52" s="184"/>
      <c r="P52" s="184"/>
      <c r="Q52" s="184"/>
      <c r="R52" s="184"/>
      <c r="S52" s="184"/>
      <c r="T52" s="184"/>
      <c r="U52" s="184"/>
      <c r="V52" s="184"/>
      <c r="Z52" s="176"/>
    </row>
    <row r="53" spans="2:26" s="177" customFormat="1" ht="30" customHeight="1">
      <c r="B53" s="184"/>
      <c r="C53" s="184"/>
      <c r="D53" s="184"/>
      <c r="E53" s="184"/>
      <c r="F53" s="184"/>
      <c r="G53" s="184"/>
      <c r="H53" s="184"/>
      <c r="I53" s="184"/>
      <c r="J53" s="184"/>
      <c r="K53" s="184"/>
      <c r="L53" s="184"/>
      <c r="M53" s="184"/>
      <c r="N53" s="184"/>
      <c r="O53" s="184"/>
      <c r="P53" s="184"/>
      <c r="Q53" s="184"/>
      <c r="R53" s="184"/>
      <c r="S53" s="184"/>
      <c r="T53" s="184"/>
      <c r="U53" s="184"/>
      <c r="V53" s="184"/>
      <c r="Z53" s="176"/>
    </row>
    <row r="54" spans="2:26" s="177" customFormat="1" ht="30" customHeight="1">
      <c r="B54" s="184"/>
      <c r="C54" s="184"/>
      <c r="D54" s="184"/>
      <c r="E54" s="184"/>
      <c r="F54" s="184"/>
      <c r="G54" s="184"/>
      <c r="H54" s="184"/>
      <c r="I54" s="184"/>
      <c r="J54" s="184"/>
      <c r="K54" s="184"/>
      <c r="L54" s="184"/>
      <c r="M54" s="184"/>
      <c r="N54" s="184"/>
      <c r="O54" s="184"/>
      <c r="P54" s="184"/>
      <c r="Q54" s="184"/>
      <c r="R54" s="184"/>
      <c r="S54" s="184"/>
      <c r="T54" s="184"/>
      <c r="U54" s="184"/>
      <c r="V54" s="184"/>
      <c r="Z54" s="176"/>
    </row>
    <row r="55" spans="2:26" s="177" customFormat="1" ht="30" customHeight="1">
      <c r="B55" s="184"/>
      <c r="C55" s="184"/>
      <c r="D55" s="184"/>
      <c r="E55" s="184"/>
      <c r="F55" s="184"/>
      <c r="G55" s="184"/>
      <c r="H55" s="184"/>
      <c r="I55" s="184"/>
      <c r="J55" s="184"/>
      <c r="K55" s="184"/>
      <c r="L55" s="184"/>
      <c r="M55" s="184"/>
      <c r="N55" s="184"/>
      <c r="O55" s="184"/>
      <c r="P55" s="184"/>
      <c r="Q55" s="184"/>
      <c r="R55" s="184"/>
      <c r="S55" s="184"/>
      <c r="T55" s="184"/>
      <c r="U55" s="184"/>
      <c r="V55" s="184"/>
      <c r="Z55" s="176"/>
    </row>
    <row r="56" spans="2:26" s="177" customFormat="1" ht="30" customHeight="1">
      <c r="B56" s="184"/>
      <c r="C56" s="184"/>
      <c r="D56" s="184"/>
      <c r="E56" s="184"/>
      <c r="F56" s="184"/>
      <c r="G56" s="184"/>
      <c r="H56" s="184"/>
      <c r="I56" s="184"/>
      <c r="J56" s="184"/>
      <c r="K56" s="184"/>
      <c r="L56" s="184"/>
      <c r="M56" s="184"/>
      <c r="N56" s="184"/>
      <c r="O56" s="184"/>
      <c r="P56" s="184"/>
      <c r="Q56" s="184"/>
      <c r="R56" s="184"/>
      <c r="S56" s="184"/>
      <c r="T56" s="184"/>
      <c r="U56" s="184"/>
      <c r="V56" s="184"/>
      <c r="Z56" s="176"/>
    </row>
    <row r="57" spans="2:26" s="177" customFormat="1" ht="30" customHeight="1">
      <c r="B57" s="184"/>
      <c r="C57" s="184"/>
      <c r="D57" s="184"/>
      <c r="E57" s="184"/>
      <c r="F57" s="184"/>
      <c r="G57" s="184"/>
      <c r="H57" s="184"/>
      <c r="I57" s="184"/>
      <c r="J57" s="184"/>
      <c r="K57" s="184"/>
      <c r="L57" s="184"/>
      <c r="M57" s="184"/>
      <c r="N57" s="184"/>
      <c r="O57" s="184"/>
      <c r="P57" s="184"/>
      <c r="Q57" s="184"/>
      <c r="R57" s="184"/>
      <c r="S57" s="184"/>
      <c r="T57" s="184"/>
      <c r="U57" s="184"/>
      <c r="V57" s="184"/>
      <c r="Z57" s="176"/>
    </row>
    <row r="58" spans="2:26" s="177" customFormat="1" ht="30" customHeight="1">
      <c r="B58" s="184"/>
      <c r="C58" s="184"/>
      <c r="D58" s="184"/>
      <c r="E58" s="184"/>
      <c r="F58" s="184"/>
      <c r="G58" s="184"/>
      <c r="H58" s="184"/>
      <c r="I58" s="184"/>
      <c r="J58" s="184"/>
      <c r="K58" s="184"/>
      <c r="L58" s="184"/>
      <c r="M58" s="184"/>
      <c r="N58" s="184"/>
      <c r="O58" s="184"/>
      <c r="P58" s="184"/>
      <c r="Q58" s="184"/>
      <c r="R58" s="184"/>
      <c r="S58" s="184"/>
      <c r="T58" s="184"/>
      <c r="U58" s="184"/>
      <c r="V58" s="184"/>
      <c r="Z58" s="176"/>
    </row>
    <row r="59" spans="2:26" s="177" customFormat="1" ht="30" customHeight="1">
      <c r="B59" s="184"/>
      <c r="C59" s="184"/>
      <c r="D59" s="184"/>
      <c r="E59" s="184"/>
      <c r="F59" s="184"/>
      <c r="G59" s="184"/>
      <c r="H59" s="184"/>
      <c r="I59" s="184"/>
      <c r="J59" s="184"/>
      <c r="K59" s="184"/>
      <c r="L59" s="184"/>
      <c r="M59" s="184"/>
      <c r="N59" s="184"/>
      <c r="O59" s="184"/>
      <c r="P59" s="184"/>
      <c r="Q59" s="184"/>
      <c r="R59" s="184"/>
      <c r="S59" s="184"/>
      <c r="T59" s="184"/>
      <c r="U59" s="184"/>
      <c r="V59" s="184"/>
      <c r="Z59" s="176"/>
    </row>
    <row r="60" spans="2:26" s="177" customFormat="1" ht="30" customHeight="1">
      <c r="B60" s="184"/>
      <c r="C60" s="184"/>
      <c r="D60" s="184"/>
      <c r="E60" s="184"/>
      <c r="F60" s="184"/>
      <c r="G60" s="184"/>
      <c r="H60" s="184"/>
      <c r="I60" s="184"/>
      <c r="J60" s="184"/>
      <c r="K60" s="184"/>
      <c r="L60" s="184"/>
      <c r="M60" s="184"/>
      <c r="N60" s="184"/>
      <c r="O60" s="184"/>
      <c r="P60" s="184"/>
      <c r="Q60" s="184"/>
      <c r="R60" s="184"/>
      <c r="S60" s="184"/>
      <c r="T60" s="184"/>
      <c r="U60" s="184"/>
      <c r="V60" s="184"/>
      <c r="Z60" s="176"/>
    </row>
    <row r="61" spans="2:26" s="177" customFormat="1" ht="30" customHeight="1">
      <c r="B61" s="184"/>
      <c r="C61" s="184"/>
      <c r="D61" s="184"/>
      <c r="E61" s="184"/>
      <c r="F61" s="184"/>
      <c r="G61" s="184"/>
      <c r="H61" s="184"/>
      <c r="I61" s="184"/>
      <c r="J61" s="184"/>
      <c r="K61" s="184"/>
      <c r="L61" s="184"/>
      <c r="M61" s="184"/>
      <c r="N61" s="184"/>
      <c r="O61" s="184"/>
      <c r="P61" s="184"/>
      <c r="Q61" s="184"/>
      <c r="R61" s="184"/>
      <c r="S61" s="184"/>
      <c r="T61" s="184"/>
      <c r="U61" s="184"/>
      <c r="V61" s="184"/>
      <c r="Z61" s="176"/>
    </row>
    <row r="62" spans="2:26" s="177" customFormat="1" ht="30" customHeight="1">
      <c r="B62" s="184"/>
      <c r="C62" s="184"/>
      <c r="D62" s="184"/>
      <c r="E62" s="184"/>
      <c r="F62" s="184"/>
      <c r="G62" s="184"/>
      <c r="H62" s="184"/>
      <c r="I62" s="184"/>
      <c r="J62" s="184"/>
      <c r="K62" s="184"/>
      <c r="L62" s="184"/>
      <c r="M62" s="184"/>
      <c r="N62" s="184"/>
      <c r="O62" s="184"/>
      <c r="P62" s="184"/>
      <c r="Q62" s="184"/>
      <c r="R62" s="184"/>
      <c r="S62" s="184"/>
      <c r="T62" s="184"/>
      <c r="U62" s="184"/>
      <c r="V62" s="184"/>
      <c r="Z62" s="176"/>
    </row>
    <row r="63" spans="2:26" s="177" customFormat="1" ht="30" customHeight="1">
      <c r="B63" s="184"/>
      <c r="C63" s="184"/>
      <c r="D63" s="184"/>
      <c r="E63" s="184"/>
      <c r="F63" s="184"/>
      <c r="G63" s="184"/>
      <c r="H63" s="184"/>
      <c r="I63" s="184"/>
      <c r="J63" s="184"/>
      <c r="K63" s="184"/>
      <c r="L63" s="184"/>
      <c r="M63" s="184"/>
      <c r="N63" s="184"/>
      <c r="O63" s="184"/>
      <c r="P63" s="184"/>
      <c r="Q63" s="184"/>
      <c r="R63" s="184"/>
      <c r="S63" s="184"/>
      <c r="T63" s="184"/>
      <c r="U63" s="184"/>
      <c r="V63" s="184"/>
      <c r="Z63" s="176"/>
    </row>
    <row r="64" spans="2:26" s="177" customFormat="1" ht="30" customHeight="1">
      <c r="B64" s="184"/>
      <c r="C64" s="184"/>
      <c r="D64" s="184"/>
      <c r="E64" s="184"/>
      <c r="F64" s="184"/>
      <c r="G64" s="184"/>
      <c r="H64" s="184"/>
      <c r="I64" s="184"/>
      <c r="J64" s="184"/>
      <c r="K64" s="184"/>
      <c r="L64" s="184"/>
      <c r="M64" s="184"/>
      <c r="N64" s="184"/>
      <c r="O64" s="184"/>
      <c r="P64" s="184"/>
      <c r="Q64" s="184"/>
      <c r="R64" s="184"/>
      <c r="S64" s="184"/>
      <c r="T64" s="184"/>
      <c r="U64" s="184"/>
      <c r="V64" s="184"/>
      <c r="Z64" s="176"/>
    </row>
    <row r="65" spans="2:26" s="177" customFormat="1" ht="30" customHeight="1">
      <c r="B65" s="184"/>
      <c r="C65" s="184"/>
      <c r="D65" s="184"/>
      <c r="E65" s="184"/>
      <c r="F65" s="184"/>
      <c r="G65" s="184"/>
      <c r="H65" s="184"/>
      <c r="I65" s="184"/>
      <c r="J65" s="184"/>
      <c r="K65" s="184"/>
      <c r="L65" s="184"/>
      <c r="M65" s="184"/>
      <c r="N65" s="184"/>
      <c r="O65" s="184"/>
      <c r="P65" s="184"/>
      <c r="Q65" s="184"/>
      <c r="R65" s="184"/>
      <c r="S65" s="184"/>
      <c r="T65" s="184"/>
      <c r="U65" s="184"/>
      <c r="V65" s="184"/>
      <c r="Z65" s="176"/>
    </row>
    <row r="66" spans="2:26" s="177" customFormat="1" ht="30" customHeight="1">
      <c r="B66" s="184"/>
      <c r="C66" s="184"/>
      <c r="D66" s="184"/>
      <c r="E66" s="184"/>
      <c r="F66" s="184"/>
      <c r="G66" s="184"/>
      <c r="H66" s="184"/>
      <c r="I66" s="184"/>
      <c r="J66" s="184"/>
      <c r="K66" s="184"/>
      <c r="L66" s="184"/>
      <c r="M66" s="184"/>
      <c r="N66" s="184"/>
      <c r="O66" s="184"/>
      <c r="P66" s="184"/>
      <c r="Q66" s="184"/>
      <c r="R66" s="184"/>
      <c r="S66" s="184"/>
      <c r="T66" s="184"/>
      <c r="U66" s="184"/>
      <c r="V66" s="184"/>
      <c r="Z66" s="176"/>
    </row>
    <row r="67" spans="2:26" s="177" customFormat="1" ht="30" customHeight="1">
      <c r="B67" s="184"/>
      <c r="C67" s="184"/>
      <c r="D67" s="184"/>
      <c r="E67" s="184"/>
      <c r="F67" s="184"/>
      <c r="G67" s="184"/>
      <c r="H67" s="184"/>
      <c r="I67" s="184"/>
      <c r="J67" s="184"/>
      <c r="K67" s="184"/>
      <c r="L67" s="184"/>
      <c r="M67" s="184"/>
      <c r="N67" s="184"/>
      <c r="O67" s="184"/>
      <c r="P67" s="184"/>
      <c r="Q67" s="184"/>
      <c r="R67" s="184"/>
      <c r="S67" s="184"/>
      <c r="T67" s="184"/>
      <c r="U67" s="184"/>
      <c r="V67" s="184"/>
      <c r="Z67" s="176"/>
    </row>
    <row r="68" spans="2:26" s="177" customFormat="1" ht="30" customHeight="1">
      <c r="B68" s="184"/>
      <c r="C68" s="184"/>
      <c r="D68" s="184"/>
      <c r="E68" s="184"/>
      <c r="F68" s="184"/>
      <c r="G68" s="184"/>
      <c r="H68" s="184"/>
      <c r="I68" s="184"/>
      <c r="J68" s="184"/>
      <c r="K68" s="184"/>
      <c r="L68" s="184"/>
      <c r="M68" s="184"/>
      <c r="N68" s="184"/>
      <c r="O68" s="184"/>
      <c r="P68" s="184"/>
      <c r="Q68" s="184"/>
      <c r="R68" s="184"/>
      <c r="S68" s="184"/>
      <c r="T68" s="184"/>
      <c r="U68" s="184"/>
      <c r="V68" s="184"/>
      <c r="Z68" s="176"/>
    </row>
    <row r="69" spans="2:26" s="177" customFormat="1" ht="30" customHeight="1">
      <c r="B69" s="184"/>
      <c r="C69" s="184"/>
      <c r="D69" s="184"/>
      <c r="E69" s="184"/>
      <c r="F69" s="184"/>
      <c r="G69" s="184"/>
      <c r="H69" s="184"/>
      <c r="I69" s="184"/>
      <c r="J69" s="184"/>
      <c r="K69" s="184"/>
      <c r="L69" s="184"/>
      <c r="M69" s="184"/>
      <c r="N69" s="184"/>
      <c r="O69" s="184"/>
      <c r="P69" s="184"/>
      <c r="Q69" s="184"/>
      <c r="R69" s="184"/>
      <c r="S69" s="184"/>
      <c r="T69" s="184"/>
      <c r="U69" s="184"/>
      <c r="V69" s="184"/>
      <c r="Z69" s="176"/>
    </row>
    <row r="70" spans="2:26" s="177" customFormat="1" ht="30" customHeight="1">
      <c r="B70" s="184"/>
      <c r="C70" s="184"/>
      <c r="D70" s="184"/>
      <c r="E70" s="184"/>
      <c r="F70" s="184"/>
      <c r="G70" s="184"/>
      <c r="H70" s="184"/>
      <c r="I70" s="184"/>
      <c r="J70" s="184"/>
      <c r="K70" s="184"/>
      <c r="L70" s="184"/>
      <c r="M70" s="184"/>
      <c r="N70" s="184"/>
      <c r="O70" s="184"/>
      <c r="P70" s="184"/>
      <c r="Q70" s="184"/>
      <c r="R70" s="184"/>
      <c r="S70" s="184"/>
      <c r="T70" s="184"/>
      <c r="U70" s="184"/>
      <c r="V70" s="184"/>
      <c r="Z70" s="176"/>
    </row>
    <row r="71" spans="2:26" s="177" customFormat="1" ht="30" customHeight="1">
      <c r="B71" s="184"/>
      <c r="C71" s="184"/>
      <c r="D71" s="184"/>
      <c r="E71" s="184"/>
      <c r="F71" s="184"/>
      <c r="G71" s="184"/>
      <c r="H71" s="184"/>
      <c r="I71" s="184"/>
      <c r="J71" s="184"/>
      <c r="K71" s="184"/>
      <c r="L71" s="184"/>
      <c r="M71" s="184"/>
      <c r="N71" s="184"/>
      <c r="O71" s="184"/>
      <c r="P71" s="184"/>
      <c r="Q71" s="184"/>
      <c r="R71" s="184"/>
      <c r="S71" s="184"/>
      <c r="T71" s="184"/>
      <c r="U71" s="184"/>
      <c r="V71" s="184"/>
      <c r="Z71" s="176"/>
    </row>
    <row r="72" spans="2:26" s="177" customFormat="1" ht="30" customHeight="1">
      <c r="B72" s="184"/>
      <c r="C72" s="184"/>
      <c r="D72" s="184"/>
      <c r="E72" s="184"/>
      <c r="F72" s="184"/>
      <c r="G72" s="184"/>
      <c r="H72" s="184"/>
      <c r="I72" s="184"/>
      <c r="J72" s="184"/>
      <c r="K72" s="184"/>
      <c r="L72" s="184"/>
      <c r="M72" s="184"/>
      <c r="N72" s="184"/>
      <c r="O72" s="184"/>
      <c r="P72" s="184"/>
      <c r="Q72" s="184"/>
      <c r="R72" s="184"/>
      <c r="S72" s="184"/>
      <c r="T72" s="184"/>
      <c r="U72" s="184"/>
      <c r="V72" s="184"/>
      <c r="Z72" s="176"/>
    </row>
    <row r="73" spans="2:26" s="177" customFormat="1" ht="30" customHeight="1">
      <c r="B73" s="184"/>
      <c r="C73" s="184"/>
      <c r="D73" s="184"/>
      <c r="E73" s="184"/>
      <c r="F73" s="184"/>
      <c r="G73" s="184"/>
      <c r="H73" s="184"/>
      <c r="I73" s="184"/>
      <c r="J73" s="184"/>
      <c r="K73" s="184"/>
      <c r="L73" s="184"/>
      <c r="M73" s="184"/>
      <c r="N73" s="184"/>
      <c r="O73" s="184"/>
      <c r="P73" s="184"/>
      <c r="Q73" s="184"/>
      <c r="R73" s="184"/>
      <c r="S73" s="184"/>
      <c r="T73" s="184"/>
      <c r="U73" s="184"/>
      <c r="V73" s="184"/>
      <c r="Z73" s="176"/>
    </row>
    <row r="74" spans="2:26" s="177" customFormat="1" ht="30" customHeight="1">
      <c r="B74" s="184"/>
      <c r="C74" s="184"/>
      <c r="D74" s="184"/>
      <c r="E74" s="184"/>
      <c r="F74" s="184"/>
      <c r="G74" s="184"/>
      <c r="H74" s="184"/>
      <c r="I74" s="184"/>
      <c r="J74" s="184"/>
      <c r="K74" s="184"/>
      <c r="L74" s="184"/>
      <c r="M74" s="184"/>
      <c r="N74" s="184"/>
      <c r="O74" s="184"/>
      <c r="P74" s="184"/>
      <c r="Q74" s="184"/>
      <c r="R74" s="184"/>
      <c r="S74" s="184"/>
      <c r="T74" s="184"/>
      <c r="U74" s="184"/>
      <c r="V74" s="184"/>
      <c r="Z74" s="176"/>
    </row>
    <row r="75" spans="2:26" s="177" customFormat="1" ht="30" customHeight="1">
      <c r="B75" s="184"/>
      <c r="C75" s="184"/>
      <c r="D75" s="184"/>
      <c r="E75" s="184"/>
      <c r="F75" s="184"/>
      <c r="G75" s="184"/>
      <c r="H75" s="184"/>
      <c r="I75" s="184"/>
      <c r="J75" s="184"/>
      <c r="K75" s="184"/>
      <c r="L75" s="184"/>
      <c r="M75" s="184"/>
      <c r="N75" s="184"/>
      <c r="O75" s="184"/>
      <c r="P75" s="184"/>
      <c r="Q75" s="184"/>
      <c r="R75" s="184"/>
      <c r="S75" s="184"/>
      <c r="T75" s="184"/>
      <c r="U75" s="184"/>
      <c r="V75" s="184"/>
      <c r="Z75" s="176"/>
    </row>
    <row r="76" spans="2:26" s="177" customFormat="1" ht="30" customHeight="1">
      <c r="B76" s="184"/>
      <c r="C76" s="184"/>
      <c r="D76" s="184"/>
      <c r="E76" s="184"/>
      <c r="F76" s="184"/>
      <c r="G76" s="184"/>
      <c r="H76" s="184"/>
      <c r="I76" s="184"/>
      <c r="J76" s="184"/>
      <c r="K76" s="184"/>
      <c r="L76" s="184"/>
      <c r="M76" s="184"/>
      <c r="N76" s="184"/>
      <c r="O76" s="184"/>
      <c r="P76" s="184"/>
      <c r="Q76" s="184"/>
      <c r="R76" s="184"/>
      <c r="S76" s="184"/>
      <c r="T76" s="184"/>
      <c r="U76" s="184"/>
      <c r="V76" s="184"/>
      <c r="Z76" s="176"/>
    </row>
    <row r="77" spans="2:26" s="177" customFormat="1" ht="30" customHeight="1">
      <c r="B77" s="184"/>
      <c r="C77" s="184"/>
      <c r="D77" s="184"/>
      <c r="E77" s="184"/>
      <c r="F77" s="184"/>
      <c r="G77" s="184"/>
      <c r="H77" s="184"/>
      <c r="I77" s="184"/>
      <c r="J77" s="184"/>
      <c r="K77" s="184"/>
      <c r="L77" s="184"/>
      <c r="M77" s="184"/>
      <c r="N77" s="184"/>
      <c r="O77" s="184"/>
      <c r="P77" s="184"/>
      <c r="Q77" s="184"/>
      <c r="R77" s="184"/>
      <c r="S77" s="184"/>
      <c r="T77" s="184"/>
      <c r="U77" s="184"/>
      <c r="V77" s="184"/>
      <c r="Z77" s="176"/>
    </row>
    <row r="78" spans="2:26" s="177" customFormat="1" ht="30" customHeight="1">
      <c r="B78" s="184"/>
      <c r="C78" s="184"/>
      <c r="D78" s="184"/>
      <c r="E78" s="184"/>
      <c r="F78" s="184"/>
      <c r="G78" s="184"/>
      <c r="H78" s="184"/>
      <c r="I78" s="184"/>
      <c r="J78" s="184"/>
      <c r="K78" s="184"/>
      <c r="L78" s="184"/>
      <c r="M78" s="184"/>
      <c r="N78" s="184"/>
      <c r="O78" s="184"/>
      <c r="P78" s="184"/>
      <c r="Q78" s="184"/>
      <c r="R78" s="184"/>
      <c r="S78" s="184"/>
      <c r="T78" s="184"/>
      <c r="U78" s="184"/>
      <c r="V78" s="184"/>
      <c r="Z78" s="176"/>
    </row>
    <row r="79" spans="2:26" s="177" customFormat="1" ht="30" customHeight="1">
      <c r="B79" s="184"/>
      <c r="C79" s="184"/>
      <c r="D79" s="184"/>
      <c r="E79" s="184"/>
      <c r="F79" s="184"/>
      <c r="G79" s="184"/>
      <c r="H79" s="184"/>
      <c r="I79" s="184"/>
      <c r="J79" s="184"/>
      <c r="K79" s="184"/>
      <c r="L79" s="184"/>
      <c r="M79" s="184"/>
      <c r="N79" s="184"/>
      <c r="O79" s="184"/>
      <c r="P79" s="184"/>
      <c r="Q79" s="184"/>
      <c r="R79" s="184"/>
      <c r="S79" s="184"/>
      <c r="T79" s="184"/>
      <c r="U79" s="184"/>
      <c r="V79" s="184"/>
      <c r="Z79" s="176"/>
    </row>
    <row r="80" spans="2:26" s="177" customFormat="1" ht="30" customHeight="1">
      <c r="B80" s="184"/>
      <c r="C80" s="184"/>
      <c r="D80" s="184"/>
      <c r="E80" s="184"/>
      <c r="F80" s="184"/>
      <c r="G80" s="184"/>
      <c r="H80" s="184"/>
      <c r="I80" s="184"/>
      <c r="J80" s="184"/>
      <c r="K80" s="184"/>
      <c r="L80" s="184"/>
      <c r="M80" s="184"/>
      <c r="N80" s="184"/>
      <c r="O80" s="184"/>
      <c r="P80" s="184"/>
      <c r="Q80" s="184"/>
      <c r="R80" s="184"/>
      <c r="S80" s="184"/>
      <c r="T80" s="184"/>
      <c r="U80" s="184"/>
      <c r="V80" s="184"/>
      <c r="Z80" s="176"/>
    </row>
    <row r="81" spans="2:26" s="177" customFormat="1" ht="30" customHeight="1">
      <c r="B81" s="184"/>
      <c r="C81" s="184"/>
      <c r="D81" s="184"/>
      <c r="E81" s="184"/>
      <c r="F81" s="184"/>
      <c r="G81" s="184"/>
      <c r="H81" s="184"/>
      <c r="I81" s="184"/>
      <c r="J81" s="184"/>
      <c r="K81" s="184"/>
      <c r="L81" s="184"/>
      <c r="M81" s="184"/>
      <c r="N81" s="184"/>
      <c r="O81" s="184"/>
      <c r="P81" s="184"/>
      <c r="Q81" s="184"/>
      <c r="R81" s="184"/>
      <c r="S81" s="184"/>
      <c r="T81" s="184"/>
      <c r="U81" s="184"/>
      <c r="V81" s="184"/>
      <c r="Z81" s="176"/>
    </row>
    <row r="82" spans="2:26" s="177" customFormat="1" ht="30" customHeight="1">
      <c r="B82" s="184"/>
      <c r="C82" s="184"/>
      <c r="D82" s="184"/>
      <c r="E82" s="184"/>
      <c r="F82" s="184"/>
      <c r="G82" s="184"/>
      <c r="H82" s="184"/>
      <c r="I82" s="184"/>
      <c r="J82" s="184"/>
      <c r="K82" s="184"/>
      <c r="L82" s="184"/>
      <c r="M82" s="184"/>
      <c r="N82" s="184"/>
      <c r="O82" s="184"/>
      <c r="P82" s="184"/>
      <c r="Q82" s="184"/>
      <c r="R82" s="184"/>
      <c r="S82" s="184"/>
      <c r="T82" s="184"/>
      <c r="U82" s="184"/>
      <c r="V82" s="184"/>
      <c r="Z82" s="176"/>
    </row>
    <row r="83" spans="2:26" s="177" customFormat="1" ht="30" customHeight="1">
      <c r="B83" s="184"/>
      <c r="C83" s="184"/>
      <c r="D83" s="184"/>
      <c r="E83" s="184"/>
      <c r="F83" s="184"/>
      <c r="G83" s="184"/>
      <c r="H83" s="184"/>
      <c r="I83" s="184"/>
      <c r="J83" s="184"/>
      <c r="K83" s="184"/>
      <c r="L83" s="184"/>
      <c r="M83" s="184"/>
      <c r="N83" s="184"/>
      <c r="O83" s="184"/>
      <c r="P83" s="184"/>
      <c r="Q83" s="184"/>
      <c r="R83" s="184"/>
      <c r="S83" s="184"/>
      <c r="T83" s="184"/>
      <c r="U83" s="184"/>
      <c r="V83" s="184"/>
      <c r="Z83" s="176"/>
    </row>
    <row r="84" spans="2:26" s="177" customFormat="1" ht="30" customHeight="1">
      <c r="B84" s="184"/>
      <c r="C84" s="184"/>
      <c r="D84" s="184"/>
      <c r="E84" s="184"/>
      <c r="F84" s="184"/>
      <c r="G84" s="184"/>
      <c r="H84" s="184"/>
      <c r="I84" s="184"/>
      <c r="J84" s="184"/>
      <c r="K84" s="184"/>
      <c r="L84" s="184"/>
      <c r="M84" s="184"/>
      <c r="N84" s="184"/>
      <c r="O84" s="184"/>
      <c r="P84" s="184"/>
      <c r="Q84" s="184"/>
      <c r="R84" s="184"/>
      <c r="S84" s="184"/>
      <c r="T84" s="184"/>
      <c r="U84" s="184"/>
      <c r="V84" s="184"/>
      <c r="Z84" s="176"/>
    </row>
    <row r="85" spans="2:26" s="177" customFormat="1" ht="30" customHeight="1">
      <c r="B85" s="184"/>
      <c r="C85" s="184"/>
      <c r="D85" s="184"/>
      <c r="E85" s="184"/>
      <c r="F85" s="184"/>
      <c r="G85" s="184"/>
      <c r="H85" s="184"/>
      <c r="I85" s="184"/>
      <c r="J85" s="184"/>
      <c r="K85" s="184"/>
      <c r="L85" s="184"/>
      <c r="M85" s="184"/>
      <c r="N85" s="184"/>
      <c r="O85" s="184"/>
      <c r="P85" s="184"/>
      <c r="Q85" s="184"/>
      <c r="R85" s="184"/>
      <c r="S85" s="184"/>
      <c r="T85" s="184"/>
      <c r="U85" s="184"/>
      <c r="V85" s="184"/>
      <c r="Z85" s="176"/>
    </row>
    <row r="86" spans="2:26" s="177" customFormat="1" ht="30" customHeight="1">
      <c r="B86" s="184"/>
      <c r="C86" s="184"/>
      <c r="D86" s="184"/>
      <c r="E86" s="184"/>
      <c r="F86" s="184"/>
      <c r="G86" s="184"/>
      <c r="H86" s="184"/>
      <c r="I86" s="184"/>
      <c r="J86" s="184"/>
      <c r="K86" s="184"/>
      <c r="L86" s="184"/>
      <c r="M86" s="184"/>
      <c r="N86" s="184"/>
      <c r="O86" s="184"/>
      <c r="P86" s="184"/>
      <c r="Q86" s="184"/>
      <c r="R86" s="184"/>
      <c r="S86" s="184"/>
      <c r="T86" s="184"/>
      <c r="U86" s="184"/>
      <c r="V86" s="184"/>
      <c r="Z86" s="176"/>
    </row>
    <row r="87" spans="2:26" s="177" customFormat="1" ht="30" customHeight="1">
      <c r="B87" s="184"/>
      <c r="C87" s="184"/>
      <c r="D87" s="184"/>
      <c r="E87" s="184"/>
      <c r="F87" s="184"/>
      <c r="G87" s="184"/>
      <c r="H87" s="184"/>
      <c r="I87" s="184"/>
      <c r="J87" s="184"/>
      <c r="K87" s="184"/>
      <c r="L87" s="184"/>
      <c r="M87" s="184"/>
      <c r="N87" s="184"/>
      <c r="O87" s="184"/>
      <c r="P87" s="184"/>
      <c r="Q87" s="184"/>
      <c r="R87" s="184"/>
      <c r="S87" s="184"/>
      <c r="T87" s="184"/>
      <c r="U87" s="184"/>
      <c r="V87" s="184"/>
      <c r="Z87" s="176"/>
    </row>
    <row r="88" spans="2:26" s="177" customFormat="1" ht="30" customHeight="1">
      <c r="B88" s="184"/>
      <c r="C88" s="184"/>
      <c r="D88" s="184"/>
      <c r="E88" s="184"/>
      <c r="F88" s="184"/>
      <c r="G88" s="184"/>
      <c r="H88" s="184"/>
      <c r="I88" s="184"/>
      <c r="J88" s="184"/>
      <c r="K88" s="184"/>
      <c r="L88" s="184"/>
      <c r="M88" s="184"/>
      <c r="N88" s="184"/>
      <c r="O88" s="184"/>
      <c r="P88" s="184"/>
      <c r="Q88" s="184"/>
      <c r="R88" s="184"/>
      <c r="S88" s="184"/>
      <c r="T88" s="184"/>
      <c r="U88" s="184"/>
      <c r="V88" s="184"/>
      <c r="Z88" s="176"/>
    </row>
    <row r="89" spans="2:26" s="177" customFormat="1" ht="30" customHeight="1">
      <c r="B89" s="184"/>
      <c r="C89" s="184"/>
      <c r="D89" s="184"/>
      <c r="E89" s="184"/>
      <c r="F89" s="184"/>
      <c r="G89" s="184"/>
      <c r="H89" s="184"/>
      <c r="I89" s="184"/>
      <c r="J89" s="184"/>
      <c r="K89" s="184"/>
      <c r="L89" s="184"/>
      <c r="M89" s="184"/>
      <c r="N89" s="184"/>
      <c r="O89" s="184"/>
      <c r="P89" s="184"/>
      <c r="Q89" s="184"/>
      <c r="R89" s="184"/>
      <c r="S89" s="184"/>
      <c r="T89" s="184"/>
      <c r="U89" s="184"/>
      <c r="V89" s="184"/>
      <c r="Z89" s="176"/>
    </row>
    <row r="90" spans="2:26" s="177" customFormat="1" ht="30" customHeight="1">
      <c r="B90" s="184"/>
      <c r="C90" s="184"/>
      <c r="D90" s="184"/>
      <c r="E90" s="184"/>
      <c r="F90" s="184"/>
      <c r="G90" s="184"/>
      <c r="H90" s="184"/>
      <c r="I90" s="184"/>
      <c r="J90" s="184"/>
      <c r="K90" s="184"/>
      <c r="L90" s="184"/>
      <c r="M90" s="184"/>
      <c r="N90" s="184"/>
      <c r="O90" s="184"/>
      <c r="P90" s="184"/>
      <c r="Q90" s="184"/>
      <c r="R90" s="184"/>
      <c r="S90" s="184"/>
      <c r="T90" s="184"/>
      <c r="U90" s="184"/>
      <c r="V90" s="184"/>
      <c r="Z90" s="176"/>
    </row>
    <row r="91" spans="2:26" s="177" customFormat="1" ht="30" customHeight="1">
      <c r="B91" s="184"/>
      <c r="C91" s="184"/>
      <c r="D91" s="184"/>
      <c r="E91" s="184"/>
      <c r="F91" s="184"/>
      <c r="G91" s="184"/>
      <c r="H91" s="184"/>
      <c r="I91" s="184"/>
      <c r="J91" s="184"/>
      <c r="K91" s="184"/>
      <c r="L91" s="184"/>
      <c r="M91" s="184"/>
      <c r="N91" s="184"/>
      <c r="O91" s="184"/>
      <c r="P91" s="184"/>
      <c r="Q91" s="184"/>
      <c r="R91" s="184"/>
      <c r="S91" s="184"/>
      <c r="T91" s="184"/>
      <c r="U91" s="184"/>
      <c r="V91" s="184"/>
      <c r="Z91" s="176"/>
    </row>
    <row r="92" spans="2:26" s="177" customFormat="1" ht="30" customHeight="1">
      <c r="B92" s="184"/>
      <c r="C92" s="184"/>
      <c r="D92" s="184"/>
      <c r="E92" s="184"/>
      <c r="F92" s="184"/>
      <c r="G92" s="184"/>
      <c r="H92" s="184"/>
      <c r="I92" s="184"/>
      <c r="J92" s="184"/>
      <c r="K92" s="184"/>
      <c r="L92" s="184"/>
      <c r="M92" s="184"/>
      <c r="N92" s="184"/>
      <c r="O92" s="184"/>
      <c r="P92" s="184"/>
      <c r="Q92" s="184"/>
      <c r="R92" s="184"/>
      <c r="S92" s="184"/>
      <c r="T92" s="184"/>
      <c r="U92" s="184"/>
      <c r="V92" s="184"/>
      <c r="Z92" s="176"/>
    </row>
    <row r="93" spans="2:26" s="177" customFormat="1" ht="30" customHeight="1">
      <c r="B93" s="184"/>
      <c r="C93" s="184"/>
      <c r="D93" s="184"/>
      <c r="E93" s="184"/>
      <c r="F93" s="184"/>
      <c r="G93" s="184"/>
      <c r="H93" s="184"/>
      <c r="I93" s="184"/>
      <c r="J93" s="184"/>
      <c r="K93" s="184"/>
      <c r="L93" s="184"/>
      <c r="M93" s="184"/>
      <c r="N93" s="184"/>
      <c r="O93" s="184"/>
      <c r="P93" s="184"/>
      <c r="Q93" s="184"/>
      <c r="R93" s="184"/>
      <c r="S93" s="184"/>
      <c r="T93" s="184"/>
      <c r="U93" s="184"/>
      <c r="V93" s="184"/>
      <c r="Z93" s="176"/>
    </row>
    <row r="94" spans="2:26" s="177" customFormat="1" ht="30" customHeight="1">
      <c r="B94" s="184"/>
      <c r="C94" s="184"/>
      <c r="D94" s="184"/>
      <c r="E94" s="184"/>
      <c r="F94" s="184"/>
      <c r="G94" s="184"/>
      <c r="H94" s="184"/>
      <c r="I94" s="184"/>
      <c r="J94" s="184"/>
      <c r="K94" s="184"/>
      <c r="L94" s="184"/>
      <c r="M94" s="184"/>
      <c r="N94" s="184"/>
      <c r="O94" s="184"/>
      <c r="P94" s="184"/>
      <c r="Q94" s="184"/>
      <c r="R94" s="184"/>
      <c r="S94" s="184"/>
      <c r="T94" s="184"/>
      <c r="U94" s="184"/>
      <c r="V94" s="184"/>
      <c r="Z94" s="176"/>
    </row>
    <row r="95" spans="2:26" s="177" customFormat="1" ht="30" customHeight="1">
      <c r="B95" s="184"/>
      <c r="C95" s="184"/>
      <c r="D95" s="184"/>
      <c r="E95" s="184"/>
      <c r="F95" s="184"/>
      <c r="G95" s="184"/>
      <c r="H95" s="184"/>
      <c r="I95" s="184"/>
      <c r="J95" s="184"/>
      <c r="K95" s="184"/>
      <c r="L95" s="184"/>
      <c r="M95" s="184"/>
      <c r="N95" s="184"/>
      <c r="O95" s="184"/>
      <c r="P95" s="184"/>
      <c r="Q95" s="184"/>
      <c r="R95" s="184"/>
      <c r="S95" s="184"/>
      <c r="T95" s="184"/>
      <c r="U95" s="184"/>
      <c r="V95" s="184"/>
      <c r="Z95" s="176"/>
    </row>
    <row r="96" spans="2:26" s="177" customFormat="1" ht="30" customHeight="1">
      <c r="B96" s="184"/>
      <c r="C96" s="184"/>
      <c r="D96" s="184"/>
      <c r="E96" s="184"/>
      <c r="F96" s="184"/>
      <c r="G96" s="184"/>
      <c r="H96" s="184"/>
      <c r="I96" s="184"/>
      <c r="J96" s="184"/>
      <c r="K96" s="184"/>
      <c r="L96" s="184"/>
      <c r="M96" s="184"/>
      <c r="N96" s="184"/>
      <c r="O96" s="184"/>
      <c r="P96" s="184"/>
      <c r="Q96" s="184"/>
      <c r="R96" s="184"/>
      <c r="S96" s="184"/>
      <c r="T96" s="184"/>
      <c r="U96" s="184"/>
      <c r="V96" s="184"/>
      <c r="Z96" s="176"/>
    </row>
    <row r="97" spans="2:26" s="177" customFormat="1" ht="30" customHeight="1">
      <c r="B97" s="184"/>
      <c r="C97" s="184"/>
      <c r="D97" s="184"/>
      <c r="E97" s="184"/>
      <c r="F97" s="184"/>
      <c r="G97" s="184"/>
      <c r="H97" s="184"/>
      <c r="I97" s="184"/>
      <c r="J97" s="184"/>
      <c r="K97" s="184"/>
      <c r="L97" s="184"/>
      <c r="M97" s="184"/>
      <c r="N97" s="184"/>
      <c r="O97" s="184"/>
      <c r="P97" s="184"/>
      <c r="Q97" s="184"/>
      <c r="R97" s="184"/>
      <c r="S97" s="184"/>
      <c r="T97" s="184"/>
      <c r="U97" s="184"/>
      <c r="V97" s="184"/>
      <c r="Z97" s="176"/>
    </row>
    <row r="98" spans="2:26" s="177" customFormat="1" ht="30" customHeight="1">
      <c r="B98" s="184"/>
      <c r="C98" s="184"/>
      <c r="D98" s="184"/>
      <c r="E98" s="184"/>
      <c r="F98" s="184"/>
      <c r="G98" s="184"/>
      <c r="H98" s="184"/>
      <c r="I98" s="184"/>
      <c r="J98" s="184"/>
      <c r="K98" s="184"/>
      <c r="L98" s="184"/>
      <c r="M98" s="184"/>
      <c r="N98" s="184"/>
      <c r="O98" s="184"/>
      <c r="P98" s="184"/>
      <c r="Q98" s="184"/>
      <c r="R98" s="184"/>
      <c r="S98" s="184"/>
      <c r="T98" s="184"/>
      <c r="U98" s="184"/>
      <c r="V98" s="184"/>
      <c r="Z98" s="176"/>
    </row>
    <row r="99" spans="2:26" s="177" customFormat="1" ht="30" customHeight="1">
      <c r="B99" s="184"/>
      <c r="C99" s="184"/>
      <c r="D99" s="184"/>
      <c r="E99" s="184"/>
      <c r="F99" s="184"/>
      <c r="G99" s="184"/>
      <c r="H99" s="184"/>
      <c r="I99" s="184"/>
      <c r="J99" s="184"/>
      <c r="K99" s="184"/>
      <c r="L99" s="184"/>
      <c r="M99" s="184"/>
      <c r="N99" s="184"/>
      <c r="O99" s="184"/>
      <c r="P99" s="184"/>
      <c r="Q99" s="184"/>
      <c r="R99" s="184"/>
      <c r="S99" s="184"/>
      <c r="T99" s="184"/>
      <c r="U99" s="184"/>
      <c r="V99" s="184"/>
      <c r="Z99" s="176"/>
    </row>
    <row r="100" spans="2:26" s="177" customFormat="1" ht="30" customHeight="1">
      <c r="B100" s="184"/>
      <c r="C100" s="184"/>
      <c r="D100" s="184"/>
      <c r="E100" s="184"/>
      <c r="F100" s="184"/>
      <c r="G100" s="184"/>
      <c r="H100" s="184"/>
      <c r="I100" s="184"/>
      <c r="J100" s="184"/>
      <c r="K100" s="184"/>
      <c r="L100" s="184"/>
      <c r="M100" s="184"/>
      <c r="N100" s="184"/>
      <c r="O100" s="184"/>
      <c r="P100" s="184"/>
      <c r="Q100" s="184"/>
      <c r="R100" s="184"/>
      <c r="S100" s="184"/>
      <c r="T100" s="184"/>
      <c r="U100" s="184"/>
      <c r="V100" s="184"/>
      <c r="Z100" s="176"/>
    </row>
    <row r="101" spans="2:26" s="177" customFormat="1" ht="30" customHeight="1">
      <c r="B101" s="184"/>
      <c r="C101" s="184"/>
      <c r="D101" s="184"/>
      <c r="E101" s="184"/>
      <c r="F101" s="184"/>
      <c r="G101" s="184"/>
      <c r="H101" s="184"/>
      <c r="I101" s="184"/>
      <c r="J101" s="184"/>
      <c r="K101" s="184"/>
      <c r="L101" s="184"/>
      <c r="M101" s="184"/>
      <c r="N101" s="184"/>
      <c r="O101" s="184"/>
      <c r="P101" s="184"/>
      <c r="Q101" s="184"/>
      <c r="R101" s="184"/>
      <c r="S101" s="184"/>
      <c r="T101" s="184"/>
      <c r="U101" s="184"/>
      <c r="V101" s="184"/>
      <c r="Z101" s="176"/>
    </row>
    <row r="102" spans="2:26" s="177" customFormat="1" ht="30" customHeight="1">
      <c r="B102" s="184"/>
      <c r="C102" s="184"/>
      <c r="D102" s="184"/>
      <c r="E102" s="184"/>
      <c r="F102" s="184"/>
      <c r="G102" s="184"/>
      <c r="H102" s="184"/>
      <c r="I102" s="184"/>
      <c r="J102" s="184"/>
      <c r="K102" s="184"/>
      <c r="L102" s="184"/>
      <c r="M102" s="184"/>
      <c r="N102" s="184"/>
      <c r="O102" s="184"/>
      <c r="P102" s="184"/>
      <c r="Q102" s="184"/>
      <c r="R102" s="184"/>
      <c r="S102" s="184"/>
      <c r="T102" s="184"/>
      <c r="U102" s="184"/>
      <c r="V102" s="184"/>
      <c r="Z102" s="176"/>
    </row>
    <row r="103" spans="2:26" s="177" customFormat="1" ht="30" customHeight="1">
      <c r="B103" s="184"/>
      <c r="C103" s="184"/>
      <c r="D103" s="184"/>
      <c r="E103" s="184"/>
      <c r="F103" s="184"/>
      <c r="G103" s="184"/>
      <c r="H103" s="184"/>
      <c r="I103" s="184"/>
      <c r="J103" s="184"/>
      <c r="K103" s="184"/>
      <c r="L103" s="184"/>
      <c r="M103" s="184"/>
      <c r="N103" s="184"/>
      <c r="O103" s="184"/>
      <c r="P103" s="184"/>
      <c r="Q103" s="184"/>
      <c r="R103" s="184"/>
      <c r="S103" s="184"/>
      <c r="T103" s="184"/>
      <c r="U103" s="184"/>
      <c r="V103" s="184"/>
      <c r="Z103" s="176"/>
    </row>
    <row r="104" spans="2:26" s="177" customFormat="1" ht="30" customHeight="1">
      <c r="B104" s="184"/>
      <c r="C104" s="184"/>
      <c r="D104" s="184"/>
      <c r="E104" s="184"/>
      <c r="F104" s="184"/>
      <c r="G104" s="184"/>
      <c r="H104" s="184"/>
      <c r="I104" s="184"/>
      <c r="J104" s="184"/>
      <c r="K104" s="184"/>
      <c r="L104" s="184"/>
      <c r="M104" s="184"/>
      <c r="N104" s="184"/>
      <c r="O104" s="184"/>
      <c r="P104" s="184"/>
      <c r="Q104" s="184"/>
      <c r="R104" s="184"/>
      <c r="S104" s="184"/>
      <c r="T104" s="184"/>
      <c r="U104" s="184"/>
      <c r="V104" s="184"/>
      <c r="Z104" s="176"/>
    </row>
    <row r="105" spans="2:26" s="177" customFormat="1" ht="30" customHeight="1">
      <c r="B105" s="184"/>
      <c r="C105" s="184"/>
      <c r="D105" s="184"/>
      <c r="E105" s="184"/>
      <c r="F105" s="184"/>
      <c r="G105" s="184"/>
      <c r="H105" s="184"/>
      <c r="I105" s="184"/>
      <c r="J105" s="184"/>
      <c r="K105" s="184"/>
      <c r="L105" s="184"/>
      <c r="M105" s="184"/>
      <c r="N105" s="184"/>
      <c r="O105" s="184"/>
      <c r="P105" s="184"/>
      <c r="Q105" s="184"/>
      <c r="R105" s="184"/>
      <c r="S105" s="184"/>
      <c r="T105" s="184"/>
      <c r="U105" s="184"/>
      <c r="V105" s="184"/>
      <c r="Z105" s="176"/>
    </row>
    <row r="106" spans="2:26" s="177" customFormat="1" ht="30" customHeight="1">
      <c r="B106" s="184"/>
      <c r="C106" s="184"/>
      <c r="D106" s="184"/>
      <c r="E106" s="184"/>
      <c r="F106" s="184"/>
      <c r="G106" s="184"/>
      <c r="H106" s="184"/>
      <c r="I106" s="184"/>
      <c r="J106" s="184"/>
      <c r="K106" s="184"/>
      <c r="L106" s="184"/>
      <c r="M106" s="184"/>
      <c r="N106" s="184"/>
      <c r="O106" s="184"/>
      <c r="P106" s="184"/>
      <c r="Q106" s="184"/>
      <c r="R106" s="184"/>
      <c r="S106" s="184"/>
      <c r="T106" s="184"/>
      <c r="U106" s="184"/>
      <c r="V106" s="184"/>
      <c r="Z106" s="176"/>
    </row>
    <row r="107" spans="2:26" s="177" customFormat="1" ht="30" customHeight="1">
      <c r="B107" s="184"/>
      <c r="C107" s="184"/>
      <c r="D107" s="184"/>
      <c r="E107" s="184"/>
      <c r="F107" s="184"/>
      <c r="G107" s="184"/>
      <c r="H107" s="184"/>
      <c r="I107" s="184"/>
      <c r="J107" s="184"/>
      <c r="K107" s="184"/>
      <c r="L107" s="184"/>
      <c r="M107" s="184"/>
      <c r="N107" s="184"/>
      <c r="O107" s="184"/>
      <c r="P107" s="184"/>
      <c r="Q107" s="184"/>
      <c r="R107" s="184"/>
      <c r="S107" s="184"/>
      <c r="T107" s="184"/>
      <c r="U107" s="184"/>
      <c r="V107" s="184"/>
      <c r="Z107" s="176"/>
    </row>
    <row r="108" spans="2:26" s="177" customFormat="1" ht="30" customHeight="1">
      <c r="B108" s="184"/>
      <c r="C108" s="184"/>
      <c r="D108" s="184"/>
      <c r="E108" s="184"/>
      <c r="F108" s="184"/>
      <c r="G108" s="184"/>
      <c r="H108" s="184"/>
      <c r="I108" s="184"/>
      <c r="J108" s="184"/>
      <c r="K108" s="184"/>
      <c r="L108" s="184"/>
      <c r="M108" s="184"/>
      <c r="N108" s="184"/>
      <c r="O108" s="184"/>
      <c r="P108" s="184"/>
      <c r="Q108" s="184"/>
      <c r="R108" s="184"/>
      <c r="S108" s="184"/>
      <c r="T108" s="184"/>
      <c r="U108" s="184"/>
      <c r="V108" s="184"/>
      <c r="Z108" s="176"/>
    </row>
    <row r="109" spans="2:26" s="177" customFormat="1" ht="30" customHeight="1">
      <c r="B109" s="184"/>
      <c r="C109" s="184"/>
      <c r="D109" s="184"/>
      <c r="E109" s="184"/>
      <c r="F109" s="184"/>
      <c r="G109" s="184"/>
      <c r="H109" s="184"/>
      <c r="I109" s="184"/>
      <c r="J109" s="184"/>
      <c r="K109" s="184"/>
      <c r="L109" s="184"/>
      <c r="M109" s="184"/>
      <c r="N109" s="184"/>
      <c r="O109" s="184"/>
      <c r="P109" s="184"/>
      <c r="Q109" s="184"/>
      <c r="R109" s="184"/>
      <c r="S109" s="184"/>
      <c r="T109" s="184"/>
      <c r="U109" s="184"/>
      <c r="V109" s="184"/>
      <c r="Z109" s="176"/>
    </row>
    <row r="110" spans="2:26" s="177" customFormat="1" ht="30" customHeight="1">
      <c r="B110" s="184"/>
      <c r="C110" s="184"/>
      <c r="D110" s="184"/>
      <c r="E110" s="184"/>
      <c r="F110" s="184"/>
      <c r="G110" s="184"/>
      <c r="H110" s="184"/>
      <c r="I110" s="184"/>
      <c r="J110" s="184"/>
      <c r="K110" s="184"/>
      <c r="L110" s="184"/>
      <c r="M110" s="184"/>
      <c r="N110" s="184"/>
      <c r="O110" s="184"/>
      <c r="P110" s="184"/>
      <c r="Q110" s="184"/>
      <c r="R110" s="184"/>
      <c r="S110" s="184"/>
      <c r="T110" s="184"/>
      <c r="U110" s="184"/>
      <c r="V110" s="184"/>
      <c r="Z110" s="176"/>
    </row>
    <row r="111" spans="2:26" s="177" customFormat="1" ht="30" customHeight="1">
      <c r="B111" s="184"/>
      <c r="C111" s="184"/>
      <c r="D111" s="184"/>
      <c r="E111" s="184"/>
      <c r="F111" s="184"/>
      <c r="G111" s="184"/>
      <c r="H111" s="184"/>
      <c r="I111" s="184"/>
      <c r="J111" s="184"/>
      <c r="K111" s="184"/>
      <c r="L111" s="184"/>
      <c r="M111" s="184"/>
      <c r="N111" s="184"/>
      <c r="O111" s="184"/>
      <c r="P111" s="184"/>
      <c r="Q111" s="184"/>
      <c r="R111" s="184"/>
      <c r="S111" s="184"/>
      <c r="T111" s="184"/>
      <c r="U111" s="184"/>
      <c r="V111" s="184"/>
      <c r="Z111" s="176"/>
    </row>
    <row r="112" spans="2:26" s="177" customFormat="1" ht="30" customHeight="1">
      <c r="B112" s="184"/>
      <c r="C112" s="184"/>
      <c r="D112" s="184"/>
      <c r="E112" s="184"/>
      <c r="F112" s="184"/>
      <c r="G112" s="184"/>
      <c r="H112" s="184"/>
      <c r="I112" s="184"/>
      <c r="J112" s="184"/>
      <c r="K112" s="184"/>
      <c r="L112" s="184"/>
      <c r="M112" s="184"/>
      <c r="N112" s="184"/>
      <c r="O112" s="184"/>
      <c r="P112" s="184"/>
      <c r="Q112" s="184"/>
      <c r="R112" s="184"/>
      <c r="S112" s="184"/>
      <c r="T112" s="184"/>
      <c r="U112" s="184"/>
      <c r="V112" s="184"/>
      <c r="Z112" s="176"/>
    </row>
    <row r="113" spans="2:26" s="177" customFormat="1" ht="30" customHeight="1">
      <c r="B113" s="184"/>
      <c r="C113" s="184"/>
      <c r="D113" s="184"/>
      <c r="E113" s="184"/>
      <c r="F113" s="184"/>
      <c r="G113" s="184"/>
      <c r="H113" s="184"/>
      <c r="I113" s="184"/>
      <c r="J113" s="184"/>
      <c r="K113" s="184"/>
      <c r="L113" s="184"/>
      <c r="M113" s="184"/>
      <c r="N113" s="184"/>
      <c r="O113" s="184"/>
      <c r="P113" s="184"/>
      <c r="Q113" s="184"/>
      <c r="R113" s="184"/>
      <c r="S113" s="184"/>
      <c r="T113" s="184"/>
      <c r="U113" s="184"/>
      <c r="V113" s="184"/>
      <c r="Z113" s="176"/>
    </row>
  </sheetData>
  <sheetProtection algorithmName="SHA-512" hashValue="G2EJhTsyJ8yQzXyUhkss95aZF6DbvAYLL7LpGfJMKES4+4cRx9bw3V9bfI0unb69oC/k0N4tAI4oa7JMSwJwDQ==" saltValue="2yi5v1pDEn47/IGdd/3McA==" spinCount="100000" sheet="1"/>
  <mergeCells count="50">
    <mergeCell ref="W10:Y11"/>
    <mergeCell ref="A12:A13"/>
    <mergeCell ref="W12:Y13"/>
    <mergeCell ref="A14:A15"/>
    <mergeCell ref="W14:Y15"/>
    <mergeCell ref="A10:A11"/>
    <mergeCell ref="F10:G23"/>
    <mergeCell ref="K10:L23"/>
    <mergeCell ref="P10:Q23"/>
    <mergeCell ref="U10:V23"/>
    <mergeCell ref="W22:Y23"/>
    <mergeCell ref="J6:J7"/>
    <mergeCell ref="K6:K7"/>
    <mergeCell ref="V8:V9"/>
    <mergeCell ref="W8:Y9"/>
    <mergeCell ref="W16:Y17"/>
    <mergeCell ref="P6:P7"/>
    <mergeCell ref="Q6:Q7"/>
    <mergeCell ref="N6:N7"/>
    <mergeCell ref="O6:O7"/>
    <mergeCell ref="L6:L7"/>
    <mergeCell ref="R6:R7"/>
    <mergeCell ref="T6:T7"/>
    <mergeCell ref="U6:U7"/>
    <mergeCell ref="W18:Y19"/>
    <mergeCell ref="W20:Y21"/>
    <mergeCell ref="L8:L9"/>
    <mergeCell ref="Q8:Q9"/>
    <mergeCell ref="S6:S7"/>
    <mergeCell ref="M6:M7"/>
    <mergeCell ref="A22:A23"/>
    <mergeCell ref="A16:A17"/>
    <mergeCell ref="A18:A19"/>
    <mergeCell ref="A8:A9"/>
    <mergeCell ref="G8:G9"/>
    <mergeCell ref="A20:A21"/>
    <mergeCell ref="A1:B2"/>
    <mergeCell ref="C1:Y2"/>
    <mergeCell ref="B4:Y4"/>
    <mergeCell ref="A6:A7"/>
    <mergeCell ref="B6:B7"/>
    <mergeCell ref="C6:C7"/>
    <mergeCell ref="D6:D7"/>
    <mergeCell ref="E6:E7"/>
    <mergeCell ref="F6:F7"/>
    <mergeCell ref="G6:G7"/>
    <mergeCell ref="H6:H7"/>
    <mergeCell ref="I6:I7"/>
    <mergeCell ref="V6:V7"/>
    <mergeCell ref="W6:Y7"/>
  </mergeCell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19C83-9B0B-4D5B-9CDF-57C3C668E8A1}">
  <sheetPr>
    <pageSetUpPr fitToPage="1"/>
  </sheetPr>
  <dimension ref="A1:X72"/>
  <sheetViews>
    <sheetView showGridLines="0" topLeftCell="A31" zoomScale="70" zoomScaleNormal="70" workbookViewId="0">
      <selection activeCell="G9" sqref="G9"/>
    </sheetView>
  </sheetViews>
  <sheetFormatPr defaultColWidth="11.42578125" defaultRowHeight="13.9" customHeight="1" zeroHeight="1"/>
  <cols>
    <col min="1" max="1" width="2.42578125" style="2" customWidth="1"/>
    <col min="2" max="3" width="10.85546875" style="12" customWidth="1"/>
    <col min="4" max="4" width="16.140625" style="12" customWidth="1"/>
    <col min="5" max="14" width="15.7109375" style="12" customWidth="1"/>
    <col min="15" max="23" width="15.7109375" style="11" customWidth="1"/>
    <col min="24" max="24" width="1.5703125" style="2" customWidth="1"/>
    <col min="25" max="16384" width="11.42578125" style="2"/>
  </cols>
  <sheetData>
    <row r="1" spans="1:24" ht="16.5">
      <c r="B1" s="2"/>
      <c r="C1" s="2"/>
      <c r="D1" s="2"/>
      <c r="E1" s="2"/>
      <c r="F1" s="2"/>
      <c r="G1" s="2"/>
      <c r="H1" s="2"/>
      <c r="I1" s="2"/>
      <c r="J1" s="2"/>
      <c r="K1" s="2"/>
      <c r="L1" s="2"/>
      <c r="M1" s="2"/>
      <c r="N1" s="2"/>
      <c r="O1" s="2"/>
      <c r="P1" s="2"/>
      <c r="Q1" s="2"/>
      <c r="R1" s="2"/>
      <c r="S1" s="2"/>
      <c r="T1" s="2"/>
      <c r="U1" s="2"/>
      <c r="V1" s="2"/>
      <c r="W1" s="2"/>
    </row>
    <row r="2" spans="1:24" ht="30" customHeight="1">
      <c r="B2" s="304"/>
      <c r="C2" s="304"/>
      <c r="D2" s="304"/>
      <c r="E2" s="304"/>
      <c r="F2" s="312" t="s">
        <v>411</v>
      </c>
      <c r="G2" s="312"/>
      <c r="H2" s="312"/>
      <c r="I2" s="312"/>
      <c r="J2" s="312"/>
      <c r="K2" s="312"/>
      <c r="L2" s="312"/>
      <c r="M2" s="312"/>
      <c r="N2" s="312"/>
      <c r="O2" s="312"/>
      <c r="P2" s="312"/>
      <c r="Q2" s="312"/>
      <c r="R2" s="312"/>
      <c r="S2" s="312"/>
      <c r="T2" s="298" t="s">
        <v>412</v>
      </c>
      <c r="U2" s="299"/>
      <c r="V2" s="299"/>
      <c r="W2" s="300"/>
    </row>
    <row r="3" spans="1:24" ht="30" customHeight="1">
      <c r="B3" s="304"/>
      <c r="C3" s="304"/>
      <c r="D3" s="304"/>
      <c r="E3" s="304"/>
      <c r="F3" s="312"/>
      <c r="G3" s="312"/>
      <c r="H3" s="312"/>
      <c r="I3" s="312"/>
      <c r="J3" s="312"/>
      <c r="K3" s="312"/>
      <c r="L3" s="312"/>
      <c r="M3" s="312"/>
      <c r="N3" s="312"/>
      <c r="O3" s="312"/>
      <c r="P3" s="312"/>
      <c r="Q3" s="312"/>
      <c r="R3" s="312"/>
      <c r="S3" s="312"/>
      <c r="T3" s="298" t="s">
        <v>413</v>
      </c>
      <c r="U3" s="299"/>
      <c r="V3" s="299"/>
      <c r="W3" s="300"/>
    </row>
    <row r="4" spans="1:24" ht="30" customHeight="1">
      <c r="B4" s="304"/>
      <c r="C4" s="304"/>
      <c r="D4" s="304"/>
      <c r="E4" s="304"/>
      <c r="F4" s="312" t="s">
        <v>414</v>
      </c>
      <c r="G4" s="312"/>
      <c r="H4" s="312"/>
      <c r="I4" s="312"/>
      <c r="J4" s="312"/>
      <c r="K4" s="312"/>
      <c r="L4" s="312"/>
      <c r="M4" s="312"/>
      <c r="N4" s="312"/>
      <c r="O4" s="312"/>
      <c r="P4" s="312"/>
      <c r="Q4" s="312"/>
      <c r="R4" s="312"/>
      <c r="S4" s="312"/>
      <c r="T4" s="298" t="s">
        <v>415</v>
      </c>
      <c r="U4" s="299"/>
      <c r="V4" s="299"/>
      <c r="W4" s="300"/>
    </row>
    <row r="5" spans="1:24" ht="30" customHeight="1">
      <c r="B5" s="304"/>
      <c r="C5" s="304"/>
      <c r="D5" s="304"/>
      <c r="E5" s="304"/>
      <c r="F5" s="312"/>
      <c r="G5" s="312"/>
      <c r="H5" s="312"/>
      <c r="I5" s="312"/>
      <c r="J5" s="312"/>
      <c r="K5" s="312"/>
      <c r="L5" s="312"/>
      <c r="M5" s="312"/>
      <c r="N5" s="312"/>
      <c r="O5" s="312"/>
      <c r="P5" s="312"/>
      <c r="Q5" s="312"/>
      <c r="R5" s="312"/>
      <c r="S5" s="312"/>
      <c r="T5" s="301" t="s">
        <v>416</v>
      </c>
      <c r="U5" s="302"/>
      <c r="V5" s="302"/>
      <c r="W5" s="303"/>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417</v>
      </c>
      <c r="Q7" s="309" t="s">
        <v>418</v>
      </c>
      <c r="R7" s="310"/>
      <c r="S7" s="310"/>
      <c r="T7" s="310"/>
      <c r="U7" s="310"/>
      <c r="V7" s="310"/>
      <c r="W7" s="310"/>
      <c r="X7" s="2"/>
    </row>
    <row r="8" spans="1:24" s="1" customFormat="1" ht="24.75" customHeight="1">
      <c r="A8" s="126"/>
      <c r="B8"/>
      <c r="C8"/>
      <c r="D8"/>
      <c r="E8"/>
      <c r="F8"/>
      <c r="G8"/>
      <c r="H8"/>
      <c r="I8"/>
      <c r="J8"/>
      <c r="K8"/>
      <c r="L8"/>
      <c r="M8"/>
      <c r="N8"/>
      <c r="O8"/>
      <c r="P8" s="141" t="s">
        <v>419</v>
      </c>
      <c r="Q8" s="142" t="s">
        <v>420</v>
      </c>
      <c r="R8" s="143" t="s">
        <v>653</v>
      </c>
      <c r="S8" s="142" t="s">
        <v>422</v>
      </c>
      <c r="T8" s="144" t="s">
        <v>654</v>
      </c>
      <c r="U8" s="142" t="s">
        <v>424</v>
      </c>
      <c r="V8" s="311" t="s">
        <v>644</v>
      </c>
      <c r="W8" s="311"/>
      <c r="X8" s="2"/>
    </row>
    <row r="9" spans="1:24" s="1" customFormat="1" ht="24.75" customHeight="1">
      <c r="A9" s="126"/>
      <c r="B9"/>
      <c r="C9"/>
      <c r="D9"/>
      <c r="E9"/>
      <c r="F9"/>
      <c r="G9"/>
      <c r="H9"/>
      <c r="I9"/>
      <c r="J9"/>
      <c r="K9"/>
      <c r="L9"/>
      <c r="M9"/>
      <c r="N9"/>
      <c r="O9"/>
      <c r="P9" s="141" t="s">
        <v>426</v>
      </c>
      <c r="Q9" s="142" t="s">
        <v>420</v>
      </c>
      <c r="R9" s="143" t="s">
        <v>427</v>
      </c>
      <c r="S9" s="142" t="s">
        <v>422</v>
      </c>
      <c r="T9" s="144" t="s">
        <v>428</v>
      </c>
      <c r="U9" s="142" t="s">
        <v>424</v>
      </c>
      <c r="V9" s="311" t="s">
        <v>429</v>
      </c>
      <c r="W9" s="311"/>
      <c r="X9" s="2"/>
    </row>
    <row r="10" spans="1:24" customFormat="1" ht="12" customHeight="1">
      <c r="A10" s="127"/>
      <c r="P10" s="107"/>
      <c r="Q10" s="107"/>
      <c r="R10" s="107"/>
      <c r="S10" s="107"/>
      <c r="T10" s="107"/>
      <c r="U10" s="107"/>
      <c r="V10" s="107"/>
      <c r="W10" s="107"/>
    </row>
    <row r="11" spans="1:24" ht="33" customHeight="1">
      <c r="A11" s="126"/>
      <c r="B11" s="305" t="s">
        <v>430</v>
      </c>
      <c r="C11" s="306"/>
      <c r="D11" s="306"/>
      <c r="E11" s="306"/>
      <c r="F11" s="306"/>
      <c r="G11" s="306"/>
      <c r="H11" s="306"/>
      <c r="I11" s="306"/>
      <c r="J11" s="306"/>
      <c r="K11" s="306"/>
      <c r="L11" s="306"/>
      <c r="M11" s="306"/>
      <c r="N11" s="306"/>
      <c r="O11" s="306"/>
      <c r="P11" s="306"/>
      <c r="Q11" s="306"/>
      <c r="R11" s="306"/>
      <c r="S11" s="306"/>
      <c r="T11" s="306"/>
      <c r="U11" s="306"/>
      <c r="V11" s="307"/>
      <c r="W11" s="308"/>
    </row>
    <row r="12" spans="1:24" ht="12" customHeight="1">
      <c r="A12" s="126"/>
      <c r="B12" s="260"/>
      <c r="C12" s="261"/>
      <c r="D12" s="261"/>
      <c r="E12" s="261"/>
      <c r="F12" s="261"/>
      <c r="G12" s="261"/>
      <c r="H12" s="261"/>
      <c r="I12" s="261"/>
      <c r="J12" s="261"/>
      <c r="K12" s="261"/>
      <c r="L12" s="261"/>
      <c r="M12" s="261"/>
      <c r="N12" s="261"/>
      <c r="O12" s="261"/>
      <c r="P12" s="261"/>
      <c r="Q12" s="261"/>
      <c r="R12" s="261"/>
      <c r="S12" s="261"/>
      <c r="T12" s="261"/>
      <c r="U12" s="261"/>
      <c r="V12" s="261"/>
      <c r="W12" s="262"/>
    </row>
    <row r="13" spans="1:24" ht="44.25" customHeight="1">
      <c r="A13" s="126"/>
      <c r="B13" s="365" t="s">
        <v>431</v>
      </c>
      <c r="C13" s="365"/>
      <c r="D13" s="365"/>
      <c r="E13" s="268"/>
      <c r="F13" s="338" t="s">
        <v>40</v>
      </c>
      <c r="G13" s="338"/>
      <c r="H13" s="338"/>
      <c r="I13" s="338"/>
      <c r="J13" s="338"/>
      <c r="K13" s="338"/>
      <c r="L13" s="338"/>
      <c r="M13" s="338"/>
      <c r="N13" s="338"/>
      <c r="O13" s="338"/>
      <c r="P13" s="338"/>
      <c r="Q13" s="338"/>
      <c r="R13" s="338"/>
      <c r="S13" s="338"/>
      <c r="T13" s="338"/>
      <c r="U13" s="338"/>
      <c r="V13" s="338"/>
      <c r="W13" s="339"/>
      <c r="X13" s="126"/>
    </row>
    <row r="14" spans="1:24" ht="46.5" customHeight="1">
      <c r="A14" s="5"/>
      <c r="B14" s="263" t="s">
        <v>432</v>
      </c>
      <c r="C14" s="264"/>
      <c r="D14" s="264"/>
      <c r="E14" s="264"/>
      <c r="F14" s="265" t="str">
        <f>IFERROR(VLOOKUP(PROCES,'Objetivos procesos '!C3:D28,2,FALSE)," ")</f>
        <v>Adquirir los bienes, servicios y obras requeridos por la entidad, mediante la realización de procesos de selección de contratistas, aplicando los principios que rigen la contratación administrativa y normatividad legal vigente, con el fin de garantizar la transparencia, eficiencia y cumplimiento de los objetivos institucionales.</v>
      </c>
      <c r="G14" s="266"/>
      <c r="H14" s="266"/>
      <c r="I14" s="266"/>
      <c r="J14" s="266"/>
      <c r="K14" s="266"/>
      <c r="L14" s="266"/>
      <c r="M14" s="266"/>
      <c r="N14" s="266"/>
      <c r="O14" s="266"/>
      <c r="P14" s="266"/>
      <c r="Q14" s="266"/>
      <c r="R14" s="266"/>
      <c r="S14" s="266"/>
      <c r="T14" s="266"/>
      <c r="U14" s="266"/>
      <c r="V14" s="266"/>
      <c r="W14" s="267"/>
      <c r="X14" s="6"/>
    </row>
    <row r="15" spans="1:24" ht="46.5" customHeight="1">
      <c r="A15" s="5"/>
      <c r="B15" s="357" t="s">
        <v>433</v>
      </c>
      <c r="C15" s="358"/>
      <c r="D15" s="358"/>
      <c r="E15" s="359"/>
      <c r="F15" s="373" t="s">
        <v>434</v>
      </c>
      <c r="G15" s="374"/>
      <c r="H15" s="374"/>
      <c r="I15" s="374"/>
      <c r="J15" s="374"/>
      <c r="K15" s="374"/>
      <c r="L15" s="374"/>
      <c r="M15" s="374"/>
      <c r="N15" s="374"/>
      <c r="O15" s="374"/>
      <c r="P15" s="374"/>
      <c r="Q15" s="374"/>
      <c r="R15" s="374"/>
      <c r="S15" s="374"/>
      <c r="T15" s="374"/>
      <c r="U15" s="374"/>
      <c r="V15" s="374"/>
      <c r="W15" s="375"/>
      <c r="X15" s="6"/>
    </row>
    <row r="16" spans="1:24" ht="32.25" customHeight="1">
      <c r="B16" s="376" t="s">
        <v>435</v>
      </c>
      <c r="C16" s="366"/>
      <c r="D16" s="366"/>
      <c r="E16" s="377"/>
      <c r="F16" s="378" t="str">
        <f>IFERROR(VLOOKUP(PROCES,'Objetivos procesos '!C3:E28,3,FALSE)," ")</f>
        <v>María Eugenia Salinas García</v>
      </c>
      <c r="G16" s="379"/>
      <c r="H16" s="379"/>
      <c r="I16" s="379"/>
      <c r="J16" s="379"/>
      <c r="K16" s="379"/>
      <c r="L16" s="379"/>
      <c r="M16" s="379"/>
      <c r="N16" s="379"/>
      <c r="O16" s="379"/>
      <c r="P16" s="379"/>
      <c r="Q16" s="379"/>
      <c r="R16" s="379"/>
      <c r="S16" s="379"/>
      <c r="T16" s="379"/>
      <c r="U16" s="379"/>
      <c r="V16" s="379"/>
      <c r="W16" s="380"/>
      <c r="X16" s="6"/>
    </row>
    <row r="17" spans="2:24" ht="59.25" customHeight="1">
      <c r="B17" s="357" t="s">
        <v>436</v>
      </c>
      <c r="C17" s="366"/>
      <c r="D17" s="366"/>
      <c r="E17" s="366"/>
      <c r="F17" s="354" t="s">
        <v>613</v>
      </c>
      <c r="G17" s="355"/>
      <c r="H17" s="355"/>
      <c r="I17" s="355"/>
      <c r="J17" s="355"/>
      <c r="K17" s="355"/>
      <c r="L17" s="355"/>
      <c r="M17" s="355"/>
      <c r="N17" s="355"/>
      <c r="O17" s="355"/>
      <c r="P17" s="355"/>
      <c r="Q17" s="355"/>
      <c r="R17" s="355"/>
      <c r="S17" s="355"/>
      <c r="T17" s="355"/>
      <c r="U17" s="355"/>
      <c r="V17" s="355"/>
      <c r="W17" s="356"/>
      <c r="X17" s="126"/>
    </row>
    <row r="18" spans="2:24" ht="18" customHeight="1">
      <c r="B18" s="340"/>
      <c r="C18" s="341"/>
      <c r="D18" s="341"/>
      <c r="E18" s="341"/>
      <c r="F18" s="341"/>
      <c r="G18" s="341"/>
      <c r="H18" s="341"/>
      <c r="I18" s="341"/>
      <c r="J18" s="341"/>
      <c r="K18" s="341"/>
      <c r="L18" s="341"/>
      <c r="M18" s="341"/>
      <c r="N18" s="341"/>
      <c r="O18" s="341"/>
      <c r="P18" s="341"/>
      <c r="Q18" s="341"/>
      <c r="R18" s="341"/>
      <c r="S18" s="341"/>
      <c r="T18" s="341"/>
      <c r="U18" s="341"/>
      <c r="V18" s="341"/>
      <c r="W18" s="342"/>
      <c r="X18" s="6"/>
    </row>
    <row r="19" spans="2:24" ht="33" customHeight="1">
      <c r="B19" s="305" t="s">
        <v>438</v>
      </c>
      <c r="C19" s="306"/>
      <c r="D19" s="306"/>
      <c r="E19" s="306"/>
      <c r="F19" s="306"/>
      <c r="G19" s="306"/>
      <c r="H19" s="306"/>
      <c r="I19" s="306"/>
      <c r="J19" s="306"/>
      <c r="K19" s="306"/>
      <c r="L19" s="306"/>
      <c r="M19" s="306"/>
      <c r="N19" s="306"/>
      <c r="O19" s="306"/>
      <c r="P19" s="306"/>
      <c r="Q19" s="306"/>
      <c r="R19" s="306"/>
      <c r="S19" s="306"/>
      <c r="T19" s="306"/>
      <c r="U19" s="306"/>
      <c r="V19" s="307"/>
      <c r="W19" s="308"/>
      <c r="X19" s="6"/>
    </row>
    <row r="20" spans="2:24" ht="12" customHeight="1">
      <c r="B20" s="340"/>
      <c r="C20" s="341"/>
      <c r="D20" s="341"/>
      <c r="E20" s="341"/>
      <c r="F20" s="341"/>
      <c r="G20" s="341"/>
      <c r="H20" s="341"/>
      <c r="I20" s="341"/>
      <c r="J20" s="341"/>
      <c r="K20" s="341"/>
      <c r="L20" s="341"/>
      <c r="M20" s="341"/>
      <c r="N20" s="341"/>
      <c r="O20" s="341"/>
      <c r="P20" s="341"/>
      <c r="Q20" s="341"/>
      <c r="R20" s="341"/>
      <c r="S20" s="341"/>
      <c r="T20" s="341"/>
      <c r="U20" s="341"/>
      <c r="V20" s="341"/>
      <c r="W20" s="342"/>
      <c r="X20" s="6"/>
    </row>
    <row r="21" spans="2:24" ht="27" customHeight="1">
      <c r="B21" s="268" t="s">
        <v>439</v>
      </c>
      <c r="C21" s="269"/>
      <c r="D21" s="269"/>
      <c r="E21" s="272" t="s">
        <v>655</v>
      </c>
      <c r="F21" s="272"/>
      <c r="G21" s="272"/>
      <c r="H21" s="272"/>
      <c r="I21" s="272"/>
      <c r="J21" s="272"/>
      <c r="K21" s="272"/>
      <c r="L21" s="272"/>
      <c r="M21" s="273"/>
      <c r="N21" s="273"/>
      <c r="O21" s="272"/>
      <c r="P21" s="272"/>
      <c r="Q21" s="272"/>
      <c r="R21" s="272"/>
      <c r="S21" s="272"/>
      <c r="T21" s="272"/>
      <c r="U21" s="272"/>
      <c r="V21" s="274"/>
      <c r="W21" s="275"/>
      <c r="X21" s="126"/>
    </row>
    <row r="22" spans="2:24" ht="27" customHeight="1">
      <c r="B22" s="270" t="s">
        <v>441</v>
      </c>
      <c r="C22" s="271"/>
      <c r="D22" s="271"/>
      <c r="E22" s="272" t="s">
        <v>656</v>
      </c>
      <c r="F22" s="272"/>
      <c r="G22" s="272"/>
      <c r="H22" s="272"/>
      <c r="I22" s="272"/>
      <c r="J22" s="272"/>
      <c r="K22" s="272"/>
      <c r="L22" s="272"/>
      <c r="M22" s="273"/>
      <c r="N22" s="273"/>
      <c r="O22" s="272"/>
      <c r="P22" s="272"/>
      <c r="Q22" s="272"/>
      <c r="R22" s="272"/>
      <c r="S22" s="272"/>
      <c r="T22" s="272"/>
      <c r="U22" s="272"/>
      <c r="V22" s="274"/>
      <c r="W22" s="275"/>
    </row>
    <row r="23" spans="2:24" ht="27" customHeight="1">
      <c r="B23" s="357" t="s">
        <v>443</v>
      </c>
      <c r="C23" s="358"/>
      <c r="D23" s="359"/>
      <c r="E23" s="274" t="s">
        <v>444</v>
      </c>
      <c r="F23" s="363"/>
      <c r="G23" s="363"/>
      <c r="H23" s="363"/>
      <c r="I23" s="363"/>
      <c r="J23" s="363"/>
      <c r="K23" s="363"/>
      <c r="L23" s="363"/>
      <c r="M23" s="363"/>
      <c r="N23" s="363"/>
      <c r="O23" s="363"/>
      <c r="P23" s="363"/>
      <c r="Q23" s="363"/>
      <c r="R23" s="363"/>
      <c r="S23" s="363"/>
      <c r="T23" s="363"/>
      <c r="U23" s="363"/>
      <c r="V23" s="363"/>
      <c r="W23" s="364"/>
    </row>
    <row r="24" spans="2:24" ht="83.25" customHeight="1">
      <c r="B24" s="270" t="s">
        <v>445</v>
      </c>
      <c r="C24" s="271"/>
      <c r="D24" s="271"/>
      <c r="E24" s="381" t="s">
        <v>446</v>
      </c>
      <c r="F24" s="382"/>
      <c r="G24" s="353" t="s">
        <v>657</v>
      </c>
      <c r="H24" s="353"/>
      <c r="I24" s="353"/>
      <c r="J24" s="353"/>
      <c r="K24" s="353"/>
      <c r="L24" s="108"/>
      <c r="M24" s="309" t="s">
        <v>448</v>
      </c>
      <c r="N24" s="309"/>
      <c r="O24" s="309"/>
      <c r="P24" s="309"/>
      <c r="Q24" s="337" t="s">
        <v>658</v>
      </c>
      <c r="R24" s="338"/>
      <c r="S24" s="338"/>
      <c r="T24" s="338"/>
      <c r="U24" s="338"/>
      <c r="V24" s="338"/>
      <c r="W24" s="339"/>
    </row>
    <row r="25" spans="2:24" ht="89.25" customHeight="1">
      <c r="B25" s="270"/>
      <c r="C25" s="271"/>
      <c r="D25" s="271"/>
      <c r="E25" s="351" t="s">
        <v>450</v>
      </c>
      <c r="F25" s="352"/>
      <c r="G25" s="334" t="s">
        <v>659</v>
      </c>
      <c r="H25" s="334"/>
      <c r="I25" s="334"/>
      <c r="J25" s="334"/>
      <c r="K25" s="334"/>
      <c r="L25" s="109"/>
      <c r="M25" s="370" t="s">
        <v>448</v>
      </c>
      <c r="N25" s="371"/>
      <c r="O25" s="371"/>
      <c r="P25" s="372"/>
      <c r="Q25" s="337" t="s">
        <v>658</v>
      </c>
      <c r="R25" s="338"/>
      <c r="S25" s="338"/>
      <c r="T25" s="338"/>
      <c r="U25" s="338"/>
      <c r="V25" s="338"/>
      <c r="W25" s="339"/>
    </row>
    <row r="26" spans="2:24" ht="18" customHeight="1">
      <c r="B26" s="340"/>
      <c r="C26" s="341"/>
      <c r="D26" s="341"/>
      <c r="E26" s="341"/>
      <c r="F26" s="341"/>
      <c r="G26" s="341"/>
      <c r="H26" s="341"/>
      <c r="I26" s="341"/>
      <c r="J26" s="341"/>
      <c r="K26" s="341"/>
      <c r="L26" s="341"/>
      <c r="M26" s="341"/>
      <c r="N26" s="341"/>
      <c r="O26" s="341"/>
      <c r="P26" s="341"/>
      <c r="Q26" s="341"/>
      <c r="R26" s="341"/>
      <c r="S26" s="341"/>
      <c r="T26" s="341"/>
      <c r="U26" s="341"/>
      <c r="V26" s="341"/>
      <c r="W26" s="342"/>
      <c r="X26" s="6"/>
    </row>
    <row r="27" spans="2:24" ht="89.25" customHeight="1">
      <c r="B27" s="271" t="s">
        <v>452</v>
      </c>
      <c r="C27" s="271"/>
      <c r="D27" s="271"/>
      <c r="E27" s="452" t="s">
        <v>660</v>
      </c>
      <c r="F27" s="344"/>
      <c r="G27" s="344"/>
      <c r="H27" s="344"/>
      <c r="I27" s="344"/>
      <c r="J27" s="344"/>
      <c r="K27" s="344"/>
      <c r="L27" s="344"/>
      <c r="M27" s="344"/>
      <c r="N27" s="344"/>
      <c r="O27" s="344"/>
      <c r="P27" s="344"/>
      <c r="Q27" s="344"/>
      <c r="R27" s="344"/>
      <c r="S27" s="344"/>
      <c r="T27" s="344"/>
      <c r="U27" s="344"/>
      <c r="V27" s="344"/>
      <c r="W27" s="345"/>
    </row>
    <row r="28" spans="2:24" ht="16.5">
      <c r="B28" s="326"/>
      <c r="C28" s="327"/>
      <c r="D28" s="327"/>
      <c r="E28" s="327"/>
      <c r="F28" s="327"/>
      <c r="G28" s="327"/>
      <c r="H28" s="327"/>
      <c r="I28" s="327"/>
      <c r="J28" s="327"/>
      <c r="K28" s="327"/>
      <c r="L28" s="327"/>
      <c r="M28" s="327"/>
      <c r="N28" s="327"/>
      <c r="O28" s="327"/>
      <c r="P28" s="327"/>
      <c r="Q28" s="327"/>
      <c r="R28" s="327"/>
      <c r="S28" s="327"/>
      <c r="T28" s="327"/>
      <c r="U28" s="327"/>
      <c r="V28" s="327"/>
      <c r="W28" s="328"/>
    </row>
    <row r="29" spans="2:24" ht="32.25" customHeight="1">
      <c r="B29" s="346" t="s">
        <v>454</v>
      </c>
      <c r="C29" s="347"/>
      <c r="D29" s="347"/>
      <c r="E29" s="347"/>
      <c r="F29" s="348"/>
      <c r="G29" s="349" t="s">
        <v>14</v>
      </c>
      <c r="H29" s="350"/>
      <c r="I29" s="309" t="s">
        <v>455</v>
      </c>
      <c r="J29" s="309"/>
      <c r="K29" s="309"/>
      <c r="L29" s="367" t="s">
        <v>456</v>
      </c>
      <c r="M29" s="368"/>
      <c r="N29" s="368"/>
      <c r="O29" s="368"/>
      <c r="P29" s="368"/>
      <c r="Q29" s="368"/>
      <c r="R29" s="369"/>
      <c r="S29" s="310" t="s">
        <v>457</v>
      </c>
      <c r="T29" s="310"/>
      <c r="U29" s="276"/>
      <c r="V29" s="277"/>
      <c r="W29" s="278"/>
    </row>
    <row r="30" spans="2:24" ht="62.25" customHeight="1">
      <c r="B30" s="313" t="s">
        <v>458</v>
      </c>
      <c r="C30" s="314"/>
      <c r="D30" s="315"/>
      <c r="E30" s="316" t="s">
        <v>8</v>
      </c>
      <c r="F30" s="317"/>
      <c r="G30" s="320" t="s">
        <v>459</v>
      </c>
      <c r="H30" s="314"/>
      <c r="I30" s="315"/>
      <c r="J30" s="318">
        <v>0.85</v>
      </c>
      <c r="K30" s="319"/>
      <c r="L30" s="320" t="s">
        <v>460</v>
      </c>
      <c r="M30" s="314"/>
      <c r="N30" s="314"/>
      <c r="O30" s="315"/>
      <c r="P30" s="323" t="s">
        <v>661</v>
      </c>
      <c r="Q30" s="324"/>
      <c r="R30" s="324"/>
      <c r="S30" s="324"/>
      <c r="T30" s="324"/>
      <c r="U30" s="324"/>
      <c r="V30" s="324"/>
      <c r="W30" s="325"/>
    </row>
    <row r="31" spans="2:24" ht="18" customHeight="1">
      <c r="B31" s="326"/>
      <c r="C31" s="327"/>
      <c r="D31" s="327"/>
      <c r="E31" s="327"/>
      <c r="F31" s="327"/>
      <c r="G31" s="327"/>
      <c r="H31" s="327"/>
      <c r="I31" s="327"/>
      <c r="J31" s="327"/>
      <c r="K31" s="327"/>
      <c r="L31" s="327"/>
      <c r="M31" s="327"/>
      <c r="N31" s="327"/>
      <c r="O31" s="327"/>
      <c r="P31" s="327"/>
      <c r="Q31" s="327"/>
      <c r="R31" s="327"/>
      <c r="S31" s="327"/>
      <c r="T31" s="327"/>
      <c r="U31" s="327"/>
      <c r="V31" s="327"/>
      <c r="W31" s="328"/>
    </row>
    <row r="32" spans="2:24" ht="33" customHeight="1">
      <c r="B32" s="281" t="s">
        <v>462</v>
      </c>
      <c r="C32" s="282"/>
      <c r="D32" s="282"/>
      <c r="E32" s="282"/>
      <c r="F32" s="282"/>
      <c r="G32" s="282"/>
      <c r="H32" s="282"/>
      <c r="I32" s="282"/>
      <c r="J32" s="282"/>
      <c r="K32" s="282"/>
      <c r="L32" s="282"/>
      <c r="M32" s="282"/>
      <c r="N32" s="282"/>
      <c r="O32" s="282"/>
      <c r="P32" s="282"/>
      <c r="Q32" s="282"/>
      <c r="R32" s="282"/>
      <c r="S32" s="282"/>
      <c r="T32" s="282"/>
      <c r="U32" s="282"/>
      <c r="V32" s="283"/>
      <c r="W32" s="284"/>
    </row>
    <row r="33" spans="2:23" ht="12" customHeight="1" thickBot="1">
      <c r="B33" s="329"/>
      <c r="C33" s="330"/>
      <c r="D33" s="330"/>
      <c r="E33" s="330"/>
      <c r="F33" s="330"/>
      <c r="G33" s="330"/>
      <c r="H33" s="330"/>
      <c r="I33" s="330"/>
      <c r="J33" s="330"/>
      <c r="K33" s="330"/>
      <c r="L33" s="330"/>
      <c r="M33" s="330"/>
      <c r="N33" s="330"/>
      <c r="O33" s="330"/>
      <c r="P33" s="330"/>
      <c r="Q33" s="330"/>
      <c r="R33" s="330"/>
      <c r="S33" s="330"/>
      <c r="T33" s="330"/>
      <c r="U33" s="330"/>
      <c r="V33" s="330"/>
      <c r="W33" s="331"/>
    </row>
    <row r="34" spans="2:23" s="7" customFormat="1" ht="39.75" customHeight="1">
      <c r="B34" s="321" t="s">
        <v>463</v>
      </c>
      <c r="C34" s="322"/>
      <c r="D34" s="322"/>
      <c r="E34" s="158" t="s">
        <v>464</v>
      </c>
      <c r="F34" s="158" t="s">
        <v>465</v>
      </c>
      <c r="G34" s="159" t="s">
        <v>466</v>
      </c>
      <c r="H34" s="145" t="s">
        <v>467</v>
      </c>
      <c r="I34" s="160" t="s">
        <v>468</v>
      </c>
      <c r="J34" s="158" t="s">
        <v>469</v>
      </c>
      <c r="K34" s="159" t="s">
        <v>470</v>
      </c>
      <c r="L34" s="145" t="s">
        <v>471</v>
      </c>
      <c r="M34" s="145" t="s">
        <v>472</v>
      </c>
      <c r="N34" s="160" t="s">
        <v>473</v>
      </c>
      <c r="O34" s="158" t="s">
        <v>474</v>
      </c>
      <c r="P34" s="159" t="s">
        <v>475</v>
      </c>
      <c r="Q34" s="145" t="s">
        <v>476</v>
      </c>
      <c r="R34" s="160" t="s">
        <v>477</v>
      </c>
      <c r="S34" s="158" t="s">
        <v>478</v>
      </c>
      <c r="T34" s="159" t="s">
        <v>479</v>
      </c>
      <c r="U34" s="145" t="s">
        <v>480</v>
      </c>
      <c r="V34" s="145" t="s">
        <v>481</v>
      </c>
      <c r="W34" s="145" t="s">
        <v>482</v>
      </c>
    </row>
    <row r="35" spans="2:23" s="8" customFormat="1" ht="20.25" customHeight="1">
      <c r="B35" s="279" t="s">
        <v>483</v>
      </c>
      <c r="C35" s="280"/>
      <c r="D35" s="280"/>
      <c r="E35" s="110">
        <f>'3_Reg_TramiteCertificaciones'!C8</f>
        <v>0</v>
      </c>
      <c r="F35" s="110">
        <f>'3_Reg_TramiteCertificaciones'!D8</f>
        <v>0</v>
      </c>
      <c r="G35" s="110">
        <f>'3_Reg_TramiteCertificaciones'!E8</f>
        <v>64</v>
      </c>
      <c r="H35" s="112">
        <f>+IFERROR(SUM(E35:G35),"")</f>
        <v>64</v>
      </c>
      <c r="I35" s="113">
        <f>'3_Reg_TramiteCertificaciones'!H8</f>
        <v>0</v>
      </c>
      <c r="J35" s="113">
        <f>'3_Reg_TramiteCertificaciones'!I8</f>
        <v>0</v>
      </c>
      <c r="K35" s="113">
        <f>'3_Reg_TramiteCertificaciones'!J8</f>
        <v>0</v>
      </c>
      <c r="L35" s="112">
        <f>+IFERROR(SUM(I35:K35),"")</f>
        <v>0</v>
      </c>
      <c r="M35" s="112">
        <f>IFERROR(SUM(E35:G35,I35:K35),"")</f>
        <v>64</v>
      </c>
      <c r="N35" s="113">
        <f>'3_Reg_TramiteCertificaciones'!M8</f>
        <v>0</v>
      </c>
      <c r="O35" s="113">
        <f>'3_Reg_TramiteCertificaciones'!N8</f>
        <v>0</v>
      </c>
      <c r="P35" s="113">
        <f>'3_Reg_TramiteCertificaciones'!O8</f>
        <v>0</v>
      </c>
      <c r="Q35" s="112">
        <f>+IFERROR(SUM(N35:P35),"")</f>
        <v>0</v>
      </c>
      <c r="R35" s="113">
        <f>'3_Reg_TramiteCertificaciones'!R8</f>
        <v>0</v>
      </c>
      <c r="S35" s="113">
        <f>'3_Reg_TramiteCertificaciones'!S8</f>
        <v>0</v>
      </c>
      <c r="T35" s="113">
        <f>'3_Reg_TramiteCertificaciones'!T8</f>
        <v>0</v>
      </c>
      <c r="U35" s="112">
        <f>+IFERROR(SUM(R35:T35),"")</f>
        <v>0</v>
      </c>
      <c r="V35" s="112">
        <f>IFERROR(SUM(N35:P35,R35:T35),"")</f>
        <v>0</v>
      </c>
      <c r="W35" s="131">
        <f>IF(SUM(E35,F35,G35,I35,J35,K35,N35,O35,P35,R35,S35,T35)=0,"",SUM(E35,F35,G35,I35,J35,K35,N35,O35,P35,R35,S35,T35))</f>
        <v>64</v>
      </c>
    </row>
    <row r="36" spans="2:23" s="8" customFormat="1" ht="20.25" customHeight="1">
      <c r="B36" s="279" t="s">
        <v>484</v>
      </c>
      <c r="C36" s="280"/>
      <c r="D36" s="280"/>
      <c r="E36" s="110">
        <f>'3_Reg_TramiteCertificaciones'!C9</f>
        <v>0</v>
      </c>
      <c r="F36" s="110">
        <f>'3_Reg_TramiteCertificaciones'!D9</f>
        <v>0</v>
      </c>
      <c r="G36" s="110">
        <f>'3_Reg_TramiteCertificaciones'!E9</f>
        <v>79</v>
      </c>
      <c r="H36" s="112">
        <f>+IFERROR(SUM(E36:G36),"")</f>
        <v>79</v>
      </c>
      <c r="I36" s="113">
        <f>'3_Reg_TramiteCertificaciones'!H9</f>
        <v>0</v>
      </c>
      <c r="J36" s="113">
        <f>'3_Reg_TramiteCertificaciones'!I9</f>
        <v>0</v>
      </c>
      <c r="K36" s="113">
        <f>'3_Reg_TramiteCertificaciones'!J9</f>
        <v>0</v>
      </c>
      <c r="L36" s="112">
        <f>+IFERROR(SUM(I36:K36),"")</f>
        <v>0</v>
      </c>
      <c r="M36" s="112">
        <f>IFERROR(SUM(E36:G36,I36:K36),"")</f>
        <v>79</v>
      </c>
      <c r="N36" s="113">
        <f>'3_Reg_TramiteCertificaciones'!M9</f>
        <v>0</v>
      </c>
      <c r="O36" s="113">
        <f>'3_Reg_TramiteCertificaciones'!N9</f>
        <v>0</v>
      </c>
      <c r="P36" s="113">
        <f>'3_Reg_TramiteCertificaciones'!O9</f>
        <v>0</v>
      </c>
      <c r="Q36" s="112">
        <f>+IFERROR(SUM(N36:P36),"")</f>
        <v>0</v>
      </c>
      <c r="R36" s="113">
        <f>'3_Reg_TramiteCertificaciones'!R9</f>
        <v>0</v>
      </c>
      <c r="S36" s="113">
        <f>'3_Reg_TramiteCertificaciones'!S9</f>
        <v>0</v>
      </c>
      <c r="T36" s="113">
        <f>'3_Reg_TramiteCertificaciones'!T9</f>
        <v>0</v>
      </c>
      <c r="U36" s="112">
        <f>+IFERROR(SUM(R36:T36),"")</f>
        <v>0</v>
      </c>
      <c r="V36" s="112">
        <f>IFERROR(SUM(N36:P36,R36:T36),"")</f>
        <v>0</v>
      </c>
      <c r="W36" s="131">
        <f>IF(SUM(E36,F36,G36,I36,J36,K36,N36,O36,P36,R36,S36,T36)=0,"",SUM(E36,F36,G36,I36,J36,K36,N36,O36,P36,R36,S36,T36))</f>
        <v>79</v>
      </c>
    </row>
    <row r="37" spans="2:23" s="9" customFormat="1" ht="21" customHeight="1">
      <c r="B37" s="295" t="s">
        <v>485</v>
      </c>
      <c r="C37" s="296"/>
      <c r="D37" s="296"/>
      <c r="E37" s="114" t="str">
        <f>IF($E$23="DESCENDENTE","",IF($E$23&lt;&gt;"ASCENDENTE","",IFERROR(E35/E36,"")))</f>
        <v/>
      </c>
      <c r="F37" s="114" t="str">
        <f t="shared" ref="F37:W37" si="0">IF($E$23="DESCENDENTE","",IF($E$23&lt;&gt;"ASCENDENTE","",IFERROR(F35/F36,"")))</f>
        <v/>
      </c>
      <c r="G37" s="115">
        <f t="shared" si="0"/>
        <v>0.810126582278481</v>
      </c>
      <c r="H37" s="130">
        <f t="shared" si="0"/>
        <v>0.810126582278481</v>
      </c>
      <c r="I37" s="117" t="str">
        <f t="shared" si="0"/>
        <v/>
      </c>
      <c r="J37" s="114" t="str">
        <f t="shared" si="0"/>
        <v/>
      </c>
      <c r="K37" s="115" t="str">
        <f t="shared" si="0"/>
        <v/>
      </c>
      <c r="L37" s="130" t="str">
        <f t="shared" si="0"/>
        <v/>
      </c>
      <c r="M37" s="130">
        <f t="shared" si="0"/>
        <v>0.810126582278481</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f t="shared" si="0"/>
        <v>0.810126582278481</v>
      </c>
    </row>
    <row r="38" spans="2:23" s="9" customFormat="1" ht="21" customHeight="1">
      <c r="B38" s="295" t="s">
        <v>486</v>
      </c>
      <c r="C38" s="296"/>
      <c r="D38" s="297"/>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95" t="s">
        <v>487</v>
      </c>
      <c r="C39" s="296"/>
      <c r="D39" s="297"/>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95" t="s">
        <v>488</v>
      </c>
      <c r="C40" s="296"/>
      <c r="D40" s="296"/>
      <c r="E40" s="114">
        <f>IF($J$30="","",$J$30)</f>
        <v>0.85</v>
      </c>
      <c r="F40" s="114">
        <f t="shared" ref="F40:G40" si="2">IF($J$30="","",$J$30)</f>
        <v>0.85</v>
      </c>
      <c r="G40" s="114">
        <f t="shared" si="2"/>
        <v>0.85</v>
      </c>
      <c r="H40" s="130">
        <f>IF($J$30="","",$J$30)</f>
        <v>0.85</v>
      </c>
      <c r="I40" s="114">
        <f>IF($J$30="","",$J$30)</f>
        <v>0.85</v>
      </c>
      <c r="J40" s="114">
        <f t="shared" ref="J40:K40" si="3">IF($J$30="","",$J$30)</f>
        <v>0.85</v>
      </c>
      <c r="K40" s="114">
        <f t="shared" si="3"/>
        <v>0.85</v>
      </c>
      <c r="L40" s="130">
        <f>IF($J$30="","",$J$30)</f>
        <v>0.85</v>
      </c>
      <c r="M40" s="130">
        <f>IF($J$30="","",$J$30)</f>
        <v>0.85</v>
      </c>
      <c r="N40" s="117">
        <f t="shared" ref="N40:O40" si="4">IF($J$30="","",$J$30)</f>
        <v>0.85</v>
      </c>
      <c r="O40" s="114">
        <f t="shared" si="4"/>
        <v>0.85</v>
      </c>
      <c r="P40" s="115">
        <f>IF($J$30="","",$J$30)</f>
        <v>0.85</v>
      </c>
      <c r="Q40" s="130">
        <f>IF($J$30="","",$J$30)</f>
        <v>0.85</v>
      </c>
      <c r="R40" s="114">
        <f t="shared" ref="R40:S40" si="5">IF($J$30="","",$J$30)</f>
        <v>0.85</v>
      </c>
      <c r="S40" s="114">
        <f t="shared" si="5"/>
        <v>0.85</v>
      </c>
      <c r="T40" s="115">
        <f>IF($J$30="","",$J$30)</f>
        <v>0.85</v>
      </c>
      <c r="U40" s="130">
        <f>IF($J$30="","",$J$30)</f>
        <v>0.85</v>
      </c>
      <c r="V40" s="130">
        <f>IF($J$30="","",$J$30)</f>
        <v>0.85</v>
      </c>
      <c r="W40" s="130">
        <f>IF($J$30="","",$J$30)</f>
        <v>0.85</v>
      </c>
    </row>
    <row r="41" spans="2:23" s="9" customFormat="1" ht="27.75" customHeight="1" thickBot="1">
      <c r="B41" s="335" t="s">
        <v>489</v>
      </c>
      <c r="C41" s="336"/>
      <c r="D41" s="336"/>
      <c r="E41" s="209" t="str">
        <f>IFERROR(IF(((E35/E36)/E40)&lt;0,"",MIN((E35/E36)/E40,1)),"")</f>
        <v/>
      </c>
      <c r="F41" s="209" t="str">
        <f t="shared" ref="F41:W41" si="6">IFERROR(IF(((F35/F36)/F40)&lt;0,"",MIN((F35/F36)/F40,1)),"")</f>
        <v/>
      </c>
      <c r="G41" s="211">
        <f t="shared" si="6"/>
        <v>0.95309009679821299</v>
      </c>
      <c r="H41" s="116">
        <f t="shared" si="6"/>
        <v>0.95309009679821299</v>
      </c>
      <c r="I41" s="210" t="str">
        <f t="shared" si="6"/>
        <v/>
      </c>
      <c r="J41" s="209" t="str">
        <f t="shared" si="6"/>
        <v/>
      </c>
      <c r="K41" s="211" t="str">
        <f t="shared" si="6"/>
        <v/>
      </c>
      <c r="L41" s="116" t="str">
        <f t="shared" si="6"/>
        <v/>
      </c>
      <c r="M41" s="116">
        <f t="shared" si="6"/>
        <v>0.95309009679821299</v>
      </c>
      <c r="N41" s="210" t="str">
        <f t="shared" si="6"/>
        <v/>
      </c>
      <c r="O41" s="209" t="str">
        <f t="shared" si="6"/>
        <v/>
      </c>
      <c r="P41" s="211" t="str">
        <f t="shared" si="6"/>
        <v/>
      </c>
      <c r="Q41" s="116" t="str">
        <f t="shared" si="6"/>
        <v/>
      </c>
      <c r="R41" s="210" t="str">
        <f t="shared" si="6"/>
        <v/>
      </c>
      <c r="S41" s="209" t="str">
        <f t="shared" si="6"/>
        <v/>
      </c>
      <c r="T41" s="211" t="str">
        <f t="shared" si="6"/>
        <v/>
      </c>
      <c r="U41" s="116" t="str">
        <f t="shared" si="6"/>
        <v/>
      </c>
      <c r="V41" s="116" t="str">
        <f t="shared" si="6"/>
        <v/>
      </c>
      <c r="W41" s="116">
        <f t="shared" si="6"/>
        <v>0.95309009679821299</v>
      </c>
    </row>
    <row r="42" spans="2:23" s="9" customFormat="1" ht="32.25" hidden="1" customHeight="1" thickBot="1">
      <c r="B42" s="332" t="s">
        <v>490</v>
      </c>
      <c r="C42" s="333"/>
      <c r="D42" s="333"/>
      <c r="E42" s="155" t="str">
        <f>(IFERROR((#REF!/E35)/E40,""))</f>
        <v/>
      </c>
      <c r="F42" s="155" t="str">
        <f t="shared" ref="F42:W42" si="7">(IFERROR((F35/F36)/F40,""))</f>
        <v/>
      </c>
      <c r="G42" s="156">
        <f t="shared" si="7"/>
        <v>0.95309009679821299</v>
      </c>
      <c r="H42" s="154">
        <f t="shared" si="7"/>
        <v>0.95309009679821299</v>
      </c>
      <c r="I42" s="157" t="str">
        <f t="shared" si="7"/>
        <v/>
      </c>
      <c r="J42" s="155" t="str">
        <f t="shared" si="7"/>
        <v/>
      </c>
      <c r="K42" s="156" t="str">
        <f t="shared" si="7"/>
        <v/>
      </c>
      <c r="L42" s="154" t="str">
        <f t="shared" si="7"/>
        <v/>
      </c>
      <c r="M42" s="154">
        <f t="shared" si="7"/>
        <v>0.95309009679821299</v>
      </c>
      <c r="N42" s="157" t="str">
        <f t="shared" si="7"/>
        <v/>
      </c>
      <c r="O42" s="155" t="str">
        <f t="shared" si="7"/>
        <v/>
      </c>
      <c r="P42" s="156" t="str">
        <f t="shared" si="7"/>
        <v/>
      </c>
      <c r="Q42" s="154" t="str">
        <f t="shared" si="7"/>
        <v/>
      </c>
      <c r="R42" s="157" t="str">
        <f t="shared" si="7"/>
        <v/>
      </c>
      <c r="S42" s="155" t="str">
        <f t="shared" si="7"/>
        <v/>
      </c>
      <c r="T42" s="156" t="str">
        <f t="shared" si="7"/>
        <v/>
      </c>
      <c r="U42" s="154" t="str">
        <f t="shared" si="7"/>
        <v/>
      </c>
      <c r="V42" s="154" t="str">
        <f t="shared" si="7"/>
        <v/>
      </c>
      <c r="W42" s="154">
        <f t="shared" si="7"/>
        <v>0.95309009679821299</v>
      </c>
    </row>
    <row r="43" spans="2:23" s="9" customFormat="1" ht="14.25" thickBot="1">
      <c r="B43" s="291"/>
      <c r="C43" s="292"/>
      <c r="D43" s="292"/>
      <c r="E43" s="292"/>
      <c r="F43" s="292"/>
      <c r="G43" s="292"/>
      <c r="H43" s="293"/>
      <c r="I43" s="292"/>
      <c r="J43" s="292"/>
      <c r="K43" s="292"/>
      <c r="L43" s="293"/>
      <c r="M43" s="293"/>
      <c r="N43" s="292"/>
      <c r="O43" s="292"/>
      <c r="P43" s="292"/>
      <c r="Q43" s="293"/>
      <c r="R43" s="292"/>
      <c r="S43" s="292"/>
      <c r="T43" s="292"/>
      <c r="U43" s="293"/>
      <c r="V43" s="293"/>
      <c r="W43" s="294"/>
    </row>
    <row r="44" spans="2:23" ht="15" customHeight="1">
      <c r="B44" s="118"/>
      <c r="C44" s="119"/>
      <c r="D44" s="119"/>
      <c r="E44" s="119"/>
      <c r="F44" s="119"/>
      <c r="G44" s="119"/>
      <c r="H44" s="119"/>
      <c r="I44" s="119"/>
      <c r="J44" s="119"/>
      <c r="K44" s="119"/>
      <c r="L44" s="120"/>
      <c r="M44" s="119"/>
      <c r="N44" s="285" t="s">
        <v>491</v>
      </c>
      <c r="O44" s="286"/>
      <c r="P44" s="286"/>
      <c r="Q44" s="286"/>
      <c r="R44" s="286"/>
      <c r="S44" s="286"/>
      <c r="T44" s="286"/>
      <c r="U44" s="286"/>
      <c r="V44" s="286"/>
      <c r="W44" s="287"/>
    </row>
    <row r="45" spans="2:23" ht="15" customHeight="1">
      <c r="B45" s="121"/>
      <c r="C45" s="106"/>
      <c r="D45" s="106"/>
      <c r="E45" s="106"/>
      <c r="F45" s="106"/>
      <c r="G45" s="106"/>
      <c r="H45" s="106"/>
      <c r="I45" s="106"/>
      <c r="J45" s="106"/>
      <c r="K45" s="106"/>
      <c r="L45" s="122"/>
      <c r="M45" s="106"/>
      <c r="N45" s="288"/>
      <c r="O45" s="289"/>
      <c r="P45" s="289"/>
      <c r="Q45" s="289"/>
      <c r="R45" s="289"/>
      <c r="S45" s="289"/>
      <c r="T45" s="289"/>
      <c r="U45" s="289"/>
      <c r="V45" s="289"/>
      <c r="W45" s="290"/>
    </row>
    <row r="46" spans="2:23" ht="23.25" customHeight="1">
      <c r="B46" s="121"/>
      <c r="C46" s="106"/>
      <c r="D46" s="106"/>
      <c r="E46" s="106"/>
      <c r="F46" s="106"/>
      <c r="G46" s="106"/>
      <c r="H46" s="106"/>
      <c r="I46" s="106"/>
      <c r="J46" s="106"/>
      <c r="K46" s="106"/>
      <c r="L46" s="122"/>
      <c r="M46" s="106"/>
      <c r="N46" s="384" t="s">
        <v>662</v>
      </c>
      <c r="O46" s="385"/>
      <c r="P46" s="385"/>
      <c r="Q46" s="385"/>
      <c r="R46" s="385"/>
      <c r="S46" s="385"/>
      <c r="T46" s="385"/>
      <c r="U46" s="385"/>
      <c r="V46" s="385"/>
      <c r="W46" s="386"/>
    </row>
    <row r="47" spans="2:23" ht="23.25" customHeight="1">
      <c r="B47" s="121"/>
      <c r="C47" s="106"/>
      <c r="D47" s="106"/>
      <c r="E47" s="106"/>
      <c r="F47" s="106"/>
      <c r="G47" s="106"/>
      <c r="H47" s="106"/>
      <c r="I47" s="106"/>
      <c r="J47" s="106"/>
      <c r="K47" s="106"/>
      <c r="L47" s="122"/>
      <c r="M47" s="106"/>
      <c r="N47" s="387"/>
      <c r="O47" s="388"/>
      <c r="P47" s="388"/>
      <c r="Q47" s="388"/>
      <c r="R47" s="388"/>
      <c r="S47" s="388"/>
      <c r="T47" s="388"/>
      <c r="U47" s="388"/>
      <c r="V47" s="388"/>
      <c r="W47" s="389"/>
    </row>
    <row r="48" spans="2:23" ht="23.25" customHeight="1">
      <c r="B48" s="121"/>
      <c r="C48" s="106"/>
      <c r="D48" s="106"/>
      <c r="E48" s="106"/>
      <c r="F48" s="106"/>
      <c r="G48" s="106"/>
      <c r="H48" s="106"/>
      <c r="I48" s="106"/>
      <c r="J48" s="106"/>
      <c r="K48" s="106"/>
      <c r="L48" s="122"/>
      <c r="M48" s="106"/>
      <c r="N48" s="390"/>
      <c r="O48" s="391"/>
      <c r="P48" s="391"/>
      <c r="Q48" s="391"/>
      <c r="R48" s="391"/>
      <c r="S48" s="391"/>
      <c r="T48" s="391"/>
      <c r="U48" s="391"/>
      <c r="V48" s="391"/>
      <c r="W48" s="392"/>
    </row>
    <row r="49" spans="2:23" ht="33" customHeight="1">
      <c r="B49" s="121"/>
      <c r="C49" s="106"/>
      <c r="D49" s="106"/>
      <c r="E49" s="106"/>
      <c r="F49" s="106"/>
      <c r="G49" s="106"/>
      <c r="H49" s="106"/>
      <c r="I49" s="106"/>
      <c r="J49" s="106"/>
      <c r="K49" s="106"/>
      <c r="L49" s="122"/>
      <c r="M49" s="106"/>
      <c r="N49" s="384" t="s">
        <v>493</v>
      </c>
      <c r="O49" s="385"/>
      <c r="P49" s="385"/>
      <c r="Q49" s="385"/>
      <c r="R49" s="385"/>
      <c r="S49" s="385"/>
      <c r="T49" s="385"/>
      <c r="U49" s="385"/>
      <c r="V49" s="385"/>
      <c r="W49" s="386"/>
    </row>
    <row r="50" spans="2:23" ht="33" customHeight="1">
      <c r="B50" s="121"/>
      <c r="C50" s="106"/>
      <c r="D50" s="106"/>
      <c r="E50" s="106"/>
      <c r="F50" s="106"/>
      <c r="G50" s="106"/>
      <c r="H50" s="106"/>
      <c r="I50" s="106"/>
      <c r="J50" s="106"/>
      <c r="K50" s="106"/>
      <c r="L50" s="122"/>
      <c r="M50" s="106"/>
      <c r="N50" s="390"/>
      <c r="O50" s="391"/>
      <c r="P50" s="391"/>
      <c r="Q50" s="391"/>
      <c r="R50" s="391"/>
      <c r="S50" s="391"/>
      <c r="T50" s="391"/>
      <c r="U50" s="391"/>
      <c r="V50" s="391"/>
      <c r="W50" s="392"/>
    </row>
    <row r="51" spans="2:23" ht="33" customHeight="1">
      <c r="B51" s="121"/>
      <c r="C51" s="106"/>
      <c r="D51" s="106"/>
      <c r="E51" s="106"/>
      <c r="F51" s="106"/>
      <c r="G51" s="106"/>
      <c r="H51" s="106"/>
      <c r="I51" s="106"/>
      <c r="J51" s="106"/>
      <c r="K51" s="106"/>
      <c r="L51" s="122"/>
      <c r="M51" s="106"/>
      <c r="N51" s="384" t="s">
        <v>494</v>
      </c>
      <c r="O51" s="385"/>
      <c r="P51" s="385"/>
      <c r="Q51" s="385"/>
      <c r="R51" s="385"/>
      <c r="S51" s="385"/>
      <c r="T51" s="385"/>
      <c r="U51" s="385"/>
      <c r="V51" s="385"/>
      <c r="W51" s="386"/>
    </row>
    <row r="52" spans="2:23" ht="33" customHeight="1">
      <c r="B52" s="121"/>
      <c r="C52" s="106"/>
      <c r="D52" s="106"/>
      <c r="E52" s="106"/>
      <c r="F52" s="106"/>
      <c r="G52" s="106"/>
      <c r="H52" s="106"/>
      <c r="I52" s="106"/>
      <c r="J52" s="106"/>
      <c r="K52" s="106"/>
      <c r="L52" s="122"/>
      <c r="M52" s="106"/>
      <c r="N52" s="390"/>
      <c r="O52" s="391"/>
      <c r="P52" s="391"/>
      <c r="Q52" s="391"/>
      <c r="R52" s="391"/>
      <c r="S52" s="391"/>
      <c r="T52" s="391"/>
      <c r="U52" s="391"/>
      <c r="V52" s="391"/>
      <c r="W52" s="392"/>
    </row>
    <row r="53" spans="2:23" ht="23.25" customHeight="1">
      <c r="B53" s="121"/>
      <c r="C53" s="106"/>
      <c r="D53" s="106"/>
      <c r="E53" s="106"/>
      <c r="F53" s="106"/>
      <c r="G53" s="106"/>
      <c r="H53" s="106"/>
      <c r="I53" s="106"/>
      <c r="J53" s="106"/>
      <c r="K53" s="106"/>
      <c r="L53" s="122"/>
      <c r="M53" s="106"/>
      <c r="N53" s="393" t="s">
        <v>495</v>
      </c>
      <c r="O53" s="393"/>
      <c r="P53" s="393"/>
      <c r="Q53" s="393"/>
      <c r="R53" s="393"/>
      <c r="S53" s="393"/>
      <c r="T53" s="393"/>
      <c r="U53" s="393"/>
      <c r="V53" s="393"/>
      <c r="W53" s="393"/>
    </row>
    <row r="54" spans="2:23" ht="23.25" customHeight="1">
      <c r="B54" s="121"/>
      <c r="C54" s="106"/>
      <c r="D54" s="106"/>
      <c r="E54" s="106"/>
      <c r="F54" s="106"/>
      <c r="G54" s="106"/>
      <c r="H54" s="106"/>
      <c r="I54" s="106"/>
      <c r="J54" s="106"/>
      <c r="K54" s="106"/>
      <c r="L54" s="122"/>
      <c r="M54" s="106"/>
      <c r="N54" s="393"/>
      <c r="O54" s="393"/>
      <c r="P54" s="393"/>
      <c r="Q54" s="393"/>
      <c r="R54" s="393"/>
      <c r="S54" s="393"/>
      <c r="T54" s="393"/>
      <c r="U54" s="393"/>
      <c r="V54" s="393"/>
      <c r="W54" s="393"/>
    </row>
    <row r="55" spans="2:23" ht="23.25" customHeight="1">
      <c r="B55" s="121"/>
      <c r="C55" s="106"/>
      <c r="D55" s="106"/>
      <c r="E55" s="106"/>
      <c r="F55" s="106"/>
      <c r="G55" s="106"/>
      <c r="H55" s="106"/>
      <c r="I55" s="106"/>
      <c r="J55" s="106"/>
      <c r="K55" s="106"/>
      <c r="L55" s="122"/>
      <c r="M55" s="106"/>
      <c r="N55" s="393"/>
      <c r="O55" s="393"/>
      <c r="P55" s="393"/>
      <c r="Q55" s="393"/>
      <c r="R55" s="393"/>
      <c r="S55" s="393"/>
      <c r="T55" s="393"/>
      <c r="U55" s="393"/>
      <c r="V55" s="393"/>
      <c r="W55" s="393"/>
    </row>
    <row r="56" spans="2:23" ht="15" customHeight="1">
      <c r="B56" s="121"/>
      <c r="C56" s="106"/>
      <c r="D56" s="106"/>
      <c r="E56" s="106"/>
      <c r="F56" s="106"/>
      <c r="G56" s="106"/>
      <c r="H56" s="106"/>
      <c r="I56" s="106"/>
      <c r="J56" s="106"/>
      <c r="K56" s="106"/>
      <c r="L56" s="122"/>
      <c r="M56" s="106"/>
      <c r="N56" s="404" t="s">
        <v>496</v>
      </c>
      <c r="O56" s="405"/>
      <c r="P56" s="405"/>
      <c r="Q56" s="405"/>
      <c r="R56" s="405"/>
      <c r="S56" s="405"/>
      <c r="T56" s="405"/>
      <c r="U56" s="405"/>
      <c r="V56" s="405"/>
      <c r="W56" s="406"/>
    </row>
    <row r="57" spans="2:23" ht="15" customHeight="1">
      <c r="B57" s="121"/>
      <c r="C57" s="106"/>
      <c r="D57" s="106"/>
      <c r="E57" s="106"/>
      <c r="F57" s="106"/>
      <c r="G57" s="106"/>
      <c r="H57" s="106"/>
      <c r="I57" s="106"/>
      <c r="J57" s="106"/>
      <c r="K57" s="106"/>
      <c r="L57" s="122"/>
      <c r="M57" s="106"/>
      <c r="N57" s="288"/>
      <c r="O57" s="289"/>
      <c r="P57" s="289"/>
      <c r="Q57" s="289"/>
      <c r="R57" s="289"/>
      <c r="S57" s="289"/>
      <c r="T57" s="289"/>
      <c r="U57" s="289"/>
      <c r="V57" s="289"/>
      <c r="W57" s="290"/>
    </row>
    <row r="58" spans="2:23" ht="29.25" customHeight="1">
      <c r="B58" s="121"/>
      <c r="C58" s="106"/>
      <c r="D58" s="106"/>
      <c r="E58" s="106"/>
      <c r="F58" s="106"/>
      <c r="G58" s="106"/>
      <c r="H58" s="106"/>
      <c r="I58" s="106"/>
      <c r="J58" s="106"/>
      <c r="K58" s="106"/>
      <c r="L58" s="122"/>
      <c r="M58" s="106"/>
      <c r="N58" s="394" t="s">
        <v>497</v>
      </c>
      <c r="O58" s="395"/>
      <c r="P58" s="395"/>
      <c r="Q58" s="396"/>
      <c r="R58" s="258" t="s">
        <v>498</v>
      </c>
      <c r="S58" s="258"/>
      <c r="T58" s="360" t="s">
        <v>499</v>
      </c>
      <c r="U58" s="258"/>
      <c r="V58" s="408"/>
      <c r="W58" s="409"/>
    </row>
    <row r="59" spans="2:23" ht="15" customHeight="1">
      <c r="B59" s="121"/>
      <c r="C59" s="106"/>
      <c r="D59" s="106"/>
      <c r="E59" s="106"/>
      <c r="F59" s="106"/>
      <c r="G59" s="106"/>
      <c r="H59" s="106"/>
      <c r="I59" s="106"/>
      <c r="J59" s="106"/>
      <c r="K59" s="106"/>
      <c r="L59" s="122"/>
      <c r="M59" s="106"/>
      <c r="N59" s="397"/>
      <c r="O59" s="398"/>
      <c r="P59" s="398"/>
      <c r="Q59" s="399"/>
      <c r="R59" s="259"/>
      <c r="S59" s="259"/>
      <c r="T59" s="362"/>
      <c r="U59" s="259"/>
      <c r="V59" s="410"/>
      <c r="W59" s="411"/>
    </row>
    <row r="60" spans="2:23" ht="15" customHeight="1">
      <c r="B60" s="121"/>
      <c r="C60" s="106"/>
      <c r="D60" s="106"/>
      <c r="E60" s="106"/>
      <c r="F60" s="106"/>
      <c r="G60" s="106"/>
      <c r="H60" s="106"/>
      <c r="I60" s="106"/>
      <c r="J60" s="106"/>
      <c r="K60" s="106"/>
      <c r="L60" s="122"/>
      <c r="M60" s="106"/>
      <c r="N60" s="394" t="s">
        <v>500</v>
      </c>
      <c r="O60" s="395"/>
      <c r="P60" s="395"/>
      <c r="Q60" s="396"/>
      <c r="R60" s="403" t="s">
        <v>498</v>
      </c>
      <c r="S60" s="403"/>
      <c r="T60" s="360" t="s">
        <v>499</v>
      </c>
      <c r="U60" s="258"/>
      <c r="V60" s="410"/>
      <c r="W60" s="411"/>
    </row>
    <row r="61" spans="2:23" ht="15" customHeight="1">
      <c r="B61" s="121"/>
      <c r="C61" s="106"/>
      <c r="D61" s="106"/>
      <c r="E61" s="106"/>
      <c r="F61" s="106"/>
      <c r="G61" s="106"/>
      <c r="H61" s="106"/>
      <c r="I61" s="106"/>
      <c r="J61" s="106"/>
      <c r="K61" s="106"/>
      <c r="L61" s="122"/>
      <c r="M61" s="106"/>
      <c r="N61" s="400"/>
      <c r="O61" s="401"/>
      <c r="P61" s="401"/>
      <c r="Q61" s="402"/>
      <c r="R61" s="403"/>
      <c r="S61" s="403"/>
      <c r="T61" s="361"/>
      <c r="U61" s="407"/>
      <c r="V61" s="410"/>
      <c r="W61" s="411"/>
    </row>
    <row r="62" spans="2:23" ht="15" customHeight="1" thickBot="1">
      <c r="B62" s="123"/>
      <c r="C62" s="124"/>
      <c r="D62" s="124"/>
      <c r="E62" s="124"/>
      <c r="F62" s="124"/>
      <c r="G62" s="124"/>
      <c r="H62" s="124"/>
      <c r="I62" s="124"/>
      <c r="J62" s="124"/>
      <c r="K62" s="124"/>
      <c r="L62" s="125"/>
      <c r="M62" s="124"/>
      <c r="N62" s="397"/>
      <c r="O62" s="398"/>
      <c r="P62" s="398"/>
      <c r="Q62" s="399"/>
      <c r="R62" s="403"/>
      <c r="S62" s="403"/>
      <c r="T62" s="362"/>
      <c r="U62" s="259"/>
      <c r="V62" s="412"/>
      <c r="W62" s="413"/>
    </row>
    <row r="63" spans="2:23" ht="16.5">
      <c r="B63" s="10"/>
      <c r="C63" s="10"/>
      <c r="D63" s="10"/>
      <c r="E63" s="10"/>
      <c r="F63" s="10"/>
      <c r="G63" s="10"/>
      <c r="H63" s="10"/>
      <c r="I63" s="10"/>
      <c r="J63" s="10"/>
      <c r="K63" s="10"/>
      <c r="L63" s="10"/>
      <c r="M63" s="10"/>
      <c r="N63" s="10"/>
      <c r="O63" s="10"/>
      <c r="P63" s="10"/>
    </row>
    <row r="64" spans="2:23" ht="16.5">
      <c r="B64" s="383" t="s">
        <v>501</v>
      </c>
      <c r="C64" s="383"/>
      <c r="D64" s="383"/>
      <c r="E64" s="383"/>
      <c r="F64" s="383"/>
      <c r="G64" s="383"/>
      <c r="H64" s="383"/>
      <c r="I64" s="383"/>
      <c r="J64" s="383"/>
      <c r="K64" s="383"/>
      <c r="L64" s="383"/>
      <c r="O64" s="10"/>
      <c r="P64" s="10"/>
    </row>
    <row r="65" spans="2:23" ht="16.5">
      <c r="B65" s="10" t="s">
        <v>501</v>
      </c>
      <c r="O65" s="10"/>
      <c r="P65" s="10"/>
    </row>
    <row r="66" spans="2:23" ht="16.5">
      <c r="B66" s="12" t="s">
        <v>502</v>
      </c>
      <c r="F66" s="12" t="s">
        <v>503</v>
      </c>
      <c r="G66" s="12" t="s">
        <v>504</v>
      </c>
      <c r="H66" s="12" t="s">
        <v>505</v>
      </c>
      <c r="I66" s="12" t="s">
        <v>506</v>
      </c>
      <c r="J66" s="12" t="s">
        <v>507</v>
      </c>
      <c r="O66" s="10"/>
      <c r="P66" s="10"/>
      <c r="Q66" s="10"/>
      <c r="R66" s="10"/>
      <c r="S66" s="10"/>
      <c r="T66" s="10"/>
      <c r="U66" s="10"/>
      <c r="V66" s="10"/>
      <c r="W66" s="10"/>
    </row>
    <row r="67" spans="2:23" ht="16.5">
      <c r="B67" s="12" t="s">
        <v>501</v>
      </c>
      <c r="F67" s="13">
        <f>+H37</f>
        <v>0.810126582278481</v>
      </c>
      <c r="G67" s="13" t="str">
        <f>+L37</f>
        <v/>
      </c>
      <c r="H67" s="13" t="str">
        <f>+Q37</f>
        <v/>
      </c>
      <c r="I67" s="13" t="str">
        <f>+U37</f>
        <v/>
      </c>
      <c r="J67" s="13">
        <f>+W37</f>
        <v>0.810126582278481</v>
      </c>
      <c r="N67" s="14"/>
      <c r="O67" s="15"/>
      <c r="P67" s="15"/>
      <c r="Q67" s="15"/>
      <c r="R67" s="15"/>
      <c r="S67" s="10"/>
      <c r="T67" s="10"/>
      <c r="U67" s="10"/>
      <c r="V67" s="10"/>
      <c r="W67" s="10"/>
    </row>
    <row r="68" spans="2:23" ht="16.5" hidden="1">
      <c r="F68" s="14">
        <f>+H40</f>
        <v>0.85</v>
      </c>
      <c r="G68" s="14">
        <f>+L40</f>
        <v>0.85</v>
      </c>
      <c r="H68" s="14">
        <f>+Q40</f>
        <v>0.85</v>
      </c>
      <c r="I68" s="14">
        <f>+U40</f>
        <v>0.85</v>
      </c>
      <c r="J68" s="14">
        <f>+W40</f>
        <v>0.85</v>
      </c>
      <c r="K68" s="14"/>
      <c r="L68" s="14"/>
      <c r="M68" s="14"/>
      <c r="O68" s="10"/>
      <c r="P68" s="10"/>
      <c r="Q68" s="10"/>
      <c r="R68" s="10"/>
      <c r="S68" s="10"/>
      <c r="T68" s="10"/>
      <c r="U68" s="10"/>
      <c r="V68" s="10"/>
      <c r="W68" s="10"/>
    </row>
    <row r="69" spans="2:23" ht="16.5" hidden="1">
      <c r="F69" s="13">
        <f>+H41</f>
        <v>0.95309009679821299</v>
      </c>
      <c r="G69" s="13" t="str">
        <f>+L41</f>
        <v/>
      </c>
      <c r="H69" s="13" t="str">
        <f>+Q41</f>
        <v/>
      </c>
      <c r="I69" s="13" t="str">
        <f>+U41</f>
        <v/>
      </c>
      <c r="J69" s="13">
        <f>+W41</f>
        <v>0.95309009679821299</v>
      </c>
      <c r="O69" s="10"/>
      <c r="P69" s="10"/>
      <c r="Q69" s="10"/>
      <c r="R69" s="10"/>
      <c r="S69" s="10"/>
      <c r="T69" s="10"/>
      <c r="U69" s="10"/>
      <c r="V69" s="10"/>
      <c r="W69" s="10"/>
    </row>
    <row r="70" spans="2:23" ht="16.5" hidden="1">
      <c r="O70" s="10"/>
      <c r="P70" s="10"/>
    </row>
    <row r="71" spans="2:23" ht="16.5" hidden="1">
      <c r="O71" s="10"/>
      <c r="P71" s="10"/>
    </row>
    <row r="72" spans="2:23" ht="16.5" hidden="1">
      <c r="O72" s="10"/>
      <c r="P72" s="10"/>
    </row>
  </sheetData>
  <sheetProtection algorithmName="SHA-512" hashValue="ZJwrJTAhdXekIGxg+GD24BGStgCE8Mu9wa9Vr1P+zK8kvTUThf6GkUJiaag+6vJccu45+xdmlrVD3Ni7p9cS6w==" saltValue="uCJGwFVTrrnBuYqp8qAS7w==" spinCount="100000" sheet="1"/>
  <mergeCells count="87">
    <mergeCell ref="T60:T62"/>
    <mergeCell ref="U60:U62"/>
    <mergeCell ref="B64:L64"/>
    <mergeCell ref="N56:W57"/>
    <mergeCell ref="N58:Q59"/>
    <mergeCell ref="R58:R59"/>
    <mergeCell ref="S58:S59"/>
    <mergeCell ref="T58:T59"/>
    <mergeCell ref="U58:U59"/>
    <mergeCell ref="V58:W62"/>
    <mergeCell ref="N60:Q62"/>
    <mergeCell ref="R60:R62"/>
    <mergeCell ref="S60:S62"/>
    <mergeCell ref="N53:W55"/>
    <mergeCell ref="B37:D37"/>
    <mergeCell ref="B38:D38"/>
    <mergeCell ref="B39:D39"/>
    <mergeCell ref="B40:D40"/>
    <mergeCell ref="B41:D41"/>
    <mergeCell ref="B42:D42"/>
    <mergeCell ref="B43:W43"/>
    <mergeCell ref="N44:W45"/>
    <mergeCell ref="N46:W48"/>
    <mergeCell ref="N49:W50"/>
    <mergeCell ref="N51:W52"/>
    <mergeCell ref="B36:D36"/>
    <mergeCell ref="B30:D30"/>
    <mergeCell ref="E30:F30"/>
    <mergeCell ref="G30:I30"/>
    <mergeCell ref="J30:K30"/>
    <mergeCell ref="B31:W31"/>
    <mergeCell ref="B32:W32"/>
    <mergeCell ref="B33:W33"/>
    <mergeCell ref="B34:D34"/>
    <mergeCell ref="B35:D35"/>
    <mergeCell ref="B26:W26"/>
    <mergeCell ref="B27:D27"/>
    <mergeCell ref="E27:W27"/>
    <mergeCell ref="L30:O30"/>
    <mergeCell ref="P30:W30"/>
    <mergeCell ref="B28:W28"/>
    <mergeCell ref="B29:F29"/>
    <mergeCell ref="G29:H29"/>
    <mergeCell ref="I29:K29"/>
    <mergeCell ref="L29:R29"/>
    <mergeCell ref="S29:T29"/>
    <mergeCell ref="U29:W29"/>
    <mergeCell ref="B22:D22"/>
    <mergeCell ref="E22:W22"/>
    <mergeCell ref="B23:D23"/>
    <mergeCell ref="E23:W23"/>
    <mergeCell ref="B24:D25"/>
    <mergeCell ref="E24:F24"/>
    <mergeCell ref="G24:K24"/>
    <mergeCell ref="M24:P24"/>
    <mergeCell ref="Q24:W24"/>
    <mergeCell ref="E25:F25"/>
    <mergeCell ref="G25:K25"/>
    <mergeCell ref="M25:P25"/>
    <mergeCell ref="Q25:W25"/>
    <mergeCell ref="B21:D21"/>
    <mergeCell ref="E21:W21"/>
    <mergeCell ref="B14:E14"/>
    <mergeCell ref="F14:W14"/>
    <mergeCell ref="B15:E15"/>
    <mergeCell ref="F15:W15"/>
    <mergeCell ref="B16:E16"/>
    <mergeCell ref="F16:W16"/>
    <mergeCell ref="B17:E17"/>
    <mergeCell ref="F17:W17"/>
    <mergeCell ref="B18:W18"/>
    <mergeCell ref="B19:W19"/>
    <mergeCell ref="B20:W20"/>
    <mergeCell ref="B13:E13"/>
    <mergeCell ref="F13:W13"/>
    <mergeCell ref="B2:E5"/>
    <mergeCell ref="F2:S3"/>
    <mergeCell ref="T2:W2"/>
    <mergeCell ref="T3:W3"/>
    <mergeCell ref="F4:S5"/>
    <mergeCell ref="T4:W4"/>
    <mergeCell ref="T5:W5"/>
    <mergeCell ref="Q7:W7"/>
    <mergeCell ref="V8:W8"/>
    <mergeCell ref="V9:W9"/>
    <mergeCell ref="B11:W11"/>
    <mergeCell ref="B12:W12"/>
  </mergeCells>
  <conditionalFormatting sqref="E37:W37">
    <cfRule type="cellIs" dxfId="23" priority="13" stopIfTrue="1" operator="between">
      <formula>0.85</formula>
      <formula>1</formula>
    </cfRule>
    <cfRule type="cellIs" dxfId="22" priority="14" stopIfTrue="1" operator="between">
      <formula>0.75</formula>
      <formula>0.849</formula>
    </cfRule>
    <cfRule type="cellIs" dxfId="21" priority="15" stopIfTrue="1" operator="between">
      <formula>0</formula>
      <formula>0.749</formula>
    </cfRule>
  </conditionalFormatting>
  <conditionalFormatting sqref="E38:W39">
    <cfRule type="containsBlanks" priority="16" stopIfTrue="1">
      <formula>LEN(TRIM(E38))=0</formula>
    </cfRule>
    <cfRule type="cellIs" dxfId="20" priority="17" stopIfTrue="1" operator="greaterThanOrEqual">
      <formula>0.1</formula>
    </cfRule>
    <cfRule type="cellIs" dxfId="19" priority="18" stopIfTrue="1" operator="between">
      <formula>0.0301</formula>
      <formula>0.9999</formula>
    </cfRule>
    <cfRule type="cellIs" dxfId="18" priority="19" stopIfTrue="1" operator="between">
      <formula>0</formula>
      <formula>0.03</formula>
    </cfRule>
  </conditionalFormatting>
  <conditionalFormatting sqref="E41:W41">
    <cfRule type="cellIs" dxfId="17" priority="1" stopIfTrue="1" operator="between">
      <formula>0.76</formula>
      <formula>10</formula>
    </cfRule>
    <cfRule type="cellIs" dxfId="16" priority="2" stopIfTrue="1" operator="between">
      <formula>0.5</formula>
      <formula>0.759</formula>
    </cfRule>
    <cfRule type="cellIs" dxfId="15" priority="3" stopIfTrue="1" operator="between">
      <formula>0</formula>
      <formula>0.499</formula>
    </cfRule>
  </conditionalFormatting>
  <conditionalFormatting sqref="E42:W42">
    <cfRule type="cellIs" dxfId="14" priority="20" stopIfTrue="1" operator="between">
      <formula>0.76</formula>
      <formula>10</formula>
    </cfRule>
    <cfRule type="cellIs" dxfId="13" priority="21" stopIfTrue="1" operator="between">
      <formula>0.5</formula>
      <formula>0.759</formula>
    </cfRule>
    <cfRule type="cellIs" dxfId="12" priority="22"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3510473E-CA14-432E-AB55-D9D9A9B9D636}">
          <x14:formula1>
            <xm:f>Hoja1!$D$27:$D$29</xm:f>
          </x14:formula1>
          <xm:sqref>E23</xm:sqref>
        </x14:dataValidation>
        <x14:dataValidation type="list" allowBlank="1" showInputMessage="1" showErrorMessage="1" xr:uid="{1E0173F9-D6E5-4DA8-840A-F4C1D9F1C17C}">
          <x14:formula1>
            <xm:f>'Objetivos procesos '!$C$3:$C$28</xm:f>
          </x14:formula1>
          <xm:sqref>F13:W13</xm:sqref>
        </x14:dataValidation>
        <x14:dataValidation type="list" allowBlank="1" showInputMessage="1" showErrorMessage="1" xr:uid="{20EDAABA-9E12-4B55-848A-8CF74EB2AA60}">
          <x14:formula1>
            <xm:f>Hoja1!$D$4:$D$10</xm:f>
          </x14:formula1>
          <xm:sqref>F17:W17</xm:sqref>
        </x14:dataValidation>
        <x14:dataValidation type="list" allowBlank="1" showInputMessage="1" showErrorMessage="1" xr:uid="{E5D828ED-4300-4F0D-A048-2922B8B5B6DB}">
          <x14:formula1>
            <xm:f>'1.IDP'!$J$3:$J$9</xm:f>
          </x14:formula1>
          <xm:sqref>G29:H29</xm:sqref>
        </x14:dataValidation>
        <x14:dataValidation type="list" allowBlank="1" showInputMessage="1" showErrorMessage="1" xr:uid="{A2701AF0-04C3-4E14-8052-8E0537FDE8B6}">
          <x14:formula1>
            <xm:f>'1.IDP'!$E$4:$E$8</xm:f>
          </x14:formula1>
          <xm:sqref>E30:F30</xm:sqref>
        </x14:dataValidation>
        <x14:dataValidation type="list" allowBlank="1" showInputMessage="1" showErrorMessage="1" xr:uid="{E58942CC-C5E5-409C-9809-491D90B28728}">
          <x14:formula1>
            <xm:f>Hoja1!$E$4:$E$16</xm:f>
          </x14:formula1>
          <xm:sqref>O8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5c70ec50-80ce-474e-947a-951e6db5539d" xsi:nil="true"/>
    <Fase xmlns="5c70ec50-80ce-474e-947a-951e6db5539d">a. Ficha Téncnica</Fase>
    <lcf76f155ced4ddcb4097134ff3c332f xmlns="5c70ec50-80ce-474e-947a-951e6db5539d">
      <Terms xmlns="http://schemas.microsoft.com/office/infopath/2007/PartnerControls"/>
    </lcf76f155ced4ddcb4097134ff3c332f>
    <TaxCatchAll xmlns="0ca1db07-9e50-4e4e-a374-a784ab27a76a" xsi:nil="true"/>
    <AverageRating xmlns="http://schemas.microsoft.com/sharepoint/v3" xsi:nil="true"/>
    <RatingCount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20E26DF72FBA2498975ECFF6C149470" ma:contentTypeVersion="29" ma:contentTypeDescription="Crear nuevo documento." ma:contentTypeScope="" ma:versionID="1f3557885f8b84bb02f5990d8e936801">
  <xsd:schema xmlns:xsd="http://www.w3.org/2001/XMLSchema" xmlns:xs="http://www.w3.org/2001/XMLSchema" xmlns:p="http://schemas.microsoft.com/office/2006/metadata/properties" xmlns:ns1="http://schemas.microsoft.com/sharepoint/v3" xmlns:ns2="http://schemas.microsoft.com/sharepoint/v4" xmlns:ns3="5c70ec50-80ce-474e-947a-951e6db5539d" xmlns:ns4="0ca1db07-9e50-4e4e-a374-a784ab27a76a" targetNamespace="http://schemas.microsoft.com/office/2006/metadata/properties" ma:root="true" ma:fieldsID="4f156d789d755fbb5f650a3f150772f0" ns1:_="" ns2:_="" ns3:_="" ns4:_="">
    <xsd:import namespace="http://schemas.microsoft.com/sharepoint/v3"/>
    <xsd:import namespace="http://schemas.microsoft.com/sharepoint/v4"/>
    <xsd:import namespace="5c70ec50-80ce-474e-947a-951e6db5539d"/>
    <xsd:import namespace="0ca1db07-9e50-4e4e-a374-a784ab27a76a"/>
    <xsd:element name="properties">
      <xsd:complexType>
        <xsd:sequence>
          <xsd:element name="documentManagement">
            <xsd:complexType>
              <xsd:all>
                <xsd:element ref="ns1:AverageRating" minOccurs="0"/>
                <xsd:element ref="ns1:RatingCount" minOccurs="0"/>
                <xsd:element ref="ns2:IconOverlay" minOccurs="0"/>
                <xsd:element ref="ns3:Comentarios" minOccurs="0"/>
                <xsd:element ref="ns3:Fase"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internalName="IconOverlay"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70ec50-80ce-474e-947a-951e6db5539d" elementFormDefault="qualified">
    <xsd:import namespace="http://schemas.microsoft.com/office/2006/documentManagement/types"/>
    <xsd:import namespace="http://schemas.microsoft.com/office/infopath/2007/PartnerControls"/>
    <xsd:element name="Comentarios" ma:index="11" nillable="true" ma:displayName="Comentarios" ma:internalName="Comentarios" ma:readOnly="false">
      <xsd:simpleType>
        <xsd:restriction base="dms:Note">
          <xsd:maxLength value="255"/>
        </xsd:restriction>
      </xsd:simpleType>
    </xsd:element>
    <xsd:element name="Fase" ma:index="12" nillable="true" ma:displayName="Fase" ma:default="a. Ficha Téncnica" ma:format="Dropdown" ma:internalName="Fase" ma:readOnly="fal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b3817780-a7e7-43dc-8598-0ca5cf52852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a1db07-9e50-4e4e-a374-a784ab27a76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ca70252-c52b-4f72-a7af-ea544cc84fa9}" ma:internalName="TaxCatchAll" ma:showField="CatchAllData" ma:web="0ca1db07-9e50-4e4e-a374-a784ab27a7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AFEDEA-9920-4F63-8AF2-B9165B757771}"/>
</file>

<file path=customXml/itemProps2.xml><?xml version="1.0" encoding="utf-8"?>
<ds:datastoreItem xmlns:ds="http://schemas.openxmlformats.org/officeDocument/2006/customXml" ds:itemID="{26EE8EB1-CB8F-41E8-9F40-E2F4F617172D}"/>
</file>

<file path=customXml/itemProps3.xml><?xml version="1.0" encoding="utf-8"?>
<ds:datastoreItem xmlns:ds="http://schemas.openxmlformats.org/officeDocument/2006/customXml" ds:itemID="{544D2163-2FBB-42A5-879B-C3C6BE81DE98}"/>
</file>

<file path=docProps/app.xml><?xml version="1.0" encoding="utf-8"?>
<Properties xmlns="http://schemas.openxmlformats.org/officeDocument/2006/extended-properties" xmlns:vt="http://schemas.openxmlformats.org/officeDocument/2006/docPropsVTypes">
  <Application>Microsoft Excel Online</Application>
  <Manager>WILLIAM BADILLO DE  LA HOZ</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HVIndicadores de Gestión MJD</dc:title>
  <dc:subject/>
  <dc:creator>WILLIAM BADILLO DE  LA HOZ</dc:creator>
  <cp:keywords/>
  <dc:description/>
  <cp:lastModifiedBy/>
  <cp:revision/>
  <dcterms:created xsi:type="dcterms:W3CDTF">2014-02-11T20:40:24Z</dcterms:created>
  <dcterms:modified xsi:type="dcterms:W3CDTF">2026-05-20T18:01:46Z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MSIP_Label_0e276b9b-e947-408c-8898-19de23b201e4_Enabled">
    <vt:lpwstr>true</vt:lpwstr>
  </property>
  <property fmtid="{D5CDD505-2E9C-101B-9397-08002B2CF9AE}" pid="4" name="MSIP_Label_0e276b9b-e947-408c-8898-19de23b201e4_SetDate">
    <vt:lpwstr>2026-02-12T20:20:39Z</vt:lpwstr>
  </property>
  <property fmtid="{D5CDD505-2E9C-101B-9397-08002B2CF9AE}" pid="5" name="MSIP_Label_0e276b9b-e947-408c-8898-19de23b201e4_Method">
    <vt:lpwstr>Standard</vt:lpwstr>
  </property>
  <property fmtid="{D5CDD505-2E9C-101B-9397-08002B2CF9AE}" pid="6" name="MSIP_Label_0e276b9b-e947-408c-8898-19de23b201e4_Name">
    <vt:lpwstr>Publica</vt:lpwstr>
  </property>
  <property fmtid="{D5CDD505-2E9C-101B-9397-08002B2CF9AE}" pid="7" name="MSIP_Label_0e276b9b-e947-408c-8898-19de23b201e4_SiteId">
    <vt:lpwstr>6ee94c34-bbd6-4647-a483-0e196a4de0ff</vt:lpwstr>
  </property>
  <property fmtid="{D5CDD505-2E9C-101B-9397-08002B2CF9AE}" pid="8" name="MSIP_Label_0e276b9b-e947-408c-8898-19de23b201e4_ActionId">
    <vt:lpwstr>8e0c8279-f851-4d39-82d5-01933aa8a2da</vt:lpwstr>
  </property>
  <property fmtid="{D5CDD505-2E9C-101B-9397-08002B2CF9AE}" pid="9" name="MSIP_Label_0e276b9b-e947-408c-8898-19de23b201e4_ContentBits">
    <vt:lpwstr>0</vt:lpwstr>
  </property>
  <property fmtid="{D5CDD505-2E9C-101B-9397-08002B2CF9AE}" pid="10" name="MSIP_Label_0e276b9b-e947-408c-8898-19de23b201e4_Tag">
    <vt:lpwstr>10, 3, 0, 1</vt:lpwstr>
  </property>
  <property fmtid="{D5CDD505-2E9C-101B-9397-08002B2CF9AE}" pid="11" name="ContentTypeId">
    <vt:lpwstr>0x010100720E26DF72FBA2498975ECFF6C149470</vt:lpwstr>
  </property>
  <property fmtid="{D5CDD505-2E9C-101B-9397-08002B2CF9AE}" pid="12" name="Order">
    <vt:r8>6736500</vt:r8>
  </property>
  <property fmtid="{D5CDD505-2E9C-101B-9397-08002B2CF9AE}" pid="13" name="Título">
    <vt:lpwstr>HVIndicadores de Gestión MJD</vt:lpwstr>
  </property>
  <property fmtid="{D5CDD505-2E9C-101B-9397-08002B2CF9AE}" pid="14" name="MediaServiceImageTags">
    <vt:lpwstr/>
  </property>
</Properties>
</file>