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 2018/1_Semestre_Planes_Operativos_2018/1. Despacho Superintendente/Oficina Asesora de Planeación/"/>
    </mc:Choice>
  </mc:AlternateContent>
  <bookViews>
    <workbookView xWindow="120" yWindow="120" windowWidth="19440" windowHeight="11010" tabRatio="618" activeTab="1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52511"/>
</workbook>
</file>

<file path=xl/calcChain.xml><?xml version="1.0" encoding="utf-8"?>
<calcChain xmlns="http://schemas.openxmlformats.org/spreadsheetml/2006/main">
  <c r="I46" i="8" l="1"/>
  <c r="I28" i="8"/>
  <c r="I27" i="8"/>
  <c r="I102" i="8" l="1"/>
  <c r="I84" i="8"/>
  <c r="I66" i="8"/>
  <c r="I48" i="8"/>
  <c r="I30" i="8"/>
  <c r="L16" i="5" l="1"/>
  <c r="M16" i="5" s="1"/>
  <c r="N16" i="5" s="1"/>
  <c r="L17" i="5"/>
  <c r="M17" i="5" s="1"/>
  <c r="N17" i="5" s="1"/>
  <c r="L18" i="5"/>
  <c r="M18" i="5" s="1"/>
  <c r="N18" i="5" s="1"/>
  <c r="L19" i="5"/>
  <c r="M19" i="5" s="1"/>
  <c r="N19" i="5" s="1"/>
  <c r="L20" i="5"/>
  <c r="M20" i="5" s="1"/>
  <c r="N20" i="5" s="1"/>
  <c r="L21" i="5"/>
  <c r="M21" i="5" s="1"/>
  <c r="N21" i="5" s="1"/>
  <c r="L22" i="5"/>
  <c r="M22" i="5" s="1"/>
  <c r="N22" i="5" s="1"/>
  <c r="L23" i="5"/>
  <c r="M23" i="5" s="1"/>
  <c r="N23" i="5" s="1"/>
  <c r="L24" i="5"/>
  <c r="M24" i="5" s="1"/>
  <c r="N24" i="5" s="1"/>
  <c r="L25" i="5"/>
  <c r="M25" i="5" s="1"/>
  <c r="N25" i="5" s="1"/>
  <c r="L26" i="5"/>
  <c r="M26" i="5" s="1"/>
  <c r="N26" i="5" s="1"/>
  <c r="L27" i="5"/>
  <c r="M27" i="5" s="1"/>
  <c r="N27" i="5" s="1"/>
  <c r="L28" i="5"/>
  <c r="O28" i="5" s="1"/>
  <c r="L29" i="5"/>
  <c r="M29" i="5" s="1"/>
  <c r="N29" i="5" s="1"/>
  <c r="L30" i="5"/>
  <c r="M30" i="5" s="1"/>
  <c r="N30" i="5" s="1"/>
  <c r="L31" i="5"/>
  <c r="M31" i="5" s="1"/>
  <c r="N31" i="5" s="1"/>
  <c r="L32" i="5"/>
  <c r="L33" i="5"/>
  <c r="M33" i="5" s="1"/>
  <c r="N33" i="5" s="1"/>
  <c r="L34" i="5"/>
  <c r="M34" i="5" s="1"/>
  <c r="N34" i="5" s="1"/>
  <c r="M28" i="5"/>
  <c r="N28" i="5" s="1"/>
  <c r="M32" i="5"/>
  <c r="N32" i="5" s="1"/>
  <c r="O32" i="5"/>
  <c r="O23" i="5" l="1"/>
  <c r="O19" i="5"/>
  <c r="O30" i="5"/>
  <c r="O20" i="5"/>
  <c r="O16" i="5"/>
  <c r="O31" i="5"/>
  <c r="O34" i="5"/>
  <c r="O24" i="5"/>
  <c r="O18" i="5"/>
  <c r="O22" i="5"/>
  <c r="O27" i="5"/>
  <c r="O26" i="5"/>
  <c r="O33" i="5"/>
  <c r="O29" i="5"/>
  <c r="O25" i="5"/>
  <c r="O21" i="5"/>
  <c r="O17" i="5"/>
  <c r="E26" i="1"/>
  <c r="E27" i="1"/>
  <c r="E25" i="1"/>
  <c r="I35" i="5" l="1"/>
  <c r="L15" i="5"/>
  <c r="O15" i="5" s="1"/>
  <c r="M15" i="5" l="1"/>
  <c r="N15" i="5" s="1"/>
  <c r="C11" i="13"/>
  <c r="C11" i="12"/>
  <c r="C11" i="11"/>
  <c r="C11" i="8"/>
  <c r="E98" i="8" l="1"/>
  <c r="G80" i="8"/>
  <c r="C80" i="8"/>
  <c r="E62" i="8"/>
  <c r="H98" i="8"/>
  <c r="D98" i="8"/>
  <c r="F80" i="8"/>
  <c r="H62" i="8"/>
  <c r="D62" i="8"/>
  <c r="G98" i="8"/>
  <c r="C98" i="8"/>
  <c r="E80" i="8"/>
  <c r="G62" i="8"/>
  <c r="C62" i="8"/>
  <c r="F98" i="8"/>
  <c r="H80" i="8"/>
  <c r="D80" i="8"/>
  <c r="F62" i="8"/>
  <c r="E44" i="8"/>
  <c r="H44" i="8"/>
  <c r="D44" i="8"/>
  <c r="G44" i="8"/>
  <c r="C44" i="8"/>
  <c r="F44" i="8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83" i="8" l="1"/>
  <c r="D111" i="8" s="1"/>
  <c r="F111" i="8" s="1"/>
  <c r="I101" i="8"/>
  <c r="E17" i="13"/>
  <c r="C10" i="13"/>
  <c r="C9" i="13"/>
  <c r="C8" i="13"/>
  <c r="C10" i="12"/>
  <c r="C9" i="12"/>
  <c r="C8" i="12"/>
  <c r="D112" i="8" l="1"/>
  <c r="F112" i="8" s="1"/>
  <c r="C10" i="11"/>
  <c r="C9" i="11"/>
  <c r="C8" i="11"/>
  <c r="E113" i="8"/>
  <c r="C10" i="8"/>
  <c r="C9" i="8"/>
  <c r="C8" i="8"/>
  <c r="C11" i="5"/>
  <c r="C10" i="5"/>
  <c r="C9" i="5"/>
  <c r="C8" i="5"/>
  <c r="H65" i="8" l="1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5" i="8"/>
  <c r="I47" i="8" l="1"/>
  <c r="I65" i="8"/>
  <c r="D110" i="8" s="1"/>
  <c r="F110" i="8" s="1"/>
  <c r="D29" i="8"/>
  <c r="E29" i="8"/>
  <c r="F29" i="8"/>
  <c r="G29" i="8"/>
  <c r="H29" i="8"/>
  <c r="H26" i="8"/>
  <c r="G26" i="8"/>
  <c r="F26" i="8"/>
  <c r="E26" i="8"/>
  <c r="D26" i="8"/>
  <c r="C26" i="8"/>
  <c r="C29" i="8"/>
  <c r="D109" i="8" l="1"/>
  <c r="F109" i="8" s="1"/>
  <c r="I29" i="8"/>
  <c r="D108" i="8" s="1"/>
  <c r="F108" i="8" s="1"/>
  <c r="F113" i="8" l="1"/>
  <c r="D16" i="13" s="1"/>
  <c r="F16" i="13" s="1"/>
  <c r="O35" i="5" l="1"/>
  <c r="D42" i="5" l="1"/>
  <c r="D41" i="5"/>
  <c r="D40" i="5"/>
  <c r="D39" i="5"/>
  <c r="D44" i="5" l="1"/>
  <c r="D15" i="13" s="1"/>
  <c r="D43" i="5"/>
  <c r="F15" i="13" l="1"/>
  <c r="F17" i="13" s="1"/>
</calcChain>
</file>

<file path=xl/sharedStrings.xml><?xml version="1.0" encoding="utf-8"?>
<sst xmlns="http://schemas.openxmlformats.org/spreadsheetml/2006/main" count="4406" uniqueCount="282">
  <si>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</si>
  <si>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</si>
  <si>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</si>
  <si>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</si>
  <si>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</si>
  <si>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</si>
  <si>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</si>
  <si>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</si>
  <si>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</si>
  <si>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</si>
  <si>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</si>
  <si>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</si>
  <si>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</si>
  <si>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</si>
  <si>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</si>
  <si>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</si>
  <si>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</si>
  <si>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</si>
  <si>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</si>
  <si>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</si>
  <si>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</si>
  <si>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</si>
  <si>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</si>
  <si>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</si>
  <si>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</si>
  <si>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</si>
  <si>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</si>
  <si>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</si>
  <si>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</si>
  <si>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</si>
  <si>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</si>
  <si>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</si>
  <si>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</si>
  <si>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</si>
  <si>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</si>
  <si>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</si>
  <si>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</si>
  <si>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</si>
  <si>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</si>
  <si>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</si>
  <si>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</si>
  <si>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</si>
  <si>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</si>
  <si>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</si>
  <si>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</si>
  <si>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</si>
  <si>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</si>
  <si>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</si>
  <si>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</si>
  <si>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</si>
  <si>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</si>
  <si>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</si>
  <si>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</si>
  <si>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</si>
  <si>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</si>
  <si>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</si>
  <si>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</si>
  <si>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</si>
  <si>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</si>
  <si>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</si>
  <si>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</si>
  <si>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</si>
  <si>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</si>
  <si>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</si>
  <si>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</si>
  <si>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</si>
  <si>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</si>
  <si>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</si>
  <si>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</si>
  <si>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</si>
  <si>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</si>
  <si>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</si>
  <si>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</si>
  <si>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</si>
  <si>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</si>
  <si>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</si>
  <si>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</si>
  <si>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</si>
  <si>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</si>
  <si>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</si>
  <si>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</si>
  <si>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</si>
  <si>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</si>
  <si>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</si>
  <si>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</si>
  <si>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</si>
  <si>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</si>
  <si>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</si>
  <si>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</si>
  <si>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</si>
  <si>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</si>
  <si>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</si>
  <si>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</si>
  <si>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</si>
  <si>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</si>
  <si>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</si>
  <si>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</si>
  <si>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</si>
  <si>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</si>
  <si>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</si>
  <si>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</si>
  <si>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</si>
  <si>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</si>
  <si>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</si>
  <si>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</si>
  <si>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</si>
  <si>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</si>
  <si>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</si>
  <si>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</si>
  <si>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</si>
  <si>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</si>
  <si>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</si>
  <si>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</si>
  <si>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</si>
  <si>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</si>
  <si>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</si>
  <si>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</si>
  <si>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</si>
  <si>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</si>
  <si>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</si>
  <si>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</si>
  <si>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</si>
  <si>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</si>
  <si>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</si>
  <si>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</si>
  <si>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</si>
  <si>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</si>
  <si>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</si>
  <si>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</si>
  <si>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</si>
  <si>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</si>
  <si>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Grupo de Control de Sociedades y Seguimiento a Acuerdos de Reestructuración</t>
  </si>
  <si>
    <t>Delegatura de Inspección , Vigilancia y Control - Grupo de Régimen Cambiario</t>
  </si>
  <si>
    <t>Delegatura de Inspección , Vigilancia y Control - Grupo de Investigaciones Administrativas</t>
  </si>
  <si>
    <t>Delegatura de Inspección , Vigilancia y Control - Dirección de Supervisión de Asuntos Especiales y Empresariales</t>
  </si>
  <si>
    <t>Delegatura de Inspección , Vigilancia y Control - Grupo de Análisis y Seguimiento Financiero</t>
  </si>
  <si>
    <t>Delegatura de Inspección , Vigilancia y Control - Grupo de Supervisión Especial</t>
  </si>
  <si>
    <t>Delegatura de Inspección , Vigilancia y Control - Grupo de Trámites Societarios</t>
  </si>
  <si>
    <t>Delegatura de Inspección , Vigilancia y Control - Grupo de Conglomerados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</si>
  <si>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</si>
  <si>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</si>
  <si>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</si>
  <si>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</si>
  <si>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</si>
  <si>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</si>
  <si>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Grupo de Contabilidad</t>
  </si>
  <si>
    <t>Secretaría General - Grupo de Presupuesto</t>
  </si>
  <si>
    <t>Secretaría General - Grupo de Tesorería</t>
  </si>
  <si>
    <t>Secretaría General - Grupo de Gestión de Cobro Persuasivo y Coactivo</t>
  </si>
  <si>
    <t>Secretaría General - Subdirección Administrativa</t>
  </si>
  <si>
    <t>Secretaría General - Grupo de Gestión Documental</t>
  </si>
  <si>
    <t>Secretaría General - Grupo de Contratos</t>
  </si>
  <si>
    <t>Secretaría General - Grupo de Atención al Ciudadano</t>
  </si>
  <si>
    <t>Secretaría General - Grupo Administrativo</t>
  </si>
  <si>
    <t>Secretaría General - Grupo de Notificaciones Administrativas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</si>
  <si>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</si>
  <si>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</si>
  <si>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</si>
  <si>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</si>
  <si>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</si>
  <si>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</si>
  <si>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</si>
  <si>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</si>
  <si>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</si>
  <si>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</si>
  <si>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</si>
  <si>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</si>
  <si>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</si>
  <si>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</si>
  <si>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</si>
  <si>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</si>
  <si>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</si>
  <si>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</si>
  <si>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</si>
  <si>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</si>
  <si>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</si>
  <si>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</si>
  <si>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</si>
  <si>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</si>
  <si>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</si>
  <si>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</si>
  <si>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</si>
  <si>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</si>
  <si>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</si>
  <si>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</si>
  <si>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</si>
  <si>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</si>
  <si>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</si>
  <si>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</si>
  <si>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</si>
  <si>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</si>
  <si>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</si>
  <si>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</si>
  <si>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</si>
  <si>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</si>
  <si>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</si>
  <si>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</si>
  <si>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</si>
  <si>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</si>
  <si>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</si>
  <si>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</si>
  <si>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</si>
  <si>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</si>
  <si>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</si>
  <si>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</si>
  <si>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</si>
  <si>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</si>
  <si>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</si>
  <si>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</si>
  <si>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</si>
  <si>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</si>
  <si>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</si>
  <si>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</si>
  <si>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</si>
  <si>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</si>
  <si>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</si>
  <si>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</si>
  <si>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</si>
  <si>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</si>
  <si>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</si>
  <si>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</si>
  <si>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</si>
  <si>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</si>
  <si>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</si>
  <si>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</si>
  <si>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</si>
  <si>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</si>
  <si>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</si>
  <si>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</si>
  <si>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</si>
  <si>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</si>
  <si>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</si>
  <si>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</si>
  <si>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</si>
  <si>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</si>
  <si>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</si>
  <si>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Mantener y mejorar el SGI  y la gestión por procesos, con el fin de dar cumplimiento a los requisitos establecidos dentro de los sistemas que conforman el SGI, generando satisfacción a las partes interesadas</t>
  </si>
  <si>
    <t>Atender los requerimientos enviados al comité tecnico relacionado con la arquitectura de negocio</t>
  </si>
  <si>
    <t>Puesta en marcha de la Herramienta de Gestión de Riesgos.</t>
  </si>
  <si>
    <t>Cronograma</t>
  </si>
  <si>
    <t>Plan de mejoramiento con análisis</t>
  </si>
  <si>
    <t>Banner</t>
  </si>
  <si>
    <t>Actas o mail de comté técnico</t>
  </si>
  <si>
    <t>Formato caracterización y estandarización de trámites</t>
  </si>
  <si>
    <t>Herramienta puesta en producción</t>
  </si>
  <si>
    <t>90% actividades ejecutadas</t>
  </si>
  <si>
    <t>100% de acuerdo con programa de auditoria de la entidad para el semestre</t>
  </si>
  <si>
    <t xml:space="preserve">90% requerimientos recibidos </t>
  </si>
  <si>
    <t>100% de las solicitudes recibidas</t>
  </si>
  <si>
    <t>Banner con sensibilización del SGI de la entidad</t>
  </si>
  <si>
    <t>Poner en roducción la herramienta para riesgos de calidad</t>
  </si>
  <si>
    <t>Cronograma con las actividades que me permitan garantizar el mantenimiento del SGI.</t>
  </si>
  <si>
    <t>Automatización del proceso de identificación, evaluación y control de los riesgos de la Entidad.</t>
  </si>
  <si>
    <t>Asesorar y realizar seguimiento a las diferentes de la dependencia para que se cumpla con las metodologías definidas en el SGI</t>
  </si>
  <si>
    <t>Número de dependencias que recibieron asesoría y seguimiento relacionado con el SGI</t>
  </si>
  <si>
    <t>Total dependencias de la Entidad</t>
  </si>
  <si>
    <t>Asesoría  y Seguimiento a los procesos</t>
  </si>
  <si>
    <t>Documentos publicados igual o menor a los términos establecidos en la normatividad</t>
  </si>
  <si>
    <t>Total documentos que requieren una publicación en la pagina web</t>
  </si>
  <si>
    <t>Publicaciones OAP</t>
  </si>
  <si>
    <t>Incumplimiento del plan debido a no disponibilidad del personal de las dependencias por altos volumenes de trámites a atender.</t>
  </si>
  <si>
    <t>Incumplimiento del plan debido a fallas del sistema donde reposan los documentos del SGI</t>
  </si>
  <si>
    <t>Coordinar las reuniones con antelación</t>
  </si>
  <si>
    <t>Reporte oportuno de las fallas del sistema de información que soporta los documentos del SGI</t>
  </si>
  <si>
    <t>Funcionarios del Grupo ANYSGI</t>
  </si>
  <si>
    <t>Jefe Oficina Asesora de Planeación</t>
  </si>
  <si>
    <t>Hoslander Saénz</t>
  </si>
  <si>
    <t>Funcionarios Oficina Asesora de Planeación</t>
  </si>
  <si>
    <t>Todos</t>
  </si>
  <si>
    <t>Definir y ejecutar el cronograma de mantenimiento del SGI y alineación con el MIPG</t>
  </si>
  <si>
    <t>Orientar y asesorar a las dependencias en la construcción de los planes de mejoramiento para cierre de hallazgos y acciones de mejorar continua producto de las auditorias internas y/o externas a las que haya lugar</t>
  </si>
  <si>
    <t>Diseñar y realizar sensibilización en sistema de gestión de calidad</t>
  </si>
  <si>
    <t>Link a la carpeta de los Plan de Mejoramiento con el análisis producto de la asesoría brindada por la Oficina.</t>
  </si>
  <si>
    <t>Enlace al Banner con sensibilización del SGI de la entidad.</t>
  </si>
  <si>
    <t>Mail con el requerimiento atendido</t>
  </si>
  <si>
    <t xml:space="preserve">Revisar y aprobar los cambios del catálogo de trámites para mantenerlo actualizado </t>
  </si>
  <si>
    <t xml:space="preserve">Firma con aprobación formato de caracterización y estandarización de trámites </t>
  </si>
  <si>
    <t>Publicación de documentos relativos a la OAP para cumplimiento de ley 1712 de 2014</t>
  </si>
  <si>
    <t>Garantizar la aplicación de los términos y condiciones establecidos en la ley 1712 de 2014</t>
  </si>
  <si>
    <t>Reporte de cumplimiento</t>
  </si>
  <si>
    <t>Reporte en excel con el avance del cumplimiento</t>
  </si>
  <si>
    <t>90% de las actualizaciones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</si>
</sst>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[$-24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  <fill>
      <patternFill patternType="solid">
        <fgColor indexed="43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5" fillId="0" borderId="0"/>
    <xf numFmtId="0" fontId="26" fillId="13" borderId="0" applyNumberFormat="0" applyBorder="0" applyAlignment="0" applyProtection="0"/>
    <xf numFmtId="0" fontId="27" fillId="0" borderId="75" applyNumberFormat="0" applyFill="0" applyAlignment="0" applyProtection="0"/>
    <xf numFmtId="9" fontId="2" fillId="0" borderId="0" applyFont="0" applyFill="0" applyBorder="0" applyAlignment="0" applyProtection="0"/>
  </cellStyleXfs>
  <cellXfs count="321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5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5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5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5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4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4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4" fontId="4" fillId="7" borderId="48" xfId="3" applyFont="1" applyFill="1" applyBorder="1" applyAlignment="1" applyProtection="1">
      <alignment horizontal="center" vertical="center" wrapText="1"/>
    </xf>
    <xf numFmtId="164" fontId="4" fillId="7" borderId="49" xfId="3" applyFont="1" applyFill="1" applyBorder="1" applyAlignment="1" applyProtection="1">
      <alignment horizontal="center" vertical="center" wrapText="1"/>
    </xf>
    <xf numFmtId="164" fontId="3" fillId="7" borderId="58" xfId="3" applyFont="1" applyFill="1" applyBorder="1" applyAlignment="1" applyProtection="1">
      <alignment horizontal="center" vertical="center" wrapText="1"/>
    </xf>
    <xf numFmtId="164" fontId="3" fillId="7" borderId="35" xfId="3" applyFont="1" applyFill="1" applyBorder="1" applyAlignment="1" applyProtection="1">
      <alignment horizontal="center" vertical="center" wrapText="1"/>
    </xf>
    <xf numFmtId="164" fontId="3" fillId="7" borderId="59" xfId="3" applyFont="1" applyFill="1" applyBorder="1" applyAlignment="1" applyProtection="1">
      <alignment horizontal="center" vertical="center" wrapText="1"/>
    </xf>
    <xf numFmtId="164" fontId="3" fillId="7" borderId="19" xfId="3" applyFont="1" applyFill="1" applyBorder="1" applyAlignment="1" applyProtection="1">
      <alignment horizontal="center" vertical="center" wrapText="1"/>
    </xf>
    <xf numFmtId="164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4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4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4" fontId="21" fillId="3" borderId="1" xfId="3" applyFont="1" applyFill="1" applyBorder="1" applyAlignment="1" applyProtection="1">
      <alignment horizontal="center" vertical="center" wrapText="1"/>
    </xf>
    <xf numFmtId="164" fontId="4" fillId="7" borderId="58" xfId="3" applyFont="1" applyFill="1" applyBorder="1" applyAlignment="1" applyProtection="1">
      <alignment horizontal="center" vertical="center" wrapText="1"/>
    </xf>
    <xf numFmtId="164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166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6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6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4" fontId="6" fillId="10" borderId="31" xfId="3" applyFont="1" applyFill="1" applyBorder="1" applyAlignment="1" applyProtection="1">
      <alignment horizontal="center" vertical="center" wrapText="1"/>
      <protection locked="0"/>
    </xf>
    <xf numFmtId="164" fontId="6" fillId="10" borderId="18" xfId="3" applyFont="1" applyFill="1" applyBorder="1" applyAlignment="1" applyProtection="1">
      <alignment horizontal="center" vertical="center" wrapText="1"/>
      <protection locked="0"/>
    </xf>
    <xf numFmtId="164" fontId="6" fillId="10" borderId="32" xfId="3" applyFont="1" applyFill="1" applyBorder="1" applyAlignment="1" applyProtection="1">
      <alignment horizontal="center" vertical="center" wrapText="1"/>
      <protection locked="0"/>
    </xf>
    <xf numFmtId="164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14" fillId="10" borderId="34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0" fontId="4" fillId="10" borderId="59" xfId="0" applyFont="1" applyFill="1" applyBorder="1" applyAlignment="1" applyProtection="1">
      <alignment horizontal="left" vertical="center" wrapText="1"/>
      <protection locked="0"/>
    </xf>
    <xf numFmtId="0" fontId="4" fillId="10" borderId="74" xfId="0" applyFont="1" applyFill="1" applyBorder="1" applyAlignment="1" applyProtection="1">
      <alignment horizontal="left" vertical="center" wrapText="1"/>
      <protection locked="0"/>
    </xf>
    <xf numFmtId="9" fontId="24" fillId="10" borderId="58" xfId="1" applyFont="1" applyFill="1" applyBorder="1" applyAlignment="1" applyProtection="1">
      <alignment horizontal="center" vertical="center" wrapText="1"/>
      <protection locked="0"/>
    </xf>
    <xf numFmtId="9" fontId="24" fillId="10" borderId="35" xfId="1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</xf>
    <xf numFmtId="0" fontId="6" fillId="10" borderId="44" xfId="0" applyFont="1" applyFill="1" applyBorder="1" applyAlignment="1" applyProtection="1">
      <alignment horizontal="left" vertical="center" wrapText="1"/>
    </xf>
    <xf numFmtId="0" fontId="6" fillId="10" borderId="21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0" fontId="6" fillId="10" borderId="73" xfId="0" applyFont="1" applyFill="1" applyBorder="1" applyAlignment="1" applyProtection="1">
      <alignment horizontal="center" vertical="center" wrapText="1"/>
      <protection locked="0"/>
    </xf>
    <xf numFmtId="0" fontId="6" fillId="10" borderId="7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8">
    <cellStyle name="Millares" xfId="3" builtinId="3"/>
    <cellStyle name="Neutral 2" xfId="5"/>
    <cellStyle name="Normal" xfId="0" builtinId="0"/>
    <cellStyle name="Normal 2" xfId="2"/>
    <cellStyle name="Normal 3" xfId="4"/>
    <cellStyle name="Porcentaje" xfId="1" builtinId="5"/>
    <cellStyle name="Porcentaje 2" xfId="7"/>
    <cellStyle name="Total 2" xfId="6"/>
  </cellStyles>
  <dxfs count="28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91552"/>
        <c:axId val="536291944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91552"/>
        <c:axId val="536291944"/>
      </c:lineChart>
      <c:catAx>
        <c:axId val="53629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536291944"/>
        <c:crosses val="autoZero"/>
        <c:auto val="1"/>
        <c:lblAlgn val="ctr"/>
        <c:lblOffset val="100"/>
        <c:noMultiLvlLbl val="0"/>
      </c:catAx>
      <c:valAx>
        <c:axId val="53629194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53629155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953880"/>
        <c:axId val="532947608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2">
                  <c:v>1</c:v>
                </c:pt>
                <c:pt idx="5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53880"/>
        <c:axId val="532947608"/>
      </c:lineChart>
      <c:catAx>
        <c:axId val="532953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532947608"/>
        <c:crosses val="autoZero"/>
        <c:auto val="1"/>
        <c:lblAlgn val="ctr"/>
        <c:lblOffset val="100"/>
        <c:noMultiLvlLbl val="0"/>
      </c:catAx>
      <c:valAx>
        <c:axId val="53294760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53295388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953096"/>
        <c:axId val="532949960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53096"/>
        <c:axId val="532949960"/>
      </c:lineChart>
      <c:catAx>
        <c:axId val="532953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532949960"/>
        <c:crosses val="autoZero"/>
        <c:auto val="1"/>
        <c:lblAlgn val="ctr"/>
        <c:lblOffset val="100"/>
        <c:noMultiLvlLbl val="0"/>
      </c:catAx>
      <c:valAx>
        <c:axId val="53294996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53295309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 Indicadores'!$C$83:$H$83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Indicadores'!$C$80:$H$80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951528"/>
        <c:axId val="402532248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'3 Indicadores'!$C$84:$H$84</c:f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Indicadores'!$C$80:$H$80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51528"/>
        <c:axId val="402532248"/>
      </c:lineChart>
      <c:catAx>
        <c:axId val="532951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02532248"/>
        <c:crosses val="autoZero"/>
        <c:auto val="1"/>
        <c:lblAlgn val="ctr"/>
        <c:lblOffset val="100"/>
        <c:noMultiLvlLbl val="0"/>
      </c:catAx>
      <c:valAx>
        <c:axId val="4025322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53295152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'3 Indicadores'!$C$101:$H$101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Indicadores'!$C$98:$H$98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33032"/>
        <c:axId val="402533424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'3 Indicadores'!$C$102:$H$102</c:f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 Indicadores'!$C$98:$H$98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33032"/>
        <c:axId val="402533424"/>
      </c:lineChart>
      <c:catAx>
        <c:axId val="402533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02533424"/>
        <c:crosses val="autoZero"/>
        <c:auto val="1"/>
        <c:lblAlgn val="ctr"/>
        <c:lblOffset val="100"/>
        <c:noMultiLvlLbl val="0"/>
      </c:catAx>
      <c:valAx>
        <c:axId val="40253342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CO"/>
          </a:p>
        </c:txPr>
        <c:crossAx val="4025330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zoomScale="70" zoomScaleNormal="70" workbookViewId="0">
      <selection activeCell="C14" sqref="C14:F14"/>
    </sheetView>
  </sheetViews>
  <sheetFormatPr baseColWidth="10" defaultColWidth="11.42578125" defaultRowHeight="12.75" x14ac:dyDescent="0.25"/>
  <cols>
    <col min="1" max="1" width="7.7109375" style="2" customWidth="1"/>
    <col min="2" max="2" width="32.5703125" style="2" customWidth="1"/>
    <col min="3" max="3" width="45.5703125" style="2" customWidth="1"/>
    <col min="4" max="4" width="20.85546875" style="2" customWidth="1"/>
    <col min="5" max="5" width="44.42578125" style="2" customWidth="1"/>
    <col min="6" max="6" width="53" style="2" customWidth="1"/>
    <col min="7" max="7" width="7.7109375" style="2" customWidth="1"/>
    <col min="8" max="16384" width="11.42578125" style="2"/>
  </cols>
  <sheetData>
    <row r="1" spans="2:7" ht="21" customHeight="1" thickBot="1" x14ac:dyDescent="0.3"/>
    <row r="2" spans="2:7" ht="21" customHeight="1" x14ac:dyDescent="0.25">
      <c r="B2" s="196"/>
      <c r="C2" s="172" t="s">
        <v>0</v>
      </c>
      <c r="D2" s="173"/>
      <c r="E2" s="174"/>
      <c r="F2" s="36" t="s">
        <v>2</v>
      </c>
      <c r="G2" s="1"/>
    </row>
    <row r="3" spans="2:7" ht="21" customHeight="1" x14ac:dyDescent="0.25">
      <c r="B3" s="197"/>
      <c r="C3" s="175" t="s">
        <v>5</v>
      </c>
      <c r="D3" s="176"/>
      <c r="E3" s="177"/>
      <c r="F3" s="37" t="s">
        <v>4</v>
      </c>
      <c r="G3" s="1"/>
    </row>
    <row r="4" spans="2:7" ht="21" customHeight="1" x14ac:dyDescent="0.25">
      <c r="B4" s="197"/>
      <c r="C4" s="175" t="s">
        <v>3</v>
      </c>
      <c r="D4" s="176"/>
      <c r="E4" s="177"/>
      <c r="F4" s="37" t="s">
        <v>6</v>
      </c>
      <c r="G4" s="1"/>
    </row>
    <row r="5" spans="2:7" ht="21" customHeight="1" thickBot="1" x14ac:dyDescent="0.3">
      <c r="B5" s="198"/>
      <c r="C5" s="178" t="s">
        <v>1</v>
      </c>
      <c r="D5" s="179"/>
      <c r="E5" s="180"/>
      <c r="F5" s="38" t="s">
        <v>185</v>
      </c>
      <c r="G5" s="1"/>
    </row>
    <row r="6" spans="2:7" ht="21" customHeight="1" thickBot="1" x14ac:dyDescent="0.3"/>
    <row r="7" spans="2:7" ht="31.5" customHeight="1" thickBot="1" x14ac:dyDescent="0.3">
      <c r="B7" s="184" t="s">
        <v>11</v>
      </c>
      <c r="C7" s="185"/>
      <c r="D7" s="185"/>
      <c r="E7" s="185"/>
      <c r="F7" s="186"/>
    </row>
    <row r="8" spans="2:7" ht="33" customHeight="1" x14ac:dyDescent="0.25">
      <c r="B8" s="39" t="s">
        <v>7</v>
      </c>
      <c r="C8" s="187" t="s">
        <v>108</v>
      </c>
      <c r="D8" s="188"/>
      <c r="E8" s="188"/>
      <c r="F8" s="189"/>
    </row>
    <row r="9" spans="2:7" ht="33" customHeight="1" x14ac:dyDescent="0.25">
      <c r="B9" s="40" t="s">
        <v>8</v>
      </c>
      <c r="C9" s="190" t="s">
        <v>96</v>
      </c>
      <c r="D9" s="191"/>
      <c r="E9" s="191"/>
      <c r="F9" s="192"/>
    </row>
    <row r="10" spans="2:7" ht="33" customHeight="1" x14ac:dyDescent="0.25">
      <c r="B10" s="40" t="s">
        <v>9</v>
      </c>
      <c r="C10" s="190">
        <v>2017</v>
      </c>
      <c r="D10" s="191"/>
      <c r="E10" s="191"/>
      <c r="F10" s="192"/>
    </row>
    <row r="11" spans="2:7" ht="33" customHeight="1" thickBot="1" x14ac:dyDescent="0.3">
      <c r="B11" s="41" t="s">
        <v>10</v>
      </c>
      <c r="C11" s="193">
        <v>2</v>
      </c>
      <c r="D11" s="194"/>
      <c r="E11" s="194"/>
      <c r="F11" s="195"/>
    </row>
    <row r="12" spans="2:7" ht="48" customHeight="1" thickBot="1" x14ac:dyDescent="0.3"/>
    <row r="13" spans="2:7" ht="39.75" customHeight="1" thickBot="1" x14ac:dyDescent="0.3">
      <c r="B13" s="184" t="s">
        <v>37</v>
      </c>
      <c r="C13" s="185"/>
      <c r="D13" s="185"/>
      <c r="E13" s="185"/>
      <c r="F13" s="186"/>
    </row>
    <row r="14" spans="2:7" ht="77.099999999999994" customHeight="1" x14ac:dyDescent="0.25">
      <c r="B14" s="217" t="s">
        <v>206</v>
      </c>
      <c r="C14" s="207" t="s">
        <v>236</v>
      </c>
      <c r="D14" s="208"/>
      <c r="E14" s="208"/>
      <c r="F14" s="209"/>
    </row>
    <row r="15" spans="2:7" ht="21" customHeight="1" x14ac:dyDescent="0.25">
      <c r="B15" s="217"/>
      <c r="C15" s="210"/>
      <c r="D15" s="211"/>
      <c r="E15" s="211"/>
      <c r="F15" s="212"/>
    </row>
    <row r="16" spans="2:7" ht="21" customHeight="1" thickBot="1" x14ac:dyDescent="0.3">
      <c r="B16" s="218"/>
      <c r="C16" s="213"/>
      <c r="D16" s="214"/>
      <c r="E16" s="214"/>
      <c r="F16" s="215"/>
    </row>
    <row r="17" spans="2:6" ht="77.099999999999994" customHeight="1" x14ac:dyDescent="0.25">
      <c r="B17" s="216" t="s">
        <v>207</v>
      </c>
      <c r="C17" s="207"/>
      <c r="D17" s="208"/>
      <c r="E17" s="208"/>
      <c r="F17" s="209"/>
    </row>
    <row r="18" spans="2:6" ht="77.099999999999994" customHeight="1" x14ac:dyDescent="0.25">
      <c r="B18" s="217"/>
      <c r="C18" s="210"/>
      <c r="D18" s="211"/>
      <c r="E18" s="211"/>
      <c r="F18" s="212"/>
    </row>
    <row r="19" spans="2:6" ht="77.099999999999994" customHeight="1" x14ac:dyDescent="0.25">
      <c r="B19" s="217"/>
      <c r="C19" s="210"/>
      <c r="D19" s="211"/>
      <c r="E19" s="211"/>
      <c r="F19" s="212"/>
    </row>
    <row r="20" spans="2:6" ht="77.099999999999994" customHeight="1" x14ac:dyDescent="0.25">
      <c r="B20" s="217"/>
      <c r="C20" s="210"/>
      <c r="D20" s="211"/>
      <c r="E20" s="211"/>
      <c r="F20" s="212"/>
    </row>
    <row r="21" spans="2:6" ht="77.099999999999994" customHeight="1" thickBot="1" x14ac:dyDescent="0.3">
      <c r="B21" s="218"/>
      <c r="C21" s="213"/>
      <c r="D21" s="214"/>
      <c r="E21" s="214"/>
      <c r="F21" s="215"/>
    </row>
    <row r="22" spans="2:6" ht="41.25" customHeight="1" thickBot="1" x14ac:dyDescent="0.3"/>
    <row r="23" spans="2:6" ht="34.5" customHeight="1" thickBot="1" x14ac:dyDescent="0.3">
      <c r="B23" s="181" t="s">
        <v>38</v>
      </c>
      <c r="C23" s="182"/>
      <c r="D23" s="182"/>
      <c r="E23" s="182"/>
      <c r="F23" s="183"/>
    </row>
    <row r="24" spans="2:6" ht="36.950000000000003" customHeight="1" thickBot="1" x14ac:dyDescent="0.3">
      <c r="B24" s="9" t="s">
        <v>12</v>
      </c>
      <c r="C24" s="9" t="s">
        <v>13</v>
      </c>
      <c r="D24" s="9" t="s">
        <v>208</v>
      </c>
      <c r="E24" s="199" t="s">
        <v>209</v>
      </c>
      <c r="F24" s="200"/>
    </row>
    <row r="25" spans="2:6" ht="112.5" customHeight="1" x14ac:dyDescent="0.25">
      <c r="B25" s="108" t="s">
        <v>266</v>
      </c>
      <c r="C25" s="108" t="s">
        <v>265</v>
      </c>
      <c r="D25" s="87" t="s">
        <v>212</v>
      </c>
      <c r="E25" s="201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202"/>
    </row>
    <row r="26" spans="2:6" ht="186.75" customHeight="1" x14ac:dyDescent="0.25">
      <c r="B26" s="164" t="s">
        <v>266</v>
      </c>
      <c r="C26" s="109" t="s">
        <v>265</v>
      </c>
      <c r="D26" s="88" t="s">
        <v>213</v>
      </c>
      <c r="E26" s="203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04"/>
    </row>
    <row r="27" spans="2:6" ht="203.25" customHeight="1" thickBot="1" x14ac:dyDescent="0.3">
      <c r="B27" s="165" t="s">
        <v>268</v>
      </c>
      <c r="C27" s="110" t="s">
        <v>267</v>
      </c>
      <c r="D27" s="89" t="s">
        <v>214</v>
      </c>
      <c r="E27" s="205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06"/>
    </row>
    <row r="28" spans="2:6" ht="21" customHeight="1" x14ac:dyDescent="0.25"/>
  </sheetData>
  <sheetProtection password="EA5B" sheet="1" objects="1" scenarios="1" formatCells="0" formatColumns="0" formatRows="0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referencia'!$N$14:$N$68</xm:f>
          </x14:formula1>
          <xm:sqref>C8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abSelected="1" topLeftCell="E20" zoomScale="130" zoomScaleNormal="130" workbookViewId="0">
      <selection activeCell="H22" sqref="H22"/>
    </sheetView>
  </sheetViews>
  <sheetFormatPr baseColWidth="10" defaultColWidth="11.42578125" defaultRowHeight="12.75" x14ac:dyDescent="0.25"/>
  <cols>
    <col min="1" max="1" width="6.140625" style="2" customWidth="1"/>
    <col min="2" max="2" width="19.5703125" style="2" customWidth="1"/>
    <col min="3" max="3" width="68.85546875" style="2" bestFit="1" customWidth="1"/>
    <col min="4" max="4" width="35.140625" style="2" customWidth="1"/>
    <col min="5" max="5" width="20.28515625" style="2" customWidth="1"/>
    <col min="6" max="6" width="25.7109375" style="2" customWidth="1"/>
    <col min="7" max="7" width="20" style="2" customWidth="1"/>
    <col min="8" max="8" width="41.85546875" style="2" customWidth="1"/>
    <col min="9" max="9" width="20.42578125" style="2" customWidth="1"/>
    <col min="10" max="10" width="62.5703125" style="2" customWidth="1"/>
    <col min="11" max="11" width="15.5703125" style="2" bestFit="1" customWidth="1"/>
    <col min="12" max="12" width="16.28515625" style="2" bestFit="1" customWidth="1"/>
    <col min="13" max="13" width="22.5703125" style="2" bestFit="1" customWidth="1"/>
    <col min="14" max="14" width="87.5703125" style="2" bestFit="1" customWidth="1"/>
    <col min="15" max="15" width="13" style="2" bestFit="1" customWidth="1"/>
    <col min="16" max="16" width="53.85546875" style="2" bestFit="1" customWidth="1"/>
    <col min="17" max="18" width="0" style="2" hidden="1" customWidth="1"/>
    <col min="19" max="16384" width="11.42578125" style="2"/>
  </cols>
  <sheetData>
    <row r="1" spans="2:16" ht="21" customHeight="1" thickBot="1" x14ac:dyDescent="0.3"/>
    <row r="2" spans="2:16" ht="21" customHeight="1" x14ac:dyDescent="0.25">
      <c r="B2" s="196"/>
      <c r="C2" s="232" t="s">
        <v>0</v>
      </c>
      <c r="D2" s="233"/>
      <c r="E2" s="233"/>
      <c r="F2" s="233"/>
      <c r="G2" s="233"/>
      <c r="H2" s="234"/>
      <c r="I2" s="247" t="s">
        <v>2</v>
      </c>
      <c r="J2" s="248"/>
    </row>
    <row r="3" spans="2:16" ht="21" customHeight="1" x14ac:dyDescent="0.25">
      <c r="B3" s="197"/>
      <c r="C3" s="235" t="s">
        <v>5</v>
      </c>
      <c r="D3" s="236"/>
      <c r="E3" s="236"/>
      <c r="F3" s="236"/>
      <c r="G3" s="236"/>
      <c r="H3" s="237"/>
      <c r="I3" s="249" t="s">
        <v>4</v>
      </c>
      <c r="J3" s="250"/>
    </row>
    <row r="4" spans="2:16" ht="21" customHeight="1" x14ac:dyDescent="0.25">
      <c r="B4" s="197"/>
      <c r="C4" s="235" t="s">
        <v>3</v>
      </c>
      <c r="D4" s="236"/>
      <c r="E4" s="236"/>
      <c r="F4" s="236"/>
      <c r="G4" s="236"/>
      <c r="H4" s="237"/>
      <c r="I4" s="249" t="s">
        <v>6</v>
      </c>
      <c r="J4" s="250"/>
    </row>
    <row r="5" spans="2:16" ht="21" customHeight="1" thickBot="1" x14ac:dyDescent="0.3">
      <c r="B5" s="198"/>
      <c r="C5" s="238" t="s">
        <v>1</v>
      </c>
      <c r="D5" s="239"/>
      <c r="E5" s="239"/>
      <c r="F5" s="239"/>
      <c r="G5" s="239"/>
      <c r="H5" s="240"/>
      <c r="I5" s="251" t="s">
        <v>186</v>
      </c>
      <c r="J5" s="252"/>
    </row>
    <row r="6" spans="2:16" ht="21" customHeight="1" thickBot="1" x14ac:dyDescent="0.3"/>
    <row r="7" spans="2:16" s="65" customFormat="1" ht="33" customHeight="1" thickBot="1" x14ac:dyDescent="0.3">
      <c r="B7" s="199" t="s">
        <v>11</v>
      </c>
      <c r="C7" s="222"/>
      <c r="D7" s="222"/>
      <c r="E7" s="222"/>
      <c r="F7" s="222"/>
      <c r="G7" s="222"/>
      <c r="H7" s="222"/>
      <c r="I7" s="222"/>
      <c r="J7" s="200"/>
    </row>
    <row r="8" spans="2:16" s="65" customFormat="1" ht="33" customHeight="1" x14ac:dyDescent="0.25">
      <c r="B8" s="66" t="s">
        <v>7</v>
      </c>
      <c r="C8" s="223" t="str">
        <f>IF('1 Datos Básicos'!C8=0," ",'1 Datos Básicos'!C8)</f>
        <v>Oficina Asesora de Planeación - Grupo de Arquitectura de Negocio y del SGI</v>
      </c>
      <c r="D8" s="224"/>
      <c r="E8" s="224"/>
      <c r="F8" s="224"/>
      <c r="G8" s="224"/>
      <c r="H8" s="224"/>
      <c r="I8" s="224"/>
      <c r="J8" s="225"/>
    </row>
    <row r="9" spans="2:16" s="65" customFormat="1" ht="33" customHeight="1" x14ac:dyDescent="0.25">
      <c r="B9" s="40" t="s">
        <v>8</v>
      </c>
      <c r="C9" s="241" t="str">
        <f>IF('1 Datos Básicos'!C9=0," ",'1 Datos Básicos'!C9)</f>
        <v>Bogotá</v>
      </c>
      <c r="D9" s="242"/>
      <c r="E9" s="242"/>
      <c r="F9" s="242"/>
      <c r="G9" s="242"/>
      <c r="H9" s="242"/>
      <c r="I9" s="242"/>
      <c r="J9" s="243"/>
    </row>
    <row r="10" spans="2:16" s="65" customFormat="1" ht="33" customHeight="1" x14ac:dyDescent="0.25">
      <c r="B10" s="40" t="s">
        <v>9</v>
      </c>
      <c r="C10" s="241">
        <f>IF('1 Datos Básicos'!C10=0," ",'1 Datos Básicos'!C10)</f>
        <v>2017</v>
      </c>
      <c r="D10" s="242"/>
      <c r="E10" s="242"/>
      <c r="F10" s="242"/>
      <c r="G10" s="242"/>
      <c r="H10" s="242"/>
      <c r="I10" s="242"/>
      <c r="J10" s="243"/>
    </row>
    <row r="11" spans="2:16" s="65" customFormat="1" ht="33" customHeight="1" thickBot="1" x14ac:dyDescent="0.3">
      <c r="B11" s="41" t="s">
        <v>10</v>
      </c>
      <c r="C11" s="244">
        <f>IF('1 Datos Básicos'!C11=0," ",'1 Datos Básicos'!C11)</f>
        <v>2</v>
      </c>
      <c r="D11" s="245"/>
      <c r="E11" s="245"/>
      <c r="F11" s="245"/>
      <c r="G11" s="245"/>
      <c r="H11" s="245"/>
      <c r="I11" s="245"/>
      <c r="J11" s="246"/>
    </row>
    <row r="12" spans="2:16" ht="21" customHeight="1" thickBot="1" x14ac:dyDescent="0.3"/>
    <row r="13" spans="2:16" ht="40.5" customHeight="1" thickBot="1" x14ac:dyDescent="0.3">
      <c r="B13" s="184" t="s">
        <v>39</v>
      </c>
      <c r="C13" s="185"/>
      <c r="D13" s="185"/>
      <c r="E13" s="185"/>
      <c r="F13" s="185"/>
      <c r="G13" s="185"/>
      <c r="H13" s="185"/>
      <c r="I13" s="185"/>
      <c r="J13" s="3"/>
      <c r="K13" s="219" t="s">
        <v>34</v>
      </c>
      <c r="L13" s="220"/>
      <c r="M13" s="220"/>
      <c r="N13" s="220"/>
      <c r="O13" s="220"/>
      <c r="P13" s="221"/>
    </row>
    <row r="14" spans="2:16" ht="69.75" customHeight="1" thickBot="1" x14ac:dyDescent="0.3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235</v>
      </c>
      <c r="H14" s="16" t="s">
        <v>18</v>
      </c>
      <c r="I14" s="16" t="s">
        <v>16</v>
      </c>
      <c r="J14" s="25" t="s">
        <v>226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216</v>
      </c>
    </row>
    <row r="15" spans="2:16" ht="67.5" customHeight="1" x14ac:dyDescent="0.25">
      <c r="B15" s="67">
        <v>1</v>
      </c>
      <c r="C15" s="168" t="s">
        <v>269</v>
      </c>
      <c r="D15" s="170" t="s">
        <v>239</v>
      </c>
      <c r="E15" s="111">
        <v>43102</v>
      </c>
      <c r="F15" s="111">
        <v>43281</v>
      </c>
      <c r="G15" s="159">
        <v>1</v>
      </c>
      <c r="H15" s="114" t="s">
        <v>251</v>
      </c>
      <c r="I15" s="116">
        <v>0.3</v>
      </c>
      <c r="J15" s="169" t="s">
        <v>245</v>
      </c>
      <c r="K15" s="112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5"/>
    </row>
    <row r="16" spans="2:16" ht="55.5" customHeight="1" x14ac:dyDescent="0.25">
      <c r="B16" s="72">
        <v>2</v>
      </c>
      <c r="C16" s="168" t="s">
        <v>270</v>
      </c>
      <c r="D16" s="170" t="s">
        <v>240</v>
      </c>
      <c r="E16" s="111">
        <v>43102</v>
      </c>
      <c r="F16" s="111">
        <v>43281</v>
      </c>
      <c r="G16" s="159">
        <v>1</v>
      </c>
      <c r="H16" s="114" t="s">
        <v>272</v>
      </c>
      <c r="I16" s="116">
        <v>0.15</v>
      </c>
      <c r="J16" s="169" t="s">
        <v>246</v>
      </c>
      <c r="K16" s="118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6"/>
    </row>
    <row r="17" spans="2:16" ht="60" customHeight="1" x14ac:dyDescent="0.25">
      <c r="B17" s="72">
        <v>3</v>
      </c>
      <c r="C17" s="168" t="s">
        <v>271</v>
      </c>
      <c r="D17" s="170" t="s">
        <v>241</v>
      </c>
      <c r="E17" s="111">
        <v>43102</v>
      </c>
      <c r="F17" s="111">
        <v>43281</v>
      </c>
      <c r="G17" s="159">
        <v>1</v>
      </c>
      <c r="H17" s="114" t="s">
        <v>273</v>
      </c>
      <c r="I17" s="116">
        <v>0.05</v>
      </c>
      <c r="J17" s="169" t="s">
        <v>249</v>
      </c>
      <c r="K17" s="171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6"/>
    </row>
    <row r="18" spans="2:16" ht="49.5" customHeight="1" x14ac:dyDescent="0.25">
      <c r="B18" s="72">
        <v>4</v>
      </c>
      <c r="C18" s="168" t="s">
        <v>237</v>
      </c>
      <c r="D18" s="170" t="s">
        <v>242</v>
      </c>
      <c r="E18" s="111">
        <v>43102</v>
      </c>
      <c r="F18" s="111">
        <v>43281</v>
      </c>
      <c r="G18" s="159">
        <v>1</v>
      </c>
      <c r="H18" s="114" t="s">
        <v>274</v>
      </c>
      <c r="I18" s="116">
        <v>0.1</v>
      </c>
      <c r="J18" s="169" t="s">
        <v>247</v>
      </c>
      <c r="K18" s="118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6"/>
    </row>
    <row r="19" spans="2:16" ht="63" customHeight="1" x14ac:dyDescent="0.25">
      <c r="B19" s="72">
        <v>5</v>
      </c>
      <c r="C19" s="168" t="s">
        <v>275</v>
      </c>
      <c r="D19" s="170" t="s">
        <v>243</v>
      </c>
      <c r="E19" s="111">
        <v>43102</v>
      </c>
      <c r="F19" s="111">
        <v>43281</v>
      </c>
      <c r="G19" s="159">
        <v>1</v>
      </c>
      <c r="H19" s="170" t="s">
        <v>276</v>
      </c>
      <c r="I19" s="116">
        <v>0.1</v>
      </c>
      <c r="J19" s="169" t="s">
        <v>248</v>
      </c>
      <c r="K19" s="118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6"/>
    </row>
    <row r="20" spans="2:16" ht="52.5" customHeight="1" x14ac:dyDescent="0.25">
      <c r="B20" s="72">
        <v>6</v>
      </c>
      <c r="C20" s="168" t="s">
        <v>238</v>
      </c>
      <c r="D20" s="170" t="s">
        <v>244</v>
      </c>
      <c r="E20" s="111">
        <v>43102</v>
      </c>
      <c r="F20" s="111">
        <v>43281</v>
      </c>
      <c r="G20" s="159">
        <v>1</v>
      </c>
      <c r="H20" s="114" t="s">
        <v>252</v>
      </c>
      <c r="I20" s="116">
        <v>0.2</v>
      </c>
      <c r="J20" s="169" t="s">
        <v>250</v>
      </c>
      <c r="K20" s="118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6"/>
    </row>
    <row r="21" spans="2:16" ht="80.099999999999994" customHeight="1" x14ac:dyDescent="0.25">
      <c r="B21" s="72">
        <v>7</v>
      </c>
      <c r="C21" s="162" t="s">
        <v>278</v>
      </c>
      <c r="D21" s="113" t="s">
        <v>279</v>
      </c>
      <c r="E21" s="111">
        <v>43102</v>
      </c>
      <c r="F21" s="111">
        <v>43281</v>
      </c>
      <c r="G21" s="160">
        <v>1</v>
      </c>
      <c r="H21" s="113" t="s">
        <v>280</v>
      </c>
      <c r="I21" s="116">
        <v>0.1</v>
      </c>
      <c r="J21" s="113" t="s">
        <v>281</v>
      </c>
      <c r="K21" s="118"/>
      <c r="L21" s="68">
        <f t="shared" si="0"/>
        <v>0</v>
      </c>
      <c r="M21" s="69" t="str">
        <f>IFERROR(VLOOKUP(L21,'tablas referencia'!$B$13:$C$2005,2,FALSE)," ")</f>
        <v>No cumplió</v>
      </c>
      <c r="N21" s="70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1">
        <f t="shared" si="1"/>
        <v>0</v>
      </c>
      <c r="P21" s="126"/>
    </row>
    <row r="22" spans="2:16" ht="80.099999999999994" customHeight="1" x14ac:dyDescent="0.25">
      <c r="B22" s="72">
        <v>8</v>
      </c>
      <c r="C22" s="162"/>
      <c r="D22" s="113"/>
      <c r="E22" s="111"/>
      <c r="F22" s="111"/>
      <c r="G22" s="160"/>
      <c r="H22" s="113"/>
      <c r="I22" s="116"/>
      <c r="J22" s="151"/>
      <c r="K22" s="118"/>
      <c r="L22" s="68" t="str">
        <f t="shared" si="0"/>
        <v xml:space="preserve"> </v>
      </c>
      <c r="M22" s="69" t="str">
        <f>IFERROR(VLOOKUP(L22,'tablas referencia'!$B$13:$C$2005,2,FALSE)," ")</f>
        <v xml:space="preserve"> </v>
      </c>
      <c r="N22" s="70" t="str">
        <f>IFERROR(VLOOKUP(M22,'tablas referencia'!$C$13:$D$2005,2,FALSE)," ")</f>
        <v xml:space="preserve"> </v>
      </c>
      <c r="O22" s="71" t="str">
        <f t="shared" si="1"/>
        <v xml:space="preserve"> </v>
      </c>
      <c r="P22" s="126"/>
    </row>
    <row r="23" spans="2:16" ht="73.5" customHeight="1" x14ac:dyDescent="0.25">
      <c r="B23" s="72">
        <v>9</v>
      </c>
      <c r="C23" s="162"/>
      <c r="D23" s="113"/>
      <c r="E23" s="111"/>
      <c r="F23" s="111"/>
      <c r="G23" s="160"/>
      <c r="H23" s="113"/>
      <c r="I23" s="116"/>
      <c r="J23" s="163"/>
      <c r="K23" s="118"/>
      <c r="L23" s="68" t="str">
        <f t="shared" si="0"/>
        <v xml:space="preserve"> </v>
      </c>
      <c r="M23" s="69" t="str">
        <f>IFERROR(VLOOKUP(L23,'tablas referencia'!$B$13:$C$2005,2,FALSE)," ")</f>
        <v xml:space="preserve"> </v>
      </c>
      <c r="N23" s="70" t="str">
        <f>IFERROR(VLOOKUP(M23,'tablas referencia'!$C$13:$D$2005,2,FALSE)," ")</f>
        <v xml:space="preserve"> </v>
      </c>
      <c r="O23" s="71" t="str">
        <f t="shared" si="1"/>
        <v xml:space="preserve"> </v>
      </c>
      <c r="P23" s="126"/>
    </row>
    <row r="24" spans="2:16" ht="80.099999999999994" customHeight="1" x14ac:dyDescent="0.25">
      <c r="B24" s="72">
        <v>10</v>
      </c>
      <c r="C24" s="113"/>
      <c r="D24" s="113"/>
      <c r="E24" s="111"/>
      <c r="F24" s="111"/>
      <c r="G24" s="160"/>
      <c r="H24" s="113"/>
      <c r="I24" s="116"/>
      <c r="J24" s="163"/>
      <c r="K24" s="118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6"/>
    </row>
    <row r="25" spans="2:16" ht="80.099999999999994" customHeight="1" x14ac:dyDescent="0.25">
      <c r="B25" s="72">
        <v>11</v>
      </c>
      <c r="C25" s="113"/>
      <c r="D25" s="113"/>
      <c r="E25" s="111"/>
      <c r="F25" s="111"/>
      <c r="G25" s="160"/>
      <c r="H25" s="113"/>
      <c r="I25" s="116"/>
      <c r="J25" s="163"/>
      <c r="K25" s="118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6"/>
    </row>
    <row r="26" spans="2:16" ht="67.5" customHeight="1" x14ac:dyDescent="0.25">
      <c r="B26" s="72">
        <v>12</v>
      </c>
      <c r="C26" s="113"/>
      <c r="D26" s="113"/>
      <c r="E26" s="111"/>
      <c r="F26" s="111"/>
      <c r="G26" s="160"/>
      <c r="H26" s="113"/>
      <c r="I26" s="116"/>
      <c r="J26" s="151"/>
      <c r="K26" s="118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6"/>
    </row>
    <row r="27" spans="2:16" ht="80.099999999999994" customHeight="1" x14ac:dyDescent="0.25">
      <c r="B27" s="72">
        <v>13</v>
      </c>
      <c r="C27" s="113"/>
      <c r="D27" s="113"/>
      <c r="E27" s="111"/>
      <c r="F27" s="111"/>
      <c r="G27" s="160"/>
      <c r="H27" s="113"/>
      <c r="I27" s="116"/>
      <c r="J27" s="151"/>
      <c r="K27" s="118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6"/>
    </row>
    <row r="28" spans="2:16" ht="80.099999999999994" customHeight="1" x14ac:dyDescent="0.25">
      <c r="B28" s="72">
        <v>14</v>
      </c>
      <c r="C28" s="113"/>
      <c r="D28" s="113"/>
      <c r="E28" s="111"/>
      <c r="F28" s="111"/>
      <c r="G28" s="160"/>
      <c r="H28" s="113"/>
      <c r="I28" s="116"/>
      <c r="J28" s="151"/>
      <c r="K28" s="118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6"/>
    </row>
    <row r="29" spans="2:16" ht="42.95" customHeight="1" x14ac:dyDescent="0.25">
      <c r="B29" s="72">
        <v>15</v>
      </c>
      <c r="C29" s="113"/>
      <c r="D29" s="114"/>
      <c r="E29" s="115"/>
      <c r="F29" s="115"/>
      <c r="G29" s="160"/>
      <c r="H29" s="113"/>
      <c r="I29" s="116"/>
      <c r="J29" s="117"/>
      <c r="K29" s="118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6"/>
    </row>
    <row r="30" spans="2:16" ht="42.95" customHeight="1" x14ac:dyDescent="0.25">
      <c r="B30" s="72">
        <v>16</v>
      </c>
      <c r="C30" s="113"/>
      <c r="D30" s="114"/>
      <c r="E30" s="115"/>
      <c r="F30" s="115"/>
      <c r="G30" s="160"/>
      <c r="H30" s="113"/>
      <c r="I30" s="116"/>
      <c r="J30" s="117"/>
      <c r="K30" s="118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6"/>
    </row>
    <row r="31" spans="2:16" ht="42.95" customHeight="1" x14ac:dyDescent="0.25">
      <c r="B31" s="72">
        <v>17</v>
      </c>
      <c r="C31" s="113"/>
      <c r="D31" s="114"/>
      <c r="E31" s="115"/>
      <c r="F31" s="115"/>
      <c r="G31" s="160"/>
      <c r="H31" s="113"/>
      <c r="I31" s="116"/>
      <c r="J31" s="117"/>
      <c r="K31" s="118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6"/>
    </row>
    <row r="32" spans="2:16" ht="42.95" customHeight="1" x14ac:dyDescent="0.25">
      <c r="B32" s="72">
        <v>18</v>
      </c>
      <c r="C32" s="113"/>
      <c r="D32" s="114"/>
      <c r="E32" s="115"/>
      <c r="F32" s="115"/>
      <c r="G32" s="160"/>
      <c r="H32" s="113"/>
      <c r="I32" s="116"/>
      <c r="J32" s="117"/>
      <c r="K32" s="118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6"/>
    </row>
    <row r="33" spans="2:16" ht="42.95" customHeight="1" x14ac:dyDescent="0.25">
      <c r="B33" s="72">
        <v>19</v>
      </c>
      <c r="C33" s="113"/>
      <c r="D33" s="114"/>
      <c r="E33" s="115"/>
      <c r="F33" s="115"/>
      <c r="G33" s="160"/>
      <c r="H33" s="113"/>
      <c r="I33" s="116"/>
      <c r="J33" s="117"/>
      <c r="K33" s="118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6"/>
    </row>
    <row r="34" spans="2:16" ht="42.95" customHeight="1" thickBot="1" x14ac:dyDescent="0.3">
      <c r="B34" s="73">
        <v>20</v>
      </c>
      <c r="C34" s="119"/>
      <c r="D34" s="120"/>
      <c r="E34" s="121"/>
      <c r="F34" s="121"/>
      <c r="G34" s="161"/>
      <c r="H34" s="119"/>
      <c r="I34" s="122"/>
      <c r="J34" s="123"/>
      <c r="K34" s="124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7"/>
    </row>
    <row r="35" spans="2:16" ht="42.95" customHeight="1" thickBot="1" x14ac:dyDescent="0.3">
      <c r="I35" s="77">
        <f>SUM(I15:I34)</f>
        <v>0.99999999999999989</v>
      </c>
      <c r="M35" s="78"/>
      <c r="O35" s="79">
        <f>SUM(O15:O34)</f>
        <v>0</v>
      </c>
    </row>
    <row r="36" spans="2:16" ht="32.25" customHeight="1" thickBot="1" x14ac:dyDescent="0.3">
      <c r="I36" s="80"/>
      <c r="J36" s="80"/>
      <c r="M36" s="78"/>
    </row>
    <row r="37" spans="2:16" s="81" customFormat="1" ht="42.95" customHeight="1" thickBot="1" x14ac:dyDescent="0.3">
      <c r="B37" s="184" t="s">
        <v>220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6"/>
      <c r="M37" s="82"/>
    </row>
    <row r="38" spans="2:16" s="81" customFormat="1" ht="39.75" customHeight="1" thickBot="1" x14ac:dyDescent="0.3">
      <c r="B38" s="229" t="s">
        <v>46</v>
      </c>
      <c r="C38" s="230"/>
      <c r="D38" s="97" t="s">
        <v>54</v>
      </c>
      <c r="E38" s="229" t="s">
        <v>53</v>
      </c>
      <c r="F38" s="230"/>
      <c r="G38" s="230"/>
      <c r="H38" s="231"/>
      <c r="I38" s="226" t="s">
        <v>55</v>
      </c>
      <c r="J38" s="227"/>
      <c r="K38" s="227"/>
      <c r="L38" s="228"/>
      <c r="M38" s="82"/>
    </row>
    <row r="39" spans="2:16" s="81" customFormat="1" ht="33" customHeight="1" x14ac:dyDescent="0.25">
      <c r="B39" s="83" t="s">
        <v>47</v>
      </c>
      <c r="C39" s="84" t="s">
        <v>42</v>
      </c>
      <c r="D39" s="90">
        <f>COUNTIF(M15:M34,"Cumplió")</f>
        <v>0</v>
      </c>
      <c r="E39" s="253"/>
      <c r="F39" s="254"/>
      <c r="G39" s="254"/>
      <c r="H39" s="255"/>
      <c r="I39" s="256"/>
      <c r="J39" s="257"/>
      <c r="K39" s="257"/>
      <c r="L39" s="258"/>
      <c r="M39" s="82"/>
    </row>
    <row r="40" spans="2:16" s="81" customFormat="1" ht="33" customHeight="1" x14ac:dyDescent="0.25">
      <c r="B40" s="85" t="s">
        <v>48</v>
      </c>
      <c r="C40" s="86" t="s">
        <v>43</v>
      </c>
      <c r="D40" s="91">
        <f>COUNTIF(M15:M34,"Cumplió y subestimó la meta propuesta")</f>
        <v>0</v>
      </c>
      <c r="E40" s="259"/>
      <c r="F40" s="260"/>
      <c r="G40" s="260"/>
      <c r="H40" s="261"/>
      <c r="I40" s="268"/>
      <c r="J40" s="269"/>
      <c r="K40" s="269"/>
      <c r="L40" s="270"/>
      <c r="M40" s="82"/>
    </row>
    <row r="41" spans="2:16" s="81" customFormat="1" ht="33" customHeight="1" x14ac:dyDescent="0.25">
      <c r="B41" s="85" t="s">
        <v>49</v>
      </c>
      <c r="C41" s="86" t="s">
        <v>44</v>
      </c>
      <c r="D41" s="91">
        <f>COUNTIF(M15:M34,"Cumplió parcialmente")</f>
        <v>0</v>
      </c>
      <c r="E41" s="259"/>
      <c r="F41" s="260"/>
      <c r="G41" s="260"/>
      <c r="H41" s="261"/>
      <c r="I41" s="268"/>
      <c r="J41" s="269"/>
      <c r="K41" s="269"/>
      <c r="L41" s="270"/>
      <c r="M41" s="82"/>
    </row>
    <row r="42" spans="2:16" s="81" customFormat="1" ht="33" customHeight="1" x14ac:dyDescent="0.25">
      <c r="B42" s="85" t="s">
        <v>50</v>
      </c>
      <c r="C42" s="86" t="s">
        <v>45</v>
      </c>
      <c r="D42" s="91">
        <f>COUNTIF(M15:M34,"No cumplió")</f>
        <v>7</v>
      </c>
      <c r="E42" s="259"/>
      <c r="F42" s="260"/>
      <c r="G42" s="260"/>
      <c r="H42" s="261"/>
      <c r="I42" s="268"/>
      <c r="J42" s="269"/>
      <c r="K42" s="269"/>
      <c r="L42" s="270"/>
      <c r="M42" s="82"/>
    </row>
    <row r="43" spans="2:16" ht="33" customHeight="1" thickBot="1" x14ac:dyDescent="0.3">
      <c r="B43" s="101" t="s">
        <v>51</v>
      </c>
      <c r="C43" s="102" t="s">
        <v>40</v>
      </c>
      <c r="D43" s="103">
        <f>SUM(D39:D42)</f>
        <v>7</v>
      </c>
      <c r="E43" s="262"/>
      <c r="F43" s="263"/>
      <c r="G43" s="263"/>
      <c r="H43" s="264"/>
      <c r="I43" s="271"/>
      <c r="J43" s="272"/>
      <c r="K43" s="272"/>
      <c r="L43" s="273"/>
      <c r="M43" s="78"/>
    </row>
    <row r="44" spans="2:16" ht="36.950000000000003" customHeight="1" thickBot="1" x14ac:dyDescent="0.3">
      <c r="B44" s="98" t="s">
        <v>52</v>
      </c>
      <c r="C44" s="99" t="s">
        <v>41</v>
      </c>
      <c r="D44" s="100">
        <f>IFERROR(O35," ")</f>
        <v>0</v>
      </c>
      <c r="E44" s="265"/>
      <c r="F44" s="266"/>
      <c r="G44" s="266"/>
      <c r="H44" s="267"/>
      <c r="I44" s="274"/>
      <c r="J44" s="275"/>
      <c r="K44" s="275"/>
      <c r="L44" s="276"/>
      <c r="M44" s="78"/>
    </row>
    <row r="45" spans="2:16" ht="21" customHeight="1" x14ac:dyDescent="0.25">
      <c r="M45" s="78"/>
    </row>
    <row r="46" spans="2:16" x14ac:dyDescent="0.25">
      <c r="M46" s="78"/>
    </row>
    <row r="47" spans="2:16" x14ac:dyDescent="0.25">
      <c r="M47" s="78"/>
    </row>
    <row r="48" spans="2:16" x14ac:dyDescent="0.25">
      <c r="M48" s="78"/>
    </row>
    <row r="49" spans="13:13" x14ac:dyDescent="0.25">
      <c r="M49" s="78"/>
    </row>
    <row r="50" spans="13:13" x14ac:dyDescent="0.25">
      <c r="M50" s="78"/>
    </row>
    <row r="51" spans="13:13" x14ac:dyDescent="0.25">
      <c r="M51" s="78"/>
    </row>
    <row r="52" spans="13:13" x14ac:dyDescent="0.25">
      <c r="M52" s="78"/>
    </row>
    <row r="53" spans="13:13" x14ac:dyDescent="0.25">
      <c r="M53" s="78"/>
    </row>
    <row r="54" spans="13:13" x14ac:dyDescent="0.25">
      <c r="M54" s="78"/>
    </row>
    <row r="55" spans="13:13" x14ac:dyDescent="0.25">
      <c r="M55" s="78"/>
    </row>
    <row r="56" spans="13:13" x14ac:dyDescent="0.25">
      <c r="M56" s="78"/>
    </row>
    <row r="57" spans="13:13" x14ac:dyDescent="0.25">
      <c r="M57" s="78"/>
    </row>
    <row r="58" spans="13:13" x14ac:dyDescent="0.25">
      <c r="M58" s="78"/>
    </row>
    <row r="59" spans="13:13" x14ac:dyDescent="0.25">
      <c r="M59" s="78"/>
    </row>
    <row r="60" spans="13:13" x14ac:dyDescent="0.25">
      <c r="M60" s="78"/>
    </row>
    <row r="61" spans="13:13" x14ac:dyDescent="0.25">
      <c r="M61" s="78"/>
    </row>
    <row r="62" spans="13:13" x14ac:dyDescent="0.25">
      <c r="M62" s="78"/>
    </row>
    <row r="63" spans="13:13" x14ac:dyDescent="0.25">
      <c r="M63" s="78"/>
    </row>
    <row r="64" spans="13:13" x14ac:dyDescent="0.25">
      <c r="M64" s="78"/>
    </row>
    <row r="65" spans="13:13" x14ac:dyDescent="0.25">
      <c r="M65" s="78"/>
    </row>
    <row r="66" spans="13:13" x14ac:dyDescent="0.25">
      <c r="M66" s="78"/>
    </row>
    <row r="67" spans="13:13" x14ac:dyDescent="0.25">
      <c r="M67" s="78"/>
    </row>
    <row r="68" spans="13:13" x14ac:dyDescent="0.25">
      <c r="M68" s="78"/>
    </row>
    <row r="69" spans="13:13" x14ac:dyDescent="0.25">
      <c r="M69" s="78"/>
    </row>
    <row r="70" spans="13:13" x14ac:dyDescent="0.25">
      <c r="M70" s="78"/>
    </row>
    <row r="71" spans="13:13" x14ac:dyDescent="0.25">
      <c r="M71" s="78"/>
    </row>
    <row r="72" spans="13:13" x14ac:dyDescent="0.25">
      <c r="M72" s="78"/>
    </row>
    <row r="73" spans="13:13" x14ac:dyDescent="0.25">
      <c r="M73" s="78"/>
    </row>
    <row r="74" spans="13:13" x14ac:dyDescent="0.25">
      <c r="M74" s="78"/>
    </row>
    <row r="75" spans="13:13" x14ac:dyDescent="0.25">
      <c r="M75" s="78"/>
    </row>
    <row r="76" spans="13:13" x14ac:dyDescent="0.25">
      <c r="M76" s="78"/>
    </row>
    <row r="77" spans="13:13" x14ac:dyDescent="0.25">
      <c r="M77" s="78"/>
    </row>
    <row r="78" spans="13:13" x14ac:dyDescent="0.25">
      <c r="M78" s="78"/>
    </row>
    <row r="79" spans="13:13" x14ac:dyDescent="0.25">
      <c r="M79" s="78"/>
    </row>
    <row r="80" spans="13:13" x14ac:dyDescent="0.25">
      <c r="M80" s="78"/>
    </row>
    <row r="81" spans="13:13" x14ac:dyDescent="0.25">
      <c r="M81" s="78"/>
    </row>
    <row r="82" spans="13:13" x14ac:dyDescent="0.25">
      <c r="M82" s="78"/>
    </row>
    <row r="83" spans="13:13" x14ac:dyDescent="0.25">
      <c r="M83" s="78"/>
    </row>
    <row r="84" spans="13:13" x14ac:dyDescent="0.25">
      <c r="M84" s="78"/>
    </row>
    <row r="85" spans="13:13" x14ac:dyDescent="0.25">
      <c r="M85" s="78"/>
    </row>
    <row r="86" spans="13:13" x14ac:dyDescent="0.25">
      <c r="M86" s="78"/>
    </row>
    <row r="87" spans="13:13" x14ac:dyDescent="0.25">
      <c r="M87" s="78"/>
    </row>
    <row r="88" spans="13:13" x14ac:dyDescent="0.25">
      <c r="M88" s="78"/>
    </row>
    <row r="89" spans="13:13" x14ac:dyDescent="0.25">
      <c r="M89" s="78"/>
    </row>
    <row r="90" spans="13:13" x14ac:dyDescent="0.25">
      <c r="M90" s="78"/>
    </row>
    <row r="91" spans="13:13" x14ac:dyDescent="0.25">
      <c r="M91" s="78"/>
    </row>
    <row r="92" spans="13:13" x14ac:dyDescent="0.25">
      <c r="M92" s="78"/>
    </row>
    <row r="93" spans="13:13" x14ac:dyDescent="0.25">
      <c r="M93" s="78"/>
    </row>
    <row r="94" spans="13:13" x14ac:dyDescent="0.25">
      <c r="M94" s="78"/>
    </row>
    <row r="95" spans="13:13" x14ac:dyDescent="0.25">
      <c r="M95" s="78"/>
    </row>
    <row r="96" spans="13:13" x14ac:dyDescent="0.25">
      <c r="M96" s="78"/>
    </row>
    <row r="97" spans="13:13" x14ac:dyDescent="0.25">
      <c r="M97" s="78"/>
    </row>
    <row r="98" spans="13:13" x14ac:dyDescent="0.25">
      <c r="M98" s="78"/>
    </row>
    <row r="99" spans="13:13" x14ac:dyDescent="0.25">
      <c r="M99" s="78"/>
    </row>
    <row r="100" spans="13:13" x14ac:dyDescent="0.25">
      <c r="M100" s="78"/>
    </row>
    <row r="101" spans="13:13" x14ac:dyDescent="0.25">
      <c r="M101" s="78"/>
    </row>
    <row r="102" spans="13:13" x14ac:dyDescent="0.25">
      <c r="M102" s="78"/>
    </row>
    <row r="103" spans="13:13" x14ac:dyDescent="0.25">
      <c r="M103" s="78"/>
    </row>
    <row r="104" spans="13:13" x14ac:dyDescent="0.25">
      <c r="M104" s="78"/>
    </row>
    <row r="105" spans="13:13" x14ac:dyDescent="0.25">
      <c r="M105" s="78"/>
    </row>
    <row r="106" spans="13:13" x14ac:dyDescent="0.25">
      <c r="M106" s="78"/>
    </row>
    <row r="107" spans="13:13" x14ac:dyDescent="0.25">
      <c r="M107" s="78"/>
    </row>
    <row r="108" spans="13:13" x14ac:dyDescent="0.25">
      <c r="M108" s="78"/>
    </row>
    <row r="109" spans="13:13" x14ac:dyDescent="0.25">
      <c r="M109" s="78"/>
    </row>
    <row r="110" spans="13:13" x14ac:dyDescent="0.25">
      <c r="M110" s="78"/>
    </row>
    <row r="111" spans="13:13" x14ac:dyDescent="0.25">
      <c r="M111" s="78"/>
    </row>
    <row r="112" spans="13:13" x14ac:dyDescent="0.25">
      <c r="M112" s="78"/>
    </row>
    <row r="113" spans="13:13" x14ac:dyDescent="0.25">
      <c r="M113" s="78"/>
    </row>
    <row r="114" spans="13:13" x14ac:dyDescent="0.25">
      <c r="M114" s="78"/>
    </row>
    <row r="115" spans="13:13" x14ac:dyDescent="0.25">
      <c r="M115" s="78"/>
    </row>
    <row r="116" spans="13:13" x14ac:dyDescent="0.25">
      <c r="M116" s="78"/>
    </row>
    <row r="117" spans="13:13" x14ac:dyDescent="0.25">
      <c r="M117" s="78"/>
    </row>
    <row r="118" spans="13:13" x14ac:dyDescent="0.25">
      <c r="M118" s="78"/>
    </row>
    <row r="119" spans="13:13" x14ac:dyDescent="0.25">
      <c r="M119" s="78"/>
    </row>
    <row r="120" spans="13:13" x14ac:dyDescent="0.25">
      <c r="M120" s="78"/>
    </row>
    <row r="121" spans="13:13" x14ac:dyDescent="0.25">
      <c r="M121" s="78"/>
    </row>
    <row r="122" spans="13:13" x14ac:dyDescent="0.25">
      <c r="M122" s="78"/>
    </row>
    <row r="123" spans="13:13" x14ac:dyDescent="0.25">
      <c r="M123" s="78"/>
    </row>
    <row r="124" spans="13:13" x14ac:dyDescent="0.25">
      <c r="M124" s="78"/>
    </row>
    <row r="125" spans="13:13" x14ac:dyDescent="0.25">
      <c r="M125" s="78"/>
    </row>
    <row r="126" spans="13:13" x14ac:dyDescent="0.25">
      <c r="M126" s="78"/>
    </row>
    <row r="127" spans="13:13" x14ac:dyDescent="0.25">
      <c r="M127" s="78"/>
    </row>
    <row r="128" spans="13:13" x14ac:dyDescent="0.25">
      <c r="M128" s="78"/>
    </row>
    <row r="129" spans="13:13" x14ac:dyDescent="0.25">
      <c r="M129" s="78"/>
    </row>
    <row r="130" spans="13:13" x14ac:dyDescent="0.25">
      <c r="M130" s="78"/>
    </row>
    <row r="131" spans="13:13" x14ac:dyDescent="0.25">
      <c r="M131" s="78"/>
    </row>
    <row r="132" spans="13:13" x14ac:dyDescent="0.25">
      <c r="M132" s="78"/>
    </row>
    <row r="133" spans="13:13" x14ac:dyDescent="0.25">
      <c r="M133" s="78"/>
    </row>
    <row r="134" spans="13:13" x14ac:dyDescent="0.25">
      <c r="M134" s="78"/>
    </row>
    <row r="135" spans="13:13" x14ac:dyDescent="0.25">
      <c r="M135" s="78"/>
    </row>
    <row r="136" spans="13:13" x14ac:dyDescent="0.25">
      <c r="M136" s="78"/>
    </row>
    <row r="137" spans="13:13" x14ac:dyDescent="0.25">
      <c r="M137" s="78"/>
    </row>
    <row r="138" spans="13:13" x14ac:dyDescent="0.25">
      <c r="M138" s="78"/>
    </row>
    <row r="139" spans="13:13" x14ac:dyDescent="0.25">
      <c r="M139" s="78"/>
    </row>
    <row r="140" spans="13:13" x14ac:dyDescent="0.25">
      <c r="M140" s="78"/>
    </row>
    <row r="141" spans="13:13" x14ac:dyDescent="0.25">
      <c r="M141" s="78"/>
    </row>
    <row r="142" spans="13:13" x14ac:dyDescent="0.25">
      <c r="M142" s="78"/>
    </row>
    <row r="143" spans="13:13" x14ac:dyDescent="0.25">
      <c r="M143" s="78"/>
    </row>
    <row r="144" spans="13:13" x14ac:dyDescent="0.25">
      <c r="M144" s="78"/>
    </row>
    <row r="145" spans="13:13" x14ac:dyDescent="0.25">
      <c r="M145" s="78"/>
    </row>
    <row r="146" spans="13:13" x14ac:dyDescent="0.25">
      <c r="M146" s="78"/>
    </row>
    <row r="147" spans="13:13" x14ac:dyDescent="0.25">
      <c r="M147" s="78"/>
    </row>
    <row r="148" spans="13:13" x14ac:dyDescent="0.25">
      <c r="M148" s="78"/>
    </row>
    <row r="149" spans="13:13" x14ac:dyDescent="0.25">
      <c r="M149" s="78"/>
    </row>
    <row r="150" spans="13:13" x14ac:dyDescent="0.25">
      <c r="M150" s="78"/>
    </row>
    <row r="151" spans="13:13" x14ac:dyDescent="0.25">
      <c r="M151" s="78"/>
    </row>
    <row r="152" spans="13:13" x14ac:dyDescent="0.25">
      <c r="M152" s="78"/>
    </row>
    <row r="153" spans="13:13" x14ac:dyDescent="0.25">
      <c r="M153" s="78"/>
    </row>
    <row r="154" spans="13:13" x14ac:dyDescent="0.25">
      <c r="M154" s="78"/>
    </row>
    <row r="155" spans="13:13" x14ac:dyDescent="0.25">
      <c r="M155" s="78"/>
    </row>
    <row r="156" spans="13:13" x14ac:dyDescent="0.25">
      <c r="M156" s="78"/>
    </row>
    <row r="157" spans="13:13" x14ac:dyDescent="0.25">
      <c r="M157" s="78"/>
    </row>
    <row r="158" spans="13:13" x14ac:dyDescent="0.25">
      <c r="M158" s="78"/>
    </row>
    <row r="159" spans="13:13" x14ac:dyDescent="0.25">
      <c r="M159" s="78"/>
    </row>
    <row r="160" spans="13:13" x14ac:dyDescent="0.25">
      <c r="M160" s="78"/>
    </row>
    <row r="161" spans="13:13" x14ac:dyDescent="0.25">
      <c r="M161" s="78"/>
    </row>
    <row r="162" spans="13:13" x14ac:dyDescent="0.25">
      <c r="M162" s="78"/>
    </row>
    <row r="163" spans="13:13" x14ac:dyDescent="0.25">
      <c r="M163" s="78"/>
    </row>
    <row r="164" spans="13:13" x14ac:dyDescent="0.25">
      <c r="M164" s="78"/>
    </row>
    <row r="165" spans="13:13" x14ac:dyDescent="0.25">
      <c r="M165" s="78"/>
    </row>
    <row r="166" spans="13:13" x14ac:dyDescent="0.25">
      <c r="M166" s="78"/>
    </row>
    <row r="167" spans="13:13" x14ac:dyDescent="0.25">
      <c r="M167" s="78"/>
    </row>
    <row r="168" spans="13:13" x14ac:dyDescent="0.25">
      <c r="M168" s="78"/>
    </row>
    <row r="169" spans="13:13" x14ac:dyDescent="0.25">
      <c r="M169" s="78"/>
    </row>
    <row r="170" spans="13:13" x14ac:dyDescent="0.25">
      <c r="M170" s="78"/>
    </row>
    <row r="171" spans="13:13" x14ac:dyDescent="0.25">
      <c r="M171" s="78"/>
    </row>
    <row r="172" spans="13:13" x14ac:dyDescent="0.25">
      <c r="M172" s="78"/>
    </row>
    <row r="173" spans="13:13" x14ac:dyDescent="0.25">
      <c r="M173" s="78"/>
    </row>
    <row r="174" spans="13:13" x14ac:dyDescent="0.25">
      <c r="M174" s="78"/>
    </row>
    <row r="175" spans="13:13" x14ac:dyDescent="0.25">
      <c r="M175" s="78"/>
    </row>
    <row r="176" spans="13:13" x14ac:dyDescent="0.25">
      <c r="M176" s="78"/>
    </row>
    <row r="177" spans="13:13" x14ac:dyDescent="0.25">
      <c r="M177" s="78"/>
    </row>
    <row r="178" spans="13:13" x14ac:dyDescent="0.25">
      <c r="M178" s="78"/>
    </row>
    <row r="179" spans="13:13" x14ac:dyDescent="0.25">
      <c r="M179" s="78"/>
    </row>
    <row r="180" spans="13:13" x14ac:dyDescent="0.25">
      <c r="M180" s="78"/>
    </row>
    <row r="181" spans="13:13" x14ac:dyDescent="0.25">
      <c r="M181" s="78"/>
    </row>
    <row r="182" spans="13:13" x14ac:dyDescent="0.25">
      <c r="M182" s="78"/>
    </row>
    <row r="183" spans="13:13" x14ac:dyDescent="0.25">
      <c r="M183" s="78"/>
    </row>
    <row r="184" spans="13:13" x14ac:dyDescent="0.25">
      <c r="M184" s="78"/>
    </row>
    <row r="185" spans="13:13" x14ac:dyDescent="0.25">
      <c r="M185" s="78"/>
    </row>
    <row r="186" spans="13:13" x14ac:dyDescent="0.25">
      <c r="M186" s="78"/>
    </row>
    <row r="187" spans="13:13" x14ac:dyDescent="0.25">
      <c r="M187" s="78"/>
    </row>
    <row r="188" spans="13:13" x14ac:dyDescent="0.25">
      <c r="M188" s="78"/>
    </row>
    <row r="189" spans="13:13" x14ac:dyDescent="0.25">
      <c r="M189" s="78"/>
    </row>
    <row r="190" spans="13:13" x14ac:dyDescent="0.25">
      <c r="M190" s="78"/>
    </row>
    <row r="191" spans="13:13" x14ac:dyDescent="0.25">
      <c r="M191" s="78"/>
    </row>
    <row r="192" spans="13:13" x14ac:dyDescent="0.25">
      <c r="M192" s="78"/>
    </row>
    <row r="193" spans="13:13" x14ac:dyDescent="0.25">
      <c r="M193" s="78"/>
    </row>
    <row r="194" spans="13:13" x14ac:dyDescent="0.25">
      <c r="M194" s="78"/>
    </row>
    <row r="195" spans="13:13" x14ac:dyDescent="0.25">
      <c r="M195" s="78"/>
    </row>
    <row r="196" spans="13:13" x14ac:dyDescent="0.25">
      <c r="M196" s="78"/>
    </row>
    <row r="197" spans="13:13" x14ac:dyDescent="0.25">
      <c r="M197" s="78"/>
    </row>
    <row r="198" spans="13:13" x14ac:dyDescent="0.25">
      <c r="M198" s="78"/>
    </row>
    <row r="199" spans="13:13" x14ac:dyDescent="0.25">
      <c r="M199" s="78"/>
    </row>
    <row r="200" spans="13:13" x14ac:dyDescent="0.25">
      <c r="M200" s="78"/>
    </row>
    <row r="201" spans="13:13" x14ac:dyDescent="0.25">
      <c r="M201" s="78"/>
    </row>
    <row r="202" spans="13:13" x14ac:dyDescent="0.25">
      <c r="M202" s="78"/>
    </row>
    <row r="203" spans="13:13" x14ac:dyDescent="0.25">
      <c r="M203" s="78"/>
    </row>
    <row r="204" spans="13:13" x14ac:dyDescent="0.25">
      <c r="M204" s="78"/>
    </row>
    <row r="205" spans="13:13" x14ac:dyDescent="0.25">
      <c r="M205" s="78"/>
    </row>
    <row r="206" spans="13:13" x14ac:dyDescent="0.25">
      <c r="M206" s="78"/>
    </row>
    <row r="207" spans="13:13" x14ac:dyDescent="0.25">
      <c r="M207" s="78"/>
    </row>
    <row r="208" spans="13:13" x14ac:dyDescent="0.25">
      <c r="M208" s="78"/>
    </row>
    <row r="209" spans="13:13" x14ac:dyDescent="0.25">
      <c r="M209" s="78"/>
    </row>
    <row r="210" spans="13:13" x14ac:dyDescent="0.25">
      <c r="M210" s="78"/>
    </row>
    <row r="211" spans="13:13" x14ac:dyDescent="0.25">
      <c r="M211" s="78"/>
    </row>
    <row r="212" spans="13:13" x14ac:dyDescent="0.25">
      <c r="M212" s="78"/>
    </row>
    <row r="213" spans="13:13" x14ac:dyDescent="0.25">
      <c r="M213" s="78"/>
    </row>
    <row r="214" spans="13:13" x14ac:dyDescent="0.25">
      <c r="M214" s="78"/>
    </row>
    <row r="215" spans="13:13" x14ac:dyDescent="0.25">
      <c r="M215" s="78"/>
    </row>
    <row r="216" spans="13:13" x14ac:dyDescent="0.25">
      <c r="M216" s="78"/>
    </row>
    <row r="217" spans="13:13" x14ac:dyDescent="0.25">
      <c r="M217" s="78"/>
    </row>
    <row r="218" spans="13:13" x14ac:dyDescent="0.25">
      <c r="M218" s="78"/>
    </row>
    <row r="219" spans="13:13" x14ac:dyDescent="0.25">
      <c r="M219" s="78"/>
    </row>
    <row r="220" spans="13:13" x14ac:dyDescent="0.25">
      <c r="M220" s="78"/>
    </row>
    <row r="221" spans="13:13" x14ac:dyDescent="0.25">
      <c r="M221" s="78"/>
    </row>
    <row r="222" spans="13:13" x14ac:dyDescent="0.25">
      <c r="M222" s="78"/>
    </row>
    <row r="223" spans="13:13" x14ac:dyDescent="0.25">
      <c r="M223" s="78"/>
    </row>
    <row r="224" spans="13:13" x14ac:dyDescent="0.25">
      <c r="M224" s="78"/>
    </row>
    <row r="225" spans="13:13" x14ac:dyDescent="0.25">
      <c r="M225" s="78"/>
    </row>
    <row r="226" spans="13:13" x14ac:dyDescent="0.25">
      <c r="M226" s="78"/>
    </row>
    <row r="227" spans="13:13" x14ac:dyDescent="0.25">
      <c r="M227" s="78"/>
    </row>
    <row r="228" spans="13:13" x14ac:dyDescent="0.25">
      <c r="M228" s="78"/>
    </row>
    <row r="229" spans="13:13" x14ac:dyDescent="0.25">
      <c r="M229" s="78"/>
    </row>
    <row r="230" spans="13:13" x14ac:dyDescent="0.25">
      <c r="M230" s="78"/>
    </row>
    <row r="231" spans="13:13" x14ac:dyDescent="0.25">
      <c r="M231" s="78"/>
    </row>
    <row r="232" spans="13:13" x14ac:dyDescent="0.25">
      <c r="M232" s="78"/>
    </row>
    <row r="233" spans="13:13" x14ac:dyDescent="0.25">
      <c r="M233" s="78"/>
    </row>
    <row r="234" spans="13:13" x14ac:dyDescent="0.25">
      <c r="M234" s="78"/>
    </row>
    <row r="235" spans="13:13" x14ac:dyDescent="0.25">
      <c r="M235" s="78"/>
    </row>
    <row r="236" spans="13:13" x14ac:dyDescent="0.25">
      <c r="M236" s="78"/>
    </row>
    <row r="237" spans="13:13" x14ac:dyDescent="0.25">
      <c r="M237" s="78"/>
    </row>
    <row r="238" spans="13:13" x14ac:dyDescent="0.25">
      <c r="M238" s="78"/>
    </row>
    <row r="239" spans="13:13" x14ac:dyDescent="0.25">
      <c r="M239" s="78"/>
    </row>
    <row r="240" spans="13:13" x14ac:dyDescent="0.25">
      <c r="M240" s="78"/>
    </row>
    <row r="241" spans="13:13" x14ac:dyDescent="0.25">
      <c r="M241" s="78"/>
    </row>
    <row r="242" spans="13:13" x14ac:dyDescent="0.25">
      <c r="M242" s="78"/>
    </row>
    <row r="243" spans="13:13" x14ac:dyDescent="0.25">
      <c r="M243" s="78"/>
    </row>
    <row r="244" spans="13:13" x14ac:dyDescent="0.25">
      <c r="M244" s="78"/>
    </row>
    <row r="245" spans="13:13" x14ac:dyDescent="0.25">
      <c r="M245" s="78"/>
    </row>
    <row r="246" spans="13:13" x14ac:dyDescent="0.25">
      <c r="M246" s="78"/>
    </row>
    <row r="247" spans="13:13" x14ac:dyDescent="0.25">
      <c r="M247" s="78"/>
    </row>
    <row r="248" spans="13:13" x14ac:dyDescent="0.25">
      <c r="M248" s="78"/>
    </row>
    <row r="249" spans="13:13" x14ac:dyDescent="0.25">
      <c r="M249" s="78"/>
    </row>
    <row r="250" spans="13:13" x14ac:dyDescent="0.25">
      <c r="M250" s="78"/>
    </row>
    <row r="251" spans="13:13" x14ac:dyDescent="0.25">
      <c r="M251" s="78"/>
    </row>
    <row r="252" spans="13:13" x14ac:dyDescent="0.25">
      <c r="M252" s="78"/>
    </row>
    <row r="253" spans="13:13" x14ac:dyDescent="0.25">
      <c r="M253" s="78"/>
    </row>
    <row r="254" spans="13:13" x14ac:dyDescent="0.25">
      <c r="M254" s="78"/>
    </row>
    <row r="255" spans="13:13" x14ac:dyDescent="0.25">
      <c r="M255" s="78"/>
    </row>
    <row r="256" spans="13:13" x14ac:dyDescent="0.25">
      <c r="M256" s="78"/>
    </row>
    <row r="257" spans="13:13" x14ac:dyDescent="0.25">
      <c r="M257" s="78"/>
    </row>
    <row r="258" spans="13:13" x14ac:dyDescent="0.25">
      <c r="M258" s="78"/>
    </row>
    <row r="259" spans="13:13" x14ac:dyDescent="0.25">
      <c r="M259" s="78"/>
    </row>
    <row r="260" spans="13:13" x14ac:dyDescent="0.25">
      <c r="M260" s="78"/>
    </row>
    <row r="261" spans="13:13" x14ac:dyDescent="0.25">
      <c r="M261" s="78"/>
    </row>
    <row r="262" spans="13:13" x14ac:dyDescent="0.25">
      <c r="M262" s="78"/>
    </row>
    <row r="263" spans="13:13" x14ac:dyDescent="0.25">
      <c r="M263" s="78"/>
    </row>
    <row r="264" spans="13:13" x14ac:dyDescent="0.25">
      <c r="M264" s="78"/>
    </row>
    <row r="265" spans="13:13" x14ac:dyDescent="0.25">
      <c r="M265" s="78"/>
    </row>
    <row r="266" spans="13:13" x14ac:dyDescent="0.25">
      <c r="M266" s="78"/>
    </row>
    <row r="267" spans="13:13" x14ac:dyDescent="0.25">
      <c r="M267" s="78"/>
    </row>
    <row r="268" spans="13:13" x14ac:dyDescent="0.25">
      <c r="M268" s="78"/>
    </row>
    <row r="269" spans="13:13" x14ac:dyDescent="0.25">
      <c r="M269" s="78"/>
    </row>
    <row r="270" spans="13:13" x14ac:dyDescent="0.25">
      <c r="M270" s="78"/>
    </row>
    <row r="271" spans="13:13" x14ac:dyDescent="0.25">
      <c r="M271" s="78"/>
    </row>
    <row r="272" spans="13:13" x14ac:dyDescent="0.25">
      <c r="M272" s="78"/>
    </row>
    <row r="273" spans="13:13" x14ac:dyDescent="0.25">
      <c r="M273" s="78"/>
    </row>
    <row r="274" spans="13:13" x14ac:dyDescent="0.25">
      <c r="M274" s="78"/>
    </row>
    <row r="275" spans="13:13" x14ac:dyDescent="0.25">
      <c r="M275" s="78"/>
    </row>
    <row r="276" spans="13:13" x14ac:dyDescent="0.25">
      <c r="M276" s="78"/>
    </row>
    <row r="277" spans="13:13" x14ac:dyDescent="0.25">
      <c r="M277" s="78"/>
    </row>
    <row r="278" spans="13:13" x14ac:dyDescent="0.25">
      <c r="M278" s="78"/>
    </row>
    <row r="279" spans="13:13" x14ac:dyDescent="0.25">
      <c r="M279" s="78"/>
    </row>
    <row r="280" spans="13:13" x14ac:dyDescent="0.25">
      <c r="M280" s="78"/>
    </row>
    <row r="281" spans="13:13" x14ac:dyDescent="0.25">
      <c r="M281" s="78"/>
    </row>
    <row r="282" spans="13:13" x14ac:dyDescent="0.25">
      <c r="M282" s="78"/>
    </row>
    <row r="283" spans="13:13" x14ac:dyDescent="0.25">
      <c r="M283" s="78"/>
    </row>
    <row r="284" spans="13:13" x14ac:dyDescent="0.25">
      <c r="M284" s="78"/>
    </row>
    <row r="285" spans="13:13" x14ac:dyDescent="0.25">
      <c r="M285" s="78"/>
    </row>
    <row r="286" spans="13:13" x14ac:dyDescent="0.25">
      <c r="M286" s="78"/>
    </row>
    <row r="287" spans="13:13" x14ac:dyDescent="0.25">
      <c r="M287" s="78"/>
    </row>
    <row r="288" spans="13:13" x14ac:dyDescent="0.25">
      <c r="M288" s="78"/>
    </row>
    <row r="289" spans="13:13" x14ac:dyDescent="0.25">
      <c r="M289" s="78"/>
    </row>
    <row r="290" spans="13:13" x14ac:dyDescent="0.25">
      <c r="M290" s="78"/>
    </row>
    <row r="291" spans="13:13" x14ac:dyDescent="0.25">
      <c r="M291" s="78"/>
    </row>
    <row r="292" spans="13:13" x14ac:dyDescent="0.25">
      <c r="M292" s="78"/>
    </row>
    <row r="293" spans="13:13" x14ac:dyDescent="0.25">
      <c r="M293" s="78"/>
    </row>
    <row r="294" spans="13:13" x14ac:dyDescent="0.25">
      <c r="M294" s="78"/>
    </row>
    <row r="295" spans="13:13" x14ac:dyDescent="0.25">
      <c r="M295" s="78"/>
    </row>
    <row r="296" spans="13:13" x14ac:dyDescent="0.25">
      <c r="M296" s="78"/>
    </row>
    <row r="297" spans="13:13" x14ac:dyDescent="0.25">
      <c r="M297" s="78"/>
    </row>
    <row r="298" spans="13:13" x14ac:dyDescent="0.25">
      <c r="M298" s="78"/>
    </row>
    <row r="299" spans="13:13" x14ac:dyDescent="0.25">
      <c r="M299" s="78"/>
    </row>
    <row r="300" spans="13:13" x14ac:dyDescent="0.25">
      <c r="M300" s="78"/>
    </row>
    <row r="301" spans="13:13" x14ac:dyDescent="0.25">
      <c r="M301" s="78"/>
    </row>
    <row r="302" spans="13:13" x14ac:dyDescent="0.25">
      <c r="M302" s="78"/>
    </row>
    <row r="303" spans="13:13" x14ac:dyDescent="0.25">
      <c r="M303" s="78"/>
    </row>
    <row r="304" spans="13:13" x14ac:dyDescent="0.25">
      <c r="M304" s="78"/>
    </row>
    <row r="305" spans="13:13" x14ac:dyDescent="0.25">
      <c r="M305" s="78"/>
    </row>
    <row r="306" spans="13:13" x14ac:dyDescent="0.25">
      <c r="M306" s="78"/>
    </row>
    <row r="307" spans="13:13" x14ac:dyDescent="0.25">
      <c r="M307" s="78"/>
    </row>
    <row r="308" spans="13:13" x14ac:dyDescent="0.25">
      <c r="M308" s="78"/>
    </row>
    <row r="309" spans="13:13" x14ac:dyDescent="0.25">
      <c r="M309" s="78"/>
    </row>
    <row r="310" spans="13:13" x14ac:dyDescent="0.25">
      <c r="M310" s="78"/>
    </row>
    <row r="311" spans="13:13" x14ac:dyDescent="0.25">
      <c r="M311" s="78"/>
    </row>
    <row r="312" spans="13:13" x14ac:dyDescent="0.25">
      <c r="M312" s="78"/>
    </row>
    <row r="313" spans="13:13" x14ac:dyDescent="0.25">
      <c r="M313" s="78"/>
    </row>
    <row r="314" spans="13:13" x14ac:dyDescent="0.25">
      <c r="M314" s="78"/>
    </row>
    <row r="315" spans="13:13" x14ac:dyDescent="0.25">
      <c r="M315" s="78"/>
    </row>
    <row r="316" spans="13:13" x14ac:dyDescent="0.25">
      <c r="M316" s="78"/>
    </row>
    <row r="317" spans="13:13" x14ac:dyDescent="0.25">
      <c r="M317" s="78"/>
    </row>
    <row r="318" spans="13:13" x14ac:dyDescent="0.25">
      <c r="M318" s="78"/>
    </row>
    <row r="319" spans="13:13" x14ac:dyDescent="0.25">
      <c r="M319" s="78"/>
    </row>
    <row r="320" spans="13:13" x14ac:dyDescent="0.25">
      <c r="M320" s="78"/>
    </row>
    <row r="321" spans="13:13" x14ac:dyDescent="0.25">
      <c r="M321" s="78"/>
    </row>
    <row r="322" spans="13:13" x14ac:dyDescent="0.25">
      <c r="M322" s="78"/>
    </row>
    <row r="323" spans="13:13" x14ac:dyDescent="0.25">
      <c r="M323" s="78"/>
    </row>
    <row r="324" spans="13:13" x14ac:dyDescent="0.25">
      <c r="M324" s="78"/>
    </row>
    <row r="325" spans="13:13" x14ac:dyDescent="0.25">
      <c r="M325" s="78"/>
    </row>
    <row r="326" spans="13:13" x14ac:dyDescent="0.25">
      <c r="M326" s="78"/>
    </row>
    <row r="327" spans="13:13" x14ac:dyDescent="0.25">
      <c r="M327" s="78"/>
    </row>
    <row r="328" spans="13:13" x14ac:dyDescent="0.25">
      <c r="M328" s="78"/>
    </row>
    <row r="329" spans="13:13" x14ac:dyDescent="0.25">
      <c r="M329" s="78"/>
    </row>
    <row r="330" spans="13:13" x14ac:dyDescent="0.25">
      <c r="M330" s="78"/>
    </row>
    <row r="331" spans="13:13" x14ac:dyDescent="0.25">
      <c r="M331" s="78"/>
    </row>
    <row r="332" spans="13:13" x14ac:dyDescent="0.25">
      <c r="M332" s="78"/>
    </row>
    <row r="333" spans="13:13" x14ac:dyDescent="0.25">
      <c r="M333" s="78"/>
    </row>
    <row r="334" spans="13:13" x14ac:dyDescent="0.25">
      <c r="M334" s="78"/>
    </row>
    <row r="335" spans="13:13" x14ac:dyDescent="0.25">
      <c r="M335" s="78"/>
    </row>
    <row r="336" spans="13:13" x14ac:dyDescent="0.25">
      <c r="M336" s="78"/>
    </row>
    <row r="337" spans="13:13" x14ac:dyDescent="0.25">
      <c r="M337" s="78"/>
    </row>
    <row r="338" spans="13:13" x14ac:dyDescent="0.25">
      <c r="M338" s="78"/>
    </row>
    <row r="339" spans="13:13" x14ac:dyDescent="0.25">
      <c r="M339" s="78"/>
    </row>
    <row r="340" spans="13:13" x14ac:dyDescent="0.25">
      <c r="M340" s="78"/>
    </row>
    <row r="341" spans="13:13" x14ac:dyDescent="0.25">
      <c r="M341" s="78"/>
    </row>
    <row r="342" spans="13:13" x14ac:dyDescent="0.25">
      <c r="M342" s="78"/>
    </row>
    <row r="343" spans="13:13" x14ac:dyDescent="0.25">
      <c r="M343" s="78"/>
    </row>
    <row r="344" spans="13:13" x14ac:dyDescent="0.25">
      <c r="M344" s="78"/>
    </row>
    <row r="345" spans="13:13" x14ac:dyDescent="0.25">
      <c r="M345" s="78"/>
    </row>
    <row r="346" spans="13:13" x14ac:dyDescent="0.25">
      <c r="M346" s="78"/>
    </row>
    <row r="347" spans="13:13" x14ac:dyDescent="0.25">
      <c r="M347" s="78"/>
    </row>
    <row r="348" spans="13:13" x14ac:dyDescent="0.25">
      <c r="M348" s="78"/>
    </row>
    <row r="349" spans="13:13" x14ac:dyDescent="0.25">
      <c r="M349" s="78"/>
    </row>
    <row r="350" spans="13:13" x14ac:dyDescent="0.25">
      <c r="M350" s="78"/>
    </row>
    <row r="351" spans="13:13" x14ac:dyDescent="0.25">
      <c r="M351" s="78"/>
    </row>
    <row r="352" spans="13:13" x14ac:dyDescent="0.25">
      <c r="M352" s="78"/>
    </row>
    <row r="353" spans="13:13" x14ac:dyDescent="0.25">
      <c r="M353" s="78"/>
    </row>
    <row r="354" spans="13:13" x14ac:dyDescent="0.25">
      <c r="M354" s="78"/>
    </row>
    <row r="355" spans="13:13" x14ac:dyDescent="0.25">
      <c r="M355" s="78"/>
    </row>
    <row r="356" spans="13:13" x14ac:dyDescent="0.25">
      <c r="M356" s="78"/>
    </row>
    <row r="357" spans="13:13" x14ac:dyDescent="0.25">
      <c r="M357" s="78"/>
    </row>
    <row r="358" spans="13:13" x14ac:dyDescent="0.25">
      <c r="M358" s="78"/>
    </row>
    <row r="359" spans="13:13" x14ac:dyDescent="0.25">
      <c r="M359" s="78"/>
    </row>
    <row r="360" spans="13:13" x14ac:dyDescent="0.25">
      <c r="M360" s="78"/>
    </row>
    <row r="361" spans="13:13" x14ac:dyDescent="0.25">
      <c r="M361" s="78"/>
    </row>
    <row r="362" spans="13:13" x14ac:dyDescent="0.25">
      <c r="M362" s="78"/>
    </row>
    <row r="363" spans="13:13" x14ac:dyDescent="0.25">
      <c r="M363" s="78"/>
    </row>
    <row r="364" spans="13:13" x14ac:dyDescent="0.25">
      <c r="M364" s="78"/>
    </row>
    <row r="365" spans="13:13" x14ac:dyDescent="0.25">
      <c r="M365" s="78"/>
    </row>
    <row r="366" spans="13:13" x14ac:dyDescent="0.25">
      <c r="M366" s="78"/>
    </row>
    <row r="367" spans="13:13" x14ac:dyDescent="0.25">
      <c r="M367" s="78"/>
    </row>
    <row r="368" spans="13:13" x14ac:dyDescent="0.25">
      <c r="M368" s="78"/>
    </row>
    <row r="369" spans="13:13" x14ac:dyDescent="0.25">
      <c r="M369" s="78"/>
    </row>
    <row r="370" spans="13:13" x14ac:dyDescent="0.25">
      <c r="M370" s="78"/>
    </row>
    <row r="371" spans="13:13" x14ac:dyDescent="0.25">
      <c r="M371" s="78"/>
    </row>
    <row r="372" spans="13:13" x14ac:dyDescent="0.25">
      <c r="M372" s="78"/>
    </row>
    <row r="373" spans="13:13" x14ac:dyDescent="0.25">
      <c r="M373" s="78"/>
    </row>
    <row r="374" spans="13:13" x14ac:dyDescent="0.25">
      <c r="M374" s="78"/>
    </row>
    <row r="375" spans="13:13" x14ac:dyDescent="0.25">
      <c r="M375" s="78"/>
    </row>
    <row r="376" spans="13:13" x14ac:dyDescent="0.25">
      <c r="M376" s="78"/>
    </row>
    <row r="377" spans="13:13" x14ac:dyDescent="0.25">
      <c r="M377" s="78"/>
    </row>
    <row r="378" spans="13:13" x14ac:dyDescent="0.25">
      <c r="M378" s="78"/>
    </row>
    <row r="379" spans="13:13" x14ac:dyDescent="0.25">
      <c r="M379" s="78"/>
    </row>
    <row r="380" spans="13:13" x14ac:dyDescent="0.25">
      <c r="M380" s="78"/>
    </row>
    <row r="381" spans="13:13" x14ac:dyDescent="0.25">
      <c r="M381" s="78"/>
    </row>
    <row r="382" spans="13:13" x14ac:dyDescent="0.25">
      <c r="M382" s="78"/>
    </row>
    <row r="383" spans="13:13" x14ac:dyDescent="0.25">
      <c r="M383" s="78"/>
    </row>
    <row r="384" spans="13:13" x14ac:dyDescent="0.25">
      <c r="M384" s="78"/>
    </row>
    <row r="385" spans="13:13" x14ac:dyDescent="0.25">
      <c r="M385" s="78"/>
    </row>
    <row r="386" spans="13:13" x14ac:dyDescent="0.25">
      <c r="M386" s="78"/>
    </row>
    <row r="387" spans="13:13" x14ac:dyDescent="0.25">
      <c r="M387" s="78"/>
    </row>
    <row r="388" spans="13:13" x14ac:dyDescent="0.25">
      <c r="M388" s="78"/>
    </row>
    <row r="389" spans="13:13" x14ac:dyDescent="0.25">
      <c r="M389" s="78"/>
    </row>
    <row r="390" spans="13:13" x14ac:dyDescent="0.25">
      <c r="M390" s="78"/>
    </row>
    <row r="391" spans="13:13" x14ac:dyDescent="0.25">
      <c r="M391" s="78"/>
    </row>
    <row r="392" spans="13:13" x14ac:dyDescent="0.25">
      <c r="M392" s="78"/>
    </row>
    <row r="393" spans="13:13" x14ac:dyDescent="0.25">
      <c r="M393" s="78"/>
    </row>
    <row r="394" spans="13:13" x14ac:dyDescent="0.25">
      <c r="M394" s="78"/>
    </row>
    <row r="395" spans="13:13" x14ac:dyDescent="0.25">
      <c r="M395" s="78"/>
    </row>
    <row r="396" spans="13:13" x14ac:dyDescent="0.25">
      <c r="M396" s="78"/>
    </row>
    <row r="397" spans="13:13" x14ac:dyDescent="0.25">
      <c r="M397" s="78"/>
    </row>
    <row r="398" spans="13:13" x14ac:dyDescent="0.25">
      <c r="M398" s="78"/>
    </row>
    <row r="399" spans="13:13" x14ac:dyDescent="0.25">
      <c r="M399" s="78"/>
    </row>
    <row r="400" spans="13:13" x14ac:dyDescent="0.25">
      <c r="M400" s="78"/>
    </row>
    <row r="401" spans="13:13" x14ac:dyDescent="0.25">
      <c r="M401" s="78"/>
    </row>
    <row r="402" spans="13:13" x14ac:dyDescent="0.25">
      <c r="M402" s="78"/>
    </row>
    <row r="403" spans="13:13" x14ac:dyDescent="0.25">
      <c r="M403" s="78"/>
    </row>
    <row r="404" spans="13:13" x14ac:dyDescent="0.25">
      <c r="M404" s="78"/>
    </row>
    <row r="405" spans="13:13" x14ac:dyDescent="0.25">
      <c r="M405" s="78"/>
    </row>
    <row r="406" spans="13:13" x14ac:dyDescent="0.25">
      <c r="M406" s="78"/>
    </row>
    <row r="407" spans="13:13" x14ac:dyDescent="0.25">
      <c r="M407" s="78"/>
    </row>
    <row r="408" spans="13:13" x14ac:dyDescent="0.25">
      <c r="M408" s="78"/>
    </row>
    <row r="409" spans="13:13" x14ac:dyDescent="0.25">
      <c r="M409" s="78"/>
    </row>
    <row r="410" spans="13:13" x14ac:dyDescent="0.25">
      <c r="M410" s="78"/>
    </row>
    <row r="411" spans="13:13" x14ac:dyDescent="0.25">
      <c r="M411" s="78"/>
    </row>
    <row r="412" spans="13:13" x14ac:dyDescent="0.25">
      <c r="M412" s="78"/>
    </row>
    <row r="413" spans="13:13" x14ac:dyDescent="0.25">
      <c r="M413" s="78"/>
    </row>
    <row r="414" spans="13:13" x14ac:dyDescent="0.25">
      <c r="M414" s="78"/>
    </row>
    <row r="415" spans="13:13" x14ac:dyDescent="0.25">
      <c r="M415" s="78"/>
    </row>
    <row r="416" spans="13:13" x14ac:dyDescent="0.25">
      <c r="M416" s="78"/>
    </row>
    <row r="417" spans="13:13" x14ac:dyDescent="0.25">
      <c r="M417" s="78"/>
    </row>
    <row r="418" spans="13:13" x14ac:dyDescent="0.25">
      <c r="M418" s="78"/>
    </row>
    <row r="419" spans="13:13" x14ac:dyDescent="0.25">
      <c r="M419" s="78"/>
    </row>
    <row r="420" spans="13:13" x14ac:dyDescent="0.25">
      <c r="M420" s="78"/>
    </row>
    <row r="421" spans="13:13" x14ac:dyDescent="0.25">
      <c r="M421" s="78"/>
    </row>
    <row r="422" spans="13:13" x14ac:dyDescent="0.25">
      <c r="M422" s="78"/>
    </row>
    <row r="423" spans="13:13" x14ac:dyDescent="0.25">
      <c r="M423" s="78"/>
    </row>
    <row r="424" spans="13:13" x14ac:dyDescent="0.25">
      <c r="M424" s="78"/>
    </row>
    <row r="425" spans="13:13" x14ac:dyDescent="0.25">
      <c r="M425" s="78"/>
    </row>
    <row r="426" spans="13:13" x14ac:dyDescent="0.25">
      <c r="M426" s="78"/>
    </row>
    <row r="427" spans="13:13" x14ac:dyDescent="0.25">
      <c r="M427" s="78"/>
    </row>
    <row r="428" spans="13:13" x14ac:dyDescent="0.25">
      <c r="M428" s="78"/>
    </row>
    <row r="429" spans="13:13" x14ac:dyDescent="0.25">
      <c r="M429" s="78"/>
    </row>
    <row r="430" spans="13:13" x14ac:dyDescent="0.25">
      <c r="M430" s="78"/>
    </row>
    <row r="431" spans="13:13" x14ac:dyDescent="0.25">
      <c r="M431" s="78"/>
    </row>
    <row r="432" spans="13:13" x14ac:dyDescent="0.25">
      <c r="M432" s="78"/>
    </row>
    <row r="433" spans="13:13" x14ac:dyDescent="0.25">
      <c r="M433" s="78"/>
    </row>
    <row r="434" spans="13:13" x14ac:dyDescent="0.25">
      <c r="M434" s="78"/>
    </row>
    <row r="435" spans="13:13" x14ac:dyDescent="0.25">
      <c r="M435" s="78"/>
    </row>
    <row r="436" spans="13:13" x14ac:dyDescent="0.25">
      <c r="M436" s="78"/>
    </row>
    <row r="437" spans="13:13" x14ac:dyDescent="0.25">
      <c r="M437" s="78"/>
    </row>
    <row r="438" spans="13:13" x14ac:dyDescent="0.25">
      <c r="M438" s="78"/>
    </row>
    <row r="439" spans="13:13" x14ac:dyDescent="0.25">
      <c r="M439" s="78"/>
    </row>
    <row r="440" spans="13:13" x14ac:dyDescent="0.25">
      <c r="M440" s="78"/>
    </row>
    <row r="441" spans="13:13" x14ac:dyDescent="0.25">
      <c r="M441" s="78"/>
    </row>
    <row r="442" spans="13:13" x14ac:dyDescent="0.25">
      <c r="M442" s="78"/>
    </row>
    <row r="443" spans="13:13" x14ac:dyDescent="0.25">
      <c r="M443" s="78"/>
    </row>
    <row r="444" spans="13:13" x14ac:dyDescent="0.25">
      <c r="M444" s="78"/>
    </row>
    <row r="445" spans="13:13" x14ac:dyDescent="0.25">
      <c r="M445" s="78"/>
    </row>
    <row r="446" spans="13:13" x14ac:dyDescent="0.25">
      <c r="M446" s="78"/>
    </row>
    <row r="447" spans="13:13" x14ac:dyDescent="0.25">
      <c r="M447" s="78"/>
    </row>
    <row r="448" spans="13:13" x14ac:dyDescent="0.25">
      <c r="M448" s="78"/>
    </row>
    <row r="449" spans="13:13" x14ac:dyDescent="0.25">
      <c r="M449" s="78"/>
    </row>
    <row r="450" spans="13:13" x14ac:dyDescent="0.25">
      <c r="M450" s="78"/>
    </row>
    <row r="451" spans="13:13" x14ac:dyDescent="0.25">
      <c r="M451" s="78"/>
    </row>
    <row r="452" spans="13:13" x14ac:dyDescent="0.25">
      <c r="M452" s="78"/>
    </row>
    <row r="453" spans="13:13" x14ac:dyDescent="0.25">
      <c r="M453" s="78"/>
    </row>
    <row r="454" spans="13:13" x14ac:dyDescent="0.25">
      <c r="M454" s="78"/>
    </row>
    <row r="455" spans="13:13" x14ac:dyDescent="0.25">
      <c r="M455" s="78"/>
    </row>
    <row r="456" spans="13:13" x14ac:dyDescent="0.25">
      <c r="M456" s="78"/>
    </row>
    <row r="457" spans="13:13" x14ac:dyDescent="0.25">
      <c r="M457" s="78"/>
    </row>
    <row r="458" spans="13:13" x14ac:dyDescent="0.25">
      <c r="M458" s="78"/>
    </row>
    <row r="459" spans="13:13" x14ac:dyDescent="0.25">
      <c r="M459" s="78"/>
    </row>
    <row r="460" spans="13:13" x14ac:dyDescent="0.25">
      <c r="M460" s="78"/>
    </row>
    <row r="461" spans="13:13" x14ac:dyDescent="0.25">
      <c r="M461" s="78"/>
    </row>
    <row r="462" spans="13:13" x14ac:dyDescent="0.25">
      <c r="M462" s="78"/>
    </row>
    <row r="463" spans="13:13" x14ac:dyDescent="0.25">
      <c r="M463" s="78"/>
    </row>
    <row r="464" spans="13:13" x14ac:dyDescent="0.25">
      <c r="M464" s="78"/>
    </row>
    <row r="465" spans="13:13" x14ac:dyDescent="0.25">
      <c r="M465" s="78"/>
    </row>
    <row r="466" spans="13:13" x14ac:dyDescent="0.25">
      <c r="M466" s="78"/>
    </row>
    <row r="467" spans="13:13" x14ac:dyDescent="0.25">
      <c r="M467" s="78"/>
    </row>
    <row r="468" spans="13:13" x14ac:dyDescent="0.25">
      <c r="M468" s="78"/>
    </row>
    <row r="469" spans="13:13" x14ac:dyDescent="0.25">
      <c r="M469" s="78"/>
    </row>
    <row r="470" spans="13:13" x14ac:dyDescent="0.25">
      <c r="M470" s="78"/>
    </row>
    <row r="471" spans="13:13" x14ac:dyDescent="0.25">
      <c r="M471" s="78"/>
    </row>
    <row r="472" spans="13:13" x14ac:dyDescent="0.25">
      <c r="M472" s="78"/>
    </row>
    <row r="473" spans="13:13" x14ac:dyDescent="0.25">
      <c r="M473" s="78"/>
    </row>
    <row r="474" spans="13:13" x14ac:dyDescent="0.25">
      <c r="M474" s="78"/>
    </row>
    <row r="475" spans="13:13" x14ac:dyDescent="0.25">
      <c r="M475" s="78"/>
    </row>
    <row r="476" spans="13:13" x14ac:dyDescent="0.25">
      <c r="M476" s="78"/>
    </row>
    <row r="477" spans="13:13" x14ac:dyDescent="0.25">
      <c r="M477" s="78"/>
    </row>
    <row r="478" spans="13:13" x14ac:dyDescent="0.25">
      <c r="M478" s="78"/>
    </row>
    <row r="479" spans="13:13" x14ac:dyDescent="0.25">
      <c r="M479" s="78"/>
    </row>
    <row r="480" spans="13:13" x14ac:dyDescent="0.25">
      <c r="M480" s="78"/>
    </row>
    <row r="481" spans="13:13" x14ac:dyDescent="0.25">
      <c r="M481" s="78"/>
    </row>
    <row r="482" spans="13:13" x14ac:dyDescent="0.25">
      <c r="M482" s="78"/>
    </row>
    <row r="483" spans="13:13" x14ac:dyDescent="0.25">
      <c r="M483" s="78"/>
    </row>
    <row r="484" spans="13:13" x14ac:dyDescent="0.25">
      <c r="M484" s="78"/>
    </row>
    <row r="485" spans="13:13" x14ac:dyDescent="0.25">
      <c r="M485" s="78"/>
    </row>
    <row r="486" spans="13:13" x14ac:dyDescent="0.25">
      <c r="M486" s="78"/>
    </row>
    <row r="487" spans="13:13" x14ac:dyDescent="0.25">
      <c r="M487" s="78"/>
    </row>
    <row r="488" spans="13:13" x14ac:dyDescent="0.25">
      <c r="M488" s="78"/>
    </row>
    <row r="489" spans="13:13" x14ac:dyDescent="0.25">
      <c r="M489" s="78"/>
    </row>
    <row r="490" spans="13:13" x14ac:dyDescent="0.25">
      <c r="M490" s="78"/>
    </row>
    <row r="491" spans="13:13" x14ac:dyDescent="0.25">
      <c r="M491" s="78"/>
    </row>
    <row r="492" spans="13:13" x14ac:dyDescent="0.25">
      <c r="M492" s="78"/>
    </row>
    <row r="493" spans="13:13" x14ac:dyDescent="0.25">
      <c r="M493" s="78"/>
    </row>
    <row r="494" spans="13:13" x14ac:dyDescent="0.25">
      <c r="M494" s="78"/>
    </row>
    <row r="495" spans="13:13" x14ac:dyDescent="0.25">
      <c r="M495" s="78"/>
    </row>
    <row r="496" spans="13:13" x14ac:dyDescent="0.25">
      <c r="M496" s="78"/>
    </row>
    <row r="497" spans="13:13" x14ac:dyDescent="0.25">
      <c r="M497" s="78"/>
    </row>
    <row r="498" spans="13:13" x14ac:dyDescent="0.25">
      <c r="M498" s="78"/>
    </row>
    <row r="499" spans="13:13" x14ac:dyDescent="0.25">
      <c r="M499" s="78"/>
    </row>
    <row r="500" spans="13:13" x14ac:dyDescent="0.25">
      <c r="M500" s="78"/>
    </row>
    <row r="501" spans="13:13" x14ac:dyDescent="0.25">
      <c r="M501" s="78"/>
    </row>
    <row r="502" spans="13:13" x14ac:dyDescent="0.25">
      <c r="M502" s="78"/>
    </row>
    <row r="503" spans="13:13" x14ac:dyDescent="0.25">
      <c r="M503" s="78"/>
    </row>
    <row r="504" spans="13:13" x14ac:dyDescent="0.25">
      <c r="M504" s="78"/>
    </row>
    <row r="505" spans="13:13" x14ac:dyDescent="0.25">
      <c r="M505" s="78"/>
    </row>
    <row r="506" spans="13:13" x14ac:dyDescent="0.25">
      <c r="M506" s="78"/>
    </row>
    <row r="507" spans="13:13" x14ac:dyDescent="0.25">
      <c r="M507" s="78"/>
    </row>
    <row r="508" spans="13:13" x14ac:dyDescent="0.25">
      <c r="M508" s="78"/>
    </row>
    <row r="509" spans="13:13" x14ac:dyDescent="0.25">
      <c r="M509" s="78"/>
    </row>
    <row r="510" spans="13:13" x14ac:dyDescent="0.25">
      <c r="M510" s="78"/>
    </row>
    <row r="511" spans="13:13" x14ac:dyDescent="0.25">
      <c r="M511" s="78"/>
    </row>
    <row r="512" spans="13:13" x14ac:dyDescent="0.25">
      <c r="M512" s="78"/>
    </row>
    <row r="513" spans="13:13" x14ac:dyDescent="0.25">
      <c r="M513" s="78"/>
    </row>
    <row r="514" spans="13:13" x14ac:dyDescent="0.25">
      <c r="M514" s="78"/>
    </row>
    <row r="515" spans="13:13" x14ac:dyDescent="0.25">
      <c r="M515" s="78"/>
    </row>
    <row r="516" spans="13:13" x14ac:dyDescent="0.25">
      <c r="M516" s="78"/>
    </row>
    <row r="517" spans="13:13" x14ac:dyDescent="0.25">
      <c r="M517" s="78"/>
    </row>
    <row r="518" spans="13:13" x14ac:dyDescent="0.25">
      <c r="M518" s="78"/>
    </row>
    <row r="519" spans="13:13" x14ac:dyDescent="0.25">
      <c r="M519" s="78"/>
    </row>
    <row r="520" spans="13:13" x14ac:dyDescent="0.25">
      <c r="M520" s="78"/>
    </row>
    <row r="521" spans="13:13" x14ac:dyDescent="0.25">
      <c r="M521" s="78"/>
    </row>
    <row r="522" spans="13:13" x14ac:dyDescent="0.25">
      <c r="M522" s="78"/>
    </row>
    <row r="523" spans="13:13" x14ac:dyDescent="0.25">
      <c r="M523" s="78"/>
    </row>
    <row r="524" spans="13:13" x14ac:dyDescent="0.25">
      <c r="M524" s="78"/>
    </row>
    <row r="525" spans="13:13" x14ac:dyDescent="0.25">
      <c r="M525" s="78"/>
    </row>
    <row r="526" spans="13:13" x14ac:dyDescent="0.25">
      <c r="M526" s="78"/>
    </row>
    <row r="527" spans="13:13" x14ac:dyDescent="0.25">
      <c r="M527" s="78"/>
    </row>
    <row r="528" spans="13:13" x14ac:dyDescent="0.25">
      <c r="M528" s="78"/>
    </row>
    <row r="529" spans="13:13" x14ac:dyDescent="0.25">
      <c r="M529" s="78"/>
    </row>
    <row r="530" spans="13:13" x14ac:dyDescent="0.25">
      <c r="M530" s="78"/>
    </row>
    <row r="531" spans="13:13" x14ac:dyDescent="0.25">
      <c r="M531" s="78"/>
    </row>
    <row r="532" spans="13:13" x14ac:dyDescent="0.25">
      <c r="M532" s="78"/>
    </row>
    <row r="533" spans="13:13" x14ac:dyDescent="0.25">
      <c r="M533" s="78"/>
    </row>
    <row r="534" spans="13:13" x14ac:dyDescent="0.25">
      <c r="M534" s="78"/>
    </row>
    <row r="535" spans="13:13" x14ac:dyDescent="0.25">
      <c r="M535" s="78"/>
    </row>
    <row r="536" spans="13:13" x14ac:dyDescent="0.25">
      <c r="M536" s="78"/>
    </row>
    <row r="537" spans="13:13" x14ac:dyDescent="0.25">
      <c r="M537" s="78"/>
    </row>
    <row r="538" spans="13:13" x14ac:dyDescent="0.25">
      <c r="M538" s="78"/>
    </row>
    <row r="539" spans="13:13" x14ac:dyDescent="0.25">
      <c r="M539" s="78"/>
    </row>
    <row r="540" spans="13:13" x14ac:dyDescent="0.25">
      <c r="M540" s="78"/>
    </row>
    <row r="541" spans="13:13" x14ac:dyDescent="0.25">
      <c r="M541" s="78"/>
    </row>
    <row r="542" spans="13:13" x14ac:dyDescent="0.25">
      <c r="M542" s="78"/>
    </row>
    <row r="543" spans="13:13" x14ac:dyDescent="0.25">
      <c r="M543" s="78"/>
    </row>
    <row r="544" spans="13:13" x14ac:dyDescent="0.25">
      <c r="M544" s="78"/>
    </row>
    <row r="545" spans="13:13" x14ac:dyDescent="0.25">
      <c r="M545" s="78"/>
    </row>
    <row r="546" spans="13:13" x14ac:dyDescent="0.25">
      <c r="M546" s="78"/>
    </row>
    <row r="547" spans="13:13" x14ac:dyDescent="0.25">
      <c r="M547" s="78"/>
    </row>
    <row r="548" spans="13:13" x14ac:dyDescent="0.25">
      <c r="M548" s="78"/>
    </row>
    <row r="549" spans="13:13" x14ac:dyDescent="0.25">
      <c r="M549" s="78"/>
    </row>
    <row r="550" spans="13:13" x14ac:dyDescent="0.25">
      <c r="M550" s="78"/>
    </row>
    <row r="551" spans="13:13" x14ac:dyDescent="0.25">
      <c r="M551" s="78"/>
    </row>
    <row r="552" spans="13:13" x14ac:dyDescent="0.25">
      <c r="M552" s="78"/>
    </row>
    <row r="553" spans="13:13" x14ac:dyDescent="0.25">
      <c r="M553" s="78"/>
    </row>
    <row r="554" spans="13:13" x14ac:dyDescent="0.25">
      <c r="M554" s="78"/>
    </row>
    <row r="555" spans="13:13" x14ac:dyDescent="0.25">
      <c r="M555" s="78"/>
    </row>
    <row r="556" spans="13:13" x14ac:dyDescent="0.25">
      <c r="M556" s="78"/>
    </row>
    <row r="557" spans="13:13" x14ac:dyDescent="0.25">
      <c r="M557" s="78"/>
    </row>
    <row r="558" spans="13:13" x14ac:dyDescent="0.25">
      <c r="M558" s="78"/>
    </row>
    <row r="559" spans="13:13" x14ac:dyDescent="0.25">
      <c r="M559" s="78"/>
    </row>
    <row r="560" spans="13:13" x14ac:dyDescent="0.25">
      <c r="M560" s="78"/>
    </row>
    <row r="561" spans="13:13" x14ac:dyDescent="0.25">
      <c r="M561" s="78"/>
    </row>
    <row r="562" spans="13:13" x14ac:dyDescent="0.25">
      <c r="M562" s="78"/>
    </row>
    <row r="563" spans="13:13" x14ac:dyDescent="0.25">
      <c r="M563" s="78"/>
    </row>
    <row r="564" spans="13:13" x14ac:dyDescent="0.25">
      <c r="M564" s="78"/>
    </row>
    <row r="565" spans="13:13" x14ac:dyDescent="0.25">
      <c r="M565" s="78"/>
    </row>
    <row r="566" spans="13:13" x14ac:dyDescent="0.25">
      <c r="M566" s="78"/>
    </row>
    <row r="567" spans="13:13" x14ac:dyDescent="0.25">
      <c r="M567" s="78"/>
    </row>
    <row r="568" spans="13:13" x14ac:dyDescent="0.25">
      <c r="M568" s="78"/>
    </row>
    <row r="569" spans="13:13" x14ac:dyDescent="0.25">
      <c r="M569" s="78"/>
    </row>
    <row r="570" spans="13:13" x14ac:dyDescent="0.25">
      <c r="M570" s="78"/>
    </row>
    <row r="571" spans="13:13" x14ac:dyDescent="0.25">
      <c r="M571" s="78"/>
    </row>
    <row r="572" spans="13:13" x14ac:dyDescent="0.25">
      <c r="M572" s="78"/>
    </row>
    <row r="573" spans="13:13" x14ac:dyDescent="0.25">
      <c r="M573" s="78"/>
    </row>
    <row r="574" spans="13:13" x14ac:dyDescent="0.25">
      <c r="M574" s="78"/>
    </row>
    <row r="575" spans="13:13" x14ac:dyDescent="0.25">
      <c r="M575" s="78"/>
    </row>
    <row r="576" spans="13:13" x14ac:dyDescent="0.25">
      <c r="M576" s="78"/>
    </row>
    <row r="577" spans="13:13" x14ac:dyDescent="0.25">
      <c r="M577" s="78"/>
    </row>
    <row r="578" spans="13:13" x14ac:dyDescent="0.25">
      <c r="M578" s="78"/>
    </row>
    <row r="579" spans="13:13" x14ac:dyDescent="0.25">
      <c r="M579" s="78"/>
    </row>
    <row r="580" spans="13:13" x14ac:dyDescent="0.25">
      <c r="M580" s="78"/>
    </row>
    <row r="581" spans="13:13" x14ac:dyDescent="0.25">
      <c r="M581" s="78"/>
    </row>
    <row r="582" spans="13:13" x14ac:dyDescent="0.25">
      <c r="M582" s="78"/>
    </row>
    <row r="583" spans="13:13" x14ac:dyDescent="0.25">
      <c r="M583" s="78"/>
    </row>
    <row r="584" spans="13:13" x14ac:dyDescent="0.25">
      <c r="M584" s="78"/>
    </row>
    <row r="585" spans="13:13" x14ac:dyDescent="0.25">
      <c r="M585" s="78"/>
    </row>
    <row r="586" spans="13:13" x14ac:dyDescent="0.25">
      <c r="M586" s="78"/>
    </row>
    <row r="587" spans="13:13" x14ac:dyDescent="0.25">
      <c r="M587" s="78"/>
    </row>
    <row r="588" spans="13:13" x14ac:dyDescent="0.25">
      <c r="M588" s="78"/>
    </row>
    <row r="589" spans="13:13" x14ac:dyDescent="0.25">
      <c r="M589" s="78"/>
    </row>
    <row r="590" spans="13:13" x14ac:dyDescent="0.25">
      <c r="M590" s="78"/>
    </row>
    <row r="591" spans="13:13" x14ac:dyDescent="0.25">
      <c r="M591" s="78"/>
    </row>
    <row r="592" spans="13:13" x14ac:dyDescent="0.25">
      <c r="M592" s="78"/>
    </row>
    <row r="593" spans="13:13" x14ac:dyDescent="0.25">
      <c r="M593" s="78"/>
    </row>
    <row r="594" spans="13:13" x14ac:dyDescent="0.25">
      <c r="M594" s="78"/>
    </row>
    <row r="595" spans="13:13" x14ac:dyDescent="0.25">
      <c r="M595" s="78"/>
    </row>
    <row r="596" spans="13:13" x14ac:dyDescent="0.25">
      <c r="M596" s="78"/>
    </row>
    <row r="597" spans="13:13" x14ac:dyDescent="0.25">
      <c r="M597" s="78"/>
    </row>
    <row r="598" spans="13:13" x14ac:dyDescent="0.25">
      <c r="M598" s="78"/>
    </row>
    <row r="599" spans="13:13" x14ac:dyDescent="0.25">
      <c r="M599" s="78"/>
    </row>
    <row r="600" spans="13:13" x14ac:dyDescent="0.25">
      <c r="M600" s="78"/>
    </row>
    <row r="601" spans="13:13" x14ac:dyDescent="0.25">
      <c r="M601" s="78"/>
    </row>
    <row r="602" spans="13:13" x14ac:dyDescent="0.25">
      <c r="M602" s="78"/>
    </row>
    <row r="603" spans="13:13" x14ac:dyDescent="0.25">
      <c r="M603" s="78"/>
    </row>
    <row r="604" spans="13:13" x14ac:dyDescent="0.25">
      <c r="M604" s="78"/>
    </row>
    <row r="605" spans="13:13" x14ac:dyDescent="0.25">
      <c r="M605" s="78"/>
    </row>
    <row r="606" spans="13:13" x14ac:dyDescent="0.25">
      <c r="M606" s="78"/>
    </row>
    <row r="607" spans="13:13" x14ac:dyDescent="0.25">
      <c r="M607" s="78"/>
    </row>
    <row r="608" spans="13:13" x14ac:dyDescent="0.25">
      <c r="M608" s="78"/>
    </row>
    <row r="609" spans="13:13" x14ac:dyDescent="0.25">
      <c r="M609" s="78"/>
    </row>
    <row r="610" spans="13:13" x14ac:dyDescent="0.25">
      <c r="M610" s="78"/>
    </row>
    <row r="611" spans="13:13" x14ac:dyDescent="0.25">
      <c r="M611" s="78"/>
    </row>
    <row r="612" spans="13:13" x14ac:dyDescent="0.25">
      <c r="M612" s="78"/>
    </row>
    <row r="613" spans="13:13" x14ac:dyDescent="0.25">
      <c r="M613" s="78"/>
    </row>
    <row r="614" spans="13:13" x14ac:dyDescent="0.25">
      <c r="M614" s="78"/>
    </row>
    <row r="615" spans="13:13" x14ac:dyDescent="0.25">
      <c r="M615" s="78"/>
    </row>
    <row r="616" spans="13:13" x14ac:dyDescent="0.25">
      <c r="M616" s="78"/>
    </row>
    <row r="617" spans="13:13" x14ac:dyDescent="0.25">
      <c r="M617" s="78"/>
    </row>
    <row r="618" spans="13:13" x14ac:dyDescent="0.25">
      <c r="M618" s="78"/>
    </row>
    <row r="619" spans="13:13" x14ac:dyDescent="0.25">
      <c r="M619" s="78"/>
    </row>
    <row r="620" spans="13:13" x14ac:dyDescent="0.25">
      <c r="M620" s="78"/>
    </row>
    <row r="621" spans="13:13" x14ac:dyDescent="0.25">
      <c r="M621" s="78"/>
    </row>
    <row r="622" spans="13:13" x14ac:dyDescent="0.25">
      <c r="M622" s="78"/>
    </row>
    <row r="623" spans="13:13" x14ac:dyDescent="0.25">
      <c r="M623" s="78"/>
    </row>
    <row r="624" spans="13:13" x14ac:dyDescent="0.25">
      <c r="M624" s="78"/>
    </row>
    <row r="625" spans="13:13" x14ac:dyDescent="0.25">
      <c r="M625" s="78"/>
    </row>
    <row r="626" spans="13:13" x14ac:dyDescent="0.25">
      <c r="M626" s="78"/>
    </row>
    <row r="627" spans="13:13" x14ac:dyDescent="0.25">
      <c r="M627" s="78"/>
    </row>
    <row r="628" spans="13:13" x14ac:dyDescent="0.25">
      <c r="M628" s="78"/>
    </row>
    <row r="629" spans="13:13" x14ac:dyDescent="0.25">
      <c r="M629" s="78"/>
    </row>
    <row r="630" spans="13:13" x14ac:dyDescent="0.25">
      <c r="M630" s="78"/>
    </row>
    <row r="631" spans="13:13" x14ac:dyDescent="0.25">
      <c r="M631" s="78"/>
    </row>
    <row r="632" spans="13:13" x14ac:dyDescent="0.25">
      <c r="M632" s="78"/>
    </row>
    <row r="633" spans="13:13" x14ac:dyDescent="0.25">
      <c r="M633" s="78"/>
    </row>
    <row r="634" spans="13:13" x14ac:dyDescent="0.25">
      <c r="M634" s="78"/>
    </row>
    <row r="635" spans="13:13" x14ac:dyDescent="0.25">
      <c r="M635" s="78"/>
    </row>
    <row r="636" spans="13:13" x14ac:dyDescent="0.25">
      <c r="M636" s="78"/>
    </row>
    <row r="637" spans="13:13" x14ac:dyDescent="0.25">
      <c r="M637" s="78"/>
    </row>
    <row r="638" spans="13:13" x14ac:dyDescent="0.25">
      <c r="M638" s="78"/>
    </row>
    <row r="639" spans="13:13" x14ac:dyDescent="0.25">
      <c r="M639" s="78"/>
    </row>
    <row r="640" spans="13:13" x14ac:dyDescent="0.25">
      <c r="M640" s="78"/>
    </row>
    <row r="641" spans="13:13" x14ac:dyDescent="0.25">
      <c r="M641" s="78"/>
    </row>
    <row r="642" spans="13:13" x14ac:dyDescent="0.25">
      <c r="M642" s="78"/>
    </row>
    <row r="643" spans="13:13" x14ac:dyDescent="0.25">
      <c r="M643" s="78"/>
    </row>
    <row r="644" spans="13:13" x14ac:dyDescent="0.25">
      <c r="M644" s="78"/>
    </row>
    <row r="645" spans="13:13" x14ac:dyDescent="0.25">
      <c r="M645" s="78"/>
    </row>
    <row r="646" spans="13:13" x14ac:dyDescent="0.25">
      <c r="M646" s="78"/>
    </row>
    <row r="647" spans="13:13" x14ac:dyDescent="0.25">
      <c r="M647" s="78"/>
    </row>
    <row r="648" spans="13:13" x14ac:dyDescent="0.25">
      <c r="M648" s="78"/>
    </row>
    <row r="649" spans="13:13" x14ac:dyDescent="0.25">
      <c r="M649" s="78"/>
    </row>
    <row r="650" spans="13:13" x14ac:dyDescent="0.25">
      <c r="M650" s="78"/>
    </row>
    <row r="651" spans="13:13" x14ac:dyDescent="0.25">
      <c r="M651" s="78"/>
    </row>
    <row r="652" spans="13:13" x14ac:dyDescent="0.25">
      <c r="M652" s="78"/>
    </row>
    <row r="653" spans="13:13" x14ac:dyDescent="0.25">
      <c r="M653" s="78"/>
    </row>
    <row r="654" spans="13:13" x14ac:dyDescent="0.25">
      <c r="M654" s="78"/>
    </row>
    <row r="655" spans="13:13" x14ac:dyDescent="0.25">
      <c r="M655" s="78"/>
    </row>
    <row r="656" spans="13:13" x14ac:dyDescent="0.25">
      <c r="M656" s="78"/>
    </row>
    <row r="657" spans="13:13" x14ac:dyDescent="0.25">
      <c r="M657" s="78"/>
    </row>
    <row r="658" spans="13:13" x14ac:dyDescent="0.25">
      <c r="M658" s="78"/>
    </row>
    <row r="659" spans="13:13" x14ac:dyDescent="0.25">
      <c r="M659" s="78"/>
    </row>
    <row r="660" spans="13:13" x14ac:dyDescent="0.25">
      <c r="M660" s="78"/>
    </row>
    <row r="661" spans="13:13" x14ac:dyDescent="0.25">
      <c r="M661" s="78"/>
    </row>
    <row r="662" spans="13:13" x14ac:dyDescent="0.25">
      <c r="M662" s="78"/>
    </row>
    <row r="663" spans="13:13" x14ac:dyDescent="0.25">
      <c r="M663" s="78"/>
    </row>
    <row r="664" spans="13:13" x14ac:dyDescent="0.25">
      <c r="M664" s="78"/>
    </row>
    <row r="665" spans="13:13" x14ac:dyDescent="0.25">
      <c r="M665" s="78"/>
    </row>
    <row r="666" spans="13:13" x14ac:dyDescent="0.25">
      <c r="M666" s="78"/>
    </row>
    <row r="667" spans="13:13" x14ac:dyDescent="0.25">
      <c r="M667" s="78"/>
    </row>
    <row r="668" spans="13:13" x14ac:dyDescent="0.25">
      <c r="M668" s="78"/>
    </row>
    <row r="669" spans="13:13" x14ac:dyDescent="0.25">
      <c r="M669" s="78"/>
    </row>
    <row r="670" spans="13:13" x14ac:dyDescent="0.25">
      <c r="M670" s="78"/>
    </row>
    <row r="671" spans="13:13" x14ac:dyDescent="0.25">
      <c r="M671" s="78"/>
    </row>
    <row r="672" spans="13:13" x14ac:dyDescent="0.25">
      <c r="M672" s="78"/>
    </row>
    <row r="673" spans="13:13" x14ac:dyDescent="0.25">
      <c r="M673" s="78"/>
    </row>
    <row r="674" spans="13:13" x14ac:dyDescent="0.25">
      <c r="M674" s="78"/>
    </row>
    <row r="675" spans="13:13" x14ac:dyDescent="0.25">
      <c r="M675" s="78"/>
    </row>
    <row r="676" spans="13:13" x14ac:dyDescent="0.25">
      <c r="M676" s="78"/>
    </row>
    <row r="677" spans="13:13" x14ac:dyDescent="0.25">
      <c r="M677" s="78"/>
    </row>
    <row r="678" spans="13:13" x14ac:dyDescent="0.25">
      <c r="M678" s="78"/>
    </row>
    <row r="679" spans="13:13" x14ac:dyDescent="0.25">
      <c r="M679" s="78"/>
    </row>
    <row r="680" spans="13:13" x14ac:dyDescent="0.25">
      <c r="M680" s="78"/>
    </row>
    <row r="681" spans="13:13" x14ac:dyDescent="0.25">
      <c r="M681" s="78"/>
    </row>
    <row r="682" spans="13:13" x14ac:dyDescent="0.25">
      <c r="M682" s="78"/>
    </row>
    <row r="683" spans="13:13" x14ac:dyDescent="0.25">
      <c r="M683" s="78"/>
    </row>
    <row r="684" spans="13:13" x14ac:dyDescent="0.25">
      <c r="M684" s="78"/>
    </row>
    <row r="685" spans="13:13" x14ac:dyDescent="0.25">
      <c r="M685" s="78"/>
    </row>
    <row r="686" spans="13:13" x14ac:dyDescent="0.25">
      <c r="M686" s="78"/>
    </row>
    <row r="687" spans="13:13" x14ac:dyDescent="0.25">
      <c r="M687" s="78"/>
    </row>
    <row r="688" spans="13:13" x14ac:dyDescent="0.25">
      <c r="M688" s="78"/>
    </row>
    <row r="689" spans="13:13" x14ac:dyDescent="0.25">
      <c r="M689" s="78"/>
    </row>
    <row r="690" spans="13:13" x14ac:dyDescent="0.25">
      <c r="M690" s="78"/>
    </row>
    <row r="691" spans="13:13" x14ac:dyDescent="0.25">
      <c r="M691" s="78"/>
    </row>
    <row r="692" spans="13:13" x14ac:dyDescent="0.25">
      <c r="M692" s="78"/>
    </row>
    <row r="693" spans="13:13" x14ac:dyDescent="0.25">
      <c r="M693" s="78"/>
    </row>
    <row r="694" spans="13:13" x14ac:dyDescent="0.25">
      <c r="M694" s="78"/>
    </row>
    <row r="695" spans="13:13" x14ac:dyDescent="0.25">
      <c r="M695" s="78"/>
    </row>
    <row r="696" spans="13:13" x14ac:dyDescent="0.25">
      <c r="M696" s="78"/>
    </row>
    <row r="697" spans="13:13" x14ac:dyDescent="0.25">
      <c r="M697" s="78"/>
    </row>
    <row r="698" spans="13:13" x14ac:dyDescent="0.25">
      <c r="M698" s="78"/>
    </row>
    <row r="699" spans="13:13" x14ac:dyDescent="0.25">
      <c r="M699" s="78"/>
    </row>
    <row r="700" spans="13:13" x14ac:dyDescent="0.25">
      <c r="M700" s="78"/>
    </row>
    <row r="701" spans="13:13" x14ac:dyDescent="0.25">
      <c r="M701" s="78"/>
    </row>
    <row r="702" spans="13:13" x14ac:dyDescent="0.25">
      <c r="M702" s="78"/>
    </row>
    <row r="703" spans="13:13" x14ac:dyDescent="0.25">
      <c r="M703" s="78"/>
    </row>
    <row r="704" spans="13:13" x14ac:dyDescent="0.25">
      <c r="M704" s="78"/>
    </row>
    <row r="705" spans="13:13" x14ac:dyDescent="0.25">
      <c r="M705" s="78"/>
    </row>
    <row r="706" spans="13:13" x14ac:dyDescent="0.25">
      <c r="M706" s="78"/>
    </row>
    <row r="707" spans="13:13" x14ac:dyDescent="0.25">
      <c r="M707" s="78"/>
    </row>
    <row r="708" spans="13:13" x14ac:dyDescent="0.25">
      <c r="M708" s="78"/>
    </row>
    <row r="709" spans="13:13" x14ac:dyDescent="0.25">
      <c r="M709" s="78"/>
    </row>
    <row r="710" spans="13:13" x14ac:dyDescent="0.25">
      <c r="M710" s="78"/>
    </row>
    <row r="711" spans="13:13" x14ac:dyDescent="0.25">
      <c r="M711" s="78"/>
    </row>
    <row r="712" spans="13:13" x14ac:dyDescent="0.25">
      <c r="M712" s="78"/>
    </row>
    <row r="713" spans="13:13" x14ac:dyDescent="0.25">
      <c r="M713" s="78"/>
    </row>
    <row r="714" spans="13:13" x14ac:dyDescent="0.25">
      <c r="M714" s="78"/>
    </row>
    <row r="715" spans="13:13" x14ac:dyDescent="0.25">
      <c r="M715" s="78"/>
    </row>
    <row r="716" spans="13:13" x14ac:dyDescent="0.25">
      <c r="M716" s="78"/>
    </row>
    <row r="717" spans="13:13" x14ac:dyDescent="0.25">
      <c r="M717" s="78"/>
    </row>
    <row r="718" spans="13:13" x14ac:dyDescent="0.25">
      <c r="M718" s="78"/>
    </row>
    <row r="719" spans="13:13" x14ac:dyDescent="0.25">
      <c r="M719" s="78"/>
    </row>
    <row r="720" spans="13:13" x14ac:dyDescent="0.25">
      <c r="M720" s="78"/>
    </row>
    <row r="721" spans="13:13" x14ac:dyDescent="0.25">
      <c r="M721" s="78"/>
    </row>
    <row r="722" spans="13:13" x14ac:dyDescent="0.25">
      <c r="M722" s="78"/>
    </row>
    <row r="723" spans="13:13" x14ac:dyDescent="0.25">
      <c r="M723" s="78"/>
    </row>
    <row r="724" spans="13:13" x14ac:dyDescent="0.25">
      <c r="M724" s="78"/>
    </row>
    <row r="725" spans="13:13" x14ac:dyDescent="0.25">
      <c r="M725" s="78"/>
    </row>
    <row r="726" spans="13:13" x14ac:dyDescent="0.25">
      <c r="M726" s="78"/>
    </row>
    <row r="727" spans="13:13" x14ac:dyDescent="0.25">
      <c r="M727" s="78"/>
    </row>
    <row r="728" spans="13:13" x14ac:dyDescent="0.25">
      <c r="M728" s="78"/>
    </row>
    <row r="729" spans="13:13" x14ac:dyDescent="0.25">
      <c r="M729" s="78"/>
    </row>
    <row r="730" spans="13:13" x14ac:dyDescent="0.25">
      <c r="M730" s="78"/>
    </row>
    <row r="731" spans="13:13" x14ac:dyDescent="0.25">
      <c r="M731" s="78"/>
    </row>
    <row r="732" spans="13:13" x14ac:dyDescent="0.25">
      <c r="M732" s="78"/>
    </row>
    <row r="733" spans="13:13" x14ac:dyDescent="0.25">
      <c r="M733" s="78"/>
    </row>
    <row r="734" spans="13:13" x14ac:dyDescent="0.25">
      <c r="M734" s="78"/>
    </row>
    <row r="735" spans="13:13" x14ac:dyDescent="0.25">
      <c r="M735" s="78"/>
    </row>
    <row r="736" spans="13:13" x14ac:dyDescent="0.25">
      <c r="M736" s="78"/>
    </row>
    <row r="737" spans="13:13" x14ac:dyDescent="0.25">
      <c r="M737" s="78"/>
    </row>
    <row r="738" spans="13:13" x14ac:dyDescent="0.25">
      <c r="M738" s="78"/>
    </row>
    <row r="739" spans="13:13" x14ac:dyDescent="0.25">
      <c r="M739" s="78"/>
    </row>
    <row r="740" spans="13:13" x14ac:dyDescent="0.25">
      <c r="M740" s="78"/>
    </row>
    <row r="741" spans="13:13" x14ac:dyDescent="0.25">
      <c r="M741" s="78"/>
    </row>
    <row r="742" spans="13:13" x14ac:dyDescent="0.25">
      <c r="M742" s="78"/>
    </row>
    <row r="743" spans="13:13" x14ac:dyDescent="0.25">
      <c r="M743" s="78"/>
    </row>
    <row r="744" spans="13:13" x14ac:dyDescent="0.25">
      <c r="M744" s="78"/>
    </row>
    <row r="745" spans="13:13" x14ac:dyDescent="0.25">
      <c r="M745" s="78"/>
    </row>
    <row r="746" spans="13:13" x14ac:dyDescent="0.25">
      <c r="M746" s="78"/>
    </row>
    <row r="747" spans="13:13" x14ac:dyDescent="0.25">
      <c r="M747" s="78"/>
    </row>
    <row r="748" spans="13:13" x14ac:dyDescent="0.25">
      <c r="M748" s="78"/>
    </row>
    <row r="749" spans="13:13" x14ac:dyDescent="0.25">
      <c r="M749" s="78"/>
    </row>
    <row r="750" spans="13:13" x14ac:dyDescent="0.25">
      <c r="M750" s="78"/>
    </row>
    <row r="751" spans="13:13" x14ac:dyDescent="0.25">
      <c r="M751" s="78"/>
    </row>
    <row r="752" spans="13:13" x14ac:dyDescent="0.25">
      <c r="M752" s="78"/>
    </row>
    <row r="753" spans="13:13" x14ac:dyDescent="0.25">
      <c r="M753" s="78"/>
    </row>
    <row r="754" spans="13:13" x14ac:dyDescent="0.25">
      <c r="M754" s="78"/>
    </row>
    <row r="755" spans="13:13" x14ac:dyDescent="0.25">
      <c r="M755" s="78"/>
    </row>
    <row r="756" spans="13:13" x14ac:dyDescent="0.25">
      <c r="M756" s="78"/>
    </row>
    <row r="757" spans="13:13" x14ac:dyDescent="0.25">
      <c r="M757" s="78"/>
    </row>
    <row r="758" spans="13:13" x14ac:dyDescent="0.25">
      <c r="M758" s="78"/>
    </row>
    <row r="759" spans="13:13" x14ac:dyDescent="0.25">
      <c r="M759" s="78"/>
    </row>
    <row r="760" spans="13:13" x14ac:dyDescent="0.25">
      <c r="M760" s="78"/>
    </row>
    <row r="761" spans="13:13" x14ac:dyDescent="0.25">
      <c r="M761" s="78"/>
    </row>
    <row r="762" spans="13:13" x14ac:dyDescent="0.25">
      <c r="M762" s="78"/>
    </row>
    <row r="763" spans="13:13" x14ac:dyDescent="0.25">
      <c r="M763" s="78"/>
    </row>
    <row r="764" spans="13:13" x14ac:dyDescent="0.25">
      <c r="M764" s="78"/>
    </row>
    <row r="765" spans="13:13" x14ac:dyDescent="0.25">
      <c r="M765" s="78"/>
    </row>
    <row r="766" spans="13:13" x14ac:dyDescent="0.25">
      <c r="M766" s="78"/>
    </row>
    <row r="767" spans="13:13" x14ac:dyDescent="0.25">
      <c r="M767" s="78"/>
    </row>
    <row r="768" spans="13:13" x14ac:dyDescent="0.25">
      <c r="M768" s="78"/>
    </row>
    <row r="769" spans="13:13" x14ac:dyDescent="0.25">
      <c r="M769" s="78"/>
    </row>
    <row r="770" spans="13:13" x14ac:dyDescent="0.25">
      <c r="M770" s="78"/>
    </row>
    <row r="771" spans="13:13" x14ac:dyDescent="0.25">
      <c r="M771" s="78"/>
    </row>
    <row r="772" spans="13:13" x14ac:dyDescent="0.25">
      <c r="M772" s="78"/>
    </row>
    <row r="773" spans="13:13" x14ac:dyDescent="0.25">
      <c r="M773" s="78"/>
    </row>
    <row r="774" spans="13:13" x14ac:dyDescent="0.25">
      <c r="M774" s="78"/>
    </row>
    <row r="775" spans="13:13" x14ac:dyDescent="0.25">
      <c r="M775" s="78"/>
    </row>
    <row r="776" spans="13:13" x14ac:dyDescent="0.25">
      <c r="M776" s="78"/>
    </row>
    <row r="777" spans="13:13" x14ac:dyDescent="0.25">
      <c r="M777" s="78"/>
    </row>
    <row r="778" spans="13:13" x14ac:dyDescent="0.25">
      <c r="M778" s="78"/>
    </row>
    <row r="779" spans="13:13" x14ac:dyDescent="0.25">
      <c r="M779" s="78"/>
    </row>
    <row r="780" spans="13:13" x14ac:dyDescent="0.25">
      <c r="M780" s="78"/>
    </row>
    <row r="781" spans="13:13" x14ac:dyDescent="0.25">
      <c r="M781" s="78"/>
    </row>
    <row r="782" spans="13:13" x14ac:dyDescent="0.25">
      <c r="M782" s="78"/>
    </row>
    <row r="783" spans="13:13" x14ac:dyDescent="0.25">
      <c r="M783" s="78"/>
    </row>
    <row r="784" spans="13:13" x14ac:dyDescent="0.25">
      <c r="M784" s="78"/>
    </row>
    <row r="785" spans="13:13" x14ac:dyDescent="0.25">
      <c r="M785" s="78"/>
    </row>
    <row r="786" spans="13:13" x14ac:dyDescent="0.25">
      <c r="M786" s="78"/>
    </row>
    <row r="787" spans="13:13" x14ac:dyDescent="0.25">
      <c r="M787" s="78"/>
    </row>
    <row r="788" spans="13:13" x14ac:dyDescent="0.25">
      <c r="M788" s="78"/>
    </row>
    <row r="789" spans="13:13" x14ac:dyDescent="0.25">
      <c r="M789" s="78"/>
    </row>
    <row r="790" spans="13:13" x14ac:dyDescent="0.25">
      <c r="M790" s="78"/>
    </row>
    <row r="791" spans="13:13" x14ac:dyDescent="0.25">
      <c r="M791" s="78"/>
    </row>
    <row r="792" spans="13:13" x14ac:dyDescent="0.25">
      <c r="M792" s="78"/>
    </row>
    <row r="793" spans="13:13" x14ac:dyDescent="0.25">
      <c r="M793" s="78"/>
    </row>
    <row r="794" spans="13:13" x14ac:dyDescent="0.25">
      <c r="M794" s="78"/>
    </row>
    <row r="795" spans="13:13" x14ac:dyDescent="0.25">
      <c r="M795" s="78"/>
    </row>
    <row r="796" spans="13:13" x14ac:dyDescent="0.25">
      <c r="M796" s="78"/>
    </row>
    <row r="797" spans="13:13" x14ac:dyDescent="0.25">
      <c r="M797" s="78"/>
    </row>
    <row r="798" spans="13:13" x14ac:dyDescent="0.25">
      <c r="M798" s="78"/>
    </row>
    <row r="799" spans="13:13" x14ac:dyDescent="0.25">
      <c r="M799" s="78"/>
    </row>
    <row r="800" spans="13:13" x14ac:dyDescent="0.25">
      <c r="M800" s="78"/>
    </row>
    <row r="801" spans="13:13" x14ac:dyDescent="0.25">
      <c r="M801" s="78"/>
    </row>
    <row r="802" spans="13:13" x14ac:dyDescent="0.25">
      <c r="M802" s="78"/>
    </row>
    <row r="803" spans="13:13" x14ac:dyDescent="0.25">
      <c r="M803" s="78"/>
    </row>
    <row r="804" spans="13:13" x14ac:dyDescent="0.25">
      <c r="M804" s="78"/>
    </row>
    <row r="805" spans="13:13" x14ac:dyDescent="0.25">
      <c r="M805" s="78"/>
    </row>
    <row r="806" spans="13:13" x14ac:dyDescent="0.25">
      <c r="M806" s="78"/>
    </row>
    <row r="807" spans="13:13" x14ac:dyDescent="0.25">
      <c r="M807" s="78"/>
    </row>
    <row r="808" spans="13:13" x14ac:dyDescent="0.25">
      <c r="M808" s="78"/>
    </row>
    <row r="809" spans="13:13" x14ac:dyDescent="0.25">
      <c r="M809" s="78"/>
    </row>
    <row r="810" spans="13:13" x14ac:dyDescent="0.25">
      <c r="M810" s="78"/>
    </row>
    <row r="811" spans="13:13" x14ac:dyDescent="0.25">
      <c r="M811" s="78"/>
    </row>
    <row r="812" spans="13:13" x14ac:dyDescent="0.25">
      <c r="M812" s="78"/>
    </row>
    <row r="813" spans="13:13" x14ac:dyDescent="0.25">
      <c r="M813" s="78"/>
    </row>
    <row r="814" spans="13:13" x14ac:dyDescent="0.25">
      <c r="M814" s="78"/>
    </row>
    <row r="815" spans="13:13" x14ac:dyDescent="0.25">
      <c r="M815" s="78"/>
    </row>
    <row r="816" spans="13:13" x14ac:dyDescent="0.25">
      <c r="M816" s="78"/>
    </row>
    <row r="817" spans="13:13" x14ac:dyDescent="0.25">
      <c r="M817" s="78"/>
    </row>
    <row r="818" spans="13:13" x14ac:dyDescent="0.25">
      <c r="M818" s="78"/>
    </row>
    <row r="819" spans="13:13" x14ac:dyDescent="0.25">
      <c r="M819" s="78"/>
    </row>
    <row r="820" spans="13:13" x14ac:dyDescent="0.25">
      <c r="M820" s="78"/>
    </row>
    <row r="821" spans="13:13" x14ac:dyDescent="0.25">
      <c r="M821" s="78"/>
    </row>
    <row r="822" spans="13:13" x14ac:dyDescent="0.25">
      <c r="M822" s="78"/>
    </row>
    <row r="823" spans="13:13" x14ac:dyDescent="0.25">
      <c r="M823" s="78"/>
    </row>
    <row r="824" spans="13:13" x14ac:dyDescent="0.25">
      <c r="M824" s="78"/>
    </row>
    <row r="825" spans="13:13" x14ac:dyDescent="0.25">
      <c r="M825" s="78"/>
    </row>
    <row r="826" spans="13:13" x14ac:dyDescent="0.25">
      <c r="M826" s="78"/>
    </row>
    <row r="827" spans="13:13" x14ac:dyDescent="0.25">
      <c r="M827" s="78"/>
    </row>
    <row r="828" spans="13:13" x14ac:dyDescent="0.25">
      <c r="M828" s="78"/>
    </row>
    <row r="829" spans="13:13" x14ac:dyDescent="0.25">
      <c r="M829" s="78"/>
    </row>
    <row r="830" spans="13:13" x14ac:dyDescent="0.25">
      <c r="M830" s="78"/>
    </row>
    <row r="831" spans="13:13" x14ac:dyDescent="0.25">
      <c r="M831" s="78"/>
    </row>
    <row r="832" spans="13:13" x14ac:dyDescent="0.25">
      <c r="M832" s="78"/>
    </row>
    <row r="833" spans="13:13" x14ac:dyDescent="0.25">
      <c r="M833" s="78"/>
    </row>
    <row r="834" spans="13:13" x14ac:dyDescent="0.25">
      <c r="M834" s="78"/>
    </row>
    <row r="835" spans="13:13" x14ac:dyDescent="0.25">
      <c r="M835" s="78"/>
    </row>
    <row r="836" spans="13:13" x14ac:dyDescent="0.25">
      <c r="M836" s="78"/>
    </row>
    <row r="837" spans="13:13" x14ac:dyDescent="0.25">
      <c r="M837" s="78"/>
    </row>
    <row r="838" spans="13:13" x14ac:dyDescent="0.25">
      <c r="M838" s="78"/>
    </row>
    <row r="839" spans="13:13" x14ac:dyDescent="0.25">
      <c r="M839" s="78"/>
    </row>
    <row r="840" spans="13:13" x14ac:dyDescent="0.25">
      <c r="M840" s="78"/>
    </row>
    <row r="841" spans="13:13" x14ac:dyDescent="0.25">
      <c r="M841" s="78"/>
    </row>
    <row r="842" spans="13:13" x14ac:dyDescent="0.25">
      <c r="M842" s="78"/>
    </row>
    <row r="843" spans="13:13" x14ac:dyDescent="0.25">
      <c r="M843" s="78"/>
    </row>
    <row r="844" spans="13:13" x14ac:dyDescent="0.25">
      <c r="M844" s="78"/>
    </row>
    <row r="845" spans="13:13" x14ac:dyDescent="0.25">
      <c r="M845" s="78"/>
    </row>
    <row r="846" spans="13:13" x14ac:dyDescent="0.25">
      <c r="M846" s="78"/>
    </row>
    <row r="847" spans="13:13" x14ac:dyDescent="0.25">
      <c r="M847" s="78"/>
    </row>
    <row r="848" spans="13:13" x14ac:dyDescent="0.25">
      <c r="M848" s="78"/>
    </row>
    <row r="849" spans="13:13" x14ac:dyDescent="0.25">
      <c r="M849" s="78"/>
    </row>
    <row r="850" spans="13:13" x14ac:dyDescent="0.25">
      <c r="M850" s="78"/>
    </row>
    <row r="851" spans="13:13" x14ac:dyDescent="0.25">
      <c r="M851" s="78"/>
    </row>
    <row r="852" spans="13:13" x14ac:dyDescent="0.25">
      <c r="M852" s="78"/>
    </row>
    <row r="853" spans="13:13" x14ac:dyDescent="0.25">
      <c r="M853" s="78"/>
    </row>
    <row r="854" spans="13:13" x14ac:dyDescent="0.25">
      <c r="M854" s="78"/>
    </row>
    <row r="855" spans="13:13" x14ac:dyDescent="0.25">
      <c r="M855" s="78"/>
    </row>
    <row r="856" spans="13:13" x14ac:dyDescent="0.25">
      <c r="M856" s="78"/>
    </row>
    <row r="857" spans="13:13" x14ac:dyDescent="0.25">
      <c r="M857" s="78"/>
    </row>
    <row r="858" spans="13:13" x14ac:dyDescent="0.25">
      <c r="M858" s="78"/>
    </row>
    <row r="859" spans="13:13" x14ac:dyDescent="0.25">
      <c r="M859" s="78"/>
    </row>
    <row r="860" spans="13:13" x14ac:dyDescent="0.25">
      <c r="M860" s="78"/>
    </row>
    <row r="861" spans="13:13" x14ac:dyDescent="0.25">
      <c r="M861" s="78"/>
    </row>
    <row r="862" spans="13:13" x14ac:dyDescent="0.25">
      <c r="M862" s="78"/>
    </row>
    <row r="863" spans="13:13" x14ac:dyDescent="0.25">
      <c r="M863" s="78"/>
    </row>
    <row r="864" spans="13:13" x14ac:dyDescent="0.25">
      <c r="M864" s="78"/>
    </row>
    <row r="865" spans="13:13" x14ac:dyDescent="0.25">
      <c r="M865" s="78"/>
    </row>
    <row r="866" spans="13:13" x14ac:dyDescent="0.25">
      <c r="M866" s="78"/>
    </row>
    <row r="867" spans="13:13" x14ac:dyDescent="0.25">
      <c r="M867" s="78"/>
    </row>
    <row r="868" spans="13:13" x14ac:dyDescent="0.25">
      <c r="M868" s="78"/>
    </row>
    <row r="869" spans="13:13" x14ac:dyDescent="0.25">
      <c r="M869" s="78"/>
    </row>
    <row r="870" spans="13:13" x14ac:dyDescent="0.25">
      <c r="M870" s="78"/>
    </row>
    <row r="871" spans="13:13" x14ac:dyDescent="0.25">
      <c r="M871" s="78"/>
    </row>
    <row r="872" spans="13:13" x14ac:dyDescent="0.25">
      <c r="M872" s="78"/>
    </row>
    <row r="873" spans="13:13" x14ac:dyDescent="0.25">
      <c r="M873" s="78"/>
    </row>
    <row r="874" spans="13:13" x14ac:dyDescent="0.25">
      <c r="M874" s="78"/>
    </row>
    <row r="875" spans="13:13" x14ac:dyDescent="0.25">
      <c r="M875" s="78"/>
    </row>
    <row r="876" spans="13:13" x14ac:dyDescent="0.25">
      <c r="M876" s="78"/>
    </row>
    <row r="877" spans="13:13" x14ac:dyDescent="0.25">
      <c r="M877" s="78"/>
    </row>
    <row r="878" spans="13:13" x14ac:dyDescent="0.25">
      <c r="M878" s="78"/>
    </row>
    <row r="879" spans="13:13" x14ac:dyDescent="0.25">
      <c r="M879" s="78"/>
    </row>
    <row r="880" spans="13:13" x14ac:dyDescent="0.25">
      <c r="M880" s="78"/>
    </row>
    <row r="881" spans="13:13" x14ac:dyDescent="0.25">
      <c r="M881" s="78"/>
    </row>
    <row r="882" spans="13:13" x14ac:dyDescent="0.25">
      <c r="M882" s="78"/>
    </row>
    <row r="883" spans="13:13" x14ac:dyDescent="0.25">
      <c r="M883" s="78"/>
    </row>
    <row r="884" spans="13:13" x14ac:dyDescent="0.25">
      <c r="M884" s="78"/>
    </row>
    <row r="885" spans="13:13" x14ac:dyDescent="0.25">
      <c r="M885" s="78"/>
    </row>
    <row r="886" spans="13:13" x14ac:dyDescent="0.25">
      <c r="M886" s="78"/>
    </row>
    <row r="887" spans="13:13" x14ac:dyDescent="0.25">
      <c r="M887" s="78"/>
    </row>
    <row r="888" spans="13:13" x14ac:dyDescent="0.25">
      <c r="M888" s="78"/>
    </row>
    <row r="889" spans="13:13" x14ac:dyDescent="0.25">
      <c r="M889" s="78"/>
    </row>
    <row r="890" spans="13:13" x14ac:dyDescent="0.25">
      <c r="M890" s="78"/>
    </row>
    <row r="891" spans="13:13" x14ac:dyDescent="0.25">
      <c r="M891" s="78"/>
    </row>
    <row r="892" spans="13:13" x14ac:dyDescent="0.25">
      <c r="M892" s="78"/>
    </row>
    <row r="893" spans="13:13" x14ac:dyDescent="0.25">
      <c r="M893" s="78"/>
    </row>
    <row r="894" spans="13:13" x14ac:dyDescent="0.25">
      <c r="M894" s="78"/>
    </row>
    <row r="895" spans="13:13" x14ac:dyDescent="0.25">
      <c r="M895" s="78"/>
    </row>
    <row r="896" spans="13:13" x14ac:dyDescent="0.25">
      <c r="M896" s="78"/>
    </row>
    <row r="897" spans="13:13" x14ac:dyDescent="0.25">
      <c r="M897" s="78"/>
    </row>
    <row r="898" spans="13:13" x14ac:dyDescent="0.25">
      <c r="M898" s="78"/>
    </row>
    <row r="899" spans="13:13" x14ac:dyDescent="0.25">
      <c r="M899" s="78"/>
    </row>
    <row r="900" spans="13:13" x14ac:dyDescent="0.25">
      <c r="M900" s="78"/>
    </row>
    <row r="901" spans="13:13" x14ac:dyDescent="0.25">
      <c r="M901" s="78"/>
    </row>
    <row r="902" spans="13:13" x14ac:dyDescent="0.25">
      <c r="M902" s="78"/>
    </row>
    <row r="903" spans="13:13" x14ac:dyDescent="0.25">
      <c r="M903" s="78"/>
    </row>
    <row r="904" spans="13:13" x14ac:dyDescent="0.25">
      <c r="M904" s="78"/>
    </row>
    <row r="905" spans="13:13" x14ac:dyDescent="0.25">
      <c r="M905" s="78"/>
    </row>
    <row r="906" spans="13:13" x14ac:dyDescent="0.25">
      <c r="M906" s="78"/>
    </row>
    <row r="907" spans="13:13" x14ac:dyDescent="0.25">
      <c r="M907" s="78"/>
    </row>
    <row r="908" spans="13:13" x14ac:dyDescent="0.25">
      <c r="M908" s="78"/>
    </row>
    <row r="909" spans="13:13" x14ac:dyDescent="0.25">
      <c r="M909" s="78"/>
    </row>
    <row r="910" spans="13:13" x14ac:dyDescent="0.25">
      <c r="M910" s="78"/>
    </row>
    <row r="911" spans="13:13" x14ac:dyDescent="0.25">
      <c r="M911" s="78"/>
    </row>
    <row r="912" spans="13:13" x14ac:dyDescent="0.25">
      <c r="M912" s="78"/>
    </row>
    <row r="913" spans="13:13" x14ac:dyDescent="0.25">
      <c r="M913" s="78"/>
    </row>
    <row r="914" spans="13:13" x14ac:dyDescent="0.25">
      <c r="M914" s="78"/>
    </row>
    <row r="915" spans="13:13" x14ac:dyDescent="0.25">
      <c r="M915" s="78"/>
    </row>
    <row r="916" spans="13:13" x14ac:dyDescent="0.25">
      <c r="M916" s="78"/>
    </row>
    <row r="917" spans="13:13" x14ac:dyDescent="0.25">
      <c r="M917" s="78"/>
    </row>
    <row r="918" spans="13:13" x14ac:dyDescent="0.25">
      <c r="M918" s="78"/>
    </row>
    <row r="919" spans="13:13" x14ac:dyDescent="0.25">
      <c r="M919" s="78"/>
    </row>
    <row r="920" spans="13:13" x14ac:dyDescent="0.25">
      <c r="M920" s="78"/>
    </row>
    <row r="921" spans="13:13" x14ac:dyDescent="0.25">
      <c r="M921" s="78"/>
    </row>
    <row r="922" spans="13:13" x14ac:dyDescent="0.25">
      <c r="M922" s="78"/>
    </row>
    <row r="923" spans="13:13" x14ac:dyDescent="0.25">
      <c r="M923" s="78"/>
    </row>
    <row r="924" spans="13:13" x14ac:dyDescent="0.25">
      <c r="M924" s="78"/>
    </row>
    <row r="925" spans="13:13" x14ac:dyDescent="0.25">
      <c r="M925" s="78"/>
    </row>
    <row r="926" spans="13:13" x14ac:dyDescent="0.25">
      <c r="M926" s="78"/>
    </row>
    <row r="927" spans="13:13" x14ac:dyDescent="0.25">
      <c r="M927" s="78"/>
    </row>
    <row r="928" spans="13:13" x14ac:dyDescent="0.25">
      <c r="M928" s="78"/>
    </row>
    <row r="929" spans="13:13" x14ac:dyDescent="0.25">
      <c r="M929" s="78"/>
    </row>
    <row r="930" spans="13:13" x14ac:dyDescent="0.25">
      <c r="M930" s="78"/>
    </row>
    <row r="931" spans="13:13" x14ac:dyDescent="0.25">
      <c r="M931" s="78"/>
    </row>
    <row r="932" spans="13:13" x14ac:dyDescent="0.25">
      <c r="M932" s="78"/>
    </row>
    <row r="933" spans="13:13" x14ac:dyDescent="0.25">
      <c r="M933" s="78"/>
    </row>
    <row r="934" spans="13:13" x14ac:dyDescent="0.25">
      <c r="M934" s="78"/>
    </row>
    <row r="935" spans="13:13" x14ac:dyDescent="0.25">
      <c r="M935" s="78"/>
    </row>
    <row r="936" spans="13:13" x14ac:dyDescent="0.25">
      <c r="M936" s="78"/>
    </row>
    <row r="937" spans="13:13" x14ac:dyDescent="0.25">
      <c r="M937" s="78"/>
    </row>
    <row r="938" spans="13:13" x14ac:dyDescent="0.25">
      <c r="M938" s="78"/>
    </row>
    <row r="939" spans="13:13" x14ac:dyDescent="0.25">
      <c r="M939" s="78"/>
    </row>
    <row r="940" spans="13:13" x14ac:dyDescent="0.25">
      <c r="M940" s="78"/>
    </row>
    <row r="941" spans="13:13" x14ac:dyDescent="0.25">
      <c r="M941" s="78"/>
    </row>
    <row r="942" spans="13:13" x14ac:dyDescent="0.25">
      <c r="M942" s="78"/>
    </row>
    <row r="943" spans="13:13" x14ac:dyDescent="0.25">
      <c r="M943" s="78"/>
    </row>
    <row r="944" spans="13:13" x14ac:dyDescent="0.25">
      <c r="M944" s="78"/>
    </row>
    <row r="945" spans="13:13" x14ac:dyDescent="0.25">
      <c r="M945" s="78"/>
    </row>
    <row r="946" spans="13:13" x14ac:dyDescent="0.25">
      <c r="M946" s="78"/>
    </row>
    <row r="947" spans="13:13" x14ac:dyDescent="0.25">
      <c r="M947" s="78"/>
    </row>
    <row r="948" spans="13:13" x14ac:dyDescent="0.25">
      <c r="M948" s="78"/>
    </row>
    <row r="949" spans="13:13" x14ac:dyDescent="0.25">
      <c r="M949" s="78"/>
    </row>
    <row r="950" spans="13:13" x14ac:dyDescent="0.25">
      <c r="M950" s="78"/>
    </row>
    <row r="951" spans="13:13" x14ac:dyDescent="0.25">
      <c r="M951" s="78"/>
    </row>
    <row r="952" spans="13:13" x14ac:dyDescent="0.25">
      <c r="M952" s="78"/>
    </row>
    <row r="953" spans="13:13" x14ac:dyDescent="0.25">
      <c r="M953" s="78"/>
    </row>
    <row r="954" spans="13:13" x14ac:dyDescent="0.25">
      <c r="M954" s="78"/>
    </row>
    <row r="955" spans="13:13" x14ac:dyDescent="0.25">
      <c r="M955" s="78"/>
    </row>
    <row r="956" spans="13:13" x14ac:dyDescent="0.25">
      <c r="M956" s="78"/>
    </row>
    <row r="957" spans="13:13" x14ac:dyDescent="0.25">
      <c r="M957" s="78"/>
    </row>
    <row r="958" spans="13:13" x14ac:dyDescent="0.25">
      <c r="M958" s="78"/>
    </row>
    <row r="959" spans="13:13" x14ac:dyDescent="0.25">
      <c r="M959" s="78"/>
    </row>
    <row r="960" spans="13:13" x14ac:dyDescent="0.25">
      <c r="M960" s="78"/>
    </row>
    <row r="961" spans="13:13" x14ac:dyDescent="0.25">
      <c r="M961" s="78"/>
    </row>
    <row r="962" spans="13:13" x14ac:dyDescent="0.25">
      <c r="M962" s="78"/>
    </row>
    <row r="963" spans="13:13" x14ac:dyDescent="0.25">
      <c r="M963" s="78"/>
    </row>
    <row r="964" spans="13:13" x14ac:dyDescent="0.25">
      <c r="M964" s="78"/>
    </row>
    <row r="965" spans="13:13" x14ac:dyDescent="0.25">
      <c r="M965" s="78"/>
    </row>
    <row r="966" spans="13:13" x14ac:dyDescent="0.25">
      <c r="M966" s="78"/>
    </row>
    <row r="967" spans="13:13" x14ac:dyDescent="0.25">
      <c r="M967" s="78"/>
    </row>
    <row r="968" spans="13:13" x14ac:dyDescent="0.25">
      <c r="M968" s="78"/>
    </row>
    <row r="969" spans="13:13" x14ac:dyDescent="0.25">
      <c r="M969" s="78"/>
    </row>
    <row r="970" spans="13:13" x14ac:dyDescent="0.25">
      <c r="M970" s="78"/>
    </row>
    <row r="971" spans="13:13" x14ac:dyDescent="0.25">
      <c r="M971" s="78"/>
    </row>
    <row r="972" spans="13:13" x14ac:dyDescent="0.25">
      <c r="M972" s="78"/>
    </row>
    <row r="973" spans="13:13" x14ac:dyDescent="0.25">
      <c r="M973" s="78"/>
    </row>
    <row r="974" spans="13:13" x14ac:dyDescent="0.25">
      <c r="M974" s="78"/>
    </row>
    <row r="975" spans="13:13" x14ac:dyDescent="0.25">
      <c r="M975" s="78"/>
    </row>
    <row r="976" spans="13:13" x14ac:dyDescent="0.25">
      <c r="M976" s="78"/>
    </row>
    <row r="977" spans="13:13" x14ac:dyDescent="0.25">
      <c r="M977" s="78"/>
    </row>
    <row r="978" spans="13:13" x14ac:dyDescent="0.25">
      <c r="M978" s="78"/>
    </row>
    <row r="979" spans="13:13" x14ac:dyDescent="0.25">
      <c r="M979" s="78"/>
    </row>
    <row r="980" spans="13:13" x14ac:dyDescent="0.25">
      <c r="M980" s="78"/>
    </row>
    <row r="981" spans="13:13" x14ac:dyDescent="0.25">
      <c r="M981" s="78"/>
    </row>
    <row r="982" spans="13:13" x14ac:dyDescent="0.25">
      <c r="M982" s="78"/>
    </row>
    <row r="983" spans="13:13" x14ac:dyDescent="0.25">
      <c r="M983" s="78"/>
    </row>
    <row r="984" spans="13:13" x14ac:dyDescent="0.25">
      <c r="M984" s="78"/>
    </row>
    <row r="985" spans="13:13" x14ac:dyDescent="0.25">
      <c r="M985" s="78"/>
    </row>
    <row r="986" spans="13:13" x14ac:dyDescent="0.25">
      <c r="M986" s="78"/>
    </row>
    <row r="987" spans="13:13" x14ac:dyDescent="0.25">
      <c r="M987" s="78"/>
    </row>
    <row r="988" spans="13:13" x14ac:dyDescent="0.25">
      <c r="M988" s="78"/>
    </row>
    <row r="989" spans="13:13" x14ac:dyDescent="0.25">
      <c r="M989" s="78"/>
    </row>
    <row r="990" spans="13:13" x14ac:dyDescent="0.25">
      <c r="M990" s="78"/>
    </row>
    <row r="991" spans="13:13" x14ac:dyDescent="0.25">
      <c r="M991" s="78"/>
    </row>
    <row r="992" spans="13:13" x14ac:dyDescent="0.25">
      <c r="M992" s="78"/>
    </row>
    <row r="993" spans="13:13" x14ac:dyDescent="0.25">
      <c r="M993" s="78"/>
    </row>
    <row r="994" spans="13:13" x14ac:dyDescent="0.25">
      <c r="M994" s="78"/>
    </row>
    <row r="995" spans="13:13" x14ac:dyDescent="0.25">
      <c r="M995" s="78"/>
    </row>
    <row r="996" spans="13:13" x14ac:dyDescent="0.25">
      <c r="M996" s="78"/>
    </row>
    <row r="997" spans="13:13" x14ac:dyDescent="0.25">
      <c r="M997" s="78"/>
    </row>
    <row r="998" spans="13:13" x14ac:dyDescent="0.25">
      <c r="M998" s="78"/>
    </row>
    <row r="999" spans="13:13" x14ac:dyDescent="0.25">
      <c r="M999" s="78"/>
    </row>
    <row r="1000" spans="13:13" x14ac:dyDescent="0.25">
      <c r="M1000" s="78"/>
    </row>
    <row r="1001" spans="13:13" x14ac:dyDescent="0.25">
      <c r="M1001" s="78"/>
    </row>
    <row r="1002" spans="13:13" x14ac:dyDescent="0.25">
      <c r="M1002" s="78"/>
    </row>
    <row r="1003" spans="13:13" x14ac:dyDescent="0.25">
      <c r="M1003" s="78"/>
    </row>
    <row r="1004" spans="13:13" x14ac:dyDescent="0.25">
      <c r="M1004" s="78"/>
    </row>
    <row r="1005" spans="13:13" x14ac:dyDescent="0.25">
      <c r="M1005" s="78"/>
    </row>
    <row r="1006" spans="13:13" x14ac:dyDescent="0.25">
      <c r="M1006" s="78"/>
    </row>
    <row r="1007" spans="13:13" x14ac:dyDescent="0.25">
      <c r="M1007" s="78"/>
    </row>
    <row r="1008" spans="13:13" x14ac:dyDescent="0.25">
      <c r="M1008" s="78"/>
    </row>
    <row r="1009" spans="13:13" x14ac:dyDescent="0.25">
      <c r="M1009" s="78"/>
    </row>
    <row r="1010" spans="13:13" x14ac:dyDescent="0.25">
      <c r="M1010" s="78"/>
    </row>
    <row r="1011" spans="13:13" x14ac:dyDescent="0.25">
      <c r="M1011" s="78"/>
    </row>
    <row r="1012" spans="13:13" x14ac:dyDescent="0.25">
      <c r="M1012" s="78"/>
    </row>
    <row r="1013" spans="13:13" x14ac:dyDescent="0.25">
      <c r="M1013" s="78"/>
    </row>
    <row r="1014" spans="13:13" x14ac:dyDescent="0.25">
      <c r="M1014" s="78"/>
    </row>
    <row r="1015" spans="13:13" x14ac:dyDescent="0.25">
      <c r="M1015" s="78"/>
    </row>
    <row r="1016" spans="13:13" x14ac:dyDescent="0.25">
      <c r="M1016" s="78"/>
    </row>
    <row r="1017" spans="13:13" x14ac:dyDescent="0.25">
      <c r="M1017" s="78"/>
    </row>
    <row r="1018" spans="13:13" x14ac:dyDescent="0.25">
      <c r="M1018" s="78"/>
    </row>
    <row r="1019" spans="13:13" x14ac:dyDescent="0.25">
      <c r="M1019" s="78"/>
    </row>
    <row r="1020" spans="13:13" x14ac:dyDescent="0.25">
      <c r="M1020" s="78"/>
    </row>
    <row r="1021" spans="13:13" x14ac:dyDescent="0.25">
      <c r="M1021" s="78"/>
    </row>
    <row r="1022" spans="13:13" x14ac:dyDescent="0.25">
      <c r="M1022" s="78"/>
    </row>
    <row r="1023" spans="13:13" x14ac:dyDescent="0.25">
      <c r="M1023" s="78"/>
    </row>
    <row r="1024" spans="13:13" x14ac:dyDescent="0.25">
      <c r="M1024" s="78"/>
    </row>
    <row r="1025" spans="13:13" ht="83.25" customHeight="1" x14ac:dyDescent="0.25">
      <c r="M1025" s="78"/>
    </row>
    <row r="1026" spans="13:13" x14ac:dyDescent="0.25">
      <c r="M1026" s="78"/>
    </row>
    <row r="1027" spans="13:13" x14ac:dyDescent="0.25">
      <c r="M1027" s="78"/>
    </row>
    <row r="1028" spans="13:13" x14ac:dyDescent="0.25">
      <c r="M1028" s="78"/>
    </row>
    <row r="1029" spans="13:13" x14ac:dyDescent="0.25">
      <c r="M1029" s="78"/>
    </row>
    <row r="1030" spans="13:13" x14ac:dyDescent="0.25">
      <c r="M1030" s="78"/>
    </row>
    <row r="1031" spans="13:13" x14ac:dyDescent="0.25">
      <c r="M1031" s="78"/>
    </row>
    <row r="1032" spans="13:13" x14ac:dyDescent="0.25">
      <c r="M1032" s="78"/>
    </row>
    <row r="1033" spans="13:13" x14ac:dyDescent="0.25">
      <c r="M1033" s="78"/>
    </row>
    <row r="1034" spans="13:13" x14ac:dyDescent="0.25">
      <c r="M1034" s="78"/>
    </row>
    <row r="1035" spans="13:13" x14ac:dyDescent="0.25">
      <c r="M1035" s="78"/>
    </row>
    <row r="1036" spans="13:13" x14ac:dyDescent="0.25">
      <c r="M1036" s="78"/>
    </row>
    <row r="1037" spans="13:13" x14ac:dyDescent="0.25">
      <c r="M1037" s="78"/>
    </row>
    <row r="1038" spans="13:13" x14ac:dyDescent="0.25">
      <c r="M1038" s="78"/>
    </row>
    <row r="1039" spans="13:13" x14ac:dyDescent="0.25">
      <c r="M1039" s="78"/>
    </row>
    <row r="1040" spans="13:13" x14ac:dyDescent="0.25">
      <c r="M1040" s="78"/>
    </row>
    <row r="1041" spans="13:13" x14ac:dyDescent="0.25">
      <c r="M1041" s="78"/>
    </row>
    <row r="1042" spans="13:13" x14ac:dyDescent="0.25">
      <c r="M1042" s="78"/>
    </row>
    <row r="1043" spans="13:13" x14ac:dyDescent="0.25">
      <c r="M1043" s="78"/>
    </row>
    <row r="1044" spans="13:13" x14ac:dyDescent="0.25">
      <c r="M1044" s="78"/>
    </row>
    <row r="1045" spans="13:13" x14ac:dyDescent="0.25">
      <c r="M1045" s="78"/>
    </row>
    <row r="1046" spans="13:13" x14ac:dyDescent="0.25">
      <c r="M1046" s="78"/>
    </row>
    <row r="1047" spans="13:13" x14ac:dyDescent="0.25">
      <c r="M1047" s="78"/>
    </row>
    <row r="1048" spans="13:13" x14ac:dyDescent="0.25">
      <c r="M1048" s="78"/>
    </row>
    <row r="1049" spans="13:13" x14ac:dyDescent="0.25">
      <c r="M1049" s="78"/>
    </row>
    <row r="1050" spans="13:13" x14ac:dyDescent="0.25">
      <c r="M1050" s="78"/>
    </row>
    <row r="1051" spans="13:13" x14ac:dyDescent="0.25">
      <c r="M1051" s="78"/>
    </row>
    <row r="1052" spans="13:13" x14ac:dyDescent="0.25">
      <c r="M1052" s="78"/>
    </row>
    <row r="1053" spans="13:13" x14ac:dyDescent="0.25">
      <c r="M1053" s="78"/>
    </row>
    <row r="1054" spans="13:13" x14ac:dyDescent="0.25">
      <c r="M1054" s="78"/>
    </row>
    <row r="1055" spans="13:13" x14ac:dyDescent="0.25">
      <c r="M1055" s="78"/>
    </row>
    <row r="1056" spans="13:13" x14ac:dyDescent="0.25">
      <c r="M1056" s="78"/>
    </row>
    <row r="1057" spans="13:13" x14ac:dyDescent="0.25">
      <c r="M1057" s="78"/>
    </row>
    <row r="1058" spans="13:13" x14ac:dyDescent="0.25">
      <c r="M1058" s="78"/>
    </row>
    <row r="1059" spans="13:13" x14ac:dyDescent="0.25">
      <c r="M1059" s="78"/>
    </row>
    <row r="1060" spans="13:13" x14ac:dyDescent="0.25">
      <c r="M1060" s="78"/>
    </row>
    <row r="1061" spans="13:13" x14ac:dyDescent="0.25">
      <c r="M1061" s="78"/>
    </row>
    <row r="1062" spans="13:13" x14ac:dyDescent="0.25">
      <c r="M1062" s="78"/>
    </row>
    <row r="1063" spans="13:13" x14ac:dyDescent="0.25">
      <c r="M1063" s="78"/>
    </row>
    <row r="1064" spans="13:13" x14ac:dyDescent="0.25">
      <c r="M1064" s="78"/>
    </row>
    <row r="1065" spans="13:13" x14ac:dyDescent="0.25">
      <c r="M1065" s="78"/>
    </row>
    <row r="1066" spans="13:13" x14ac:dyDescent="0.25">
      <c r="M1066" s="78"/>
    </row>
    <row r="1067" spans="13:13" x14ac:dyDescent="0.25">
      <c r="M1067" s="78"/>
    </row>
    <row r="1068" spans="13:13" x14ac:dyDescent="0.25">
      <c r="M1068" s="78"/>
    </row>
    <row r="1069" spans="13:13" x14ac:dyDescent="0.25">
      <c r="M1069" s="78"/>
    </row>
    <row r="1070" spans="13:13" x14ac:dyDescent="0.25">
      <c r="M1070" s="78"/>
    </row>
    <row r="1071" spans="13:13" x14ac:dyDescent="0.25">
      <c r="M1071" s="78"/>
    </row>
    <row r="1072" spans="13:13" x14ac:dyDescent="0.25">
      <c r="M1072" s="78"/>
    </row>
    <row r="1073" spans="13:13" x14ac:dyDescent="0.25">
      <c r="M1073" s="78"/>
    </row>
    <row r="1074" spans="13:13" x14ac:dyDescent="0.25">
      <c r="M1074" s="78"/>
    </row>
    <row r="1075" spans="13:13" x14ac:dyDescent="0.25">
      <c r="M1075" s="78"/>
    </row>
    <row r="1076" spans="13:13" x14ac:dyDescent="0.25">
      <c r="M1076" s="78"/>
    </row>
    <row r="1077" spans="13:13" x14ac:dyDescent="0.25">
      <c r="M1077" s="78"/>
    </row>
    <row r="1078" spans="13:13" x14ac:dyDescent="0.25">
      <c r="M1078" s="78"/>
    </row>
    <row r="1079" spans="13:13" x14ac:dyDescent="0.25">
      <c r="M1079" s="78"/>
    </row>
    <row r="1080" spans="13:13" x14ac:dyDescent="0.25">
      <c r="M1080" s="78"/>
    </row>
    <row r="1081" spans="13:13" x14ac:dyDescent="0.25">
      <c r="M1081" s="78"/>
    </row>
    <row r="1082" spans="13:13" x14ac:dyDescent="0.25">
      <c r="M1082" s="78"/>
    </row>
    <row r="1083" spans="13:13" x14ac:dyDescent="0.25">
      <c r="M1083" s="78"/>
    </row>
    <row r="1084" spans="13:13" x14ac:dyDescent="0.25">
      <c r="M1084" s="78"/>
    </row>
    <row r="1085" spans="13:13" x14ac:dyDescent="0.25">
      <c r="M1085" s="78"/>
    </row>
    <row r="1086" spans="13:13" x14ac:dyDescent="0.25">
      <c r="M1086" s="78"/>
    </row>
    <row r="1087" spans="13:13" x14ac:dyDescent="0.25">
      <c r="M1087" s="78"/>
    </row>
    <row r="1088" spans="13:13" x14ac:dyDescent="0.25">
      <c r="M1088" s="78"/>
    </row>
    <row r="1089" spans="13:13" x14ac:dyDescent="0.25">
      <c r="M1089" s="78"/>
    </row>
    <row r="1090" spans="13:13" x14ac:dyDescent="0.25">
      <c r="M1090" s="78"/>
    </row>
    <row r="1091" spans="13:13" x14ac:dyDescent="0.25">
      <c r="M1091" s="78"/>
    </row>
    <row r="1092" spans="13:13" x14ac:dyDescent="0.25">
      <c r="M1092" s="78"/>
    </row>
    <row r="1093" spans="13:13" x14ac:dyDescent="0.25">
      <c r="M1093" s="78"/>
    </row>
    <row r="1094" spans="13:13" x14ac:dyDescent="0.25">
      <c r="M1094" s="78"/>
    </row>
    <row r="1095" spans="13:13" x14ac:dyDescent="0.25">
      <c r="M1095" s="78"/>
    </row>
    <row r="1096" spans="13:13" x14ac:dyDescent="0.25">
      <c r="M1096" s="78"/>
    </row>
    <row r="1097" spans="13:13" x14ac:dyDescent="0.25">
      <c r="M1097" s="78"/>
    </row>
    <row r="1098" spans="13:13" x14ac:dyDescent="0.25">
      <c r="M1098" s="78"/>
    </row>
    <row r="1099" spans="13:13" x14ac:dyDescent="0.25">
      <c r="M1099" s="78"/>
    </row>
    <row r="1100" spans="13:13" x14ac:dyDescent="0.25">
      <c r="M1100" s="78"/>
    </row>
    <row r="1101" spans="13:13" x14ac:dyDescent="0.25">
      <c r="M1101" s="78"/>
    </row>
    <row r="1102" spans="13:13" x14ac:dyDescent="0.25">
      <c r="M1102" s="78"/>
    </row>
    <row r="1103" spans="13:13" x14ac:dyDescent="0.25">
      <c r="M1103" s="78"/>
    </row>
    <row r="1104" spans="13:13" x14ac:dyDescent="0.25">
      <c r="M1104" s="78"/>
    </row>
    <row r="1105" spans="13:13" x14ac:dyDescent="0.25">
      <c r="M1105" s="78"/>
    </row>
    <row r="1106" spans="13:13" x14ac:dyDescent="0.25">
      <c r="M1106" s="78"/>
    </row>
    <row r="1107" spans="13:13" x14ac:dyDescent="0.25">
      <c r="M1107" s="78"/>
    </row>
    <row r="1108" spans="13:13" x14ac:dyDescent="0.25">
      <c r="M1108" s="78"/>
    </row>
    <row r="1109" spans="13:13" x14ac:dyDescent="0.25">
      <c r="M1109" s="78"/>
    </row>
    <row r="1110" spans="13:13" x14ac:dyDescent="0.25">
      <c r="M1110" s="78"/>
    </row>
    <row r="1111" spans="13:13" x14ac:dyDescent="0.25">
      <c r="M1111" s="78"/>
    </row>
    <row r="1112" spans="13:13" x14ac:dyDescent="0.25">
      <c r="M1112" s="78"/>
    </row>
    <row r="1113" spans="13:13" x14ac:dyDescent="0.25">
      <c r="M1113" s="78"/>
    </row>
    <row r="1114" spans="13:13" x14ac:dyDescent="0.25">
      <c r="M1114" s="78"/>
    </row>
    <row r="1115" spans="13:13" x14ac:dyDescent="0.25">
      <c r="M1115" s="78"/>
    </row>
    <row r="1116" spans="13:13" x14ac:dyDescent="0.25">
      <c r="M1116" s="78"/>
    </row>
    <row r="1117" spans="13:13" x14ac:dyDescent="0.25">
      <c r="M1117" s="78"/>
    </row>
    <row r="1118" spans="13:13" x14ac:dyDescent="0.25">
      <c r="M1118" s="78"/>
    </row>
    <row r="1119" spans="13:13" x14ac:dyDescent="0.25">
      <c r="M1119" s="78"/>
    </row>
    <row r="1120" spans="13:13" x14ac:dyDescent="0.25">
      <c r="M1120" s="78"/>
    </row>
    <row r="1121" spans="13:13" x14ac:dyDescent="0.25">
      <c r="M1121" s="78"/>
    </row>
    <row r="1122" spans="13:13" x14ac:dyDescent="0.25">
      <c r="M1122" s="78"/>
    </row>
    <row r="1123" spans="13:13" x14ac:dyDescent="0.25">
      <c r="M1123" s="78"/>
    </row>
    <row r="1124" spans="13:13" x14ac:dyDescent="0.25">
      <c r="M1124" s="78"/>
    </row>
    <row r="1125" spans="13:13" x14ac:dyDescent="0.25">
      <c r="M1125" s="78"/>
    </row>
    <row r="1126" spans="13:13" x14ac:dyDescent="0.25">
      <c r="M1126" s="78"/>
    </row>
    <row r="1127" spans="13:13" x14ac:dyDescent="0.25">
      <c r="M1127" s="78"/>
    </row>
    <row r="1128" spans="13:13" x14ac:dyDescent="0.25">
      <c r="M1128" s="78"/>
    </row>
    <row r="1129" spans="13:13" x14ac:dyDescent="0.25">
      <c r="M1129" s="78"/>
    </row>
    <row r="1130" spans="13:13" x14ac:dyDescent="0.25">
      <c r="M1130" s="78"/>
    </row>
    <row r="1131" spans="13:13" x14ac:dyDescent="0.25">
      <c r="M1131" s="78"/>
    </row>
    <row r="1132" spans="13:13" x14ac:dyDescent="0.25">
      <c r="M1132" s="78"/>
    </row>
    <row r="1133" spans="13:13" x14ac:dyDescent="0.25">
      <c r="M1133" s="78"/>
    </row>
    <row r="1134" spans="13:13" x14ac:dyDescent="0.25">
      <c r="M1134" s="78"/>
    </row>
    <row r="1135" spans="13:13" x14ac:dyDescent="0.25">
      <c r="M1135" s="78"/>
    </row>
    <row r="1136" spans="13:13" x14ac:dyDescent="0.25">
      <c r="M1136" s="78"/>
    </row>
    <row r="1137" spans="13:13" x14ac:dyDescent="0.25">
      <c r="M1137" s="78"/>
    </row>
    <row r="1138" spans="13:13" x14ac:dyDescent="0.25">
      <c r="M1138" s="78"/>
    </row>
    <row r="1139" spans="13:13" x14ac:dyDescent="0.25">
      <c r="M1139" s="78"/>
    </row>
    <row r="1140" spans="13:13" x14ac:dyDescent="0.25">
      <c r="M1140" s="78"/>
    </row>
    <row r="1141" spans="13:13" x14ac:dyDescent="0.25">
      <c r="M1141" s="78"/>
    </row>
    <row r="1142" spans="13:13" x14ac:dyDescent="0.25">
      <c r="M1142" s="78"/>
    </row>
    <row r="1143" spans="13:13" x14ac:dyDescent="0.25">
      <c r="M1143" s="78"/>
    </row>
    <row r="1144" spans="13:13" x14ac:dyDescent="0.25">
      <c r="M1144" s="78"/>
    </row>
    <row r="1145" spans="13:13" x14ac:dyDescent="0.25">
      <c r="M1145" s="78"/>
    </row>
    <row r="1146" spans="13:13" x14ac:dyDescent="0.25">
      <c r="M1146" s="78"/>
    </row>
    <row r="1147" spans="13:13" x14ac:dyDescent="0.25">
      <c r="M1147" s="78"/>
    </row>
    <row r="1148" spans="13:13" x14ac:dyDescent="0.25">
      <c r="M1148" s="78"/>
    </row>
    <row r="1149" spans="13:13" x14ac:dyDescent="0.25">
      <c r="M1149" s="78"/>
    </row>
    <row r="1150" spans="13:13" x14ac:dyDescent="0.25">
      <c r="M1150" s="78"/>
    </row>
    <row r="1151" spans="13:13" x14ac:dyDescent="0.25">
      <c r="M1151" s="78"/>
    </row>
    <row r="1152" spans="13:13" x14ac:dyDescent="0.25">
      <c r="M1152" s="78"/>
    </row>
    <row r="1153" spans="13:13" x14ac:dyDescent="0.25">
      <c r="M1153" s="78"/>
    </row>
    <row r="1154" spans="13:13" x14ac:dyDescent="0.25">
      <c r="M1154" s="78"/>
    </row>
    <row r="1155" spans="13:13" x14ac:dyDescent="0.25">
      <c r="M1155" s="78"/>
    </row>
    <row r="1156" spans="13:13" x14ac:dyDescent="0.25">
      <c r="M1156" s="78"/>
    </row>
    <row r="1157" spans="13:13" x14ac:dyDescent="0.25">
      <c r="M1157" s="78"/>
    </row>
    <row r="1158" spans="13:13" x14ac:dyDescent="0.25">
      <c r="M1158" s="78"/>
    </row>
    <row r="1159" spans="13:13" x14ac:dyDescent="0.25">
      <c r="M1159" s="78"/>
    </row>
    <row r="1160" spans="13:13" x14ac:dyDescent="0.25">
      <c r="M1160" s="78"/>
    </row>
    <row r="1161" spans="13:13" x14ac:dyDescent="0.25">
      <c r="M1161" s="78"/>
    </row>
    <row r="1162" spans="13:13" x14ac:dyDescent="0.25">
      <c r="M1162" s="78"/>
    </row>
    <row r="1163" spans="13:13" x14ac:dyDescent="0.25">
      <c r="M1163" s="78"/>
    </row>
    <row r="1164" spans="13:13" x14ac:dyDescent="0.25">
      <c r="M1164" s="78"/>
    </row>
    <row r="1165" spans="13:13" x14ac:dyDescent="0.25">
      <c r="M1165" s="78"/>
    </row>
    <row r="1166" spans="13:13" x14ac:dyDescent="0.25">
      <c r="M1166" s="78"/>
    </row>
    <row r="1167" spans="13:13" x14ac:dyDescent="0.25">
      <c r="M1167" s="78"/>
    </row>
    <row r="1168" spans="13:13" x14ac:dyDescent="0.25">
      <c r="M1168" s="78"/>
    </row>
    <row r="1169" spans="13:13" x14ac:dyDescent="0.25">
      <c r="M1169" s="78"/>
    </row>
    <row r="1170" spans="13:13" x14ac:dyDescent="0.25">
      <c r="M1170" s="78"/>
    </row>
    <row r="1171" spans="13:13" x14ac:dyDescent="0.25">
      <c r="M1171" s="78"/>
    </row>
    <row r="1172" spans="13:13" x14ac:dyDescent="0.25">
      <c r="M1172" s="78"/>
    </row>
    <row r="1173" spans="13:13" x14ac:dyDescent="0.25">
      <c r="M1173" s="78"/>
    </row>
    <row r="1174" spans="13:13" x14ac:dyDescent="0.25">
      <c r="M1174" s="78"/>
    </row>
    <row r="1175" spans="13:13" x14ac:dyDescent="0.25">
      <c r="M1175" s="78"/>
    </row>
    <row r="1176" spans="13:13" x14ac:dyDescent="0.25">
      <c r="M1176" s="78"/>
    </row>
    <row r="1177" spans="13:13" x14ac:dyDescent="0.25">
      <c r="M1177" s="78"/>
    </row>
    <row r="1178" spans="13:13" x14ac:dyDescent="0.25">
      <c r="M1178" s="78"/>
    </row>
    <row r="1179" spans="13:13" x14ac:dyDescent="0.25">
      <c r="M1179" s="78"/>
    </row>
    <row r="1180" spans="13:13" x14ac:dyDescent="0.25">
      <c r="M1180" s="78"/>
    </row>
    <row r="1181" spans="13:13" x14ac:dyDescent="0.25">
      <c r="M1181" s="78"/>
    </row>
    <row r="1182" spans="13:13" x14ac:dyDescent="0.25">
      <c r="M1182" s="78"/>
    </row>
    <row r="1183" spans="13:13" x14ac:dyDescent="0.25">
      <c r="M1183" s="78"/>
    </row>
    <row r="1184" spans="13:13" x14ac:dyDescent="0.25">
      <c r="M1184" s="78"/>
    </row>
    <row r="1185" spans="13:13" x14ac:dyDescent="0.25">
      <c r="M1185" s="78"/>
    </row>
    <row r="1186" spans="13:13" x14ac:dyDescent="0.25">
      <c r="M1186" s="78"/>
    </row>
    <row r="1187" spans="13:13" x14ac:dyDescent="0.25">
      <c r="M1187" s="78"/>
    </row>
    <row r="1188" spans="13:13" x14ac:dyDescent="0.25">
      <c r="M1188" s="78"/>
    </row>
    <row r="1189" spans="13:13" x14ac:dyDescent="0.25">
      <c r="M1189" s="78"/>
    </row>
    <row r="1190" spans="13:13" x14ac:dyDescent="0.25">
      <c r="M1190" s="78"/>
    </row>
    <row r="1191" spans="13:13" x14ac:dyDescent="0.25">
      <c r="M1191" s="78"/>
    </row>
    <row r="1192" spans="13:13" x14ac:dyDescent="0.25">
      <c r="M1192" s="78"/>
    </row>
    <row r="1193" spans="13:13" x14ac:dyDescent="0.25">
      <c r="M1193" s="78"/>
    </row>
    <row r="1194" spans="13:13" x14ac:dyDescent="0.25">
      <c r="M1194" s="78"/>
    </row>
    <row r="1195" spans="13:13" x14ac:dyDescent="0.25">
      <c r="M1195" s="78"/>
    </row>
    <row r="1196" spans="13:13" x14ac:dyDescent="0.25">
      <c r="M1196" s="78"/>
    </row>
    <row r="1197" spans="13:13" x14ac:dyDescent="0.25">
      <c r="M1197" s="78"/>
    </row>
    <row r="1198" spans="13:13" x14ac:dyDescent="0.25">
      <c r="M1198" s="78"/>
    </row>
    <row r="1199" spans="13:13" x14ac:dyDescent="0.25">
      <c r="M1199" s="78"/>
    </row>
    <row r="1200" spans="13:13" x14ac:dyDescent="0.25">
      <c r="M1200" s="78"/>
    </row>
    <row r="1201" spans="13:13" x14ac:dyDescent="0.25">
      <c r="M1201" s="78"/>
    </row>
    <row r="1202" spans="13:13" x14ac:dyDescent="0.25">
      <c r="M1202" s="78"/>
    </row>
    <row r="1203" spans="13:13" x14ac:dyDescent="0.25">
      <c r="M1203" s="78"/>
    </row>
    <row r="1204" spans="13:13" x14ac:dyDescent="0.25">
      <c r="M1204" s="78"/>
    </row>
    <row r="1205" spans="13:13" x14ac:dyDescent="0.25">
      <c r="M1205" s="78"/>
    </row>
    <row r="1206" spans="13:13" x14ac:dyDescent="0.25">
      <c r="M1206" s="78"/>
    </row>
    <row r="1207" spans="13:13" x14ac:dyDescent="0.25">
      <c r="M1207" s="78"/>
    </row>
    <row r="1208" spans="13:13" x14ac:dyDescent="0.25">
      <c r="M1208" s="78"/>
    </row>
    <row r="1209" spans="13:13" x14ac:dyDescent="0.25">
      <c r="M1209" s="78"/>
    </row>
    <row r="1210" spans="13:13" x14ac:dyDescent="0.25">
      <c r="M1210" s="78"/>
    </row>
    <row r="1211" spans="13:13" x14ac:dyDescent="0.25">
      <c r="M1211" s="78"/>
    </row>
    <row r="1212" spans="13:13" x14ac:dyDescent="0.25">
      <c r="M1212" s="78"/>
    </row>
    <row r="1213" spans="13:13" x14ac:dyDescent="0.25">
      <c r="M1213" s="78"/>
    </row>
    <row r="1214" spans="13:13" x14ac:dyDescent="0.25">
      <c r="M1214" s="78"/>
    </row>
    <row r="1215" spans="13:13" x14ac:dyDescent="0.25">
      <c r="M1215" s="78"/>
    </row>
    <row r="1216" spans="13:13" x14ac:dyDescent="0.25">
      <c r="M1216" s="78"/>
    </row>
    <row r="1217" spans="13:13" x14ac:dyDescent="0.25">
      <c r="M1217" s="78"/>
    </row>
    <row r="1218" spans="13:13" x14ac:dyDescent="0.25">
      <c r="M1218" s="78"/>
    </row>
    <row r="1219" spans="13:13" x14ac:dyDescent="0.25">
      <c r="M1219" s="78"/>
    </row>
    <row r="1220" spans="13:13" x14ac:dyDescent="0.25">
      <c r="M1220" s="78"/>
    </row>
    <row r="1221" spans="13:13" x14ac:dyDescent="0.25">
      <c r="M1221" s="78"/>
    </row>
    <row r="1222" spans="13:13" x14ac:dyDescent="0.25">
      <c r="M1222" s="78"/>
    </row>
    <row r="1223" spans="13:13" x14ac:dyDescent="0.25">
      <c r="M1223" s="78"/>
    </row>
    <row r="1224" spans="13:13" x14ac:dyDescent="0.25">
      <c r="M1224" s="78"/>
    </row>
    <row r="1225" spans="13:13" x14ac:dyDescent="0.25">
      <c r="M1225" s="78"/>
    </row>
    <row r="1226" spans="13:13" x14ac:dyDescent="0.25">
      <c r="M1226" s="78"/>
    </row>
    <row r="1227" spans="13:13" x14ac:dyDescent="0.25">
      <c r="M1227" s="78"/>
    </row>
    <row r="1228" spans="13:13" x14ac:dyDescent="0.25">
      <c r="M1228" s="78"/>
    </row>
    <row r="1229" spans="13:13" x14ac:dyDescent="0.25">
      <c r="M1229" s="78"/>
    </row>
    <row r="1230" spans="13:13" x14ac:dyDescent="0.25">
      <c r="M1230" s="78"/>
    </row>
    <row r="1231" spans="13:13" x14ac:dyDescent="0.25">
      <c r="M1231" s="78"/>
    </row>
    <row r="1232" spans="13:13" x14ac:dyDescent="0.25">
      <c r="M1232" s="78"/>
    </row>
    <row r="1233" spans="13:13" x14ac:dyDescent="0.25">
      <c r="M1233" s="78"/>
    </row>
    <row r="1234" spans="13:13" x14ac:dyDescent="0.25">
      <c r="M1234" s="78"/>
    </row>
    <row r="1235" spans="13:13" x14ac:dyDescent="0.25">
      <c r="M1235" s="78"/>
    </row>
    <row r="1236" spans="13:13" x14ac:dyDescent="0.25">
      <c r="M1236" s="78"/>
    </row>
    <row r="1237" spans="13:13" x14ac:dyDescent="0.25">
      <c r="M1237" s="78"/>
    </row>
    <row r="1238" spans="13:13" x14ac:dyDescent="0.25">
      <c r="M1238" s="78"/>
    </row>
    <row r="1239" spans="13:13" x14ac:dyDescent="0.25">
      <c r="M1239" s="78"/>
    </row>
    <row r="1240" spans="13:13" x14ac:dyDescent="0.25">
      <c r="M1240" s="78"/>
    </row>
    <row r="1241" spans="13:13" x14ac:dyDescent="0.25">
      <c r="M1241" s="78"/>
    </row>
    <row r="1242" spans="13:13" x14ac:dyDescent="0.25">
      <c r="M1242" s="78"/>
    </row>
    <row r="1243" spans="13:13" x14ac:dyDescent="0.25">
      <c r="M1243" s="78"/>
    </row>
    <row r="1244" spans="13:13" x14ac:dyDescent="0.25">
      <c r="M1244" s="78"/>
    </row>
    <row r="1245" spans="13:13" x14ac:dyDescent="0.25">
      <c r="M1245" s="78"/>
    </row>
    <row r="1246" spans="13:13" x14ac:dyDescent="0.25">
      <c r="M1246" s="78"/>
    </row>
    <row r="1247" spans="13:13" x14ac:dyDescent="0.25">
      <c r="M1247" s="78"/>
    </row>
    <row r="1248" spans="13:13" x14ac:dyDescent="0.25">
      <c r="M1248" s="78"/>
    </row>
    <row r="1249" spans="13:13" x14ac:dyDescent="0.25">
      <c r="M1249" s="78"/>
    </row>
    <row r="1250" spans="13:13" x14ac:dyDescent="0.25">
      <c r="M1250" s="78"/>
    </row>
    <row r="1251" spans="13:13" x14ac:dyDescent="0.25">
      <c r="M1251" s="78"/>
    </row>
    <row r="1252" spans="13:13" x14ac:dyDescent="0.25">
      <c r="M1252" s="78"/>
    </row>
    <row r="1253" spans="13:13" x14ac:dyDescent="0.25">
      <c r="M1253" s="78"/>
    </row>
    <row r="1254" spans="13:13" x14ac:dyDescent="0.25">
      <c r="M1254" s="78"/>
    </row>
    <row r="1255" spans="13:13" x14ac:dyDescent="0.25">
      <c r="M1255" s="78"/>
    </row>
    <row r="1256" spans="13:13" x14ac:dyDescent="0.25">
      <c r="M1256" s="78"/>
    </row>
    <row r="1257" spans="13:13" x14ac:dyDescent="0.25">
      <c r="M1257" s="78"/>
    </row>
    <row r="1258" spans="13:13" x14ac:dyDescent="0.25">
      <c r="M1258" s="78"/>
    </row>
    <row r="1259" spans="13:13" x14ac:dyDescent="0.25">
      <c r="M1259" s="78"/>
    </row>
    <row r="1260" spans="13:13" x14ac:dyDescent="0.25">
      <c r="M1260" s="78"/>
    </row>
    <row r="1261" spans="13:13" x14ac:dyDescent="0.25">
      <c r="M1261" s="78"/>
    </row>
    <row r="1262" spans="13:13" x14ac:dyDescent="0.25">
      <c r="M1262" s="78"/>
    </row>
    <row r="1263" spans="13:13" x14ac:dyDescent="0.25">
      <c r="M1263" s="78"/>
    </row>
    <row r="1264" spans="13:13" x14ac:dyDescent="0.25">
      <c r="M1264" s="78"/>
    </row>
    <row r="1265" spans="13:13" x14ac:dyDescent="0.25">
      <c r="M1265" s="78"/>
    </row>
    <row r="1266" spans="13:13" x14ac:dyDescent="0.25">
      <c r="M1266" s="78"/>
    </row>
    <row r="1267" spans="13:13" x14ac:dyDescent="0.25">
      <c r="M1267" s="78"/>
    </row>
    <row r="1268" spans="13:13" x14ac:dyDescent="0.25">
      <c r="M1268" s="78"/>
    </row>
    <row r="1269" spans="13:13" x14ac:dyDescent="0.25">
      <c r="M1269" s="78"/>
    </row>
    <row r="1270" spans="13:13" x14ac:dyDescent="0.25">
      <c r="M1270" s="78"/>
    </row>
    <row r="1271" spans="13:13" x14ac:dyDescent="0.25">
      <c r="M1271" s="78"/>
    </row>
    <row r="1272" spans="13:13" x14ac:dyDescent="0.25">
      <c r="M1272" s="78"/>
    </row>
    <row r="1273" spans="13:13" x14ac:dyDescent="0.25">
      <c r="M1273" s="78"/>
    </row>
    <row r="1274" spans="13:13" x14ac:dyDescent="0.25">
      <c r="M1274" s="78"/>
    </row>
    <row r="1275" spans="13:13" x14ac:dyDescent="0.25">
      <c r="M1275" s="78"/>
    </row>
    <row r="1276" spans="13:13" x14ac:dyDescent="0.25">
      <c r="M1276" s="78"/>
    </row>
    <row r="1277" spans="13:13" x14ac:dyDescent="0.25">
      <c r="M1277" s="78"/>
    </row>
    <row r="1278" spans="13:13" x14ac:dyDescent="0.25">
      <c r="M1278" s="78"/>
    </row>
    <row r="1279" spans="13:13" x14ac:dyDescent="0.25">
      <c r="M1279" s="78"/>
    </row>
    <row r="1280" spans="13:13" x14ac:dyDescent="0.25">
      <c r="M1280" s="78"/>
    </row>
    <row r="1281" spans="13:13" x14ac:dyDescent="0.25">
      <c r="M1281" s="78"/>
    </row>
    <row r="1282" spans="13:13" x14ac:dyDescent="0.25">
      <c r="M1282" s="78"/>
    </row>
    <row r="1283" spans="13:13" x14ac:dyDescent="0.25">
      <c r="M1283" s="78"/>
    </row>
    <row r="1284" spans="13:13" x14ac:dyDescent="0.25">
      <c r="M1284" s="78"/>
    </row>
    <row r="1285" spans="13:13" x14ac:dyDescent="0.25">
      <c r="M1285" s="78"/>
    </row>
    <row r="1286" spans="13:13" x14ac:dyDescent="0.25">
      <c r="M1286" s="78"/>
    </row>
    <row r="1287" spans="13:13" x14ac:dyDescent="0.25">
      <c r="M1287" s="78"/>
    </row>
    <row r="1288" spans="13:13" x14ac:dyDescent="0.25">
      <c r="M1288" s="78"/>
    </row>
    <row r="1289" spans="13:13" x14ac:dyDescent="0.25">
      <c r="M1289" s="78"/>
    </row>
    <row r="1290" spans="13:13" x14ac:dyDescent="0.25">
      <c r="M1290" s="78"/>
    </row>
    <row r="1291" spans="13:13" x14ac:dyDescent="0.25">
      <c r="M1291" s="78"/>
    </row>
    <row r="1292" spans="13:13" x14ac:dyDescent="0.25">
      <c r="M1292" s="78"/>
    </row>
    <row r="1293" spans="13:13" x14ac:dyDescent="0.25">
      <c r="M1293" s="78"/>
    </row>
    <row r="1294" spans="13:13" x14ac:dyDescent="0.25">
      <c r="M1294" s="78"/>
    </row>
    <row r="1295" spans="13:13" x14ac:dyDescent="0.25">
      <c r="M1295" s="78"/>
    </row>
    <row r="1296" spans="13:13" x14ac:dyDescent="0.25">
      <c r="M1296" s="78"/>
    </row>
    <row r="1297" spans="13:13" x14ac:dyDescent="0.25">
      <c r="M1297" s="78"/>
    </row>
    <row r="1298" spans="13:13" x14ac:dyDescent="0.25">
      <c r="M1298" s="78"/>
    </row>
    <row r="1299" spans="13:13" x14ac:dyDescent="0.25">
      <c r="M1299" s="78"/>
    </row>
    <row r="1300" spans="13:13" x14ac:dyDescent="0.25">
      <c r="M1300" s="78"/>
    </row>
    <row r="1301" spans="13:13" x14ac:dyDescent="0.25">
      <c r="M1301" s="78"/>
    </row>
    <row r="1302" spans="13:13" x14ac:dyDescent="0.25">
      <c r="M1302" s="78"/>
    </row>
    <row r="1303" spans="13:13" x14ac:dyDescent="0.25">
      <c r="M1303" s="78"/>
    </row>
    <row r="1304" spans="13:13" x14ac:dyDescent="0.25">
      <c r="M1304" s="78"/>
    </row>
    <row r="1305" spans="13:13" x14ac:dyDescent="0.25">
      <c r="M1305" s="78"/>
    </row>
    <row r="1306" spans="13:13" x14ac:dyDescent="0.25">
      <c r="M1306" s="78"/>
    </row>
    <row r="1307" spans="13:13" x14ac:dyDescent="0.25">
      <c r="M1307" s="78"/>
    </row>
    <row r="1308" spans="13:13" x14ac:dyDescent="0.25">
      <c r="M1308" s="78"/>
    </row>
    <row r="1309" spans="13:13" x14ac:dyDescent="0.25">
      <c r="M1309" s="78"/>
    </row>
    <row r="1310" spans="13:13" x14ac:dyDescent="0.25">
      <c r="M1310" s="78"/>
    </row>
    <row r="1311" spans="13:13" x14ac:dyDescent="0.25">
      <c r="M1311" s="78"/>
    </row>
    <row r="1312" spans="13:13" x14ac:dyDescent="0.25">
      <c r="M1312" s="78"/>
    </row>
    <row r="1313" spans="13:13" x14ac:dyDescent="0.25">
      <c r="M1313" s="78"/>
    </row>
    <row r="1314" spans="13:13" x14ac:dyDescent="0.25">
      <c r="M1314" s="78"/>
    </row>
    <row r="1315" spans="13:13" x14ac:dyDescent="0.25">
      <c r="M1315" s="78"/>
    </row>
    <row r="1316" spans="13:13" x14ac:dyDescent="0.25">
      <c r="M1316" s="78"/>
    </row>
    <row r="1317" spans="13:13" x14ac:dyDescent="0.25">
      <c r="M1317" s="78"/>
    </row>
    <row r="1318" spans="13:13" x14ac:dyDescent="0.25">
      <c r="M1318" s="78"/>
    </row>
    <row r="1319" spans="13:13" x14ac:dyDescent="0.25">
      <c r="M1319" s="78"/>
    </row>
    <row r="1320" spans="13:13" x14ac:dyDescent="0.25">
      <c r="M1320" s="78"/>
    </row>
    <row r="1321" spans="13:13" x14ac:dyDescent="0.25">
      <c r="M1321" s="78"/>
    </row>
    <row r="1322" spans="13:13" x14ac:dyDescent="0.25">
      <c r="M1322" s="78"/>
    </row>
    <row r="1323" spans="13:13" x14ac:dyDescent="0.25">
      <c r="M1323" s="78"/>
    </row>
    <row r="1324" spans="13:13" x14ac:dyDescent="0.25">
      <c r="M1324" s="78"/>
    </row>
    <row r="1325" spans="13:13" x14ac:dyDescent="0.25">
      <c r="M1325" s="78"/>
    </row>
    <row r="1326" spans="13:13" x14ac:dyDescent="0.25">
      <c r="M1326" s="78"/>
    </row>
    <row r="1327" spans="13:13" x14ac:dyDescent="0.25">
      <c r="M1327" s="78"/>
    </row>
    <row r="1328" spans="13:13" x14ac:dyDescent="0.25">
      <c r="M1328" s="78"/>
    </row>
    <row r="1329" spans="13:13" x14ac:dyDescent="0.25">
      <c r="M1329" s="78"/>
    </row>
    <row r="1330" spans="13:13" x14ac:dyDescent="0.25">
      <c r="M1330" s="78"/>
    </row>
    <row r="1331" spans="13:13" x14ac:dyDescent="0.25">
      <c r="M1331" s="78"/>
    </row>
    <row r="1332" spans="13:13" x14ac:dyDescent="0.25">
      <c r="M1332" s="78"/>
    </row>
    <row r="1333" spans="13:13" x14ac:dyDescent="0.25">
      <c r="M1333" s="78"/>
    </row>
    <row r="1334" spans="13:13" x14ac:dyDescent="0.25">
      <c r="M1334" s="78"/>
    </row>
    <row r="1335" spans="13:13" x14ac:dyDescent="0.25">
      <c r="M1335" s="78"/>
    </row>
    <row r="1336" spans="13:13" x14ac:dyDescent="0.25">
      <c r="M1336" s="78"/>
    </row>
    <row r="1337" spans="13:13" x14ac:dyDescent="0.25">
      <c r="M1337" s="78"/>
    </row>
    <row r="1338" spans="13:13" x14ac:dyDescent="0.25">
      <c r="M1338" s="78"/>
    </row>
    <row r="1339" spans="13:13" x14ac:dyDescent="0.25">
      <c r="M1339" s="78"/>
    </row>
    <row r="1340" spans="13:13" x14ac:dyDescent="0.25">
      <c r="M1340" s="78"/>
    </row>
    <row r="1341" spans="13:13" x14ac:dyDescent="0.25">
      <c r="M1341" s="78"/>
    </row>
    <row r="1342" spans="13:13" x14ac:dyDescent="0.25">
      <c r="M1342" s="78"/>
    </row>
    <row r="1343" spans="13:13" x14ac:dyDescent="0.25">
      <c r="M1343" s="78"/>
    </row>
    <row r="1344" spans="13:13" x14ac:dyDescent="0.25">
      <c r="M1344" s="78"/>
    </row>
    <row r="1345" spans="13:13" x14ac:dyDescent="0.25">
      <c r="M1345" s="78"/>
    </row>
    <row r="1346" spans="13:13" x14ac:dyDescent="0.25">
      <c r="M1346" s="78"/>
    </row>
    <row r="1347" spans="13:13" x14ac:dyDescent="0.25">
      <c r="M1347" s="78"/>
    </row>
    <row r="1348" spans="13:13" x14ac:dyDescent="0.25">
      <c r="M1348" s="78"/>
    </row>
    <row r="1349" spans="13:13" x14ac:dyDescent="0.25">
      <c r="M1349" s="78"/>
    </row>
    <row r="1350" spans="13:13" x14ac:dyDescent="0.25">
      <c r="M1350" s="78"/>
    </row>
    <row r="1351" spans="13:13" x14ac:dyDescent="0.25">
      <c r="M1351" s="78"/>
    </row>
    <row r="1352" spans="13:13" x14ac:dyDescent="0.25">
      <c r="M1352" s="78"/>
    </row>
    <row r="1353" spans="13:13" x14ac:dyDescent="0.25">
      <c r="M1353" s="78"/>
    </row>
    <row r="1354" spans="13:13" x14ac:dyDescent="0.25">
      <c r="M1354" s="78"/>
    </row>
    <row r="1355" spans="13:13" x14ac:dyDescent="0.25">
      <c r="M1355" s="78"/>
    </row>
    <row r="1356" spans="13:13" x14ac:dyDescent="0.25">
      <c r="M1356" s="78"/>
    </row>
    <row r="1357" spans="13:13" x14ac:dyDescent="0.25">
      <c r="M1357" s="78"/>
    </row>
    <row r="1358" spans="13:13" x14ac:dyDescent="0.25">
      <c r="M1358" s="78"/>
    </row>
    <row r="1359" spans="13:13" x14ac:dyDescent="0.25">
      <c r="M1359" s="78"/>
    </row>
    <row r="1360" spans="13:13" x14ac:dyDescent="0.25">
      <c r="M1360" s="78"/>
    </row>
    <row r="1361" spans="13:13" x14ac:dyDescent="0.25">
      <c r="M1361" s="78"/>
    </row>
    <row r="1362" spans="13:13" x14ac:dyDescent="0.25">
      <c r="M1362" s="78"/>
    </row>
    <row r="1363" spans="13:13" x14ac:dyDescent="0.25">
      <c r="M1363" s="78"/>
    </row>
    <row r="1364" spans="13:13" x14ac:dyDescent="0.25">
      <c r="M1364" s="78"/>
    </row>
    <row r="1365" spans="13:13" x14ac:dyDescent="0.25">
      <c r="M1365" s="78"/>
    </row>
    <row r="1366" spans="13:13" x14ac:dyDescent="0.25">
      <c r="M1366" s="78"/>
    </row>
    <row r="1367" spans="13:13" x14ac:dyDescent="0.25">
      <c r="M1367" s="78"/>
    </row>
    <row r="1368" spans="13:13" x14ac:dyDescent="0.25">
      <c r="M1368" s="78"/>
    </row>
    <row r="1369" spans="13:13" x14ac:dyDescent="0.25">
      <c r="M1369" s="78"/>
    </row>
    <row r="1370" spans="13:13" x14ac:dyDescent="0.25">
      <c r="M1370" s="78"/>
    </row>
    <row r="1371" spans="13:13" x14ac:dyDescent="0.25">
      <c r="M1371" s="78"/>
    </row>
    <row r="1372" spans="13:13" x14ac:dyDescent="0.25">
      <c r="M1372" s="78"/>
    </row>
    <row r="1373" spans="13:13" x14ac:dyDescent="0.25">
      <c r="M1373" s="78"/>
    </row>
    <row r="1374" spans="13:13" x14ac:dyDescent="0.25">
      <c r="M1374" s="78"/>
    </row>
    <row r="1375" spans="13:13" x14ac:dyDescent="0.25">
      <c r="M1375" s="78"/>
    </row>
    <row r="1376" spans="13:13" x14ac:dyDescent="0.25">
      <c r="M1376" s="78"/>
    </row>
    <row r="1377" spans="13:13" x14ac:dyDescent="0.25">
      <c r="M1377" s="78"/>
    </row>
    <row r="1378" spans="13:13" x14ac:dyDescent="0.25">
      <c r="M1378" s="78"/>
    </row>
    <row r="1379" spans="13:13" x14ac:dyDescent="0.25">
      <c r="M1379" s="78"/>
    </row>
    <row r="1380" spans="13:13" x14ac:dyDescent="0.25">
      <c r="M1380" s="78"/>
    </row>
    <row r="1381" spans="13:13" x14ac:dyDescent="0.25">
      <c r="M1381" s="78"/>
    </row>
    <row r="1382" spans="13:13" x14ac:dyDescent="0.25">
      <c r="M1382" s="78"/>
    </row>
    <row r="1383" spans="13:13" x14ac:dyDescent="0.25">
      <c r="M1383" s="78"/>
    </row>
    <row r="1384" spans="13:13" x14ac:dyDescent="0.25">
      <c r="M1384" s="78"/>
    </row>
    <row r="1385" spans="13:13" x14ac:dyDescent="0.25">
      <c r="M1385" s="78"/>
    </row>
    <row r="1386" spans="13:13" x14ac:dyDescent="0.25">
      <c r="M1386" s="78"/>
    </row>
    <row r="1387" spans="13:13" x14ac:dyDescent="0.25">
      <c r="M1387" s="78"/>
    </row>
    <row r="1388" spans="13:13" x14ac:dyDescent="0.25">
      <c r="M1388" s="78"/>
    </row>
    <row r="1389" spans="13:13" x14ac:dyDescent="0.25">
      <c r="M1389" s="78"/>
    </row>
    <row r="1390" spans="13:13" x14ac:dyDescent="0.25">
      <c r="M1390" s="78"/>
    </row>
    <row r="1391" spans="13:13" x14ac:dyDescent="0.25">
      <c r="M1391" s="78"/>
    </row>
    <row r="1392" spans="13:13" x14ac:dyDescent="0.25">
      <c r="M1392" s="78"/>
    </row>
    <row r="1393" spans="13:13" x14ac:dyDescent="0.25">
      <c r="M1393" s="78"/>
    </row>
    <row r="1394" spans="13:13" x14ac:dyDescent="0.25">
      <c r="M1394" s="78"/>
    </row>
    <row r="1395" spans="13:13" x14ac:dyDescent="0.25">
      <c r="M1395" s="78"/>
    </row>
    <row r="1396" spans="13:13" x14ac:dyDescent="0.25">
      <c r="M1396" s="78"/>
    </row>
    <row r="1397" spans="13:13" x14ac:dyDescent="0.25">
      <c r="M1397" s="78"/>
    </row>
    <row r="1398" spans="13:13" x14ac:dyDescent="0.25">
      <c r="M1398" s="78"/>
    </row>
    <row r="1399" spans="13:13" x14ac:dyDescent="0.25">
      <c r="M1399" s="78"/>
    </row>
    <row r="1400" spans="13:13" x14ac:dyDescent="0.25">
      <c r="M1400" s="78"/>
    </row>
    <row r="1401" spans="13:13" x14ac:dyDescent="0.25">
      <c r="M1401" s="78"/>
    </row>
    <row r="1402" spans="13:13" x14ac:dyDescent="0.25">
      <c r="M1402" s="78"/>
    </row>
    <row r="1403" spans="13:13" x14ac:dyDescent="0.25">
      <c r="M1403" s="78"/>
    </row>
    <row r="1404" spans="13:13" x14ac:dyDescent="0.25">
      <c r="M1404" s="78"/>
    </row>
    <row r="1405" spans="13:13" x14ac:dyDescent="0.25">
      <c r="M1405" s="78"/>
    </row>
    <row r="1406" spans="13:13" x14ac:dyDescent="0.25">
      <c r="M1406" s="78"/>
    </row>
    <row r="1407" spans="13:13" x14ac:dyDescent="0.25">
      <c r="M1407" s="78"/>
    </row>
    <row r="1408" spans="13:13" x14ac:dyDescent="0.25">
      <c r="M1408" s="78"/>
    </row>
    <row r="1409" spans="13:13" x14ac:dyDescent="0.25">
      <c r="M1409" s="78"/>
    </row>
    <row r="1410" spans="13:13" x14ac:dyDescent="0.25">
      <c r="M1410" s="78"/>
    </row>
    <row r="1411" spans="13:13" x14ac:dyDescent="0.25">
      <c r="M1411" s="78"/>
    </row>
    <row r="1412" spans="13:13" x14ac:dyDescent="0.25">
      <c r="M1412" s="78"/>
    </row>
    <row r="1413" spans="13:13" x14ac:dyDescent="0.25">
      <c r="M1413" s="78"/>
    </row>
    <row r="1414" spans="13:13" x14ac:dyDescent="0.25">
      <c r="M1414" s="78"/>
    </row>
    <row r="1415" spans="13:13" x14ac:dyDescent="0.25">
      <c r="M1415" s="78"/>
    </row>
    <row r="1416" spans="13:13" x14ac:dyDescent="0.25">
      <c r="M1416" s="78"/>
    </row>
    <row r="1417" spans="13:13" x14ac:dyDescent="0.25">
      <c r="M1417" s="78"/>
    </row>
    <row r="1418" spans="13:13" x14ac:dyDescent="0.25">
      <c r="M1418" s="78"/>
    </row>
    <row r="1419" spans="13:13" x14ac:dyDescent="0.25">
      <c r="M1419" s="78"/>
    </row>
    <row r="1420" spans="13:13" x14ac:dyDescent="0.25">
      <c r="M1420" s="78"/>
    </row>
    <row r="1421" spans="13:13" x14ac:dyDescent="0.25">
      <c r="M1421" s="78"/>
    </row>
    <row r="1422" spans="13:13" x14ac:dyDescent="0.25">
      <c r="M1422" s="78"/>
    </row>
    <row r="1423" spans="13:13" x14ac:dyDescent="0.25">
      <c r="M1423" s="78"/>
    </row>
    <row r="1424" spans="13:13" x14ac:dyDescent="0.25">
      <c r="M1424" s="78"/>
    </row>
    <row r="1425" spans="13:13" x14ac:dyDescent="0.25">
      <c r="M1425" s="78"/>
    </row>
    <row r="1426" spans="13:13" x14ac:dyDescent="0.25">
      <c r="M1426" s="78"/>
    </row>
    <row r="1427" spans="13:13" x14ac:dyDescent="0.25">
      <c r="M1427" s="78"/>
    </row>
    <row r="1428" spans="13:13" x14ac:dyDescent="0.25">
      <c r="M1428" s="78"/>
    </row>
    <row r="1429" spans="13:13" x14ac:dyDescent="0.25">
      <c r="M1429" s="78"/>
    </row>
    <row r="1430" spans="13:13" x14ac:dyDescent="0.25">
      <c r="M1430" s="78"/>
    </row>
    <row r="1431" spans="13:13" x14ac:dyDescent="0.25">
      <c r="M1431" s="78"/>
    </row>
    <row r="1432" spans="13:13" x14ac:dyDescent="0.25">
      <c r="M1432" s="78"/>
    </row>
    <row r="1433" spans="13:13" x14ac:dyDescent="0.25">
      <c r="M1433" s="78"/>
    </row>
    <row r="1434" spans="13:13" x14ac:dyDescent="0.25">
      <c r="M1434" s="78"/>
    </row>
    <row r="1435" spans="13:13" x14ac:dyDescent="0.25">
      <c r="M1435" s="78"/>
    </row>
    <row r="1436" spans="13:13" x14ac:dyDescent="0.25">
      <c r="M1436" s="78"/>
    </row>
    <row r="1437" spans="13:13" x14ac:dyDescent="0.25">
      <c r="M1437" s="78"/>
    </row>
    <row r="1438" spans="13:13" x14ac:dyDescent="0.25">
      <c r="M1438" s="78"/>
    </row>
    <row r="1439" spans="13:13" x14ac:dyDescent="0.25">
      <c r="M1439" s="78"/>
    </row>
    <row r="1440" spans="13:13" x14ac:dyDescent="0.25">
      <c r="M1440" s="78"/>
    </row>
    <row r="1441" spans="13:13" x14ac:dyDescent="0.25">
      <c r="M1441" s="78"/>
    </row>
    <row r="1442" spans="13:13" x14ac:dyDescent="0.25">
      <c r="M1442" s="78"/>
    </row>
    <row r="1443" spans="13:13" x14ac:dyDescent="0.25">
      <c r="M1443" s="78"/>
    </row>
    <row r="1444" spans="13:13" x14ac:dyDescent="0.25">
      <c r="M1444" s="78"/>
    </row>
    <row r="1445" spans="13:13" x14ac:dyDescent="0.25">
      <c r="M1445" s="78"/>
    </row>
    <row r="1446" spans="13:13" x14ac:dyDescent="0.25">
      <c r="M1446" s="78"/>
    </row>
    <row r="1447" spans="13:13" x14ac:dyDescent="0.25">
      <c r="M1447" s="78"/>
    </row>
    <row r="1448" spans="13:13" x14ac:dyDescent="0.25">
      <c r="M1448" s="78"/>
    </row>
    <row r="1449" spans="13:13" x14ac:dyDescent="0.25">
      <c r="M1449" s="78"/>
    </row>
    <row r="1450" spans="13:13" x14ac:dyDescent="0.25">
      <c r="M1450" s="78"/>
    </row>
    <row r="1451" spans="13:13" x14ac:dyDescent="0.25">
      <c r="M1451" s="78"/>
    </row>
    <row r="1452" spans="13:13" x14ac:dyDescent="0.25">
      <c r="M1452" s="78"/>
    </row>
    <row r="1453" spans="13:13" x14ac:dyDescent="0.25">
      <c r="M1453" s="78"/>
    </row>
    <row r="1454" spans="13:13" x14ac:dyDescent="0.25">
      <c r="M1454" s="78"/>
    </row>
    <row r="1455" spans="13:13" x14ac:dyDescent="0.25">
      <c r="M1455" s="78"/>
    </row>
    <row r="1456" spans="13:13" x14ac:dyDescent="0.25">
      <c r="M1456" s="78"/>
    </row>
    <row r="1457" spans="13:13" x14ac:dyDescent="0.25">
      <c r="M1457" s="78"/>
    </row>
    <row r="1458" spans="13:13" x14ac:dyDescent="0.25">
      <c r="M1458" s="78"/>
    </row>
    <row r="1459" spans="13:13" x14ac:dyDescent="0.25">
      <c r="M1459" s="78"/>
    </row>
    <row r="1460" spans="13:13" x14ac:dyDescent="0.25">
      <c r="M1460" s="78"/>
    </row>
    <row r="1461" spans="13:13" x14ac:dyDescent="0.25">
      <c r="M1461" s="78"/>
    </row>
    <row r="1462" spans="13:13" x14ac:dyDescent="0.25">
      <c r="M1462" s="78"/>
    </row>
    <row r="1463" spans="13:13" x14ac:dyDescent="0.25">
      <c r="M1463" s="78"/>
    </row>
    <row r="1464" spans="13:13" x14ac:dyDescent="0.25">
      <c r="M1464" s="78"/>
    </row>
    <row r="1465" spans="13:13" x14ac:dyDescent="0.25">
      <c r="M1465" s="78"/>
    </row>
    <row r="1466" spans="13:13" x14ac:dyDescent="0.25">
      <c r="M1466" s="78"/>
    </row>
    <row r="1467" spans="13:13" x14ac:dyDescent="0.25">
      <c r="M1467" s="78"/>
    </row>
    <row r="1468" spans="13:13" x14ac:dyDescent="0.25">
      <c r="M1468" s="78"/>
    </row>
    <row r="1469" spans="13:13" x14ac:dyDescent="0.25">
      <c r="M1469" s="78"/>
    </row>
    <row r="1470" spans="13:13" x14ac:dyDescent="0.25">
      <c r="M1470" s="78"/>
    </row>
    <row r="1471" spans="13:13" x14ac:dyDescent="0.25">
      <c r="M1471" s="78"/>
    </row>
    <row r="1472" spans="13:13" x14ac:dyDescent="0.25">
      <c r="M1472" s="78"/>
    </row>
    <row r="1473" spans="13:13" x14ac:dyDescent="0.25">
      <c r="M1473" s="78"/>
    </row>
    <row r="1474" spans="13:13" x14ac:dyDescent="0.25">
      <c r="M1474" s="78"/>
    </row>
    <row r="1475" spans="13:13" x14ac:dyDescent="0.25">
      <c r="M1475" s="78"/>
    </row>
    <row r="1476" spans="13:13" x14ac:dyDescent="0.25">
      <c r="M1476" s="78"/>
    </row>
    <row r="1477" spans="13:13" x14ac:dyDescent="0.25">
      <c r="M1477" s="78"/>
    </row>
    <row r="1478" spans="13:13" x14ac:dyDescent="0.25">
      <c r="M1478" s="78"/>
    </row>
    <row r="1479" spans="13:13" x14ac:dyDescent="0.25">
      <c r="M1479" s="78"/>
    </row>
    <row r="1480" spans="13:13" x14ac:dyDescent="0.25">
      <c r="M1480" s="78"/>
    </row>
    <row r="1481" spans="13:13" x14ac:dyDescent="0.25">
      <c r="M1481" s="78"/>
    </row>
    <row r="1482" spans="13:13" x14ac:dyDescent="0.25">
      <c r="M1482" s="78"/>
    </row>
    <row r="1483" spans="13:13" x14ac:dyDescent="0.25">
      <c r="M1483" s="78"/>
    </row>
    <row r="1484" spans="13:13" x14ac:dyDescent="0.25">
      <c r="M1484" s="78"/>
    </row>
    <row r="1485" spans="13:13" x14ac:dyDescent="0.25">
      <c r="M1485" s="78"/>
    </row>
    <row r="1486" spans="13:13" x14ac:dyDescent="0.25">
      <c r="M1486" s="78"/>
    </row>
    <row r="1487" spans="13:13" x14ac:dyDescent="0.25">
      <c r="M1487" s="78"/>
    </row>
    <row r="1488" spans="13:13" x14ac:dyDescent="0.25">
      <c r="M1488" s="78"/>
    </row>
    <row r="1489" spans="13:13" x14ac:dyDescent="0.25">
      <c r="M1489" s="78"/>
    </row>
    <row r="1490" spans="13:13" x14ac:dyDescent="0.25">
      <c r="M1490" s="78"/>
    </row>
    <row r="1491" spans="13:13" x14ac:dyDescent="0.25">
      <c r="M1491" s="78"/>
    </row>
    <row r="1492" spans="13:13" x14ac:dyDescent="0.25">
      <c r="M1492" s="78"/>
    </row>
    <row r="1493" spans="13:13" x14ac:dyDescent="0.25">
      <c r="M1493" s="78"/>
    </row>
    <row r="1494" spans="13:13" x14ac:dyDescent="0.25">
      <c r="M1494" s="78"/>
    </row>
    <row r="1495" spans="13:13" x14ac:dyDescent="0.25">
      <c r="M1495" s="78"/>
    </row>
    <row r="1496" spans="13:13" x14ac:dyDescent="0.25">
      <c r="M1496" s="78"/>
    </row>
    <row r="1497" spans="13:13" x14ac:dyDescent="0.25">
      <c r="M1497" s="78"/>
    </row>
    <row r="1498" spans="13:13" x14ac:dyDescent="0.25">
      <c r="M1498" s="78"/>
    </row>
    <row r="1499" spans="13:13" x14ac:dyDescent="0.25">
      <c r="M1499" s="78"/>
    </row>
    <row r="1500" spans="13:13" x14ac:dyDescent="0.25">
      <c r="M1500" s="78"/>
    </row>
    <row r="1501" spans="13:13" x14ac:dyDescent="0.25">
      <c r="M1501" s="78"/>
    </row>
    <row r="1502" spans="13:13" x14ac:dyDescent="0.25">
      <c r="M1502" s="78"/>
    </row>
    <row r="1503" spans="13:13" x14ac:dyDescent="0.25">
      <c r="M1503" s="78"/>
    </row>
    <row r="1504" spans="13:13" x14ac:dyDescent="0.25">
      <c r="M1504" s="78"/>
    </row>
    <row r="1505" spans="13:13" x14ac:dyDescent="0.25">
      <c r="M1505" s="78"/>
    </row>
    <row r="1506" spans="13:13" x14ac:dyDescent="0.25">
      <c r="M1506" s="78"/>
    </row>
    <row r="1507" spans="13:13" x14ac:dyDescent="0.25">
      <c r="M1507" s="78"/>
    </row>
    <row r="1508" spans="13:13" x14ac:dyDescent="0.25">
      <c r="M1508" s="78"/>
    </row>
    <row r="1509" spans="13:13" x14ac:dyDescent="0.25">
      <c r="M1509" s="78"/>
    </row>
    <row r="1510" spans="13:13" x14ac:dyDescent="0.25">
      <c r="M1510" s="78"/>
    </row>
    <row r="1511" spans="13:13" x14ac:dyDescent="0.25">
      <c r="M1511" s="78"/>
    </row>
    <row r="1512" spans="13:13" x14ac:dyDescent="0.25">
      <c r="M1512" s="78"/>
    </row>
    <row r="1513" spans="13:13" x14ac:dyDescent="0.25">
      <c r="M1513" s="78"/>
    </row>
    <row r="1514" spans="13:13" x14ac:dyDescent="0.25">
      <c r="M1514" s="78"/>
    </row>
    <row r="1515" spans="13:13" x14ac:dyDescent="0.25">
      <c r="M1515" s="78"/>
    </row>
    <row r="1516" spans="13:13" x14ac:dyDescent="0.25">
      <c r="M1516" s="78"/>
    </row>
    <row r="1517" spans="13:13" x14ac:dyDescent="0.25">
      <c r="M1517" s="78"/>
    </row>
    <row r="1518" spans="13:13" x14ac:dyDescent="0.25">
      <c r="M1518" s="78"/>
    </row>
    <row r="1519" spans="13:13" x14ac:dyDescent="0.25">
      <c r="M1519" s="78"/>
    </row>
    <row r="1520" spans="13:13" x14ac:dyDescent="0.25">
      <c r="M1520" s="78"/>
    </row>
    <row r="1521" spans="13:13" x14ac:dyDescent="0.25">
      <c r="M1521" s="78"/>
    </row>
    <row r="1522" spans="13:13" x14ac:dyDescent="0.25">
      <c r="M1522" s="78"/>
    </row>
    <row r="1523" spans="13:13" x14ac:dyDescent="0.25">
      <c r="M1523" s="78"/>
    </row>
    <row r="1524" spans="13:13" x14ac:dyDescent="0.25">
      <c r="M1524" s="78"/>
    </row>
    <row r="1525" spans="13:13" x14ac:dyDescent="0.25">
      <c r="M1525" s="78"/>
    </row>
    <row r="1526" spans="13:13" x14ac:dyDescent="0.25">
      <c r="M1526" s="78"/>
    </row>
    <row r="1527" spans="13:13" x14ac:dyDescent="0.25">
      <c r="M1527" s="78"/>
    </row>
    <row r="1528" spans="13:13" x14ac:dyDescent="0.25">
      <c r="M1528" s="78"/>
    </row>
    <row r="1529" spans="13:13" x14ac:dyDescent="0.25">
      <c r="M1529" s="78"/>
    </row>
    <row r="1530" spans="13:13" x14ac:dyDescent="0.25">
      <c r="M1530" s="78"/>
    </row>
    <row r="1531" spans="13:13" x14ac:dyDescent="0.25">
      <c r="M1531" s="78"/>
    </row>
    <row r="1532" spans="13:13" x14ac:dyDescent="0.25">
      <c r="M1532" s="78"/>
    </row>
    <row r="1533" spans="13:13" x14ac:dyDescent="0.25">
      <c r="M1533" s="78"/>
    </row>
    <row r="1534" spans="13:13" x14ac:dyDescent="0.25">
      <c r="M1534" s="78"/>
    </row>
    <row r="1535" spans="13:13" x14ac:dyDescent="0.25">
      <c r="M1535" s="78"/>
    </row>
    <row r="1536" spans="13:13" x14ac:dyDescent="0.25">
      <c r="M1536" s="78"/>
    </row>
    <row r="1537" spans="13:13" x14ac:dyDescent="0.25">
      <c r="M1537" s="78"/>
    </row>
    <row r="1538" spans="13:13" x14ac:dyDescent="0.25">
      <c r="M1538" s="78"/>
    </row>
    <row r="1539" spans="13:13" x14ac:dyDescent="0.25">
      <c r="M1539" s="78"/>
    </row>
    <row r="1540" spans="13:13" x14ac:dyDescent="0.25">
      <c r="M1540" s="78"/>
    </row>
    <row r="1541" spans="13:13" x14ac:dyDescent="0.25">
      <c r="M1541" s="78"/>
    </row>
    <row r="1542" spans="13:13" x14ac:dyDescent="0.25">
      <c r="M1542" s="78"/>
    </row>
    <row r="1543" spans="13:13" x14ac:dyDescent="0.25">
      <c r="M1543" s="78"/>
    </row>
    <row r="1544" spans="13:13" x14ac:dyDescent="0.25">
      <c r="M1544" s="78"/>
    </row>
    <row r="1545" spans="13:13" x14ac:dyDescent="0.25">
      <c r="M1545" s="78"/>
    </row>
    <row r="1546" spans="13:13" x14ac:dyDescent="0.25">
      <c r="M1546" s="78"/>
    </row>
    <row r="1547" spans="13:13" x14ac:dyDescent="0.25">
      <c r="M1547" s="78"/>
    </row>
    <row r="1548" spans="13:13" x14ac:dyDescent="0.25">
      <c r="M1548" s="78"/>
    </row>
    <row r="1549" spans="13:13" x14ac:dyDescent="0.25">
      <c r="M1549" s="78"/>
    </row>
    <row r="1550" spans="13:13" x14ac:dyDescent="0.25">
      <c r="M1550" s="78"/>
    </row>
    <row r="1551" spans="13:13" x14ac:dyDescent="0.25">
      <c r="M1551" s="78"/>
    </row>
    <row r="1552" spans="13:13" x14ac:dyDescent="0.25">
      <c r="M1552" s="78"/>
    </row>
    <row r="1553" spans="13:13" x14ac:dyDescent="0.25">
      <c r="M1553" s="78"/>
    </row>
    <row r="1554" spans="13:13" x14ac:dyDescent="0.25">
      <c r="M1554" s="78"/>
    </row>
    <row r="1555" spans="13:13" x14ac:dyDescent="0.25">
      <c r="M1555" s="78"/>
    </row>
    <row r="1556" spans="13:13" x14ac:dyDescent="0.25">
      <c r="M1556" s="78"/>
    </row>
    <row r="1557" spans="13:13" x14ac:dyDescent="0.25">
      <c r="M1557" s="78"/>
    </row>
    <row r="1558" spans="13:13" x14ac:dyDescent="0.25">
      <c r="M1558" s="78"/>
    </row>
    <row r="1559" spans="13:13" x14ac:dyDescent="0.25">
      <c r="M1559" s="78"/>
    </row>
    <row r="1560" spans="13:13" x14ac:dyDescent="0.25">
      <c r="M1560" s="78"/>
    </row>
    <row r="1561" spans="13:13" x14ac:dyDescent="0.25">
      <c r="M1561" s="78"/>
    </row>
    <row r="1562" spans="13:13" x14ac:dyDescent="0.25">
      <c r="M1562" s="78"/>
    </row>
    <row r="1563" spans="13:13" x14ac:dyDescent="0.25">
      <c r="M1563" s="78"/>
    </row>
    <row r="1564" spans="13:13" x14ac:dyDescent="0.25">
      <c r="M1564" s="78"/>
    </row>
    <row r="1565" spans="13:13" x14ac:dyDescent="0.25">
      <c r="M1565" s="78"/>
    </row>
    <row r="1566" spans="13:13" x14ac:dyDescent="0.25">
      <c r="M1566" s="78"/>
    </row>
    <row r="1567" spans="13:13" x14ac:dyDescent="0.25">
      <c r="M1567" s="78"/>
    </row>
    <row r="1568" spans="13:13" x14ac:dyDescent="0.25">
      <c r="M1568" s="78"/>
    </row>
    <row r="1569" spans="13:13" x14ac:dyDescent="0.25">
      <c r="M1569" s="78"/>
    </row>
    <row r="1570" spans="13:13" x14ac:dyDescent="0.25">
      <c r="M1570" s="78"/>
    </row>
    <row r="1571" spans="13:13" x14ac:dyDescent="0.25">
      <c r="M1571" s="78"/>
    </row>
    <row r="1572" spans="13:13" x14ac:dyDescent="0.25">
      <c r="M1572" s="78"/>
    </row>
    <row r="1573" spans="13:13" x14ac:dyDescent="0.25">
      <c r="M1573" s="78"/>
    </row>
    <row r="1574" spans="13:13" x14ac:dyDescent="0.25">
      <c r="M1574" s="78"/>
    </row>
    <row r="1575" spans="13:13" x14ac:dyDescent="0.25">
      <c r="M1575" s="78"/>
    </row>
    <row r="1576" spans="13:13" x14ac:dyDescent="0.25">
      <c r="M1576" s="78"/>
    </row>
    <row r="1577" spans="13:13" x14ac:dyDescent="0.25">
      <c r="M1577" s="78"/>
    </row>
    <row r="1578" spans="13:13" x14ac:dyDescent="0.25">
      <c r="M1578" s="78"/>
    </row>
    <row r="1579" spans="13:13" x14ac:dyDescent="0.25">
      <c r="M1579" s="78"/>
    </row>
    <row r="1580" spans="13:13" x14ac:dyDescent="0.25">
      <c r="M1580" s="78"/>
    </row>
    <row r="1581" spans="13:13" x14ac:dyDescent="0.25">
      <c r="M1581" s="78"/>
    </row>
    <row r="1582" spans="13:13" x14ac:dyDescent="0.25">
      <c r="M1582" s="78"/>
    </row>
    <row r="1583" spans="13:13" x14ac:dyDescent="0.25">
      <c r="M1583" s="78"/>
    </row>
    <row r="1584" spans="13:13" x14ac:dyDescent="0.25">
      <c r="M1584" s="78"/>
    </row>
    <row r="1585" spans="13:13" x14ac:dyDescent="0.25">
      <c r="M1585" s="78"/>
    </row>
    <row r="1586" spans="13:13" x14ac:dyDescent="0.25">
      <c r="M1586" s="78"/>
    </row>
    <row r="1587" spans="13:13" x14ac:dyDescent="0.25">
      <c r="M1587" s="78"/>
    </row>
    <row r="1588" spans="13:13" x14ac:dyDescent="0.25">
      <c r="M1588" s="78"/>
    </row>
    <row r="1589" spans="13:13" x14ac:dyDescent="0.25">
      <c r="M1589" s="78"/>
    </row>
    <row r="1590" spans="13:13" x14ac:dyDescent="0.25">
      <c r="M1590" s="78"/>
    </row>
    <row r="1591" spans="13:13" x14ac:dyDescent="0.25">
      <c r="M1591" s="78"/>
    </row>
    <row r="1592" spans="13:13" x14ac:dyDescent="0.25">
      <c r="M1592" s="78"/>
    </row>
    <row r="1593" spans="13:13" x14ac:dyDescent="0.25">
      <c r="M1593" s="78"/>
    </row>
    <row r="1594" spans="13:13" x14ac:dyDescent="0.25">
      <c r="M1594" s="78"/>
    </row>
    <row r="1595" spans="13:13" x14ac:dyDescent="0.25">
      <c r="M1595" s="78"/>
    </row>
    <row r="1596" spans="13:13" x14ac:dyDescent="0.25">
      <c r="M1596" s="78"/>
    </row>
    <row r="1597" spans="13:13" x14ac:dyDescent="0.25">
      <c r="M1597" s="78"/>
    </row>
    <row r="1598" spans="13:13" x14ac:dyDescent="0.25">
      <c r="M1598" s="78"/>
    </row>
    <row r="1599" spans="13:13" x14ac:dyDescent="0.25">
      <c r="M1599" s="78"/>
    </row>
    <row r="1600" spans="13:13" x14ac:dyDescent="0.25">
      <c r="M1600" s="78"/>
    </row>
    <row r="1601" spans="13:13" x14ac:dyDescent="0.25">
      <c r="M1601" s="78"/>
    </row>
    <row r="1602" spans="13:13" x14ac:dyDescent="0.25">
      <c r="M1602" s="78"/>
    </row>
    <row r="1603" spans="13:13" x14ac:dyDescent="0.25">
      <c r="M1603" s="78"/>
    </row>
    <row r="1604" spans="13:13" x14ac:dyDescent="0.25">
      <c r="M1604" s="78"/>
    </row>
    <row r="1605" spans="13:13" x14ac:dyDescent="0.25">
      <c r="M1605" s="78"/>
    </row>
    <row r="1606" spans="13:13" x14ac:dyDescent="0.25">
      <c r="M1606" s="78"/>
    </row>
    <row r="1607" spans="13:13" x14ac:dyDescent="0.25">
      <c r="M1607" s="78"/>
    </row>
    <row r="1608" spans="13:13" x14ac:dyDescent="0.25">
      <c r="M1608" s="78"/>
    </row>
    <row r="1609" spans="13:13" x14ac:dyDescent="0.25">
      <c r="M1609" s="78"/>
    </row>
    <row r="1610" spans="13:13" x14ac:dyDescent="0.25">
      <c r="M1610" s="78"/>
    </row>
    <row r="1611" spans="13:13" x14ac:dyDescent="0.25">
      <c r="M1611" s="78"/>
    </row>
    <row r="1612" spans="13:13" x14ac:dyDescent="0.25">
      <c r="M1612" s="78"/>
    </row>
    <row r="1613" spans="13:13" x14ac:dyDescent="0.25">
      <c r="M1613" s="78"/>
    </row>
    <row r="1614" spans="13:13" x14ac:dyDescent="0.25">
      <c r="M1614" s="78"/>
    </row>
    <row r="1615" spans="13:13" x14ac:dyDescent="0.25">
      <c r="M1615" s="78"/>
    </row>
    <row r="1616" spans="13:13" x14ac:dyDescent="0.25">
      <c r="M1616" s="78"/>
    </row>
    <row r="1617" spans="13:13" x14ac:dyDescent="0.25">
      <c r="M1617" s="78"/>
    </row>
    <row r="1618" spans="13:13" x14ac:dyDescent="0.25">
      <c r="M1618" s="78"/>
    </row>
    <row r="1619" spans="13:13" x14ac:dyDescent="0.25">
      <c r="M1619" s="78"/>
    </row>
    <row r="1620" spans="13:13" x14ac:dyDescent="0.25">
      <c r="M1620" s="78"/>
    </row>
    <row r="1621" spans="13:13" x14ac:dyDescent="0.25">
      <c r="M1621" s="78"/>
    </row>
    <row r="1622" spans="13:13" x14ac:dyDescent="0.25">
      <c r="M1622" s="78"/>
    </row>
    <row r="1623" spans="13:13" x14ac:dyDescent="0.25">
      <c r="M1623" s="78"/>
    </row>
    <row r="1624" spans="13:13" x14ac:dyDescent="0.25">
      <c r="M1624" s="78"/>
    </row>
    <row r="1625" spans="13:13" x14ac:dyDescent="0.25">
      <c r="M1625" s="78"/>
    </row>
    <row r="1626" spans="13:13" x14ac:dyDescent="0.25">
      <c r="M1626" s="78"/>
    </row>
    <row r="1627" spans="13:13" x14ac:dyDescent="0.25">
      <c r="M1627" s="78"/>
    </row>
    <row r="1628" spans="13:13" x14ac:dyDescent="0.25">
      <c r="M1628" s="78"/>
    </row>
    <row r="1629" spans="13:13" x14ac:dyDescent="0.25">
      <c r="M1629" s="78"/>
    </row>
    <row r="1630" spans="13:13" x14ac:dyDescent="0.25">
      <c r="M1630" s="78"/>
    </row>
    <row r="1631" spans="13:13" x14ac:dyDescent="0.25">
      <c r="M1631" s="78"/>
    </row>
    <row r="1632" spans="13:13" x14ac:dyDescent="0.25">
      <c r="M1632" s="78"/>
    </row>
    <row r="1633" spans="13:13" x14ac:dyDescent="0.25">
      <c r="M1633" s="78"/>
    </row>
    <row r="1634" spans="13:13" x14ac:dyDescent="0.25">
      <c r="M1634" s="78"/>
    </row>
    <row r="1635" spans="13:13" x14ac:dyDescent="0.25">
      <c r="M1635" s="78"/>
    </row>
    <row r="1636" spans="13:13" x14ac:dyDescent="0.25">
      <c r="M1636" s="78"/>
    </row>
    <row r="1637" spans="13:13" x14ac:dyDescent="0.25">
      <c r="M1637" s="78"/>
    </row>
    <row r="1638" spans="13:13" x14ac:dyDescent="0.25">
      <c r="M1638" s="78"/>
    </row>
    <row r="1639" spans="13:13" x14ac:dyDescent="0.25">
      <c r="M1639" s="78"/>
    </row>
    <row r="1640" spans="13:13" x14ac:dyDescent="0.25">
      <c r="M1640" s="78"/>
    </row>
    <row r="1641" spans="13:13" x14ac:dyDescent="0.25">
      <c r="M1641" s="78"/>
    </row>
    <row r="1642" spans="13:13" x14ac:dyDescent="0.25">
      <c r="M1642" s="78"/>
    </row>
    <row r="1643" spans="13:13" x14ac:dyDescent="0.25">
      <c r="M1643" s="78"/>
    </row>
    <row r="1644" spans="13:13" x14ac:dyDescent="0.25">
      <c r="M1644" s="78"/>
    </row>
    <row r="1645" spans="13:13" x14ac:dyDescent="0.25">
      <c r="M1645" s="78"/>
    </row>
    <row r="1646" spans="13:13" x14ac:dyDescent="0.25">
      <c r="M1646" s="78"/>
    </row>
    <row r="1647" spans="13:13" x14ac:dyDescent="0.25">
      <c r="M1647" s="78"/>
    </row>
    <row r="1648" spans="13:13" x14ac:dyDescent="0.25">
      <c r="M1648" s="78"/>
    </row>
    <row r="1649" spans="13:13" x14ac:dyDescent="0.25">
      <c r="M1649" s="78"/>
    </row>
    <row r="1650" spans="13:13" x14ac:dyDescent="0.25">
      <c r="M1650" s="78"/>
    </row>
    <row r="1651" spans="13:13" x14ac:dyDescent="0.25">
      <c r="M1651" s="78"/>
    </row>
    <row r="1652" spans="13:13" x14ac:dyDescent="0.25">
      <c r="M1652" s="78"/>
    </row>
    <row r="1653" spans="13:13" x14ac:dyDescent="0.25">
      <c r="M1653" s="78"/>
    </row>
    <row r="1654" spans="13:13" x14ac:dyDescent="0.25">
      <c r="M1654" s="78"/>
    </row>
    <row r="1655" spans="13:13" x14ac:dyDescent="0.25">
      <c r="M1655" s="78"/>
    </row>
    <row r="1656" spans="13:13" x14ac:dyDescent="0.25">
      <c r="M1656" s="78"/>
    </row>
    <row r="1657" spans="13:13" x14ac:dyDescent="0.25">
      <c r="M1657" s="78"/>
    </row>
    <row r="1658" spans="13:13" x14ac:dyDescent="0.25">
      <c r="M1658" s="78"/>
    </row>
    <row r="1659" spans="13:13" x14ac:dyDescent="0.25">
      <c r="M1659" s="78"/>
    </row>
    <row r="1660" spans="13:13" x14ac:dyDescent="0.25">
      <c r="M1660" s="78"/>
    </row>
    <row r="1661" spans="13:13" x14ac:dyDescent="0.25">
      <c r="M1661" s="78"/>
    </row>
    <row r="1662" spans="13:13" x14ac:dyDescent="0.25">
      <c r="M1662" s="78"/>
    </row>
    <row r="1663" spans="13:13" x14ac:dyDescent="0.25">
      <c r="M1663" s="78"/>
    </row>
    <row r="1664" spans="13:13" x14ac:dyDescent="0.25">
      <c r="M1664" s="78"/>
    </row>
    <row r="1665" spans="13:13" x14ac:dyDescent="0.25">
      <c r="M1665" s="78"/>
    </row>
    <row r="1666" spans="13:13" x14ac:dyDescent="0.25">
      <c r="M1666" s="78"/>
    </row>
    <row r="1667" spans="13:13" x14ac:dyDescent="0.25">
      <c r="M1667" s="78"/>
    </row>
    <row r="1668" spans="13:13" x14ac:dyDescent="0.25">
      <c r="M1668" s="78"/>
    </row>
    <row r="1669" spans="13:13" x14ac:dyDescent="0.25">
      <c r="M1669" s="78"/>
    </row>
    <row r="1670" spans="13:13" x14ac:dyDescent="0.25">
      <c r="M1670" s="78"/>
    </row>
    <row r="1671" spans="13:13" x14ac:dyDescent="0.25">
      <c r="M1671" s="78"/>
    </row>
    <row r="1672" spans="13:13" x14ac:dyDescent="0.25">
      <c r="M1672" s="78"/>
    </row>
    <row r="1673" spans="13:13" x14ac:dyDescent="0.25">
      <c r="M1673" s="78"/>
    </row>
    <row r="1674" spans="13:13" x14ac:dyDescent="0.25">
      <c r="M1674" s="78"/>
    </row>
    <row r="1675" spans="13:13" x14ac:dyDescent="0.25">
      <c r="M1675" s="78"/>
    </row>
    <row r="1676" spans="13:13" x14ac:dyDescent="0.25">
      <c r="M1676" s="78"/>
    </row>
    <row r="1677" spans="13:13" x14ac:dyDescent="0.25">
      <c r="M1677" s="78"/>
    </row>
    <row r="1678" spans="13:13" x14ac:dyDescent="0.25">
      <c r="M1678" s="78"/>
    </row>
    <row r="1679" spans="13:13" x14ac:dyDescent="0.25">
      <c r="M1679" s="78"/>
    </row>
    <row r="1680" spans="13:13" x14ac:dyDescent="0.25">
      <c r="M1680" s="78"/>
    </row>
    <row r="1681" spans="13:13" x14ac:dyDescent="0.25">
      <c r="M1681" s="78"/>
    </row>
    <row r="1682" spans="13:13" x14ac:dyDescent="0.25">
      <c r="M1682" s="78"/>
    </row>
    <row r="1683" spans="13:13" x14ac:dyDescent="0.25">
      <c r="M1683" s="78"/>
    </row>
    <row r="1684" spans="13:13" x14ac:dyDescent="0.25">
      <c r="M1684" s="78"/>
    </row>
    <row r="1685" spans="13:13" x14ac:dyDescent="0.25">
      <c r="M1685" s="78"/>
    </row>
    <row r="1686" spans="13:13" x14ac:dyDescent="0.25">
      <c r="M1686" s="78"/>
    </row>
    <row r="1687" spans="13:13" x14ac:dyDescent="0.25">
      <c r="M1687" s="78"/>
    </row>
    <row r="1688" spans="13:13" x14ac:dyDescent="0.25">
      <c r="M1688" s="78"/>
    </row>
    <row r="1689" spans="13:13" x14ac:dyDescent="0.25">
      <c r="M1689" s="78"/>
    </row>
    <row r="1690" spans="13:13" x14ac:dyDescent="0.25">
      <c r="M1690" s="78"/>
    </row>
    <row r="1691" spans="13:13" x14ac:dyDescent="0.25">
      <c r="M1691" s="78"/>
    </row>
    <row r="1692" spans="13:13" x14ac:dyDescent="0.25">
      <c r="M1692" s="78"/>
    </row>
    <row r="1693" spans="13:13" x14ac:dyDescent="0.25">
      <c r="M1693" s="78"/>
    </row>
    <row r="1694" spans="13:13" x14ac:dyDescent="0.25">
      <c r="M1694" s="78"/>
    </row>
    <row r="1695" spans="13:13" x14ac:dyDescent="0.25">
      <c r="M1695" s="78"/>
    </row>
    <row r="1696" spans="13:13" x14ac:dyDescent="0.25">
      <c r="M1696" s="78"/>
    </row>
    <row r="1697" spans="13:13" x14ac:dyDescent="0.25">
      <c r="M1697" s="78"/>
    </row>
    <row r="1698" spans="13:13" x14ac:dyDescent="0.25">
      <c r="M1698" s="78"/>
    </row>
    <row r="1699" spans="13:13" x14ac:dyDescent="0.25">
      <c r="M1699" s="78"/>
    </row>
    <row r="1700" spans="13:13" x14ac:dyDescent="0.25">
      <c r="M1700" s="78"/>
    </row>
    <row r="1701" spans="13:13" x14ac:dyDescent="0.25">
      <c r="M1701" s="78"/>
    </row>
    <row r="1702" spans="13:13" x14ac:dyDescent="0.25">
      <c r="M1702" s="78"/>
    </row>
    <row r="1703" spans="13:13" x14ac:dyDescent="0.25">
      <c r="M1703" s="78"/>
    </row>
    <row r="1704" spans="13:13" x14ac:dyDescent="0.25">
      <c r="M1704" s="78"/>
    </row>
    <row r="1705" spans="13:13" x14ac:dyDescent="0.25">
      <c r="M1705" s="78"/>
    </row>
    <row r="1706" spans="13:13" x14ac:dyDescent="0.25">
      <c r="M1706" s="78"/>
    </row>
    <row r="1707" spans="13:13" x14ac:dyDescent="0.25">
      <c r="M1707" s="78"/>
    </row>
    <row r="1708" spans="13:13" x14ac:dyDescent="0.25">
      <c r="M1708" s="78"/>
    </row>
    <row r="1709" spans="13:13" x14ac:dyDescent="0.25">
      <c r="M1709" s="78"/>
    </row>
    <row r="1710" spans="13:13" x14ac:dyDescent="0.25">
      <c r="M1710" s="78"/>
    </row>
    <row r="1711" spans="13:13" x14ac:dyDescent="0.25">
      <c r="M1711" s="78"/>
    </row>
    <row r="1712" spans="13:13" x14ac:dyDescent="0.25">
      <c r="M1712" s="78"/>
    </row>
    <row r="1713" spans="13:13" x14ac:dyDescent="0.25">
      <c r="M1713" s="78"/>
    </row>
    <row r="1714" spans="13:13" x14ac:dyDescent="0.25">
      <c r="M1714" s="78"/>
    </row>
    <row r="1715" spans="13:13" x14ac:dyDescent="0.25">
      <c r="M1715" s="78"/>
    </row>
    <row r="1716" spans="13:13" x14ac:dyDescent="0.25">
      <c r="M1716" s="78"/>
    </row>
    <row r="1717" spans="13:13" x14ac:dyDescent="0.25">
      <c r="M1717" s="78"/>
    </row>
    <row r="1718" spans="13:13" x14ac:dyDescent="0.25">
      <c r="M1718" s="78"/>
    </row>
    <row r="1719" spans="13:13" x14ac:dyDescent="0.25">
      <c r="M1719" s="78"/>
    </row>
    <row r="1720" spans="13:13" x14ac:dyDescent="0.25">
      <c r="M1720" s="78"/>
    </row>
    <row r="1721" spans="13:13" x14ac:dyDescent="0.25">
      <c r="M1721" s="78"/>
    </row>
    <row r="1722" spans="13:13" x14ac:dyDescent="0.25">
      <c r="M1722" s="78"/>
    </row>
    <row r="1723" spans="13:13" x14ac:dyDescent="0.25">
      <c r="M1723" s="78"/>
    </row>
    <row r="1724" spans="13:13" x14ac:dyDescent="0.25">
      <c r="M1724" s="78"/>
    </row>
    <row r="1725" spans="13:13" x14ac:dyDescent="0.25">
      <c r="M1725" s="78"/>
    </row>
    <row r="1726" spans="13:13" x14ac:dyDescent="0.25">
      <c r="M1726" s="78"/>
    </row>
    <row r="1727" spans="13:13" x14ac:dyDescent="0.25">
      <c r="M1727" s="78"/>
    </row>
    <row r="1728" spans="13:13" x14ac:dyDescent="0.25">
      <c r="M1728" s="78"/>
    </row>
    <row r="1729" spans="13:13" x14ac:dyDescent="0.25">
      <c r="M1729" s="78"/>
    </row>
    <row r="1730" spans="13:13" x14ac:dyDescent="0.25">
      <c r="M1730" s="78"/>
    </row>
    <row r="1731" spans="13:13" x14ac:dyDescent="0.25">
      <c r="M1731" s="78"/>
    </row>
    <row r="1732" spans="13:13" x14ac:dyDescent="0.25">
      <c r="M1732" s="78"/>
    </row>
    <row r="1733" spans="13:13" x14ac:dyDescent="0.25">
      <c r="M1733" s="78"/>
    </row>
    <row r="1734" spans="13:13" x14ac:dyDescent="0.25">
      <c r="M1734" s="78"/>
    </row>
    <row r="1735" spans="13:13" x14ac:dyDescent="0.25">
      <c r="M1735" s="78"/>
    </row>
    <row r="1736" spans="13:13" x14ac:dyDescent="0.25">
      <c r="M1736" s="78"/>
    </row>
    <row r="1737" spans="13:13" x14ac:dyDescent="0.25">
      <c r="M1737" s="78"/>
    </row>
    <row r="1738" spans="13:13" x14ac:dyDescent="0.25">
      <c r="M1738" s="78"/>
    </row>
    <row r="1739" spans="13:13" x14ac:dyDescent="0.25">
      <c r="M1739" s="78"/>
    </row>
    <row r="1740" spans="13:13" x14ac:dyDescent="0.25">
      <c r="M1740" s="78"/>
    </row>
    <row r="1741" spans="13:13" x14ac:dyDescent="0.25">
      <c r="M1741" s="78"/>
    </row>
    <row r="1742" spans="13:13" x14ac:dyDescent="0.25">
      <c r="M1742" s="78"/>
    </row>
    <row r="1743" spans="13:13" x14ac:dyDescent="0.25">
      <c r="M1743" s="78"/>
    </row>
    <row r="1744" spans="13:13" x14ac:dyDescent="0.25">
      <c r="M1744" s="78"/>
    </row>
    <row r="1745" spans="13:13" x14ac:dyDescent="0.25">
      <c r="M1745" s="78"/>
    </row>
    <row r="1746" spans="13:13" x14ac:dyDescent="0.25">
      <c r="M1746" s="78"/>
    </row>
    <row r="1747" spans="13:13" x14ac:dyDescent="0.25">
      <c r="M1747" s="78"/>
    </row>
    <row r="1748" spans="13:13" x14ac:dyDescent="0.25">
      <c r="M1748" s="78"/>
    </row>
    <row r="1749" spans="13:13" x14ac:dyDescent="0.25">
      <c r="M1749" s="78"/>
    </row>
    <row r="1750" spans="13:13" x14ac:dyDescent="0.25">
      <c r="M1750" s="78"/>
    </row>
    <row r="1751" spans="13:13" x14ac:dyDescent="0.25">
      <c r="M1751" s="78"/>
    </row>
    <row r="1752" spans="13:13" x14ac:dyDescent="0.25">
      <c r="M1752" s="78"/>
    </row>
    <row r="1753" spans="13:13" x14ac:dyDescent="0.25">
      <c r="M1753" s="78"/>
    </row>
    <row r="1754" spans="13:13" x14ac:dyDescent="0.25">
      <c r="M1754" s="78"/>
    </row>
    <row r="1755" spans="13:13" x14ac:dyDescent="0.25">
      <c r="M1755" s="78"/>
    </row>
    <row r="1756" spans="13:13" x14ac:dyDescent="0.25">
      <c r="M1756" s="78"/>
    </row>
    <row r="1757" spans="13:13" x14ac:dyDescent="0.25">
      <c r="M1757" s="78"/>
    </row>
    <row r="1758" spans="13:13" x14ac:dyDescent="0.25">
      <c r="M1758" s="78"/>
    </row>
    <row r="1759" spans="13:13" x14ac:dyDescent="0.25">
      <c r="M1759" s="78"/>
    </row>
    <row r="1760" spans="13:13" x14ac:dyDescent="0.25">
      <c r="M1760" s="78"/>
    </row>
    <row r="1761" spans="13:13" x14ac:dyDescent="0.25">
      <c r="M1761" s="78"/>
    </row>
    <row r="1762" spans="13:13" x14ac:dyDescent="0.25">
      <c r="M1762" s="78"/>
    </row>
    <row r="1763" spans="13:13" x14ac:dyDescent="0.25">
      <c r="M1763" s="78"/>
    </row>
    <row r="1764" spans="13:13" x14ac:dyDescent="0.25">
      <c r="M1764" s="78"/>
    </row>
    <row r="1765" spans="13:13" x14ac:dyDescent="0.25">
      <c r="M1765" s="78"/>
    </row>
    <row r="1766" spans="13:13" x14ac:dyDescent="0.25">
      <c r="M1766" s="78"/>
    </row>
    <row r="1767" spans="13:13" x14ac:dyDescent="0.25">
      <c r="M1767" s="78"/>
    </row>
    <row r="1768" spans="13:13" x14ac:dyDescent="0.25">
      <c r="M1768" s="78"/>
    </row>
    <row r="1769" spans="13:13" x14ac:dyDescent="0.25">
      <c r="M1769" s="78"/>
    </row>
    <row r="1770" spans="13:13" x14ac:dyDescent="0.25">
      <c r="M1770" s="78"/>
    </row>
    <row r="1771" spans="13:13" x14ac:dyDescent="0.25">
      <c r="M1771" s="78"/>
    </row>
    <row r="1772" spans="13:13" x14ac:dyDescent="0.25">
      <c r="M1772" s="78"/>
    </row>
    <row r="1773" spans="13:13" x14ac:dyDescent="0.25">
      <c r="M1773" s="78"/>
    </row>
    <row r="1774" spans="13:13" x14ac:dyDescent="0.25">
      <c r="M1774" s="78"/>
    </row>
    <row r="1775" spans="13:13" x14ac:dyDescent="0.25">
      <c r="M1775" s="78"/>
    </row>
    <row r="1776" spans="13:13" x14ac:dyDescent="0.25">
      <c r="M1776" s="78"/>
    </row>
    <row r="1777" spans="13:13" x14ac:dyDescent="0.25">
      <c r="M1777" s="78"/>
    </row>
    <row r="1778" spans="13:13" x14ac:dyDescent="0.25">
      <c r="M1778" s="78"/>
    </row>
    <row r="1779" spans="13:13" x14ac:dyDescent="0.25">
      <c r="M1779" s="78"/>
    </row>
    <row r="1780" spans="13:13" x14ac:dyDescent="0.25">
      <c r="M1780" s="78"/>
    </row>
    <row r="1781" spans="13:13" x14ac:dyDescent="0.25">
      <c r="M1781" s="78"/>
    </row>
    <row r="1782" spans="13:13" x14ac:dyDescent="0.25">
      <c r="M1782" s="78"/>
    </row>
    <row r="1783" spans="13:13" x14ac:dyDescent="0.25">
      <c r="M1783" s="78"/>
    </row>
    <row r="1784" spans="13:13" x14ac:dyDescent="0.25">
      <c r="M1784" s="78"/>
    </row>
    <row r="1785" spans="13:13" x14ac:dyDescent="0.25">
      <c r="M1785" s="78"/>
    </row>
    <row r="1786" spans="13:13" x14ac:dyDescent="0.25">
      <c r="M1786" s="78"/>
    </row>
    <row r="1787" spans="13:13" x14ac:dyDescent="0.25">
      <c r="M1787" s="78"/>
    </row>
    <row r="1788" spans="13:13" x14ac:dyDescent="0.25">
      <c r="M1788" s="78"/>
    </row>
    <row r="1789" spans="13:13" x14ac:dyDescent="0.25">
      <c r="M1789" s="78"/>
    </row>
    <row r="1790" spans="13:13" x14ac:dyDescent="0.25">
      <c r="M1790" s="78"/>
    </row>
    <row r="1791" spans="13:13" x14ac:dyDescent="0.25">
      <c r="M1791" s="78"/>
    </row>
    <row r="1792" spans="13:13" x14ac:dyDescent="0.25">
      <c r="M1792" s="78"/>
    </row>
    <row r="1793" spans="13:13" x14ac:dyDescent="0.25">
      <c r="M1793" s="78"/>
    </row>
    <row r="1794" spans="13:13" x14ac:dyDescent="0.25">
      <c r="M1794" s="78"/>
    </row>
    <row r="1795" spans="13:13" x14ac:dyDescent="0.25">
      <c r="M1795" s="78"/>
    </row>
    <row r="1796" spans="13:13" x14ac:dyDescent="0.25">
      <c r="M1796" s="78"/>
    </row>
    <row r="1797" spans="13:13" x14ac:dyDescent="0.25">
      <c r="M1797" s="78"/>
    </row>
    <row r="1798" spans="13:13" x14ac:dyDescent="0.25">
      <c r="M1798" s="78"/>
    </row>
    <row r="1799" spans="13:13" x14ac:dyDescent="0.25">
      <c r="M1799" s="78"/>
    </row>
    <row r="1800" spans="13:13" x14ac:dyDescent="0.25">
      <c r="M1800" s="78"/>
    </row>
    <row r="1801" spans="13:13" x14ac:dyDescent="0.25">
      <c r="M1801" s="78"/>
    </row>
    <row r="1802" spans="13:13" x14ac:dyDescent="0.25">
      <c r="M1802" s="78"/>
    </row>
    <row r="1803" spans="13:13" x14ac:dyDescent="0.25">
      <c r="M1803" s="78"/>
    </row>
    <row r="1804" spans="13:13" x14ac:dyDescent="0.25">
      <c r="M1804" s="78"/>
    </row>
    <row r="1805" spans="13:13" x14ac:dyDescent="0.25">
      <c r="M1805" s="78"/>
    </row>
    <row r="1806" spans="13:13" x14ac:dyDescent="0.25">
      <c r="M1806" s="78"/>
    </row>
    <row r="1807" spans="13:13" x14ac:dyDescent="0.25">
      <c r="M1807" s="78"/>
    </row>
    <row r="1808" spans="13:13" x14ac:dyDescent="0.25">
      <c r="M1808" s="78"/>
    </row>
    <row r="1809" spans="13:13" x14ac:dyDescent="0.25">
      <c r="M1809" s="78"/>
    </row>
    <row r="1810" spans="13:13" x14ac:dyDescent="0.25">
      <c r="M1810" s="78"/>
    </row>
    <row r="1811" spans="13:13" x14ac:dyDescent="0.25">
      <c r="M1811" s="78"/>
    </row>
    <row r="1812" spans="13:13" x14ac:dyDescent="0.25">
      <c r="M1812" s="78"/>
    </row>
    <row r="1813" spans="13:13" x14ac:dyDescent="0.25">
      <c r="M1813" s="78"/>
    </row>
    <row r="1814" spans="13:13" x14ac:dyDescent="0.25">
      <c r="M1814" s="78"/>
    </row>
    <row r="1815" spans="13:13" x14ac:dyDescent="0.25">
      <c r="M1815" s="78"/>
    </row>
    <row r="1816" spans="13:13" x14ac:dyDescent="0.25">
      <c r="M1816" s="78"/>
    </row>
    <row r="1817" spans="13:13" x14ac:dyDescent="0.25">
      <c r="M1817" s="78"/>
    </row>
    <row r="1818" spans="13:13" x14ac:dyDescent="0.25">
      <c r="M1818" s="78"/>
    </row>
    <row r="1819" spans="13:13" x14ac:dyDescent="0.25">
      <c r="M1819" s="78"/>
    </row>
    <row r="1820" spans="13:13" x14ac:dyDescent="0.25">
      <c r="M1820" s="78"/>
    </row>
    <row r="1821" spans="13:13" x14ac:dyDescent="0.25">
      <c r="M1821" s="78"/>
    </row>
    <row r="1822" spans="13:13" x14ac:dyDescent="0.25">
      <c r="M1822" s="78"/>
    </row>
    <row r="1823" spans="13:13" x14ac:dyDescent="0.25">
      <c r="M1823" s="78"/>
    </row>
    <row r="1824" spans="13:13" x14ac:dyDescent="0.25">
      <c r="M1824" s="78"/>
    </row>
    <row r="1825" spans="13:13" x14ac:dyDescent="0.25">
      <c r="M1825" s="78"/>
    </row>
    <row r="1826" spans="13:13" x14ac:dyDescent="0.25">
      <c r="M1826" s="78"/>
    </row>
    <row r="1827" spans="13:13" x14ac:dyDescent="0.25">
      <c r="M1827" s="78"/>
    </row>
    <row r="1828" spans="13:13" x14ac:dyDescent="0.25">
      <c r="M1828" s="78"/>
    </row>
    <row r="1829" spans="13:13" x14ac:dyDescent="0.25">
      <c r="M1829" s="78"/>
    </row>
    <row r="1830" spans="13:13" x14ac:dyDescent="0.25">
      <c r="M1830" s="78"/>
    </row>
    <row r="1831" spans="13:13" x14ac:dyDescent="0.25">
      <c r="M1831" s="78"/>
    </row>
    <row r="1832" spans="13:13" x14ac:dyDescent="0.25">
      <c r="M1832" s="78"/>
    </row>
    <row r="1833" spans="13:13" x14ac:dyDescent="0.25">
      <c r="M1833" s="78"/>
    </row>
    <row r="1834" spans="13:13" x14ac:dyDescent="0.25">
      <c r="M1834" s="78"/>
    </row>
    <row r="1835" spans="13:13" x14ac:dyDescent="0.25">
      <c r="M1835" s="78"/>
    </row>
    <row r="1836" spans="13:13" x14ac:dyDescent="0.25">
      <c r="M1836" s="78"/>
    </row>
    <row r="1837" spans="13:13" x14ac:dyDescent="0.25">
      <c r="M1837" s="78"/>
    </row>
    <row r="1838" spans="13:13" x14ac:dyDescent="0.25">
      <c r="M1838" s="78"/>
    </row>
    <row r="1839" spans="13:13" x14ac:dyDescent="0.25">
      <c r="M1839" s="78"/>
    </row>
    <row r="1840" spans="13:13" x14ac:dyDescent="0.25">
      <c r="M1840" s="78"/>
    </row>
    <row r="1841" spans="13:13" x14ac:dyDescent="0.25">
      <c r="M1841" s="78"/>
    </row>
    <row r="1842" spans="13:13" x14ac:dyDescent="0.25">
      <c r="M1842" s="78"/>
    </row>
    <row r="1843" spans="13:13" x14ac:dyDescent="0.25">
      <c r="M1843" s="78"/>
    </row>
    <row r="1844" spans="13:13" x14ac:dyDescent="0.25">
      <c r="M1844" s="78"/>
    </row>
    <row r="1845" spans="13:13" x14ac:dyDescent="0.25">
      <c r="M1845" s="78"/>
    </row>
    <row r="1846" spans="13:13" x14ac:dyDescent="0.25">
      <c r="M1846" s="78"/>
    </row>
    <row r="1847" spans="13:13" x14ac:dyDescent="0.25">
      <c r="M1847" s="78"/>
    </row>
    <row r="1848" spans="13:13" x14ac:dyDescent="0.25">
      <c r="M1848" s="78"/>
    </row>
    <row r="1849" spans="13:13" x14ac:dyDescent="0.25">
      <c r="M1849" s="78"/>
    </row>
    <row r="1850" spans="13:13" x14ac:dyDescent="0.25">
      <c r="M1850" s="78"/>
    </row>
    <row r="1851" spans="13:13" x14ac:dyDescent="0.25">
      <c r="M1851" s="78"/>
    </row>
    <row r="1852" spans="13:13" x14ac:dyDescent="0.25">
      <c r="M1852" s="78"/>
    </row>
    <row r="1853" spans="13:13" x14ac:dyDescent="0.25">
      <c r="M1853" s="78"/>
    </row>
    <row r="1854" spans="13:13" x14ac:dyDescent="0.25">
      <c r="M1854" s="78"/>
    </row>
    <row r="1855" spans="13:13" x14ac:dyDescent="0.25">
      <c r="M1855" s="78"/>
    </row>
    <row r="1856" spans="13:13" x14ac:dyDescent="0.25">
      <c r="M1856" s="78"/>
    </row>
    <row r="1857" spans="13:13" x14ac:dyDescent="0.25">
      <c r="M1857" s="78"/>
    </row>
    <row r="1858" spans="13:13" x14ac:dyDescent="0.25">
      <c r="M1858" s="78"/>
    </row>
    <row r="1859" spans="13:13" x14ac:dyDescent="0.25">
      <c r="M1859" s="78"/>
    </row>
    <row r="1860" spans="13:13" x14ac:dyDescent="0.25">
      <c r="M1860" s="78"/>
    </row>
    <row r="1861" spans="13:13" x14ac:dyDescent="0.25">
      <c r="M1861" s="78"/>
    </row>
    <row r="1862" spans="13:13" x14ac:dyDescent="0.25">
      <c r="M1862" s="78"/>
    </row>
    <row r="1863" spans="13:13" x14ac:dyDescent="0.25">
      <c r="M1863" s="78"/>
    </row>
    <row r="1864" spans="13:13" x14ac:dyDescent="0.25">
      <c r="M1864" s="78"/>
    </row>
    <row r="1865" spans="13:13" x14ac:dyDescent="0.25">
      <c r="M1865" s="78"/>
    </row>
    <row r="1866" spans="13:13" x14ac:dyDescent="0.25">
      <c r="M1866" s="78"/>
    </row>
    <row r="1867" spans="13:13" x14ac:dyDescent="0.25">
      <c r="M1867" s="78"/>
    </row>
    <row r="1868" spans="13:13" x14ac:dyDescent="0.25">
      <c r="M1868" s="78"/>
    </row>
    <row r="1869" spans="13:13" x14ac:dyDescent="0.25">
      <c r="M1869" s="78"/>
    </row>
    <row r="1870" spans="13:13" x14ac:dyDescent="0.25">
      <c r="M1870" s="78"/>
    </row>
    <row r="1871" spans="13:13" x14ac:dyDescent="0.25">
      <c r="M1871" s="78"/>
    </row>
    <row r="1872" spans="13:13" x14ac:dyDescent="0.25">
      <c r="M1872" s="78"/>
    </row>
    <row r="1873" spans="13:13" x14ac:dyDescent="0.25">
      <c r="M1873" s="78"/>
    </row>
    <row r="1874" spans="13:13" x14ac:dyDescent="0.25">
      <c r="M1874" s="78"/>
    </row>
    <row r="1875" spans="13:13" x14ac:dyDescent="0.25">
      <c r="M1875" s="78"/>
    </row>
    <row r="1876" spans="13:13" x14ac:dyDescent="0.25">
      <c r="M1876" s="78"/>
    </row>
    <row r="1877" spans="13:13" x14ac:dyDescent="0.25">
      <c r="M1877" s="78"/>
    </row>
    <row r="1878" spans="13:13" x14ac:dyDescent="0.25">
      <c r="M1878" s="78"/>
    </row>
    <row r="1879" spans="13:13" x14ac:dyDescent="0.25">
      <c r="M1879" s="78"/>
    </row>
    <row r="1880" spans="13:13" x14ac:dyDescent="0.25">
      <c r="M1880" s="78"/>
    </row>
    <row r="1881" spans="13:13" x14ac:dyDescent="0.25">
      <c r="M1881" s="78"/>
    </row>
    <row r="1882" spans="13:13" x14ac:dyDescent="0.25">
      <c r="M1882" s="78"/>
    </row>
    <row r="1883" spans="13:13" x14ac:dyDescent="0.25">
      <c r="M1883" s="78"/>
    </row>
    <row r="1884" spans="13:13" x14ac:dyDescent="0.25">
      <c r="M1884" s="78"/>
    </row>
    <row r="1885" spans="13:13" x14ac:dyDescent="0.25">
      <c r="M1885" s="78"/>
    </row>
    <row r="1886" spans="13:13" x14ac:dyDescent="0.25">
      <c r="M1886" s="78"/>
    </row>
    <row r="1887" spans="13:13" x14ac:dyDescent="0.25">
      <c r="M1887" s="78"/>
    </row>
    <row r="1888" spans="13:13" x14ac:dyDescent="0.25">
      <c r="M1888" s="78"/>
    </row>
    <row r="1889" spans="13:13" x14ac:dyDescent="0.25">
      <c r="M1889" s="78"/>
    </row>
    <row r="1890" spans="13:13" x14ac:dyDescent="0.25">
      <c r="M1890" s="78"/>
    </row>
    <row r="1891" spans="13:13" x14ac:dyDescent="0.25">
      <c r="M1891" s="78"/>
    </row>
    <row r="1892" spans="13:13" x14ac:dyDescent="0.25">
      <c r="M1892" s="78"/>
    </row>
    <row r="1893" spans="13:13" x14ac:dyDescent="0.25">
      <c r="M1893" s="78"/>
    </row>
    <row r="1894" spans="13:13" x14ac:dyDescent="0.25">
      <c r="M1894" s="78"/>
    </row>
    <row r="1895" spans="13:13" x14ac:dyDescent="0.25">
      <c r="M1895" s="78"/>
    </row>
    <row r="1896" spans="13:13" x14ac:dyDescent="0.25">
      <c r="M1896" s="78"/>
    </row>
    <row r="1897" spans="13:13" x14ac:dyDescent="0.25">
      <c r="M1897" s="78"/>
    </row>
    <row r="1898" spans="13:13" x14ac:dyDescent="0.25">
      <c r="M1898" s="78"/>
    </row>
    <row r="1899" spans="13:13" x14ac:dyDescent="0.25">
      <c r="M1899" s="78"/>
    </row>
    <row r="1900" spans="13:13" x14ac:dyDescent="0.25">
      <c r="M1900" s="78"/>
    </row>
    <row r="1901" spans="13:13" x14ac:dyDescent="0.25">
      <c r="M1901" s="78"/>
    </row>
    <row r="1902" spans="13:13" x14ac:dyDescent="0.25">
      <c r="M1902" s="78"/>
    </row>
    <row r="1903" spans="13:13" x14ac:dyDescent="0.25">
      <c r="M1903" s="78"/>
    </row>
    <row r="1904" spans="13:13" x14ac:dyDescent="0.25">
      <c r="M1904" s="78"/>
    </row>
    <row r="1905" spans="13:13" x14ac:dyDescent="0.25">
      <c r="M1905" s="78"/>
    </row>
    <row r="1906" spans="13:13" x14ac:dyDescent="0.25">
      <c r="M1906" s="78"/>
    </row>
    <row r="1907" spans="13:13" x14ac:dyDescent="0.25">
      <c r="M1907" s="78"/>
    </row>
    <row r="1908" spans="13:13" x14ac:dyDescent="0.25">
      <c r="M1908" s="78"/>
    </row>
    <row r="1909" spans="13:13" x14ac:dyDescent="0.25">
      <c r="M1909" s="78"/>
    </row>
    <row r="1910" spans="13:13" x14ac:dyDescent="0.25">
      <c r="M1910" s="78"/>
    </row>
    <row r="1911" spans="13:13" x14ac:dyDescent="0.25">
      <c r="M1911" s="78"/>
    </row>
    <row r="1912" spans="13:13" x14ac:dyDescent="0.25">
      <c r="M1912" s="78"/>
    </row>
    <row r="1913" spans="13:13" x14ac:dyDescent="0.25">
      <c r="M1913" s="78"/>
    </row>
    <row r="1914" spans="13:13" x14ac:dyDescent="0.25">
      <c r="M1914" s="78"/>
    </row>
    <row r="1915" spans="13:13" x14ac:dyDescent="0.25">
      <c r="M1915" s="78"/>
    </row>
    <row r="1916" spans="13:13" x14ac:dyDescent="0.25">
      <c r="M1916" s="78"/>
    </row>
    <row r="1917" spans="13:13" x14ac:dyDescent="0.25">
      <c r="M1917" s="78"/>
    </row>
    <row r="1918" spans="13:13" x14ac:dyDescent="0.25">
      <c r="M1918" s="78"/>
    </row>
    <row r="1919" spans="13:13" x14ac:dyDescent="0.25">
      <c r="M1919" s="78"/>
    </row>
    <row r="1920" spans="13:13" x14ac:dyDescent="0.25">
      <c r="M1920" s="78"/>
    </row>
    <row r="1921" spans="13:13" x14ac:dyDescent="0.25">
      <c r="M1921" s="78"/>
    </row>
    <row r="1922" spans="13:13" x14ac:dyDescent="0.25">
      <c r="M1922" s="78"/>
    </row>
    <row r="1923" spans="13:13" x14ac:dyDescent="0.25">
      <c r="M1923" s="78"/>
    </row>
    <row r="1924" spans="13:13" x14ac:dyDescent="0.25">
      <c r="M1924" s="78"/>
    </row>
    <row r="1925" spans="13:13" x14ac:dyDescent="0.25">
      <c r="M1925" s="78"/>
    </row>
    <row r="1926" spans="13:13" x14ac:dyDescent="0.25">
      <c r="M1926" s="78"/>
    </row>
    <row r="1927" spans="13:13" x14ac:dyDescent="0.25">
      <c r="M1927" s="78"/>
    </row>
    <row r="1928" spans="13:13" x14ac:dyDescent="0.25">
      <c r="M1928" s="78"/>
    </row>
    <row r="1929" spans="13:13" x14ac:dyDescent="0.25">
      <c r="M1929" s="78"/>
    </row>
    <row r="1930" spans="13:13" x14ac:dyDescent="0.25">
      <c r="M1930" s="78"/>
    </row>
    <row r="1931" spans="13:13" x14ac:dyDescent="0.25">
      <c r="M1931" s="78"/>
    </row>
    <row r="1932" spans="13:13" x14ac:dyDescent="0.25">
      <c r="M1932" s="78"/>
    </row>
    <row r="1933" spans="13:13" x14ac:dyDescent="0.25">
      <c r="M1933" s="78"/>
    </row>
    <row r="1934" spans="13:13" x14ac:dyDescent="0.25">
      <c r="M1934" s="78"/>
    </row>
    <row r="1935" spans="13:13" x14ac:dyDescent="0.25">
      <c r="M1935" s="78"/>
    </row>
    <row r="1936" spans="13:13" x14ac:dyDescent="0.25">
      <c r="M1936" s="78"/>
    </row>
    <row r="1937" spans="13:13" x14ac:dyDescent="0.25">
      <c r="M1937" s="78"/>
    </row>
    <row r="1938" spans="13:13" x14ac:dyDescent="0.25">
      <c r="M1938" s="78"/>
    </row>
    <row r="1939" spans="13:13" x14ac:dyDescent="0.25">
      <c r="M1939" s="78"/>
    </row>
    <row r="1940" spans="13:13" x14ac:dyDescent="0.25">
      <c r="M1940" s="78"/>
    </row>
    <row r="1941" spans="13:13" x14ac:dyDescent="0.25">
      <c r="M1941" s="78"/>
    </row>
    <row r="1942" spans="13:13" x14ac:dyDescent="0.25">
      <c r="M1942" s="78"/>
    </row>
    <row r="1943" spans="13:13" x14ac:dyDescent="0.25">
      <c r="M1943" s="78"/>
    </row>
    <row r="1944" spans="13:13" x14ac:dyDescent="0.25">
      <c r="M1944" s="78"/>
    </row>
    <row r="1945" spans="13:13" x14ac:dyDescent="0.25">
      <c r="M1945" s="78"/>
    </row>
    <row r="1946" spans="13:13" x14ac:dyDescent="0.25">
      <c r="M1946" s="78"/>
    </row>
    <row r="1947" spans="13:13" x14ac:dyDescent="0.25">
      <c r="M1947" s="78"/>
    </row>
    <row r="1948" spans="13:13" x14ac:dyDescent="0.25">
      <c r="M1948" s="78"/>
    </row>
    <row r="1949" spans="13:13" x14ac:dyDescent="0.25">
      <c r="M1949" s="78"/>
    </row>
    <row r="1950" spans="13:13" x14ac:dyDescent="0.25">
      <c r="M1950" s="78"/>
    </row>
    <row r="1951" spans="13:13" x14ac:dyDescent="0.25">
      <c r="M1951" s="78"/>
    </row>
    <row r="1952" spans="13:13" x14ac:dyDescent="0.25">
      <c r="M1952" s="78"/>
    </row>
    <row r="1953" spans="13:13" x14ac:dyDescent="0.25">
      <c r="M1953" s="78"/>
    </row>
    <row r="1954" spans="13:13" x14ac:dyDescent="0.25">
      <c r="M1954" s="78"/>
    </row>
    <row r="1955" spans="13:13" x14ac:dyDescent="0.25">
      <c r="M1955" s="78"/>
    </row>
    <row r="1956" spans="13:13" x14ac:dyDescent="0.25">
      <c r="M1956" s="78"/>
    </row>
    <row r="1957" spans="13:13" x14ac:dyDescent="0.25">
      <c r="M1957" s="78"/>
    </row>
    <row r="1958" spans="13:13" x14ac:dyDescent="0.25">
      <c r="M1958" s="78"/>
    </row>
    <row r="1959" spans="13:13" x14ac:dyDescent="0.25">
      <c r="M1959" s="78"/>
    </row>
    <row r="1960" spans="13:13" x14ac:dyDescent="0.25">
      <c r="M1960" s="78"/>
    </row>
    <row r="1961" spans="13:13" x14ac:dyDescent="0.25">
      <c r="M1961" s="78"/>
    </row>
    <row r="1962" spans="13:13" x14ac:dyDescent="0.25">
      <c r="M1962" s="78"/>
    </row>
    <row r="1963" spans="13:13" x14ac:dyDescent="0.25">
      <c r="M1963" s="78"/>
    </row>
    <row r="1964" spans="13:13" x14ac:dyDescent="0.25">
      <c r="M1964" s="78"/>
    </row>
    <row r="1965" spans="13:13" x14ac:dyDescent="0.25">
      <c r="M1965" s="78"/>
    </row>
    <row r="1966" spans="13:13" x14ac:dyDescent="0.25">
      <c r="M1966" s="78"/>
    </row>
    <row r="1967" spans="13:13" x14ac:dyDescent="0.25">
      <c r="M1967" s="78"/>
    </row>
    <row r="1968" spans="13:13" x14ac:dyDescent="0.25">
      <c r="M1968" s="78"/>
    </row>
    <row r="1969" spans="13:13" x14ac:dyDescent="0.25">
      <c r="M1969" s="78"/>
    </row>
    <row r="1970" spans="13:13" x14ac:dyDescent="0.25">
      <c r="M1970" s="78"/>
    </row>
    <row r="1971" spans="13:13" x14ac:dyDescent="0.25">
      <c r="M1971" s="78"/>
    </row>
    <row r="1972" spans="13:13" x14ac:dyDescent="0.25">
      <c r="M1972" s="78"/>
    </row>
    <row r="1973" spans="13:13" x14ac:dyDescent="0.25">
      <c r="M1973" s="78"/>
    </row>
    <row r="1974" spans="13:13" x14ac:dyDescent="0.25">
      <c r="M1974" s="78"/>
    </row>
    <row r="1975" spans="13:13" x14ac:dyDescent="0.25">
      <c r="M1975" s="78"/>
    </row>
    <row r="1976" spans="13:13" x14ac:dyDescent="0.25">
      <c r="M1976" s="78"/>
    </row>
    <row r="1977" spans="13:13" x14ac:dyDescent="0.25">
      <c r="M1977" s="78"/>
    </row>
    <row r="1978" spans="13:13" x14ac:dyDescent="0.25">
      <c r="M1978" s="78"/>
    </row>
    <row r="1979" spans="13:13" x14ac:dyDescent="0.25">
      <c r="M1979" s="78"/>
    </row>
    <row r="1980" spans="13:13" x14ac:dyDescent="0.25">
      <c r="M1980" s="78"/>
    </row>
    <row r="1981" spans="13:13" x14ac:dyDescent="0.25">
      <c r="M1981" s="78"/>
    </row>
    <row r="1982" spans="13:13" x14ac:dyDescent="0.25">
      <c r="M1982" s="78"/>
    </row>
    <row r="1983" spans="13:13" x14ac:dyDescent="0.25">
      <c r="M1983" s="78"/>
    </row>
    <row r="1984" spans="13:13" x14ac:dyDescent="0.25">
      <c r="M1984" s="78"/>
    </row>
    <row r="1985" spans="13:13" x14ac:dyDescent="0.25">
      <c r="M1985" s="78"/>
    </row>
    <row r="1986" spans="13:13" x14ac:dyDescent="0.25">
      <c r="M1986" s="78"/>
    </row>
    <row r="1987" spans="13:13" x14ac:dyDescent="0.25">
      <c r="M1987" s="78"/>
    </row>
    <row r="1988" spans="13:13" x14ac:dyDescent="0.25">
      <c r="M1988" s="78"/>
    </row>
    <row r="1989" spans="13:13" x14ac:dyDescent="0.25">
      <c r="M1989" s="78"/>
    </row>
    <row r="1990" spans="13:13" x14ac:dyDescent="0.25">
      <c r="M1990" s="78"/>
    </row>
    <row r="1991" spans="13:13" x14ac:dyDescent="0.25">
      <c r="M1991" s="78"/>
    </row>
    <row r="1992" spans="13:13" x14ac:dyDescent="0.25">
      <c r="M1992" s="78"/>
    </row>
    <row r="1993" spans="13:13" x14ac:dyDescent="0.25">
      <c r="M1993" s="78"/>
    </row>
    <row r="1994" spans="13:13" x14ac:dyDescent="0.25">
      <c r="M1994" s="78"/>
    </row>
    <row r="1995" spans="13:13" x14ac:dyDescent="0.25">
      <c r="M1995" s="78"/>
    </row>
    <row r="1996" spans="13:13" x14ac:dyDescent="0.25">
      <c r="M1996" s="78"/>
    </row>
    <row r="1997" spans="13:13" x14ac:dyDescent="0.25">
      <c r="M1997" s="78"/>
    </row>
    <row r="1998" spans="13:13" x14ac:dyDescent="0.25">
      <c r="M1998" s="78"/>
    </row>
    <row r="1999" spans="13:13" x14ac:dyDescent="0.25">
      <c r="M1999" s="78"/>
    </row>
    <row r="2000" spans="13:13" x14ac:dyDescent="0.25">
      <c r="M2000" s="78"/>
    </row>
    <row r="2001" spans="13:13" x14ac:dyDescent="0.25">
      <c r="M2001" s="78"/>
    </row>
    <row r="2002" spans="13:13" x14ac:dyDescent="0.25">
      <c r="M2002" s="78"/>
    </row>
    <row r="2003" spans="13:13" x14ac:dyDescent="0.25">
      <c r="M2003" s="78"/>
    </row>
    <row r="2004" spans="13:13" x14ac:dyDescent="0.25">
      <c r="M2004" s="78"/>
    </row>
    <row r="2005" spans="13:13" x14ac:dyDescent="0.25">
      <c r="M2005" s="78"/>
    </row>
    <row r="2006" spans="13:13" x14ac:dyDescent="0.25">
      <c r="M2006" s="78"/>
    </row>
    <row r="2007" spans="13:13" x14ac:dyDescent="0.25">
      <c r="M2007" s="78"/>
    </row>
    <row r="2008" spans="13:13" x14ac:dyDescent="0.25">
      <c r="M2008" s="78"/>
    </row>
    <row r="2009" spans="13:13" x14ac:dyDescent="0.25">
      <c r="M2009" s="78"/>
    </row>
    <row r="2010" spans="13:13" x14ac:dyDescent="0.25">
      <c r="M2010" s="78"/>
    </row>
    <row r="2011" spans="13:13" x14ac:dyDescent="0.25">
      <c r="M2011" s="78"/>
    </row>
    <row r="2012" spans="13:13" x14ac:dyDescent="0.25">
      <c r="M2012" s="78"/>
    </row>
    <row r="2013" spans="13:13" x14ac:dyDescent="0.25">
      <c r="M2013" s="78"/>
    </row>
    <row r="2014" spans="13:13" x14ac:dyDescent="0.25">
      <c r="M2014" s="78"/>
    </row>
    <row r="2015" spans="13:13" x14ac:dyDescent="0.25">
      <c r="M2015" s="78"/>
    </row>
    <row r="2016" spans="13:13" x14ac:dyDescent="0.25">
      <c r="M2016" s="78"/>
    </row>
    <row r="2017" spans="13:13" x14ac:dyDescent="0.25">
      <c r="M2017" s="78"/>
    </row>
    <row r="2018" spans="13:13" x14ac:dyDescent="0.25">
      <c r="M2018" s="78"/>
    </row>
    <row r="2019" spans="13:13" x14ac:dyDescent="0.25">
      <c r="M2019" s="78"/>
    </row>
    <row r="2020" spans="13:13" x14ac:dyDescent="0.25">
      <c r="M2020" s="78"/>
    </row>
    <row r="2021" spans="13:13" x14ac:dyDescent="0.25">
      <c r="M2021" s="78"/>
    </row>
    <row r="2022" spans="13:13" x14ac:dyDescent="0.25">
      <c r="M2022" s="78"/>
    </row>
    <row r="2023" spans="13:13" x14ac:dyDescent="0.25">
      <c r="M2023" s="78"/>
    </row>
    <row r="2024" spans="13:13" x14ac:dyDescent="0.25">
      <c r="M2024" s="78"/>
    </row>
  </sheetData>
  <sheetProtection formatCells="0" formatColumns="0" formatRows="0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27" priority="16" operator="equal">
      <formula>"Cumplió y superó las expectativas"</formula>
    </cfRule>
    <cfRule type="cellIs" dxfId="26" priority="17" operator="equal">
      <formula>"Cumplió parcialmente"</formula>
    </cfRule>
    <cfRule type="cellIs" dxfId="25" priority="18" operator="equal">
      <formula>"No cumplió"</formula>
    </cfRule>
    <cfRule type="cellIs" dxfId="24" priority="19" operator="equal">
      <formula>"Cumplió"</formula>
    </cfRule>
  </conditionalFormatting>
  <conditionalFormatting sqref="M15:M34">
    <cfRule type="cellIs" dxfId="23" priority="15" operator="equal">
      <formula>"Cumplió y subestimó la meta propuesta"</formula>
    </cfRule>
  </conditionalFormatting>
  <conditionalFormatting sqref="I35">
    <cfRule type="cellIs" dxfId="22" priority="2" operator="equal">
      <formula>1</formula>
    </cfRule>
    <cfRule type="cellIs" dxfId="21" priority="3" operator="between">
      <formula>0.01</formula>
      <formula>0.99</formula>
    </cfRule>
    <cfRule type="cellIs" dxfId="20" priority="4" operator="equal">
      <formula>0</formula>
    </cfRule>
    <cfRule type="cellIs" dxfId="19" priority="5" operator="greaterThan">
      <formula>1</formula>
    </cfRule>
  </conditionalFormatting>
  <conditionalFormatting sqref="O35">
    <cfRule type="cellIs" dxfId="18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18 H20:H34 J21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 H19">
      <formula1>1</formula1>
      <formula2>500</formula2>
    </dataValidation>
    <dataValidation type="textLength" allowBlank="1" showInputMessage="1" showErrorMessage="1" sqref="P15:P34 J15:J20 J22:J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opLeftCell="D34" zoomScale="120" zoomScaleNormal="120" workbookViewId="0">
      <selection activeCell="H45" sqref="H45"/>
    </sheetView>
  </sheetViews>
  <sheetFormatPr baseColWidth="10" defaultColWidth="11.42578125" defaultRowHeight="12.75" x14ac:dyDescent="0.25"/>
  <cols>
    <col min="1" max="1" width="7.7109375" style="2" customWidth="1"/>
    <col min="2" max="2" width="22.5703125" style="2" customWidth="1"/>
    <col min="3" max="8" width="33.7109375" style="2" customWidth="1"/>
    <col min="9" max="9" width="23" style="2" customWidth="1"/>
    <col min="10" max="10" width="7.7109375" style="2" customWidth="1"/>
    <col min="11" max="16384" width="11.42578125" style="2"/>
  </cols>
  <sheetData>
    <row r="1" spans="2:9" ht="21" customHeight="1" thickBot="1" x14ac:dyDescent="0.3"/>
    <row r="2" spans="2:9" ht="21" customHeight="1" x14ac:dyDescent="0.25">
      <c r="B2" s="196"/>
      <c r="C2" s="172" t="s">
        <v>0</v>
      </c>
      <c r="D2" s="173"/>
      <c r="E2" s="173"/>
      <c r="F2" s="173"/>
      <c r="G2" s="174"/>
      <c r="H2" s="247" t="s">
        <v>2</v>
      </c>
      <c r="I2" s="248"/>
    </row>
    <row r="3" spans="2:9" ht="21" customHeight="1" x14ac:dyDescent="0.25">
      <c r="B3" s="197"/>
      <c r="C3" s="175" t="s">
        <v>5</v>
      </c>
      <c r="D3" s="176"/>
      <c r="E3" s="176"/>
      <c r="F3" s="176"/>
      <c r="G3" s="177"/>
      <c r="H3" s="249" t="s">
        <v>4</v>
      </c>
      <c r="I3" s="250"/>
    </row>
    <row r="4" spans="2:9" ht="21" customHeight="1" x14ac:dyDescent="0.25">
      <c r="B4" s="197"/>
      <c r="C4" s="175" t="s">
        <v>3</v>
      </c>
      <c r="D4" s="176"/>
      <c r="E4" s="176"/>
      <c r="F4" s="176"/>
      <c r="G4" s="177"/>
      <c r="H4" s="249" t="s">
        <v>6</v>
      </c>
      <c r="I4" s="250"/>
    </row>
    <row r="5" spans="2:9" ht="21" customHeight="1" thickBot="1" x14ac:dyDescent="0.3">
      <c r="B5" s="198"/>
      <c r="C5" s="178" t="s">
        <v>1</v>
      </c>
      <c r="D5" s="179"/>
      <c r="E5" s="179"/>
      <c r="F5" s="179"/>
      <c r="G5" s="180"/>
      <c r="H5" s="251" t="s">
        <v>187</v>
      </c>
      <c r="I5" s="252"/>
    </row>
    <row r="6" spans="2:9" ht="21" customHeight="1" thickBot="1" x14ac:dyDescent="0.3"/>
    <row r="7" spans="2:9" ht="36.75" customHeight="1" thickBot="1" x14ac:dyDescent="0.3">
      <c r="B7" s="184" t="s">
        <v>11</v>
      </c>
      <c r="C7" s="185"/>
      <c r="D7" s="185"/>
      <c r="E7" s="185"/>
      <c r="F7" s="185"/>
      <c r="G7" s="185"/>
      <c r="H7" s="185"/>
      <c r="I7" s="186"/>
    </row>
    <row r="8" spans="2:9" ht="33" customHeight="1" x14ac:dyDescent="0.25">
      <c r="B8" s="4" t="s">
        <v>7</v>
      </c>
      <c r="C8" s="296" t="str">
        <f>IF('1 Datos Básicos'!C8=0," ",'1 Datos Básicos'!C8)</f>
        <v>Oficina Asesora de Planeación - Grupo de Arquitectura de Negocio y del SGI</v>
      </c>
      <c r="D8" s="297"/>
      <c r="E8" s="297"/>
      <c r="F8" s="297"/>
      <c r="G8" s="297"/>
      <c r="H8" s="297"/>
      <c r="I8" s="298"/>
    </row>
    <row r="9" spans="2:9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0"/>
      <c r="I9" s="301"/>
    </row>
    <row r="10" spans="2:9" ht="33" customHeight="1" x14ac:dyDescent="0.25">
      <c r="B10" s="5" t="s">
        <v>9</v>
      </c>
      <c r="C10" s="299">
        <f>IF('1 Datos Básicos'!C10=0," ",'1 Datos Básicos'!C10)</f>
        <v>2017</v>
      </c>
      <c r="D10" s="300"/>
      <c r="E10" s="300"/>
      <c r="F10" s="300"/>
      <c r="G10" s="300"/>
      <c r="H10" s="300"/>
      <c r="I10" s="301"/>
    </row>
    <row r="11" spans="2:9" ht="33" customHeight="1" thickBot="1" x14ac:dyDescent="0.3">
      <c r="B11" s="6" t="s">
        <v>10</v>
      </c>
      <c r="C11" s="302">
        <f>IF('1 Datos Básicos'!C11=0," ",'1 Datos Básicos'!C11)</f>
        <v>2</v>
      </c>
      <c r="D11" s="303"/>
      <c r="E11" s="303"/>
      <c r="F11" s="303"/>
      <c r="G11" s="303"/>
      <c r="H11" s="303"/>
      <c r="I11" s="304"/>
    </row>
    <row r="12" spans="2:9" ht="25.5" customHeight="1" thickBot="1" x14ac:dyDescent="0.3"/>
    <row r="13" spans="2:9" s="7" customFormat="1" ht="44.25" customHeight="1" thickBot="1" x14ac:dyDescent="0.3">
      <c r="B13" s="184" t="s">
        <v>77</v>
      </c>
      <c r="C13" s="185"/>
      <c r="D13" s="185"/>
      <c r="E13" s="185"/>
      <c r="F13" s="185"/>
      <c r="G13" s="185"/>
      <c r="H13" s="185"/>
      <c r="I13" s="186"/>
    </row>
    <row r="14" spans="2:9" s="7" customFormat="1" ht="15" customHeight="1" thickBot="1" x14ac:dyDescent="0.3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">
      <c r="B15" s="9" t="s">
        <v>56</v>
      </c>
      <c r="C15" s="309" t="s">
        <v>69</v>
      </c>
      <c r="D15" s="222"/>
      <c r="E15" s="200"/>
      <c r="F15" s="277" t="s">
        <v>79</v>
      </c>
      <c r="G15" s="277"/>
      <c r="H15" s="277"/>
      <c r="I15" s="278"/>
    </row>
    <row r="16" spans="2:9" ht="42.95" customHeight="1" x14ac:dyDescent="0.25">
      <c r="B16" s="279">
        <v>1</v>
      </c>
      <c r="C16" s="10" t="s">
        <v>84</v>
      </c>
      <c r="D16" s="305" t="s">
        <v>256</v>
      </c>
      <c r="E16" s="255"/>
      <c r="I16" s="11"/>
    </row>
    <row r="17" spans="2:9" ht="42.6" customHeight="1" x14ac:dyDescent="0.25">
      <c r="B17" s="280"/>
      <c r="C17" s="12" t="s">
        <v>57</v>
      </c>
      <c r="D17" s="306" t="s">
        <v>253</v>
      </c>
      <c r="E17" s="261"/>
      <c r="I17" s="11"/>
    </row>
    <row r="18" spans="2:9" ht="21" customHeight="1" x14ac:dyDescent="0.25">
      <c r="B18" s="280"/>
      <c r="C18" s="12" t="s">
        <v>76</v>
      </c>
      <c r="D18" s="306" t="s">
        <v>73</v>
      </c>
      <c r="E18" s="261"/>
      <c r="I18" s="11"/>
    </row>
    <row r="19" spans="2:9" ht="35.450000000000003" customHeight="1" x14ac:dyDescent="0.25">
      <c r="B19" s="280"/>
      <c r="C19" s="12" t="s">
        <v>66</v>
      </c>
      <c r="D19" s="306" t="s">
        <v>254</v>
      </c>
      <c r="E19" s="261"/>
      <c r="I19" s="11"/>
    </row>
    <row r="20" spans="2:9" ht="21" customHeight="1" x14ac:dyDescent="0.25">
      <c r="B20" s="280"/>
      <c r="C20" s="12" t="s">
        <v>215</v>
      </c>
      <c r="D20" s="306" t="s">
        <v>255</v>
      </c>
      <c r="E20" s="261"/>
      <c r="I20" s="11"/>
    </row>
    <row r="21" spans="2:9" ht="21" customHeight="1" x14ac:dyDescent="0.25">
      <c r="B21" s="280"/>
      <c r="C21" s="12" t="s">
        <v>58</v>
      </c>
      <c r="D21" s="285" t="s">
        <v>62</v>
      </c>
      <c r="E21" s="286"/>
      <c r="I21" s="11"/>
    </row>
    <row r="22" spans="2:9" ht="21" customHeight="1" x14ac:dyDescent="0.25">
      <c r="B22" s="280"/>
      <c r="C22" s="154" t="s">
        <v>230</v>
      </c>
      <c r="D22" s="283" t="s">
        <v>233</v>
      </c>
      <c r="E22" s="284"/>
      <c r="I22" s="11"/>
    </row>
    <row r="23" spans="2:9" ht="39.75" customHeight="1" x14ac:dyDescent="0.25">
      <c r="B23" s="280"/>
      <c r="C23" s="154" t="s">
        <v>232</v>
      </c>
      <c r="D23" s="307">
        <v>20</v>
      </c>
      <c r="E23" s="308"/>
      <c r="I23" s="11"/>
    </row>
    <row r="24" spans="2:9" ht="21" customHeight="1" thickBot="1" x14ac:dyDescent="0.3">
      <c r="B24" s="280"/>
      <c r="C24" s="13" t="s">
        <v>229</v>
      </c>
      <c r="D24" s="289">
        <v>1</v>
      </c>
      <c r="E24" s="290"/>
      <c r="I24" s="11"/>
    </row>
    <row r="25" spans="2:9" ht="21" customHeight="1" thickBot="1" x14ac:dyDescent="0.3">
      <c r="B25" s="199" t="s">
        <v>78</v>
      </c>
      <c r="C25" s="222"/>
      <c r="D25" s="222"/>
      <c r="E25" s="222"/>
      <c r="F25" s="222"/>
      <c r="G25" s="222"/>
      <c r="H25" s="222"/>
      <c r="I25" s="200"/>
    </row>
    <row r="26" spans="2:9" ht="21" customHeight="1" thickBot="1" x14ac:dyDescent="0.3">
      <c r="B26" s="152" t="s">
        <v>64</v>
      </c>
      <c r="C26" s="15" t="str">
        <f>IF(C11=1,"Enero","Julio")</f>
        <v>Julio</v>
      </c>
      <c r="D26" s="16" t="str">
        <f>IF(C11=1,"Febrero","Agosto")</f>
        <v>Agosto</v>
      </c>
      <c r="E26" s="16" t="str">
        <f>IF(C11=1,"Marzo","Septiembre")</f>
        <v>Septiembre</v>
      </c>
      <c r="F26" s="16" t="str">
        <f>IF(C11=1,"Abril","Octubre")</f>
        <v>Octubre</v>
      </c>
      <c r="G26" s="16" t="str">
        <f>IF(C11=1,"Mayo","Noviembre")</f>
        <v>Noviembre</v>
      </c>
      <c r="H26" s="16" t="str">
        <f>IF(C11=1,"Junio","Diciembre")</f>
        <v>Diciembre</v>
      </c>
      <c r="I26" s="153" t="s">
        <v>234</v>
      </c>
    </row>
    <row r="27" spans="2:9" ht="21" customHeight="1" x14ac:dyDescent="0.25">
      <c r="B27" s="18" t="s">
        <v>80</v>
      </c>
      <c r="C27" s="128"/>
      <c r="D27" s="129"/>
      <c r="E27" s="129">
        <v>20</v>
      </c>
      <c r="F27" s="129"/>
      <c r="G27" s="129"/>
      <c r="H27" s="129">
        <v>20</v>
      </c>
      <c r="I27" s="95">
        <f>SUM(C27:H27)/2</f>
        <v>20</v>
      </c>
    </row>
    <row r="28" spans="2:9" ht="21" customHeight="1" x14ac:dyDescent="0.25">
      <c r="B28" s="19" t="s">
        <v>81</v>
      </c>
      <c r="C28" s="130"/>
      <c r="D28" s="131"/>
      <c r="E28" s="131">
        <v>20</v>
      </c>
      <c r="F28" s="131"/>
      <c r="G28" s="131"/>
      <c r="H28" s="131">
        <v>20</v>
      </c>
      <c r="I28" s="96">
        <f>SUM(C28:H28)/2</f>
        <v>20</v>
      </c>
    </row>
    <row r="29" spans="2:9" ht="21" customHeight="1" x14ac:dyDescent="0.25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>
        <f t="shared" si="0"/>
        <v>1</v>
      </c>
      <c r="F29" s="21" t="str">
        <f t="shared" si="0"/>
        <v xml:space="preserve"> </v>
      </c>
      <c r="G29" s="21" t="str">
        <f t="shared" si="0"/>
        <v xml:space="preserve"> </v>
      </c>
      <c r="H29" s="21">
        <f t="shared" si="0"/>
        <v>1</v>
      </c>
      <c r="I29" s="22">
        <f t="shared" si="0"/>
        <v>1</v>
      </c>
    </row>
    <row r="30" spans="2:9" ht="75" customHeight="1" x14ac:dyDescent="0.25">
      <c r="B30" s="23" t="s">
        <v>83</v>
      </c>
      <c r="C30" s="157"/>
      <c r="D30" s="158"/>
      <c r="E30" s="158">
        <v>1</v>
      </c>
      <c r="F30" s="158"/>
      <c r="G30" s="158"/>
      <c r="H30" s="158">
        <v>1</v>
      </c>
      <c r="I30" s="155">
        <f>IF(IF(D22="Parcial",SUM(C30:H30),D24)=D24,IF(D22="Parcial",SUM(C30:H30),D24),"La suma de las metas parciales debe ser igual a la meta total")</f>
        <v>1</v>
      </c>
    </row>
    <row r="31" spans="2:9" ht="36.950000000000003" customHeight="1" thickBot="1" x14ac:dyDescent="0.3">
      <c r="B31" s="24" t="s">
        <v>68</v>
      </c>
      <c r="C31" s="132"/>
      <c r="D31" s="132"/>
      <c r="E31" s="132"/>
      <c r="F31" s="132"/>
      <c r="G31" s="132"/>
      <c r="H31" s="132"/>
      <c r="I31" s="156"/>
    </row>
    <row r="32" spans="2:9" ht="21" customHeight="1" thickBot="1" x14ac:dyDescent="0.3"/>
    <row r="33" spans="2:9" ht="33" customHeight="1" thickBot="1" x14ac:dyDescent="0.3">
      <c r="B33" s="9" t="s">
        <v>56</v>
      </c>
      <c r="C33" s="199" t="s">
        <v>85</v>
      </c>
      <c r="D33" s="222"/>
      <c r="E33" s="200"/>
      <c r="F33" s="277" t="s">
        <v>86</v>
      </c>
      <c r="G33" s="277"/>
      <c r="H33" s="277"/>
      <c r="I33" s="278"/>
    </row>
    <row r="34" spans="2:9" ht="32.25" customHeight="1" x14ac:dyDescent="0.25">
      <c r="B34" s="279">
        <v>2</v>
      </c>
      <c r="C34" s="10" t="s">
        <v>84</v>
      </c>
      <c r="D34" s="305" t="s">
        <v>259</v>
      </c>
      <c r="E34" s="255"/>
      <c r="I34" s="11"/>
    </row>
    <row r="35" spans="2:9" ht="38.25" customHeight="1" x14ac:dyDescent="0.25">
      <c r="B35" s="280"/>
      <c r="C35" s="12" t="s">
        <v>57</v>
      </c>
      <c r="D35" s="306" t="s">
        <v>277</v>
      </c>
      <c r="E35" s="261"/>
      <c r="I35" s="11"/>
    </row>
    <row r="36" spans="2:9" ht="21" customHeight="1" x14ac:dyDescent="0.25">
      <c r="B36" s="280"/>
      <c r="C36" s="12" t="s">
        <v>76</v>
      </c>
      <c r="D36" s="306" t="s">
        <v>73</v>
      </c>
      <c r="E36" s="261"/>
      <c r="I36" s="11"/>
    </row>
    <row r="37" spans="2:9" ht="29.25" customHeight="1" x14ac:dyDescent="0.25">
      <c r="B37" s="280"/>
      <c r="C37" s="12" t="s">
        <v>66</v>
      </c>
      <c r="D37" s="306" t="s">
        <v>257</v>
      </c>
      <c r="E37" s="261"/>
      <c r="I37" s="11"/>
    </row>
    <row r="38" spans="2:9" ht="27.75" customHeight="1" x14ac:dyDescent="0.25">
      <c r="B38" s="280"/>
      <c r="C38" s="12" t="s">
        <v>60</v>
      </c>
      <c r="D38" s="306" t="s">
        <v>258</v>
      </c>
      <c r="E38" s="261"/>
      <c r="I38" s="11"/>
    </row>
    <row r="39" spans="2:9" ht="21" customHeight="1" x14ac:dyDescent="0.25">
      <c r="B39" s="280"/>
      <c r="C39" s="12" t="s">
        <v>58</v>
      </c>
      <c r="D39" s="285"/>
      <c r="E39" s="286"/>
      <c r="I39" s="11"/>
    </row>
    <row r="40" spans="2:9" ht="21" customHeight="1" x14ac:dyDescent="0.25">
      <c r="B40" s="280"/>
      <c r="C40" s="154" t="s">
        <v>230</v>
      </c>
      <c r="D40" s="283" t="s">
        <v>233</v>
      </c>
      <c r="E40" s="284"/>
      <c r="I40" s="11"/>
    </row>
    <row r="41" spans="2:9" ht="21" customHeight="1" x14ac:dyDescent="0.25">
      <c r="B41" s="280"/>
      <c r="C41" s="154" t="s">
        <v>232</v>
      </c>
      <c r="D41" s="287"/>
      <c r="E41" s="288"/>
      <c r="I41" s="11"/>
    </row>
    <row r="42" spans="2:9" ht="21" customHeight="1" thickBot="1" x14ac:dyDescent="0.3">
      <c r="B42" s="280"/>
      <c r="C42" s="13" t="s">
        <v>229</v>
      </c>
      <c r="D42" s="289">
        <v>1</v>
      </c>
      <c r="E42" s="290"/>
      <c r="I42" s="11"/>
    </row>
    <row r="43" spans="2:9" ht="21" customHeight="1" thickBot="1" x14ac:dyDescent="0.3">
      <c r="B43" s="199" t="s">
        <v>87</v>
      </c>
      <c r="C43" s="222"/>
      <c r="D43" s="222"/>
      <c r="E43" s="222"/>
      <c r="F43" s="222"/>
      <c r="G43" s="222"/>
      <c r="H43" s="222"/>
      <c r="I43" s="200"/>
    </row>
    <row r="44" spans="2:9" ht="21" customHeight="1" thickBot="1" x14ac:dyDescent="0.3">
      <c r="B44" s="152" t="s">
        <v>64</v>
      </c>
      <c r="C44" s="15" t="str">
        <f>IF(C11=1,"Enero","Julio")</f>
        <v>Julio</v>
      </c>
      <c r="D44" s="16" t="str">
        <f>IF(C11=1,"Febrero","Agosto")</f>
        <v>Agosto</v>
      </c>
      <c r="E44" s="16" t="str">
        <f>IF(C11=1,"Marzo","Septiembre")</f>
        <v>Septiembre</v>
      </c>
      <c r="F44" s="16" t="str">
        <f>IF(C11=1,"Abril","Octubre")</f>
        <v>Octubre</v>
      </c>
      <c r="G44" s="16" t="str">
        <f>IF(C11=1,"Mayo","Noviembre")</f>
        <v>Noviembre</v>
      </c>
      <c r="H44" s="16" t="str">
        <f>IF(C11=1,"Junio","Diciembre")</f>
        <v>Diciembre</v>
      </c>
      <c r="I44" s="153" t="s">
        <v>67</v>
      </c>
    </row>
    <row r="45" spans="2:9" ht="21" customHeight="1" thickBot="1" x14ac:dyDescent="0.3">
      <c r="B45" s="18" t="s">
        <v>89</v>
      </c>
      <c r="C45" s="128"/>
      <c r="D45" s="129"/>
      <c r="E45" s="129"/>
      <c r="F45" s="129"/>
      <c r="G45" s="129"/>
      <c r="H45" s="129"/>
      <c r="I45" s="95">
        <f>SUM(C45:H45)</f>
        <v>0</v>
      </c>
    </row>
    <row r="46" spans="2:9" ht="21" customHeight="1" x14ac:dyDescent="0.25">
      <c r="B46" s="19" t="s">
        <v>90</v>
      </c>
      <c r="C46" s="130"/>
      <c r="D46" s="131"/>
      <c r="E46" s="131"/>
      <c r="F46" s="131"/>
      <c r="G46" s="131"/>
      <c r="H46" s="131"/>
      <c r="I46" s="95">
        <f>SUM(C46:H46)</f>
        <v>0</v>
      </c>
    </row>
    <row r="47" spans="2:9" ht="21" customHeight="1" x14ac:dyDescent="0.25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 t="str">
        <f t="shared" si="1"/>
        <v xml:space="preserve"> </v>
      </c>
      <c r="I47" s="22" t="str">
        <f t="shared" si="1"/>
        <v xml:space="preserve"> </v>
      </c>
    </row>
    <row r="48" spans="2:9" ht="49.5" customHeight="1" x14ac:dyDescent="0.25">
      <c r="B48" s="23" t="s">
        <v>59</v>
      </c>
      <c r="C48" s="157"/>
      <c r="D48" s="158"/>
      <c r="E48" s="158">
        <v>1</v>
      </c>
      <c r="F48" s="158"/>
      <c r="G48" s="158"/>
      <c r="H48" s="158">
        <v>1</v>
      </c>
      <c r="I48" s="155">
        <f>IF(IF(D40="Parcial",SUM(C48:H48),D42)=D42,IF(D40="Parcial",SUM(C48:H48),D42),"La suma de las metas parciales debe ser igual a la meta total")</f>
        <v>1</v>
      </c>
    </row>
    <row r="49" spans="2:9" ht="36.950000000000003" customHeight="1" thickBot="1" x14ac:dyDescent="0.3">
      <c r="B49" s="24" t="s">
        <v>68</v>
      </c>
      <c r="C49" s="132"/>
      <c r="D49" s="132"/>
      <c r="E49" s="132"/>
      <c r="F49" s="132"/>
      <c r="G49" s="132"/>
      <c r="H49" s="132"/>
      <c r="I49" s="156"/>
    </row>
    <row r="50" spans="2:9" ht="21.75" customHeight="1" thickBot="1" x14ac:dyDescent="0.3"/>
    <row r="51" spans="2:9" ht="33" customHeight="1" thickBot="1" x14ac:dyDescent="0.3">
      <c r="B51" s="9" t="s">
        <v>56</v>
      </c>
      <c r="C51" s="199" t="s">
        <v>91</v>
      </c>
      <c r="D51" s="222"/>
      <c r="E51" s="200"/>
      <c r="F51" s="277" t="s">
        <v>92</v>
      </c>
      <c r="G51" s="277"/>
      <c r="H51" s="277"/>
      <c r="I51" s="278"/>
    </row>
    <row r="52" spans="2:9" ht="42.95" customHeight="1" x14ac:dyDescent="0.25">
      <c r="B52" s="279">
        <v>3</v>
      </c>
      <c r="C52" s="10" t="s">
        <v>84</v>
      </c>
      <c r="D52" s="305"/>
      <c r="E52" s="255"/>
      <c r="I52" s="11"/>
    </row>
    <row r="53" spans="2:9" ht="38.25" customHeight="1" x14ac:dyDescent="0.25">
      <c r="B53" s="280"/>
      <c r="C53" s="12" t="s">
        <v>57</v>
      </c>
      <c r="D53" s="306"/>
      <c r="E53" s="261"/>
      <c r="I53" s="11"/>
    </row>
    <row r="54" spans="2:9" ht="21" customHeight="1" x14ac:dyDescent="0.25">
      <c r="B54" s="280"/>
      <c r="C54" s="12" t="s">
        <v>76</v>
      </c>
      <c r="D54" s="306"/>
      <c r="E54" s="261"/>
      <c r="I54" s="11"/>
    </row>
    <row r="55" spans="2:9" ht="21" customHeight="1" x14ac:dyDescent="0.25">
      <c r="B55" s="280"/>
      <c r="C55" s="12" t="s">
        <v>66</v>
      </c>
      <c r="D55" s="306"/>
      <c r="E55" s="261"/>
      <c r="I55" s="11"/>
    </row>
    <row r="56" spans="2:9" ht="35.25" customHeight="1" x14ac:dyDescent="0.25">
      <c r="B56" s="280"/>
      <c r="C56" s="12" t="s">
        <v>60</v>
      </c>
      <c r="D56" s="306"/>
      <c r="E56" s="261"/>
      <c r="I56" s="11"/>
    </row>
    <row r="57" spans="2:9" ht="21" customHeight="1" x14ac:dyDescent="0.25">
      <c r="B57" s="280"/>
      <c r="C57" s="12" t="s">
        <v>58</v>
      </c>
      <c r="D57" s="285"/>
      <c r="E57" s="286"/>
      <c r="I57" s="11"/>
    </row>
    <row r="58" spans="2:9" ht="21" customHeight="1" x14ac:dyDescent="0.25">
      <c r="B58" s="280"/>
      <c r="C58" s="154" t="s">
        <v>230</v>
      </c>
      <c r="D58" s="283"/>
      <c r="E58" s="284"/>
      <c r="I58" s="11"/>
    </row>
    <row r="59" spans="2:9" ht="21" customHeight="1" x14ac:dyDescent="0.25">
      <c r="B59" s="280"/>
      <c r="C59" s="154" t="s">
        <v>232</v>
      </c>
      <c r="D59" s="287"/>
      <c r="E59" s="288"/>
      <c r="I59" s="11"/>
    </row>
    <row r="60" spans="2:9" ht="21" customHeight="1" thickBot="1" x14ac:dyDescent="0.3">
      <c r="B60" s="280"/>
      <c r="C60" s="13" t="s">
        <v>229</v>
      </c>
      <c r="D60" s="289"/>
      <c r="E60" s="290"/>
      <c r="I60" s="11"/>
    </row>
    <row r="61" spans="2:9" ht="21" customHeight="1" thickBot="1" x14ac:dyDescent="0.3">
      <c r="B61" s="199" t="s">
        <v>93</v>
      </c>
      <c r="C61" s="222"/>
      <c r="D61" s="222"/>
      <c r="E61" s="222"/>
      <c r="F61" s="222"/>
      <c r="G61" s="222"/>
      <c r="H61" s="222"/>
      <c r="I61" s="200"/>
    </row>
    <row r="62" spans="2:9" ht="21" customHeight="1" thickBot="1" x14ac:dyDescent="0.3">
      <c r="B62" s="152" t="s">
        <v>64</v>
      </c>
      <c r="C62" s="15" t="str">
        <f>IF(C11=1,"Enero","Julio")</f>
        <v>Julio</v>
      </c>
      <c r="D62" s="16" t="str">
        <f>IF(C11=1,"Febrero","Agosto")</f>
        <v>Agosto</v>
      </c>
      <c r="E62" s="16" t="str">
        <f>IF(C11=1,"Marzo","Septiembre")</f>
        <v>Septiembre</v>
      </c>
      <c r="F62" s="16" t="str">
        <f>IF(C11=1,"Abril","Octubre")</f>
        <v>Octubre</v>
      </c>
      <c r="G62" s="16" t="str">
        <f>IF(C11=1,"Mayo","Noviembre")</f>
        <v>Noviembre</v>
      </c>
      <c r="H62" s="16" t="str">
        <f>IF(C11=1,"Junio","Diciembre")</f>
        <v>Diciembre</v>
      </c>
      <c r="I62" s="153" t="s">
        <v>67</v>
      </c>
    </row>
    <row r="63" spans="2:9" ht="21" customHeight="1" x14ac:dyDescent="0.25">
      <c r="B63" s="18" t="s">
        <v>89</v>
      </c>
      <c r="C63" s="128"/>
      <c r="D63" s="129"/>
      <c r="E63" s="129"/>
      <c r="F63" s="129"/>
      <c r="G63" s="129"/>
      <c r="H63" s="129"/>
      <c r="I63" s="95">
        <f>SUM(C63:H63)</f>
        <v>0</v>
      </c>
    </row>
    <row r="64" spans="2:9" ht="21" customHeight="1" x14ac:dyDescent="0.25">
      <c r="B64" s="19" t="s">
        <v>90</v>
      </c>
      <c r="C64" s="130"/>
      <c r="D64" s="131"/>
      <c r="E64" s="131"/>
      <c r="F64" s="131"/>
      <c r="G64" s="131"/>
      <c r="H64" s="131"/>
      <c r="I64" s="96">
        <f>SUM(C64:H64)</f>
        <v>0</v>
      </c>
    </row>
    <row r="65" spans="2:9" ht="21" customHeight="1" x14ac:dyDescent="0.25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25">
      <c r="B66" s="23" t="s">
        <v>59</v>
      </c>
      <c r="C66" s="157"/>
      <c r="D66" s="158"/>
      <c r="E66" s="158"/>
      <c r="F66" s="158"/>
      <c r="G66" s="158"/>
      <c r="H66" s="158"/>
      <c r="I66" s="155">
        <f>IF(IF(D58="Parcial",SUM(C66:H66),D60)=D60,IF(D58="Parcial",SUM(C66:H66),D60),"La suma de las metas parciales debe ser igual a la meta total")</f>
        <v>0</v>
      </c>
    </row>
    <row r="67" spans="2:9" ht="36.950000000000003" customHeight="1" thickBot="1" x14ac:dyDescent="0.3">
      <c r="B67" s="24" t="s">
        <v>68</v>
      </c>
      <c r="C67" s="132"/>
      <c r="D67" s="132"/>
      <c r="E67" s="132"/>
      <c r="F67" s="132"/>
      <c r="G67" s="132"/>
      <c r="H67" s="132"/>
      <c r="I67" s="156"/>
    </row>
    <row r="68" spans="2:9" ht="21" customHeight="1" x14ac:dyDescent="0.25"/>
    <row r="69" spans="2:9" ht="33" hidden="1" customHeight="1" thickBot="1" x14ac:dyDescent="0.3">
      <c r="B69" s="9" t="s">
        <v>56</v>
      </c>
      <c r="C69" s="199" t="s">
        <v>196</v>
      </c>
      <c r="D69" s="222"/>
      <c r="E69" s="200"/>
      <c r="F69" s="277" t="s">
        <v>197</v>
      </c>
      <c r="G69" s="277"/>
      <c r="H69" s="277"/>
      <c r="I69" s="278"/>
    </row>
    <row r="70" spans="2:9" ht="42.95" hidden="1" customHeight="1" x14ac:dyDescent="0.25">
      <c r="B70" s="279">
        <v>4</v>
      </c>
      <c r="C70" s="10" t="s">
        <v>84</v>
      </c>
      <c r="D70" s="281"/>
      <c r="E70" s="282"/>
      <c r="I70" s="11"/>
    </row>
    <row r="71" spans="2:9" ht="21" hidden="1" customHeight="1" x14ac:dyDescent="0.25">
      <c r="B71" s="280"/>
      <c r="C71" s="12" t="s">
        <v>57</v>
      </c>
      <c r="D71" s="283"/>
      <c r="E71" s="284"/>
      <c r="I71" s="11"/>
    </row>
    <row r="72" spans="2:9" ht="21" hidden="1" customHeight="1" x14ac:dyDescent="0.25">
      <c r="B72" s="280"/>
      <c r="C72" s="12" t="s">
        <v>76</v>
      </c>
      <c r="D72" s="283"/>
      <c r="E72" s="284"/>
      <c r="I72" s="11"/>
    </row>
    <row r="73" spans="2:9" ht="32.25" hidden="1" customHeight="1" x14ac:dyDescent="0.25">
      <c r="B73" s="280"/>
      <c r="C73" s="12" t="s">
        <v>66</v>
      </c>
      <c r="D73" s="283"/>
      <c r="E73" s="284"/>
      <c r="I73" s="11"/>
    </row>
    <row r="74" spans="2:9" ht="21" hidden="1" customHeight="1" x14ac:dyDescent="0.25">
      <c r="B74" s="280"/>
      <c r="C74" s="12" t="s">
        <v>60</v>
      </c>
      <c r="D74" s="283"/>
      <c r="E74" s="284"/>
      <c r="I74" s="11"/>
    </row>
    <row r="75" spans="2:9" ht="21" hidden="1" customHeight="1" x14ac:dyDescent="0.25">
      <c r="B75" s="280"/>
      <c r="C75" s="12" t="s">
        <v>58</v>
      </c>
      <c r="D75" s="285"/>
      <c r="E75" s="286"/>
      <c r="I75" s="11"/>
    </row>
    <row r="76" spans="2:9" ht="21" hidden="1" customHeight="1" x14ac:dyDescent="0.25">
      <c r="B76" s="280"/>
      <c r="C76" s="154" t="s">
        <v>230</v>
      </c>
      <c r="D76" s="283"/>
      <c r="E76" s="284"/>
      <c r="I76" s="11"/>
    </row>
    <row r="77" spans="2:9" ht="21" hidden="1" customHeight="1" x14ac:dyDescent="0.25">
      <c r="B77" s="280"/>
      <c r="C77" s="154" t="s">
        <v>232</v>
      </c>
      <c r="D77" s="287"/>
      <c r="E77" s="288"/>
      <c r="I77" s="11"/>
    </row>
    <row r="78" spans="2:9" ht="21" hidden="1" customHeight="1" thickBot="1" x14ac:dyDescent="0.3">
      <c r="B78" s="280"/>
      <c r="C78" s="13" t="s">
        <v>229</v>
      </c>
      <c r="D78" s="289"/>
      <c r="E78" s="290"/>
      <c r="I78" s="11"/>
    </row>
    <row r="79" spans="2:9" ht="21" hidden="1" customHeight="1" thickBot="1" x14ac:dyDescent="0.3">
      <c r="B79" s="199" t="s">
        <v>198</v>
      </c>
      <c r="C79" s="222"/>
      <c r="D79" s="222"/>
      <c r="E79" s="222"/>
      <c r="F79" s="222"/>
      <c r="G79" s="222"/>
      <c r="H79" s="222"/>
      <c r="I79" s="200"/>
    </row>
    <row r="80" spans="2:9" ht="21" hidden="1" customHeight="1" thickBot="1" x14ac:dyDescent="0.3">
      <c r="B80" s="152" t="s">
        <v>64</v>
      </c>
      <c r="C80" s="15" t="str">
        <f>IF(C11=1,"Enero","Julio")</f>
        <v>Julio</v>
      </c>
      <c r="D80" s="16" t="str">
        <f>IF(C11=1,"Febrero","Agosto")</f>
        <v>Agosto</v>
      </c>
      <c r="E80" s="16" t="str">
        <f>IF(C11=1,"Marzo","Septiembre")</f>
        <v>Septiembre</v>
      </c>
      <c r="F80" s="16" t="str">
        <f>IF(C11=1,"Abril","Octubre")</f>
        <v>Octubre</v>
      </c>
      <c r="G80" s="16" t="str">
        <f>IF(C11=1,"Mayo","Noviembre")</f>
        <v>Noviembre</v>
      </c>
      <c r="H80" s="16" t="str">
        <f>IF(C11=1,"Junio","Diciembre")</f>
        <v>Diciembre</v>
      </c>
      <c r="I80" s="153" t="s">
        <v>67</v>
      </c>
    </row>
    <row r="81" spans="2:9" ht="21" hidden="1" customHeight="1" x14ac:dyDescent="0.25">
      <c r="B81" s="18" t="s">
        <v>89</v>
      </c>
      <c r="C81" s="128"/>
      <c r="D81" s="129"/>
      <c r="E81" s="129"/>
      <c r="F81" s="129"/>
      <c r="G81" s="129"/>
      <c r="H81" s="129"/>
      <c r="I81" s="95">
        <f>SUM(C81:H81)</f>
        <v>0</v>
      </c>
    </row>
    <row r="82" spans="2:9" ht="21" hidden="1" customHeight="1" x14ac:dyDescent="0.25">
      <c r="B82" s="19" t="s">
        <v>90</v>
      </c>
      <c r="C82" s="130"/>
      <c r="D82" s="131"/>
      <c r="E82" s="131"/>
      <c r="F82" s="131"/>
      <c r="G82" s="131"/>
      <c r="H82" s="131"/>
      <c r="I82" s="96">
        <f>SUM(C82:H82)</f>
        <v>0</v>
      </c>
    </row>
    <row r="83" spans="2:9" ht="21" hidden="1" customHeight="1" x14ac:dyDescent="0.25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hidden="1" customHeight="1" x14ac:dyDescent="0.25">
      <c r="B84" s="23" t="s">
        <v>59</v>
      </c>
      <c r="C84" s="157"/>
      <c r="D84" s="158"/>
      <c r="E84" s="158"/>
      <c r="F84" s="158"/>
      <c r="G84" s="158"/>
      <c r="H84" s="158"/>
      <c r="I84" s="155">
        <f>IF(IF(D76="Parcial",SUM(C84:H84),D78)=D78,IF(D76="Parcial",SUM(C84:H84),D78),"La suma de las metas parciales debe ser igual a la meta total")</f>
        <v>0</v>
      </c>
    </row>
    <row r="85" spans="2:9" ht="37.5" hidden="1" customHeight="1" thickBot="1" x14ac:dyDescent="0.3">
      <c r="B85" s="24" t="s">
        <v>68</v>
      </c>
      <c r="C85" s="132"/>
      <c r="D85" s="132"/>
      <c r="E85" s="132"/>
      <c r="F85" s="132"/>
      <c r="G85" s="132"/>
      <c r="H85" s="132"/>
      <c r="I85" s="156"/>
    </row>
    <row r="86" spans="2:9" ht="21" hidden="1" customHeight="1" thickBot="1" x14ac:dyDescent="0.3"/>
    <row r="87" spans="2:9" ht="21" hidden="1" customHeight="1" thickBot="1" x14ac:dyDescent="0.3">
      <c r="B87" s="9" t="s">
        <v>56</v>
      </c>
      <c r="C87" s="199" t="s">
        <v>203</v>
      </c>
      <c r="D87" s="222"/>
      <c r="E87" s="200"/>
      <c r="F87" s="277" t="s">
        <v>204</v>
      </c>
      <c r="G87" s="277"/>
      <c r="H87" s="277"/>
      <c r="I87" s="278"/>
    </row>
    <row r="88" spans="2:9" ht="42.95" hidden="1" customHeight="1" x14ac:dyDescent="0.25">
      <c r="B88" s="279">
        <v>5</v>
      </c>
      <c r="C88" s="10" t="s">
        <v>84</v>
      </c>
      <c r="D88" s="281"/>
      <c r="E88" s="282"/>
      <c r="I88" s="11"/>
    </row>
    <row r="89" spans="2:9" ht="21" hidden="1" customHeight="1" x14ac:dyDescent="0.25">
      <c r="B89" s="280"/>
      <c r="C89" s="12" t="s">
        <v>57</v>
      </c>
      <c r="D89" s="283"/>
      <c r="E89" s="284"/>
      <c r="I89" s="11"/>
    </row>
    <row r="90" spans="2:9" ht="21" hidden="1" customHeight="1" x14ac:dyDescent="0.25">
      <c r="B90" s="280"/>
      <c r="C90" s="12" t="s">
        <v>76</v>
      </c>
      <c r="D90" s="283"/>
      <c r="E90" s="284"/>
      <c r="I90" s="11"/>
    </row>
    <row r="91" spans="2:9" ht="21" hidden="1" customHeight="1" x14ac:dyDescent="0.25">
      <c r="B91" s="280"/>
      <c r="C91" s="12" t="s">
        <v>66</v>
      </c>
      <c r="D91" s="283"/>
      <c r="E91" s="284"/>
      <c r="I91" s="11"/>
    </row>
    <row r="92" spans="2:9" ht="33" hidden="1" customHeight="1" x14ac:dyDescent="0.25">
      <c r="B92" s="280"/>
      <c r="C92" s="12" t="s">
        <v>60</v>
      </c>
      <c r="D92" s="283"/>
      <c r="E92" s="284"/>
      <c r="I92" s="11"/>
    </row>
    <row r="93" spans="2:9" ht="21" hidden="1" customHeight="1" x14ac:dyDescent="0.25">
      <c r="B93" s="280"/>
      <c r="C93" s="12" t="s">
        <v>58</v>
      </c>
      <c r="D93" s="285"/>
      <c r="E93" s="286"/>
      <c r="I93" s="11"/>
    </row>
    <row r="94" spans="2:9" ht="21" hidden="1" customHeight="1" x14ac:dyDescent="0.25">
      <c r="B94" s="280"/>
      <c r="C94" s="154" t="s">
        <v>230</v>
      </c>
      <c r="D94" s="283"/>
      <c r="E94" s="284"/>
      <c r="I94" s="11"/>
    </row>
    <row r="95" spans="2:9" ht="21" hidden="1" customHeight="1" x14ac:dyDescent="0.25">
      <c r="B95" s="280"/>
      <c r="C95" s="154" t="s">
        <v>232</v>
      </c>
      <c r="D95" s="287"/>
      <c r="E95" s="288"/>
      <c r="I95" s="11"/>
    </row>
    <row r="96" spans="2:9" ht="21" hidden="1" customHeight="1" thickBot="1" x14ac:dyDescent="0.3">
      <c r="B96" s="280"/>
      <c r="C96" s="13" t="s">
        <v>229</v>
      </c>
      <c r="D96" s="289"/>
      <c r="E96" s="290"/>
      <c r="I96" s="11"/>
    </row>
    <row r="97" spans="2:9" ht="21" hidden="1" customHeight="1" thickBot="1" x14ac:dyDescent="0.3">
      <c r="B97" s="199" t="s">
        <v>205</v>
      </c>
      <c r="C97" s="222"/>
      <c r="D97" s="222"/>
      <c r="E97" s="222"/>
      <c r="F97" s="222"/>
      <c r="G97" s="222"/>
      <c r="H97" s="222"/>
      <c r="I97" s="200"/>
    </row>
    <row r="98" spans="2:9" ht="21" hidden="1" customHeight="1" thickBot="1" x14ac:dyDescent="0.3">
      <c r="B98" s="152" t="s">
        <v>64</v>
      </c>
      <c r="C98" s="15" t="str">
        <f>IF(C11=1,"Enero","Julio")</f>
        <v>Julio</v>
      </c>
      <c r="D98" s="16" t="str">
        <f>IF(C11=1,"Febrero","Agosto")</f>
        <v>Agosto</v>
      </c>
      <c r="E98" s="16" t="str">
        <f>IF(C11=1,"Marzo","Septiembre")</f>
        <v>Septiembre</v>
      </c>
      <c r="F98" s="16" t="str">
        <f>IF(C11=1,"Abril","Octubre")</f>
        <v>Octubre</v>
      </c>
      <c r="G98" s="16" t="str">
        <f>IF(C11=1,"Mayo","Noviembre")</f>
        <v>Noviembre</v>
      </c>
      <c r="H98" s="16" t="str">
        <f>IF(C11=1,"Junio","Diciembre")</f>
        <v>Diciembre</v>
      </c>
      <c r="I98" s="25" t="s">
        <v>67</v>
      </c>
    </row>
    <row r="99" spans="2:9" ht="21" hidden="1" customHeight="1" x14ac:dyDescent="0.25">
      <c r="B99" s="18" t="s">
        <v>89</v>
      </c>
      <c r="C99" s="128"/>
      <c r="D99" s="129"/>
      <c r="E99" s="129"/>
      <c r="F99" s="129"/>
      <c r="G99" s="129"/>
      <c r="H99" s="129"/>
      <c r="I99" s="95">
        <f>SUM(C99:H99)</f>
        <v>0</v>
      </c>
    </row>
    <row r="100" spans="2:9" ht="21" hidden="1" customHeight="1" x14ac:dyDescent="0.25">
      <c r="B100" s="19" t="s">
        <v>90</v>
      </c>
      <c r="C100" s="130"/>
      <c r="D100" s="131"/>
      <c r="E100" s="131"/>
      <c r="F100" s="131"/>
      <c r="G100" s="131"/>
      <c r="H100" s="131"/>
      <c r="I100" s="96">
        <f>SUM(C100:H100)</f>
        <v>0</v>
      </c>
    </row>
    <row r="101" spans="2:9" ht="21" hidden="1" customHeight="1" x14ac:dyDescent="0.25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hidden="1" customHeight="1" x14ac:dyDescent="0.25">
      <c r="B102" s="23" t="s">
        <v>59</v>
      </c>
      <c r="C102" s="157"/>
      <c r="D102" s="158"/>
      <c r="E102" s="158"/>
      <c r="F102" s="158"/>
      <c r="G102" s="158"/>
      <c r="H102" s="158"/>
      <c r="I102" s="155">
        <f>IF(IF(D94="Parcial",SUM(C102:H102),D96)=D96,IF(D94="Parcial",SUM(C102:H102),D96),"La suma de las metas parciales debe ser igual a la meta total")</f>
        <v>0</v>
      </c>
    </row>
    <row r="103" spans="2:9" ht="72" hidden="1" customHeight="1" thickBot="1" x14ac:dyDescent="0.3">
      <c r="B103" s="24" t="s">
        <v>68</v>
      </c>
      <c r="C103" s="132"/>
      <c r="D103" s="132"/>
      <c r="E103" s="132"/>
      <c r="F103" s="132"/>
      <c r="G103" s="132"/>
      <c r="H103" s="132"/>
      <c r="I103" s="156"/>
    </row>
    <row r="104" spans="2:9" ht="21" customHeight="1" x14ac:dyDescent="0.25"/>
    <row r="105" spans="2:9" ht="21" customHeight="1" thickBot="1" x14ac:dyDescent="0.3"/>
    <row r="106" spans="2:9" ht="33" customHeight="1" thickBot="1" x14ac:dyDescent="0.3">
      <c r="B106" s="184" t="s">
        <v>163</v>
      </c>
      <c r="C106" s="185"/>
      <c r="D106" s="185"/>
      <c r="E106" s="185"/>
      <c r="F106" s="185"/>
      <c r="G106" s="185"/>
      <c r="H106" s="185"/>
      <c r="I106" s="186"/>
    </row>
    <row r="107" spans="2:9" ht="36" customHeight="1" thickBot="1" x14ac:dyDescent="0.3">
      <c r="B107" s="199" t="s">
        <v>46</v>
      </c>
      <c r="C107" s="200"/>
      <c r="D107" s="9" t="s">
        <v>54</v>
      </c>
      <c r="E107" s="9" t="s">
        <v>164</v>
      </c>
      <c r="F107" s="9" t="s">
        <v>165</v>
      </c>
      <c r="G107" s="9" t="s">
        <v>53</v>
      </c>
      <c r="H107" s="199" t="s">
        <v>55</v>
      </c>
      <c r="I107" s="200"/>
    </row>
    <row r="108" spans="2:9" ht="21" customHeight="1" x14ac:dyDescent="0.25">
      <c r="B108" s="26" t="s">
        <v>157</v>
      </c>
      <c r="C108" s="27" t="s">
        <v>158</v>
      </c>
      <c r="D108" s="28">
        <f>IF(H27=0," ",I29/I30)</f>
        <v>1</v>
      </c>
      <c r="E108" s="166">
        <v>0.5</v>
      </c>
      <c r="F108" s="92">
        <f>IFERROR((D108*E108)*10," ")</f>
        <v>5</v>
      </c>
      <c r="G108" s="135"/>
      <c r="H108" s="256"/>
      <c r="I108" s="258"/>
    </row>
    <row r="109" spans="2:9" ht="21" customHeight="1" x14ac:dyDescent="0.25">
      <c r="B109" s="29" t="s">
        <v>159</v>
      </c>
      <c r="C109" s="30" t="s">
        <v>161</v>
      </c>
      <c r="D109" s="31" t="str">
        <f>IF(H45=0," ",I47/I48)</f>
        <v xml:space="preserve"> </v>
      </c>
      <c r="E109" s="167">
        <v>0.5</v>
      </c>
      <c r="F109" s="93" t="str">
        <f t="shared" ref="F109:F112" si="5">IFERROR((D109*E109)*10," ")</f>
        <v xml:space="preserve"> </v>
      </c>
      <c r="G109" s="136"/>
      <c r="H109" s="268"/>
      <c r="I109" s="270"/>
    </row>
    <row r="110" spans="2:9" ht="21" customHeight="1" x14ac:dyDescent="0.25">
      <c r="B110" s="29" t="s">
        <v>160</v>
      </c>
      <c r="C110" s="30" t="s">
        <v>162</v>
      </c>
      <c r="D110" s="31" t="str">
        <f>IF(H63=0," ",I65/I66)</f>
        <v xml:space="preserve"> </v>
      </c>
      <c r="E110" s="167"/>
      <c r="F110" s="93" t="str">
        <f t="shared" si="5"/>
        <v xml:space="preserve"> </v>
      </c>
      <c r="G110" s="136"/>
      <c r="H110" s="268"/>
      <c r="I110" s="270"/>
    </row>
    <row r="111" spans="2:9" ht="21" customHeight="1" x14ac:dyDescent="0.25">
      <c r="B111" s="29" t="s">
        <v>199</v>
      </c>
      <c r="C111" s="30" t="s">
        <v>201</v>
      </c>
      <c r="D111" s="31" t="str">
        <f>IF(H81=0," ",I83/I84)</f>
        <v xml:space="preserve"> </v>
      </c>
      <c r="E111" s="133"/>
      <c r="F111" s="93" t="str">
        <f t="shared" si="5"/>
        <v xml:space="preserve"> </v>
      </c>
      <c r="G111" s="136"/>
      <c r="H111" s="268"/>
      <c r="I111" s="270"/>
    </row>
    <row r="112" spans="2:9" ht="21" customHeight="1" thickBot="1" x14ac:dyDescent="0.3">
      <c r="B112" s="32" t="s">
        <v>200</v>
      </c>
      <c r="C112" s="33" t="s">
        <v>202</v>
      </c>
      <c r="D112" s="34" t="str">
        <f>IF(H99=0," ",I101/I102)</f>
        <v xml:space="preserve"> </v>
      </c>
      <c r="E112" s="134"/>
      <c r="F112" s="94" t="str">
        <f t="shared" si="5"/>
        <v xml:space="preserve"> </v>
      </c>
      <c r="G112" s="137"/>
      <c r="H112" s="294"/>
      <c r="I112" s="295"/>
    </row>
    <row r="113" spans="2:6" ht="36.950000000000003" customHeight="1" thickBot="1" x14ac:dyDescent="0.3">
      <c r="B113" s="291" t="s">
        <v>193</v>
      </c>
      <c r="C113" s="292"/>
      <c r="D113" s="293"/>
      <c r="E113" s="104">
        <f>SUM(E108:E112)</f>
        <v>1</v>
      </c>
      <c r="F113" s="105">
        <f>SUM(F108:F112)</f>
        <v>5</v>
      </c>
    </row>
    <row r="114" spans="2:6" ht="21" customHeight="1" x14ac:dyDescent="0.25"/>
    <row r="115" spans="2:6" ht="21" customHeight="1" x14ac:dyDescent="0.25"/>
    <row r="116" spans="2:6" ht="21" customHeight="1" x14ac:dyDescent="0.25"/>
    <row r="117" spans="2:6" ht="21" customHeight="1" x14ac:dyDescent="0.25"/>
    <row r="118" spans="2:6" ht="21" customHeight="1" x14ac:dyDescent="0.25"/>
    <row r="119" spans="2:6" ht="21" customHeight="1" x14ac:dyDescent="0.25"/>
    <row r="120" spans="2:6" ht="21" customHeight="1" x14ac:dyDescent="0.25"/>
    <row r="121" spans="2:6" ht="21" customHeight="1" x14ac:dyDescent="0.25"/>
    <row r="122" spans="2:6" ht="21" customHeight="1" x14ac:dyDescent="0.25"/>
  </sheetData>
  <sheetProtection formatCells="0" formatColumns="0" formatRows="0"/>
  <dataConsolidate/>
  <mergeCells count="89">
    <mergeCell ref="B13:I13"/>
    <mergeCell ref="D18:E18"/>
    <mergeCell ref="D19:E19"/>
    <mergeCell ref="D20:E20"/>
    <mergeCell ref="D21:E21"/>
    <mergeCell ref="C15:E15"/>
    <mergeCell ref="B25:I25"/>
    <mergeCell ref="F15:I15"/>
    <mergeCell ref="D16:E16"/>
    <mergeCell ref="D17:E17"/>
    <mergeCell ref="B16:B24"/>
    <mergeCell ref="D22:E22"/>
    <mergeCell ref="D23:E23"/>
    <mergeCell ref="D24:E24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</mergeCells>
  <conditionalFormatting sqref="E113">
    <cfRule type="cellIs" dxfId="17" priority="10" operator="equal">
      <formula>1</formula>
    </cfRule>
    <cfRule type="cellIs" dxfId="16" priority="11" operator="between">
      <formula>0.01</formula>
      <formula>0.99</formula>
    </cfRule>
    <cfRule type="cellIs" dxfId="15" priority="12" operator="equal">
      <formula>0</formula>
    </cfRule>
    <cfRule type="cellIs" dxfId="14" priority="13" operator="greaterThan">
      <formula>1</formula>
    </cfRule>
  </conditionalFormatting>
  <conditionalFormatting sqref="I30">
    <cfRule type="cellIs" dxfId="13" priority="5" operator="equal">
      <formula>"La suma de las metas parciales debe ser igual a la meta total"</formula>
    </cfRule>
  </conditionalFormatting>
  <conditionalFormatting sqref="I48">
    <cfRule type="cellIs" dxfId="12" priority="4" operator="equal">
      <formula>"La suma de las metas parciales debe ser igual a la meta total"</formula>
    </cfRule>
  </conditionalFormatting>
  <conditionalFormatting sqref="I66">
    <cfRule type="cellIs" dxfId="11" priority="3" operator="equal">
      <formula>"La suma de las metas parciales debe ser igual a la meta total"</formula>
    </cfRule>
  </conditionalFormatting>
  <conditionalFormatting sqref="I84">
    <cfRule type="cellIs" dxfId="10" priority="2" operator="equal">
      <formula>"La suma de las metas parciales debe ser igual a la meta total"</formula>
    </cfRule>
  </conditionalFormatting>
  <conditionalFormatting sqref="I102">
    <cfRule type="cellIs" dxfId="9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4" zoomScale="130" zoomScaleNormal="130" workbookViewId="0">
      <selection activeCell="H17" sqref="H17"/>
    </sheetView>
  </sheetViews>
  <sheetFormatPr baseColWidth="10" defaultColWidth="11.42578125" defaultRowHeight="12.75" x14ac:dyDescent="0.25"/>
  <cols>
    <col min="1" max="1" width="7.7109375" style="2" customWidth="1"/>
    <col min="2" max="2" width="17.85546875" style="2" customWidth="1"/>
    <col min="3" max="4" width="33.7109375" style="2" customWidth="1"/>
    <col min="5" max="5" width="26" style="2" customWidth="1"/>
    <col min="6" max="8" width="33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25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25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">
      <c r="B5" s="198"/>
      <c r="C5" s="178" t="s">
        <v>1</v>
      </c>
      <c r="D5" s="179"/>
      <c r="E5" s="179"/>
      <c r="F5" s="179"/>
      <c r="G5" s="180"/>
      <c r="H5" s="38" t="s">
        <v>188</v>
      </c>
    </row>
    <row r="6" spans="2:8" ht="21" customHeight="1" thickBot="1" x14ac:dyDescent="0.3"/>
    <row r="7" spans="2:8" ht="36.75" customHeight="1" thickBot="1" x14ac:dyDescent="0.3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25">
      <c r="B8" s="4" t="s">
        <v>7</v>
      </c>
      <c r="C8" s="296" t="str">
        <f>IF('1 Datos Básicos'!C8=0," ",'1 Datos Básicos'!C8)</f>
        <v>Oficina Asesora de Planeación - Grupo de Arquitectura de Negocio y del SGI</v>
      </c>
      <c r="D8" s="297"/>
      <c r="E8" s="297"/>
      <c r="F8" s="297"/>
      <c r="G8" s="297"/>
      <c r="H8" s="298"/>
    </row>
    <row r="9" spans="2:8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25">
      <c r="B10" s="5" t="s">
        <v>9</v>
      </c>
      <c r="C10" s="299">
        <f>IF('1 Datos Básicos'!C10=0," ",'1 Datos Básicos'!C10)</f>
        <v>2017</v>
      </c>
      <c r="D10" s="300"/>
      <c r="E10" s="300"/>
      <c r="F10" s="300"/>
      <c r="G10" s="300"/>
      <c r="H10" s="301"/>
    </row>
    <row r="11" spans="2:8" ht="33" customHeight="1" thickBot="1" x14ac:dyDescent="0.3">
      <c r="B11" s="6" t="s">
        <v>10</v>
      </c>
      <c r="C11" s="302">
        <f>IF('1 Datos Básicos'!C11=0," ",'1 Datos Básicos'!C11)</f>
        <v>2</v>
      </c>
      <c r="D11" s="303"/>
      <c r="E11" s="303"/>
      <c r="F11" s="303"/>
      <c r="G11" s="303"/>
      <c r="H11" s="304"/>
    </row>
    <row r="12" spans="2:8" ht="39.75" customHeight="1" thickBot="1" x14ac:dyDescent="0.3"/>
    <row r="13" spans="2:8" s="7" customFormat="1" ht="44.25" customHeight="1" thickBot="1" x14ac:dyDescent="0.3">
      <c r="B13" s="184" t="s">
        <v>221</v>
      </c>
      <c r="C13" s="185"/>
      <c r="D13" s="185"/>
      <c r="E13" s="185"/>
      <c r="F13" s="185"/>
      <c r="G13" s="185"/>
      <c r="H13" s="186"/>
    </row>
    <row r="14" spans="2:8" ht="33.75" customHeight="1" thickBot="1" x14ac:dyDescent="0.3">
      <c r="B14" s="14" t="s">
        <v>167</v>
      </c>
      <c r="C14" s="311" t="s">
        <v>166</v>
      </c>
      <c r="D14" s="311"/>
      <c r="E14" s="14" t="s">
        <v>168</v>
      </c>
      <c r="F14" s="311" t="s">
        <v>169</v>
      </c>
      <c r="G14" s="311"/>
      <c r="H14" s="14" t="s">
        <v>170</v>
      </c>
    </row>
    <row r="15" spans="2:8" ht="42.95" customHeight="1" x14ac:dyDescent="0.25">
      <c r="B15" s="60">
        <v>1</v>
      </c>
      <c r="C15" s="312" t="s">
        <v>260</v>
      </c>
      <c r="D15" s="313"/>
      <c r="E15" s="138" t="s">
        <v>179</v>
      </c>
      <c r="F15" s="313" t="s">
        <v>262</v>
      </c>
      <c r="G15" s="313"/>
      <c r="H15" s="138" t="s">
        <v>264</v>
      </c>
    </row>
    <row r="16" spans="2:8" ht="42.95" customHeight="1" x14ac:dyDescent="0.25">
      <c r="B16" s="61">
        <v>2</v>
      </c>
      <c r="C16" s="259" t="s">
        <v>261</v>
      </c>
      <c r="D16" s="261"/>
      <c r="E16" s="139" t="s">
        <v>178</v>
      </c>
      <c r="F16" s="259" t="s">
        <v>263</v>
      </c>
      <c r="G16" s="261"/>
      <c r="H16" s="139" t="s">
        <v>264</v>
      </c>
    </row>
    <row r="17" spans="2:8" ht="42.95" customHeight="1" x14ac:dyDescent="0.3">
      <c r="B17" s="61">
        <v>3</v>
      </c>
      <c r="C17" s="259"/>
      <c r="D17" s="261"/>
      <c r="E17" s="139"/>
      <c r="F17" s="259"/>
      <c r="G17" s="261"/>
      <c r="H17" s="139"/>
    </row>
    <row r="18" spans="2:8" ht="42.95" customHeight="1" x14ac:dyDescent="0.25">
      <c r="B18" s="62">
        <v>4</v>
      </c>
      <c r="C18" s="310"/>
      <c r="D18" s="310"/>
      <c r="E18" s="139"/>
      <c r="F18" s="310"/>
      <c r="G18" s="310"/>
      <c r="H18" s="140"/>
    </row>
    <row r="19" spans="2:8" ht="42.95" customHeight="1" x14ac:dyDescent="0.25">
      <c r="B19" s="63">
        <v>5</v>
      </c>
      <c r="C19" s="259"/>
      <c r="D19" s="261"/>
      <c r="E19" s="139"/>
      <c r="F19" s="259"/>
      <c r="G19" s="261"/>
      <c r="H19" s="141"/>
    </row>
    <row r="20" spans="2:8" ht="42.95" customHeight="1" x14ac:dyDescent="0.3">
      <c r="B20" s="63">
        <v>6</v>
      </c>
      <c r="C20" s="259"/>
      <c r="D20" s="261"/>
      <c r="E20" s="139"/>
      <c r="F20" s="259"/>
      <c r="G20" s="261"/>
      <c r="H20" s="141"/>
    </row>
    <row r="21" spans="2:8" ht="42.95" customHeight="1" thickBot="1" x14ac:dyDescent="0.3">
      <c r="B21" s="64">
        <v>7</v>
      </c>
      <c r="C21" s="314"/>
      <c r="D21" s="314"/>
      <c r="E21" s="142"/>
      <c r="F21" s="314"/>
      <c r="G21" s="314"/>
      <c r="H21" s="143"/>
    </row>
    <row r="22" spans="2:8" ht="21" customHeight="1" x14ac:dyDescent="0.25"/>
  </sheetData>
  <sheetProtection password="EA5B" sheet="1" objects="1" scenarios="1" formatCells="0" formatColumns="0" formatRows="0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5:E21">
    <cfRule type="cellIs" dxfId="8" priority="5" operator="equal">
      <formula>"Medio"</formula>
    </cfRule>
    <cfRule type="cellIs" dxfId="7" priority="6" operator="equal">
      <formula>"Bajo"</formula>
    </cfRule>
  </conditionalFormatting>
  <conditionalFormatting sqref="E15:E21">
    <cfRule type="cellIs" dxfId="6" priority="3" operator="equal">
      <formula>"Alto"</formula>
    </cfRule>
  </conditionalFormatting>
  <conditionalFormatting sqref="E15:E21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90" zoomScaleNormal="90" workbookViewId="0">
      <selection activeCell="C17" sqref="C17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4" width="33.7109375" style="2" customWidth="1"/>
    <col min="5" max="5" width="21.28515625" style="2" customWidth="1"/>
    <col min="6" max="6" width="33.7109375" style="2" customWidth="1"/>
    <col min="7" max="7" width="21.85546875" style="2" customWidth="1"/>
    <col min="8" max="8" width="28.570312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25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25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">
      <c r="B5" s="198"/>
      <c r="C5" s="178" t="s">
        <v>1</v>
      </c>
      <c r="D5" s="179"/>
      <c r="E5" s="179"/>
      <c r="F5" s="179"/>
      <c r="G5" s="180"/>
      <c r="H5" s="38" t="s">
        <v>189</v>
      </c>
    </row>
    <row r="6" spans="2:8" ht="21" customHeight="1" thickBot="1" x14ac:dyDescent="0.3"/>
    <row r="7" spans="2:8" ht="36.75" customHeight="1" thickBot="1" x14ac:dyDescent="0.3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25">
      <c r="B8" s="4" t="s">
        <v>7</v>
      </c>
      <c r="C8" s="296" t="str">
        <f>IF('1 Datos Básicos'!C8=0," ",'1 Datos Básicos'!C8)</f>
        <v>Oficina Asesora de Planeación - Grupo de Arquitectura de Negocio y del SGI</v>
      </c>
      <c r="D8" s="297"/>
      <c r="E8" s="297"/>
      <c r="F8" s="297"/>
      <c r="G8" s="297"/>
      <c r="H8" s="298"/>
    </row>
    <row r="9" spans="2:8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25">
      <c r="B10" s="5" t="s">
        <v>9</v>
      </c>
      <c r="C10" s="299">
        <f>IF('1 Datos Básicos'!C10=0," ",'1 Datos Básicos'!C10)</f>
        <v>2017</v>
      </c>
      <c r="D10" s="300"/>
      <c r="E10" s="300"/>
      <c r="F10" s="300"/>
      <c r="G10" s="300"/>
      <c r="H10" s="301"/>
    </row>
    <row r="11" spans="2:8" ht="33" customHeight="1" thickBot="1" x14ac:dyDescent="0.3">
      <c r="B11" s="6" t="s">
        <v>10</v>
      </c>
      <c r="C11" s="302">
        <f>IF('1 Datos Básicos'!C11=0," ",'1 Datos Básicos'!C11)</f>
        <v>2</v>
      </c>
      <c r="D11" s="303"/>
      <c r="E11" s="303"/>
      <c r="F11" s="303"/>
      <c r="G11" s="303"/>
      <c r="H11" s="304"/>
    </row>
    <row r="12" spans="2:8" ht="39.75" customHeight="1" thickBot="1" x14ac:dyDescent="0.3"/>
    <row r="13" spans="2:8" s="7" customFormat="1" ht="44.25" customHeight="1" thickBot="1" x14ac:dyDescent="0.3">
      <c r="B13" s="184" t="s">
        <v>171</v>
      </c>
      <c r="C13" s="185"/>
      <c r="D13" s="185"/>
      <c r="E13" s="185"/>
      <c r="F13" s="185"/>
      <c r="G13" s="185"/>
      <c r="H13" s="186"/>
    </row>
    <row r="14" spans="2:8" ht="33.75" customHeight="1" thickBot="1" x14ac:dyDescent="0.3">
      <c r="B14" s="14" t="s">
        <v>172</v>
      </c>
      <c r="C14" s="14" t="s">
        <v>175</v>
      </c>
      <c r="D14" s="14" t="s">
        <v>173</v>
      </c>
      <c r="E14" s="14" t="s">
        <v>174</v>
      </c>
      <c r="F14" s="14" t="s">
        <v>222</v>
      </c>
      <c r="G14" s="315" t="s">
        <v>176</v>
      </c>
      <c r="H14" s="316"/>
    </row>
    <row r="15" spans="2:8" ht="36.950000000000003" customHeight="1" x14ac:dyDescent="0.3">
      <c r="B15" s="144" t="s">
        <v>184</v>
      </c>
      <c r="C15" s="145"/>
      <c r="D15" s="146"/>
      <c r="E15" s="138"/>
      <c r="F15" s="146"/>
      <c r="G15" s="254"/>
      <c r="H15" s="255"/>
    </row>
    <row r="16" spans="2:8" ht="36.950000000000003" customHeight="1" x14ac:dyDescent="0.25">
      <c r="B16" s="147"/>
      <c r="C16" s="136"/>
      <c r="D16" s="136"/>
      <c r="E16" s="139"/>
      <c r="F16" s="136"/>
      <c r="G16" s="260"/>
      <c r="H16" s="261"/>
    </row>
    <row r="17" spans="2:8" ht="36.950000000000003" customHeight="1" x14ac:dyDescent="0.25">
      <c r="B17" s="147"/>
      <c r="C17" s="136"/>
      <c r="D17" s="136"/>
      <c r="E17" s="139"/>
      <c r="F17" s="136"/>
      <c r="G17" s="260"/>
      <c r="H17" s="261"/>
    </row>
    <row r="18" spans="2:8" ht="36.950000000000003" customHeight="1" x14ac:dyDescent="0.25">
      <c r="B18" s="147"/>
      <c r="C18" s="136"/>
      <c r="D18" s="136"/>
      <c r="E18" s="140"/>
      <c r="F18" s="136"/>
      <c r="G18" s="260"/>
      <c r="H18" s="261"/>
    </row>
    <row r="19" spans="2:8" ht="36.950000000000003" customHeight="1" x14ac:dyDescent="0.3">
      <c r="B19" s="147"/>
      <c r="C19" s="136"/>
      <c r="D19" s="136"/>
      <c r="E19" s="141"/>
      <c r="F19" s="136"/>
      <c r="G19" s="260"/>
      <c r="H19" s="261"/>
    </row>
    <row r="20" spans="2:8" ht="36.950000000000003" customHeight="1" x14ac:dyDescent="0.3">
      <c r="B20" s="147"/>
      <c r="C20" s="136"/>
      <c r="D20" s="136"/>
      <c r="E20" s="141"/>
      <c r="F20" s="136"/>
      <c r="G20" s="260"/>
      <c r="H20" s="261"/>
    </row>
    <row r="21" spans="2:8" ht="36.950000000000003" customHeight="1" thickBot="1" x14ac:dyDescent="0.35">
      <c r="B21" s="148"/>
      <c r="C21" s="137"/>
      <c r="D21" s="137"/>
      <c r="E21" s="143"/>
      <c r="F21" s="137"/>
      <c r="G21" s="263"/>
      <c r="H21" s="264"/>
    </row>
    <row r="22" spans="2:8" ht="21" customHeight="1" x14ac:dyDescent="0.3"/>
  </sheetData>
  <sheetProtection password="EA5B" sheet="1" objects="1" scenarios="1" formatCells="0" formatColumns="0" formatRows="0"/>
  <mergeCells count="19">
    <mergeCell ref="B7:H7"/>
    <mergeCell ref="B2:B5"/>
    <mergeCell ref="C2:G2"/>
    <mergeCell ref="C3:G3"/>
    <mergeCell ref="C4:G4"/>
    <mergeCell ref="C5:G5"/>
    <mergeCell ref="G20:H20"/>
    <mergeCell ref="G21:H21"/>
    <mergeCell ref="C8:H8"/>
    <mergeCell ref="C9:H9"/>
    <mergeCell ref="C10:H10"/>
    <mergeCell ref="C11:H11"/>
    <mergeCell ref="G14:H14"/>
    <mergeCell ref="G15:H15"/>
    <mergeCell ref="G16:H16"/>
    <mergeCell ref="G17:H17"/>
    <mergeCell ref="G18:H18"/>
    <mergeCell ref="G19:H19"/>
    <mergeCell ref="B13:H13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0" zoomScale="90" zoomScaleNormal="90" workbookViewId="0">
      <selection activeCell="D16" sqref="D16"/>
    </sheetView>
  </sheetViews>
  <sheetFormatPr baseColWidth="10" defaultColWidth="11.42578125" defaultRowHeight="12.75" x14ac:dyDescent="0.25"/>
  <cols>
    <col min="1" max="1" width="7.7109375" style="2" customWidth="1"/>
    <col min="2" max="2" width="21" style="2" customWidth="1"/>
    <col min="3" max="3" width="18.42578125" style="2" customWidth="1"/>
    <col min="4" max="4" width="20.7109375" style="2" customWidth="1"/>
    <col min="5" max="5" width="19.7109375" style="2" customWidth="1"/>
    <col min="6" max="6" width="16" style="2" customWidth="1"/>
    <col min="7" max="8" width="37.7109375" style="2" customWidth="1"/>
    <col min="9" max="9" width="7.7109375" style="2" customWidth="1"/>
    <col min="10" max="16384" width="11.42578125" style="2"/>
  </cols>
  <sheetData>
    <row r="1" spans="2:8" ht="21" customHeight="1" thickBot="1" x14ac:dyDescent="0.3"/>
    <row r="2" spans="2:8" ht="21" customHeight="1" x14ac:dyDescent="0.25">
      <c r="B2" s="196"/>
      <c r="C2" s="172" t="s">
        <v>0</v>
      </c>
      <c r="D2" s="173"/>
      <c r="E2" s="173"/>
      <c r="F2" s="173"/>
      <c r="G2" s="174"/>
      <c r="H2" s="36" t="s">
        <v>2</v>
      </c>
    </row>
    <row r="3" spans="2:8" ht="21" customHeight="1" x14ac:dyDescent="0.25">
      <c r="B3" s="197"/>
      <c r="C3" s="175" t="s">
        <v>5</v>
      </c>
      <c r="D3" s="176"/>
      <c r="E3" s="176"/>
      <c r="F3" s="176"/>
      <c r="G3" s="177"/>
      <c r="H3" s="37" t="s">
        <v>4</v>
      </c>
    </row>
    <row r="4" spans="2:8" ht="21" customHeight="1" x14ac:dyDescent="0.25">
      <c r="B4" s="197"/>
      <c r="C4" s="175" t="s">
        <v>3</v>
      </c>
      <c r="D4" s="176"/>
      <c r="E4" s="176"/>
      <c r="F4" s="176"/>
      <c r="G4" s="177"/>
      <c r="H4" s="37" t="s">
        <v>6</v>
      </c>
    </row>
    <row r="5" spans="2:8" ht="21" customHeight="1" thickBot="1" x14ac:dyDescent="0.3">
      <c r="B5" s="198"/>
      <c r="C5" s="178" t="s">
        <v>1</v>
      </c>
      <c r="D5" s="179"/>
      <c r="E5" s="179"/>
      <c r="F5" s="179"/>
      <c r="G5" s="180"/>
      <c r="H5" s="38" t="s">
        <v>190</v>
      </c>
    </row>
    <row r="6" spans="2:8" ht="21" customHeight="1" thickBot="1" x14ac:dyDescent="0.3"/>
    <row r="7" spans="2:8" ht="36.75" customHeight="1" thickBot="1" x14ac:dyDescent="0.3">
      <c r="B7" s="184" t="s">
        <v>11</v>
      </c>
      <c r="C7" s="185"/>
      <c r="D7" s="185"/>
      <c r="E7" s="185"/>
      <c r="F7" s="185"/>
      <c r="G7" s="185"/>
      <c r="H7" s="186"/>
    </row>
    <row r="8" spans="2:8" ht="33" customHeight="1" x14ac:dyDescent="0.25">
      <c r="B8" s="4" t="s">
        <v>7</v>
      </c>
      <c r="C8" s="296" t="str">
        <f>IF('1 Datos Básicos'!C8=0," ",'1 Datos Básicos'!C8)</f>
        <v>Oficina Asesora de Planeación - Grupo de Arquitectura de Negocio y del SGI</v>
      </c>
      <c r="D8" s="297"/>
      <c r="E8" s="297"/>
      <c r="F8" s="297"/>
      <c r="G8" s="297"/>
      <c r="H8" s="298"/>
    </row>
    <row r="9" spans="2:8" ht="33" customHeight="1" x14ac:dyDescent="0.25">
      <c r="B9" s="5" t="s">
        <v>8</v>
      </c>
      <c r="C9" s="299" t="str">
        <f>IF('1 Datos Básicos'!C9=0," ",'1 Datos Básicos'!C9)</f>
        <v>Bogotá</v>
      </c>
      <c r="D9" s="300"/>
      <c r="E9" s="300"/>
      <c r="F9" s="300"/>
      <c r="G9" s="300"/>
      <c r="H9" s="301"/>
    </row>
    <row r="10" spans="2:8" ht="33" customHeight="1" x14ac:dyDescent="0.25">
      <c r="B10" s="5" t="s">
        <v>9</v>
      </c>
      <c r="C10" s="299">
        <f>IF('1 Datos Básicos'!C10=0," ",'1 Datos Básicos'!C10)</f>
        <v>2017</v>
      </c>
      <c r="D10" s="300"/>
      <c r="E10" s="300"/>
      <c r="F10" s="300"/>
      <c r="G10" s="300"/>
      <c r="H10" s="301"/>
    </row>
    <row r="11" spans="2:8" ht="33" customHeight="1" thickBot="1" x14ac:dyDescent="0.3">
      <c r="B11" s="6" t="s">
        <v>10</v>
      </c>
      <c r="C11" s="302">
        <f>IF('1 Datos Básicos'!C11=0," ",'1 Datos Básicos'!C11)</f>
        <v>2</v>
      </c>
      <c r="D11" s="303"/>
      <c r="E11" s="303"/>
      <c r="F11" s="303"/>
      <c r="G11" s="303"/>
      <c r="H11" s="304"/>
    </row>
    <row r="12" spans="2:8" ht="39.75" customHeight="1" thickBot="1" x14ac:dyDescent="0.3"/>
    <row r="13" spans="2:8" s="7" customFormat="1" ht="44.25" customHeight="1" thickBot="1" x14ac:dyDescent="0.3">
      <c r="B13" s="184" t="s">
        <v>195</v>
      </c>
      <c r="C13" s="185"/>
      <c r="D13" s="185"/>
      <c r="E13" s="185"/>
      <c r="F13" s="185"/>
      <c r="G13" s="185"/>
      <c r="H13" s="186"/>
    </row>
    <row r="14" spans="2:8" ht="33.75" customHeight="1" thickBot="1" x14ac:dyDescent="0.3">
      <c r="B14" s="309" t="s">
        <v>46</v>
      </c>
      <c r="C14" s="315"/>
      <c r="D14" s="14" t="s">
        <v>191</v>
      </c>
      <c r="E14" s="14" t="s">
        <v>192</v>
      </c>
      <c r="F14" s="56" t="s">
        <v>165</v>
      </c>
      <c r="G14" s="14" t="s">
        <v>53</v>
      </c>
      <c r="H14" s="17" t="s">
        <v>55</v>
      </c>
    </row>
    <row r="15" spans="2:8" ht="72.95" customHeight="1" x14ac:dyDescent="0.25">
      <c r="B15" s="317" t="s">
        <v>223</v>
      </c>
      <c r="C15" s="318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38"/>
      <c r="H15" s="149"/>
    </row>
    <row r="16" spans="2:8" ht="72.95" customHeight="1" thickBot="1" x14ac:dyDescent="0.3">
      <c r="B16" s="319" t="s">
        <v>224</v>
      </c>
      <c r="C16" s="320"/>
      <c r="D16" s="58">
        <f>IF('3 Indicadores'!F113=0," ",'3 Indicadores'!F113)</f>
        <v>5</v>
      </c>
      <c r="E16" s="59">
        <v>0.1</v>
      </c>
      <c r="F16" s="106">
        <f>IFERROR(D16*E16," ")</f>
        <v>0.5</v>
      </c>
      <c r="G16" s="143"/>
      <c r="H16" s="150"/>
    </row>
    <row r="17" spans="2:6" ht="30" customHeight="1" thickBot="1" x14ac:dyDescent="0.3">
      <c r="B17" s="199" t="s">
        <v>194</v>
      </c>
      <c r="C17" s="222"/>
      <c r="D17" s="200"/>
      <c r="E17" s="35">
        <f>SUM(E15:E16)</f>
        <v>1</v>
      </c>
      <c r="F17" s="107">
        <f>SUM(F15:F16)</f>
        <v>0.5</v>
      </c>
    </row>
    <row r="18" spans="2:6" ht="21" customHeight="1" x14ac:dyDescent="0.25"/>
  </sheetData>
  <sheetProtection password="EA5B" sheet="1" objects="1" scenarios="1" formatCells="0" formatColumns="0" formatRows="0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E10" workbookViewId="0">
      <selection activeCell="J17" sqref="J17"/>
    </sheetView>
  </sheetViews>
  <sheetFormatPr baseColWidth="10" defaultColWidth="11.42578125" defaultRowHeight="21" customHeight="1" x14ac:dyDescent="0.25"/>
  <cols>
    <col min="1" max="1" width="11.42578125" style="42"/>
    <col min="2" max="2" width="19.5703125" style="42" customWidth="1"/>
    <col min="3" max="3" width="44.28515625" style="42" customWidth="1"/>
    <col min="4" max="4" width="62" style="42" customWidth="1"/>
    <col min="5" max="9" width="11.42578125" style="42"/>
    <col min="10" max="10" width="29.7109375" style="42" customWidth="1"/>
    <col min="11" max="11" width="60.7109375" style="42" customWidth="1"/>
    <col min="12" max="13" width="11.42578125" style="42"/>
    <col min="14" max="14" width="48.28515625" style="42" customWidth="1"/>
    <col min="15" max="16384" width="11.42578125" style="42"/>
  </cols>
  <sheetData>
    <row r="12" spans="1:14" ht="12.75" x14ac:dyDescent="0.25"/>
    <row r="13" spans="1:14" ht="39.75" customHeight="1" x14ac:dyDescent="0.25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25">
      <c r="B14" s="48">
        <v>0</v>
      </c>
      <c r="C14" s="49" t="s">
        <v>21</v>
      </c>
      <c r="D14" s="50" t="s">
        <v>28</v>
      </c>
      <c r="J14" s="51"/>
      <c r="L14" s="51"/>
      <c r="N14" s="51"/>
    </row>
    <row r="15" spans="1:14" ht="21" customHeight="1" x14ac:dyDescent="0.25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102</v>
      </c>
    </row>
    <row r="16" spans="1:14" ht="21" customHeight="1" x14ac:dyDescent="0.25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103</v>
      </c>
    </row>
    <row r="17" spans="2:14" ht="21" customHeight="1" x14ac:dyDescent="0.25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104</v>
      </c>
    </row>
    <row r="18" spans="2:14" ht="21" customHeight="1" x14ac:dyDescent="0.25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105</v>
      </c>
    </row>
    <row r="19" spans="2:14" ht="21" customHeight="1" x14ac:dyDescent="0.25">
      <c r="B19" s="48">
        <v>1.4E-2</v>
      </c>
      <c r="C19" s="49" t="s">
        <v>19</v>
      </c>
      <c r="D19" s="50" t="s">
        <v>28</v>
      </c>
      <c r="N19" s="51" t="s">
        <v>106</v>
      </c>
    </row>
    <row r="20" spans="2:14" ht="21" customHeight="1" x14ac:dyDescent="0.25">
      <c r="B20" s="48">
        <v>1.4999999999999999E-2</v>
      </c>
      <c r="C20" s="49" t="s">
        <v>19</v>
      </c>
      <c r="D20" s="50" t="s">
        <v>28</v>
      </c>
      <c r="N20" s="51" t="s">
        <v>107</v>
      </c>
    </row>
    <row r="21" spans="2:14" ht="21" customHeight="1" x14ac:dyDescent="0.25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108</v>
      </c>
    </row>
    <row r="22" spans="2:14" ht="21" customHeight="1" x14ac:dyDescent="0.25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109</v>
      </c>
    </row>
    <row r="23" spans="2:14" ht="21" customHeight="1" x14ac:dyDescent="0.25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110</v>
      </c>
    </row>
    <row r="24" spans="2:14" ht="21" customHeight="1" x14ac:dyDescent="0.25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111</v>
      </c>
    </row>
    <row r="25" spans="2:14" ht="21" customHeight="1" x14ac:dyDescent="0.25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112</v>
      </c>
    </row>
    <row r="26" spans="2:14" ht="21" customHeight="1" x14ac:dyDescent="0.25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113</v>
      </c>
    </row>
    <row r="27" spans="2:14" ht="21" customHeight="1" x14ac:dyDescent="0.25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114</v>
      </c>
    </row>
    <row r="28" spans="2:14" ht="21" customHeight="1" x14ac:dyDescent="0.25">
      <c r="B28" s="48">
        <v>2.3E-2</v>
      </c>
      <c r="C28" s="49" t="s">
        <v>19</v>
      </c>
      <c r="D28" s="50" t="s">
        <v>28</v>
      </c>
      <c r="J28" s="51" t="s">
        <v>225</v>
      </c>
      <c r="L28" s="52"/>
      <c r="N28" s="51" t="s">
        <v>115</v>
      </c>
    </row>
    <row r="29" spans="2:14" ht="21" customHeight="1" x14ac:dyDescent="0.25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116</v>
      </c>
    </row>
    <row r="30" spans="2:14" ht="21" customHeight="1" x14ac:dyDescent="0.25">
      <c r="B30" s="48">
        <v>2.5000000000000001E-2</v>
      </c>
      <c r="C30" s="49" t="s">
        <v>19</v>
      </c>
      <c r="D30" s="50" t="s">
        <v>28</v>
      </c>
      <c r="N30" s="51" t="s">
        <v>117</v>
      </c>
    </row>
    <row r="31" spans="2:14" ht="21" customHeight="1" x14ac:dyDescent="0.25">
      <c r="B31" s="48">
        <v>2.5999999999999999E-2</v>
      </c>
      <c r="C31" s="49" t="s">
        <v>19</v>
      </c>
      <c r="D31" s="50" t="s">
        <v>28</v>
      </c>
      <c r="N31" s="51" t="s">
        <v>118</v>
      </c>
    </row>
    <row r="32" spans="2:14" ht="21" customHeight="1" x14ac:dyDescent="0.25">
      <c r="B32" s="48">
        <v>2.7E-2</v>
      </c>
      <c r="C32" s="49" t="s">
        <v>19</v>
      </c>
      <c r="D32" s="50" t="s">
        <v>28</v>
      </c>
      <c r="J32" s="47" t="s">
        <v>155</v>
      </c>
      <c r="L32" s="47" t="s">
        <v>156</v>
      </c>
      <c r="N32" s="51" t="s">
        <v>119</v>
      </c>
    </row>
    <row r="33" spans="2:14" ht="21" customHeight="1" x14ac:dyDescent="0.25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120</v>
      </c>
    </row>
    <row r="34" spans="2:14" ht="21" customHeight="1" x14ac:dyDescent="0.25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121</v>
      </c>
    </row>
    <row r="35" spans="2:14" ht="21" customHeight="1" x14ac:dyDescent="0.25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122</v>
      </c>
    </row>
    <row r="36" spans="2:14" ht="21" customHeight="1" x14ac:dyDescent="0.25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123</v>
      </c>
    </row>
    <row r="37" spans="2:14" ht="21" customHeight="1" x14ac:dyDescent="0.25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124</v>
      </c>
    </row>
    <row r="38" spans="2:14" ht="21" customHeight="1" x14ac:dyDescent="0.25">
      <c r="B38" s="48">
        <v>3.3000000000000002E-2</v>
      </c>
      <c r="C38" s="49" t="s">
        <v>19</v>
      </c>
      <c r="D38" s="50" t="s">
        <v>28</v>
      </c>
      <c r="J38" s="43"/>
      <c r="N38" s="51" t="s">
        <v>125</v>
      </c>
    </row>
    <row r="39" spans="2:14" ht="21" customHeight="1" x14ac:dyDescent="0.25">
      <c r="B39" s="48">
        <v>3.4000000000000002E-2</v>
      </c>
      <c r="C39" s="49" t="s">
        <v>19</v>
      </c>
      <c r="D39" s="50" t="s">
        <v>28</v>
      </c>
      <c r="J39" s="43"/>
      <c r="N39" s="51" t="s">
        <v>126</v>
      </c>
    </row>
    <row r="40" spans="2:14" ht="21" customHeight="1" x14ac:dyDescent="0.25">
      <c r="B40" s="48">
        <v>3.5000000000000003E-2</v>
      </c>
      <c r="C40" s="49" t="s">
        <v>19</v>
      </c>
      <c r="D40" s="50" t="s">
        <v>28</v>
      </c>
      <c r="J40" s="47" t="s">
        <v>177</v>
      </c>
      <c r="N40" s="51" t="s">
        <v>127</v>
      </c>
    </row>
    <row r="41" spans="2:14" ht="21" customHeight="1" x14ac:dyDescent="0.25">
      <c r="B41" s="48">
        <v>3.5999999999999997E-2</v>
      </c>
      <c r="C41" s="49" t="s">
        <v>19</v>
      </c>
      <c r="D41" s="50" t="s">
        <v>28</v>
      </c>
      <c r="J41" s="50"/>
      <c r="N41" s="51" t="s">
        <v>128</v>
      </c>
    </row>
    <row r="42" spans="2:14" ht="21" customHeight="1" x14ac:dyDescent="0.25">
      <c r="B42" s="48">
        <v>3.6999999999999998E-2</v>
      </c>
      <c r="C42" s="49" t="s">
        <v>19</v>
      </c>
      <c r="D42" s="50" t="s">
        <v>28</v>
      </c>
      <c r="J42" s="49" t="s">
        <v>178</v>
      </c>
      <c r="N42" s="51" t="s">
        <v>129</v>
      </c>
    </row>
    <row r="43" spans="2:14" ht="21" customHeight="1" x14ac:dyDescent="0.25">
      <c r="B43" s="48">
        <v>3.7999999999999999E-2</v>
      </c>
      <c r="C43" s="49" t="s">
        <v>19</v>
      </c>
      <c r="D43" s="50" t="s">
        <v>28</v>
      </c>
      <c r="J43" s="49" t="s">
        <v>179</v>
      </c>
      <c r="N43" s="51" t="s">
        <v>130</v>
      </c>
    </row>
    <row r="44" spans="2:14" ht="21" customHeight="1" x14ac:dyDescent="0.25">
      <c r="B44" s="48">
        <v>3.9E-2</v>
      </c>
      <c r="C44" s="49" t="s">
        <v>19</v>
      </c>
      <c r="D44" s="50" t="s">
        <v>28</v>
      </c>
      <c r="J44" s="49" t="s">
        <v>180</v>
      </c>
      <c r="N44" s="51" t="s">
        <v>131</v>
      </c>
    </row>
    <row r="45" spans="2:14" ht="21" customHeight="1" x14ac:dyDescent="0.25">
      <c r="B45" s="48">
        <v>0.04</v>
      </c>
      <c r="C45" s="49" t="s">
        <v>19</v>
      </c>
      <c r="D45" s="50" t="s">
        <v>28</v>
      </c>
      <c r="J45" s="49" t="s">
        <v>181</v>
      </c>
      <c r="N45" s="51" t="s">
        <v>132</v>
      </c>
    </row>
    <row r="46" spans="2:14" ht="21" customHeight="1" x14ac:dyDescent="0.25">
      <c r="B46" s="48">
        <v>4.1000000000000002E-2</v>
      </c>
      <c r="C46" s="49" t="s">
        <v>19</v>
      </c>
      <c r="D46" s="50" t="s">
        <v>28</v>
      </c>
      <c r="J46" s="43"/>
      <c r="N46" s="51" t="s">
        <v>133</v>
      </c>
    </row>
    <row r="47" spans="2:14" ht="21" customHeight="1" x14ac:dyDescent="0.25">
      <c r="B47" s="48">
        <v>4.2000000000000003E-2</v>
      </c>
      <c r="C47" s="49" t="s">
        <v>19</v>
      </c>
      <c r="D47" s="50" t="s">
        <v>28</v>
      </c>
      <c r="J47" s="43"/>
      <c r="N47" s="51" t="s">
        <v>134</v>
      </c>
    </row>
    <row r="48" spans="2:14" ht="21" customHeight="1" x14ac:dyDescent="0.25">
      <c r="B48" s="48">
        <v>4.2999999999999997E-2</v>
      </c>
      <c r="C48" s="49" t="s">
        <v>19</v>
      </c>
      <c r="D48" s="50" t="s">
        <v>28</v>
      </c>
      <c r="J48" s="47" t="s">
        <v>182</v>
      </c>
      <c r="N48" s="51" t="s">
        <v>135</v>
      </c>
    </row>
    <row r="49" spans="2:14" ht="21" customHeight="1" x14ac:dyDescent="0.25">
      <c r="B49" s="48">
        <v>4.3999999999999997E-2</v>
      </c>
      <c r="C49" s="49" t="s">
        <v>19</v>
      </c>
      <c r="D49" s="50" t="s">
        <v>28</v>
      </c>
      <c r="J49" s="50"/>
      <c r="N49" s="51" t="s">
        <v>136</v>
      </c>
    </row>
    <row r="50" spans="2:14" ht="21" customHeight="1" x14ac:dyDescent="0.25">
      <c r="B50" s="48">
        <v>4.4999999999999998E-2</v>
      </c>
      <c r="C50" s="49" t="s">
        <v>19</v>
      </c>
      <c r="D50" s="50" t="s">
        <v>28</v>
      </c>
      <c r="J50" s="54" t="s">
        <v>184</v>
      </c>
      <c r="N50" s="51" t="s">
        <v>137</v>
      </c>
    </row>
    <row r="51" spans="2:14" ht="21" customHeight="1" x14ac:dyDescent="0.25">
      <c r="B51" s="48">
        <v>4.5999999999999999E-2</v>
      </c>
      <c r="C51" s="49" t="s">
        <v>19</v>
      </c>
      <c r="D51" s="50" t="s">
        <v>28</v>
      </c>
      <c r="J51" s="54" t="s">
        <v>183</v>
      </c>
      <c r="N51" s="51" t="s">
        <v>138</v>
      </c>
    </row>
    <row r="52" spans="2:14" ht="21" customHeight="1" x14ac:dyDescent="0.25">
      <c r="B52" s="48">
        <v>4.7E-2</v>
      </c>
      <c r="C52" s="49" t="s">
        <v>19</v>
      </c>
      <c r="D52" s="50" t="s">
        <v>28</v>
      </c>
      <c r="N52" s="51" t="s">
        <v>210</v>
      </c>
    </row>
    <row r="53" spans="2:14" ht="21" customHeight="1" x14ac:dyDescent="0.25">
      <c r="B53" s="48">
        <v>4.8000000000000001E-2</v>
      </c>
      <c r="C53" s="49" t="s">
        <v>19</v>
      </c>
      <c r="D53" s="50" t="s">
        <v>28</v>
      </c>
      <c r="N53" s="51" t="s">
        <v>139</v>
      </c>
    </row>
    <row r="54" spans="2:14" ht="21" customHeight="1" x14ac:dyDescent="0.25">
      <c r="B54" s="48">
        <v>4.9000000000000002E-2</v>
      </c>
      <c r="C54" s="49" t="s">
        <v>19</v>
      </c>
      <c r="D54" s="50" t="s">
        <v>28</v>
      </c>
      <c r="J54" s="47" t="s">
        <v>211</v>
      </c>
      <c r="K54" s="47" t="s">
        <v>217</v>
      </c>
      <c r="N54" s="51" t="s">
        <v>140</v>
      </c>
    </row>
    <row r="55" spans="2:14" ht="21" customHeight="1" x14ac:dyDescent="0.25">
      <c r="B55" s="48">
        <v>0.05</v>
      </c>
      <c r="C55" s="49" t="s">
        <v>19</v>
      </c>
      <c r="D55" s="50" t="s">
        <v>28</v>
      </c>
      <c r="J55" s="50"/>
      <c r="K55" s="50"/>
      <c r="N55" s="51" t="s">
        <v>141</v>
      </c>
    </row>
    <row r="56" spans="2:14" ht="54" customHeight="1" x14ac:dyDescent="0.25">
      <c r="B56" s="48">
        <v>5.0999999999999997E-2</v>
      </c>
      <c r="C56" s="49" t="s">
        <v>19</v>
      </c>
      <c r="D56" s="50" t="s">
        <v>28</v>
      </c>
      <c r="J56" s="50" t="s">
        <v>212</v>
      </c>
      <c r="K56" s="50" t="s">
        <v>227</v>
      </c>
      <c r="N56" s="51" t="s">
        <v>142</v>
      </c>
    </row>
    <row r="57" spans="2:14" ht="96" customHeight="1" x14ac:dyDescent="0.25">
      <c r="B57" s="48">
        <v>5.1999999999999998E-2</v>
      </c>
      <c r="C57" s="49" t="s">
        <v>19</v>
      </c>
      <c r="D57" s="50" t="s">
        <v>28</v>
      </c>
      <c r="J57" s="50" t="s">
        <v>213</v>
      </c>
      <c r="K57" s="50" t="s">
        <v>219</v>
      </c>
      <c r="N57" s="51" t="s">
        <v>143</v>
      </c>
    </row>
    <row r="58" spans="2:14" ht="96.75" customHeight="1" x14ac:dyDescent="0.25">
      <c r="B58" s="48">
        <v>5.2999999999999999E-2</v>
      </c>
      <c r="C58" s="49" t="s">
        <v>19</v>
      </c>
      <c r="D58" s="50" t="s">
        <v>28</v>
      </c>
      <c r="J58" s="50" t="s">
        <v>214</v>
      </c>
      <c r="K58" s="50" t="s">
        <v>218</v>
      </c>
      <c r="N58" s="51" t="s">
        <v>144</v>
      </c>
    </row>
    <row r="59" spans="2:14" ht="21" customHeight="1" x14ac:dyDescent="0.25">
      <c r="B59" s="48">
        <v>5.3999999999999999E-2</v>
      </c>
      <c r="C59" s="49" t="s">
        <v>19</v>
      </c>
      <c r="D59" s="50" t="s">
        <v>28</v>
      </c>
      <c r="N59" s="51" t="s">
        <v>145</v>
      </c>
    </row>
    <row r="60" spans="2:14" ht="21" customHeight="1" x14ac:dyDescent="0.25">
      <c r="B60" s="48">
        <v>5.5E-2</v>
      </c>
      <c r="C60" s="49" t="s">
        <v>19</v>
      </c>
      <c r="D60" s="50" t="s">
        <v>28</v>
      </c>
      <c r="N60" s="51" t="s">
        <v>146</v>
      </c>
    </row>
    <row r="61" spans="2:14" ht="21" customHeight="1" x14ac:dyDescent="0.25">
      <c r="B61" s="48">
        <v>5.6000000000000001E-2</v>
      </c>
      <c r="C61" s="49" t="s">
        <v>19</v>
      </c>
      <c r="D61" s="50" t="s">
        <v>28</v>
      </c>
      <c r="J61" s="47" t="s">
        <v>228</v>
      </c>
      <c r="N61" s="51" t="s">
        <v>147</v>
      </c>
    </row>
    <row r="62" spans="2:14" ht="21" customHeight="1" x14ac:dyDescent="0.25">
      <c r="B62" s="48">
        <v>5.7000000000000002E-2</v>
      </c>
      <c r="C62" s="49" t="s">
        <v>19</v>
      </c>
      <c r="D62" s="50" t="s">
        <v>28</v>
      </c>
      <c r="J62" s="50"/>
      <c r="N62" s="51" t="s">
        <v>148</v>
      </c>
    </row>
    <row r="63" spans="2:14" ht="21" customHeight="1" x14ac:dyDescent="0.25">
      <c r="B63" s="48">
        <v>5.8000000000000003E-2</v>
      </c>
      <c r="C63" s="49" t="s">
        <v>19</v>
      </c>
      <c r="D63" s="50" t="s">
        <v>28</v>
      </c>
      <c r="J63" s="54" t="s">
        <v>231</v>
      </c>
      <c r="N63" s="51" t="s">
        <v>149</v>
      </c>
    </row>
    <row r="64" spans="2:14" ht="21" customHeight="1" x14ac:dyDescent="0.25">
      <c r="B64" s="48">
        <v>5.8999999999999997E-2</v>
      </c>
      <c r="C64" s="49" t="s">
        <v>19</v>
      </c>
      <c r="D64" s="50" t="s">
        <v>28</v>
      </c>
      <c r="J64" s="54" t="s">
        <v>233</v>
      </c>
      <c r="N64" s="51" t="s">
        <v>150</v>
      </c>
    </row>
    <row r="65" spans="2:14" ht="21" customHeight="1" x14ac:dyDescent="0.25">
      <c r="B65" s="48">
        <v>0.06</v>
      </c>
      <c r="C65" s="49" t="s">
        <v>19</v>
      </c>
      <c r="D65" s="50" t="s">
        <v>28</v>
      </c>
      <c r="N65" s="51" t="s">
        <v>151</v>
      </c>
    </row>
    <row r="66" spans="2:14" ht="21" customHeight="1" x14ac:dyDescent="0.25">
      <c r="B66" s="48">
        <v>6.0999999999999999E-2</v>
      </c>
      <c r="C66" s="49" t="s">
        <v>19</v>
      </c>
      <c r="D66" s="50" t="s">
        <v>28</v>
      </c>
      <c r="N66" s="51" t="s">
        <v>152</v>
      </c>
    </row>
    <row r="67" spans="2:14" ht="21" customHeight="1" x14ac:dyDescent="0.25">
      <c r="B67" s="48">
        <v>6.2E-2</v>
      </c>
      <c r="C67" s="49" t="s">
        <v>19</v>
      </c>
      <c r="D67" s="50" t="s">
        <v>28</v>
      </c>
      <c r="N67" s="51" t="s">
        <v>153</v>
      </c>
    </row>
    <row r="68" spans="2:14" ht="21" customHeight="1" x14ac:dyDescent="0.25">
      <c r="B68" s="48">
        <v>6.3E-2</v>
      </c>
      <c r="C68" s="49" t="s">
        <v>19</v>
      </c>
      <c r="D68" s="50" t="s">
        <v>28</v>
      </c>
      <c r="N68" s="51" t="s">
        <v>154</v>
      </c>
    </row>
    <row r="69" spans="2:14" ht="21" customHeight="1" x14ac:dyDescent="0.25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25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25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25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25">
      <c r="B73" s="48">
        <v>6.8000000000000102E-2</v>
      </c>
      <c r="C73" s="49" t="s">
        <v>19</v>
      </c>
      <c r="D73" s="50" t="s">
        <v>28</v>
      </c>
    </row>
    <row r="74" spans="2:14" ht="21" customHeight="1" x14ac:dyDescent="0.25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25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25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25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25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25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25">
      <c r="B80" s="48">
        <v>7.5000000000000094E-2</v>
      </c>
      <c r="C80" s="49" t="s">
        <v>19</v>
      </c>
      <c r="D80" s="50" t="s">
        <v>28</v>
      </c>
    </row>
    <row r="81" spans="2:4" ht="21" customHeight="1" x14ac:dyDescent="0.25">
      <c r="B81" s="48">
        <v>7.6000000000000095E-2</v>
      </c>
      <c r="C81" s="49" t="s">
        <v>19</v>
      </c>
      <c r="D81" s="50" t="s">
        <v>28</v>
      </c>
    </row>
    <row r="82" spans="2:4" ht="21" customHeight="1" x14ac:dyDescent="0.25">
      <c r="B82" s="48">
        <v>7.7000000000000096E-2</v>
      </c>
      <c r="C82" s="49" t="s">
        <v>19</v>
      </c>
      <c r="D82" s="50" t="s">
        <v>28</v>
      </c>
    </row>
    <row r="83" spans="2:4" ht="21" customHeight="1" x14ac:dyDescent="0.25">
      <c r="B83" s="48">
        <v>7.8000000000000097E-2</v>
      </c>
      <c r="C83" s="49" t="s">
        <v>19</v>
      </c>
      <c r="D83" s="50" t="s">
        <v>28</v>
      </c>
    </row>
    <row r="84" spans="2:4" ht="21" customHeight="1" x14ac:dyDescent="0.25">
      <c r="B84" s="48">
        <v>7.9000000000000098E-2</v>
      </c>
      <c r="C84" s="49" t="s">
        <v>19</v>
      </c>
      <c r="D84" s="50" t="s">
        <v>28</v>
      </c>
    </row>
    <row r="85" spans="2:4" ht="21" customHeight="1" x14ac:dyDescent="0.25">
      <c r="B85" s="48">
        <v>8.0000000000000099E-2</v>
      </c>
      <c r="C85" s="49" t="s">
        <v>19</v>
      </c>
      <c r="D85" s="50" t="s">
        <v>28</v>
      </c>
    </row>
    <row r="86" spans="2:4" ht="21" customHeight="1" x14ac:dyDescent="0.25">
      <c r="B86" s="48">
        <v>8.10000000000001E-2</v>
      </c>
      <c r="C86" s="49" t="s">
        <v>19</v>
      </c>
      <c r="D86" s="50" t="s">
        <v>28</v>
      </c>
    </row>
    <row r="87" spans="2:4" ht="21" customHeight="1" x14ac:dyDescent="0.25">
      <c r="B87" s="48">
        <v>8.2000000000000101E-2</v>
      </c>
      <c r="C87" s="49" t="s">
        <v>19</v>
      </c>
      <c r="D87" s="50" t="s">
        <v>28</v>
      </c>
    </row>
    <row r="88" spans="2:4" ht="21" customHeight="1" x14ac:dyDescent="0.25">
      <c r="B88" s="48">
        <v>8.3000000000000101E-2</v>
      </c>
      <c r="C88" s="49" t="s">
        <v>19</v>
      </c>
      <c r="D88" s="50" t="s">
        <v>28</v>
      </c>
    </row>
    <row r="89" spans="2:4" ht="21" customHeight="1" x14ac:dyDescent="0.25">
      <c r="B89" s="48">
        <v>8.4000000000000102E-2</v>
      </c>
      <c r="C89" s="49" t="s">
        <v>19</v>
      </c>
      <c r="D89" s="50" t="s">
        <v>28</v>
      </c>
    </row>
    <row r="90" spans="2:4" ht="21" customHeight="1" x14ac:dyDescent="0.25">
      <c r="B90" s="48">
        <v>8.5000000000000103E-2</v>
      </c>
      <c r="C90" s="49" t="s">
        <v>19</v>
      </c>
      <c r="D90" s="50" t="s">
        <v>28</v>
      </c>
    </row>
    <row r="91" spans="2:4" ht="21" customHeight="1" x14ac:dyDescent="0.25">
      <c r="B91" s="48">
        <v>8.6000000000000104E-2</v>
      </c>
      <c r="C91" s="49" t="s">
        <v>19</v>
      </c>
      <c r="D91" s="50" t="s">
        <v>28</v>
      </c>
    </row>
    <row r="92" spans="2:4" ht="21" customHeight="1" x14ac:dyDescent="0.25">
      <c r="B92" s="48">
        <v>8.7000000000000105E-2</v>
      </c>
      <c r="C92" s="49" t="s">
        <v>19</v>
      </c>
      <c r="D92" s="50" t="s">
        <v>28</v>
      </c>
    </row>
    <row r="93" spans="2:4" ht="21" customHeight="1" x14ac:dyDescent="0.25">
      <c r="B93" s="48">
        <v>8.8000000000000106E-2</v>
      </c>
      <c r="C93" s="49" t="s">
        <v>19</v>
      </c>
      <c r="D93" s="50" t="s">
        <v>28</v>
      </c>
    </row>
    <row r="94" spans="2:4" ht="21" customHeight="1" x14ac:dyDescent="0.25">
      <c r="B94" s="48">
        <v>8.9000000000000107E-2</v>
      </c>
      <c r="C94" s="49" t="s">
        <v>19</v>
      </c>
      <c r="D94" s="50" t="s">
        <v>28</v>
      </c>
    </row>
    <row r="95" spans="2:4" ht="21" customHeight="1" x14ac:dyDescent="0.25">
      <c r="B95" s="48">
        <v>9.0000000000000094E-2</v>
      </c>
      <c r="C95" s="49" t="s">
        <v>19</v>
      </c>
      <c r="D95" s="50" t="s">
        <v>28</v>
      </c>
    </row>
    <row r="96" spans="2:4" ht="21" customHeight="1" x14ac:dyDescent="0.25">
      <c r="B96" s="48">
        <v>9.1000000000000095E-2</v>
      </c>
      <c r="C96" s="49" t="s">
        <v>19</v>
      </c>
      <c r="D96" s="50" t="s">
        <v>28</v>
      </c>
    </row>
    <row r="97" spans="2:4" ht="21" customHeight="1" x14ac:dyDescent="0.25">
      <c r="B97" s="48">
        <v>9.2000000000000096E-2</v>
      </c>
      <c r="C97" s="49" t="s">
        <v>19</v>
      </c>
      <c r="D97" s="50" t="s">
        <v>28</v>
      </c>
    </row>
    <row r="98" spans="2:4" ht="21" customHeight="1" x14ac:dyDescent="0.25">
      <c r="B98" s="48">
        <v>9.3000000000000096E-2</v>
      </c>
      <c r="C98" s="49" t="s">
        <v>19</v>
      </c>
      <c r="D98" s="50" t="s">
        <v>28</v>
      </c>
    </row>
    <row r="99" spans="2:4" ht="21" customHeight="1" x14ac:dyDescent="0.25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25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25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25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25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25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25">
      <c r="B105" s="48">
        <v>0.1</v>
      </c>
      <c r="C105" s="49" t="s">
        <v>19</v>
      </c>
      <c r="D105" s="50" t="s">
        <v>28</v>
      </c>
    </row>
    <row r="106" spans="2:4" ht="21" customHeight="1" x14ac:dyDescent="0.25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25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25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25">
      <c r="B109" s="48">
        <v>0.104</v>
      </c>
      <c r="C109" s="49" t="s">
        <v>19</v>
      </c>
      <c r="D109" s="50" t="s">
        <v>28</v>
      </c>
    </row>
    <row r="110" spans="2:4" ht="21" customHeight="1" x14ac:dyDescent="0.25">
      <c r="B110" s="48">
        <v>0.105</v>
      </c>
      <c r="C110" s="49" t="s">
        <v>19</v>
      </c>
      <c r="D110" s="50" t="s">
        <v>28</v>
      </c>
    </row>
    <row r="111" spans="2:4" ht="21" customHeight="1" x14ac:dyDescent="0.25">
      <c r="B111" s="48">
        <v>0.106</v>
      </c>
      <c r="C111" s="49" t="s">
        <v>19</v>
      </c>
      <c r="D111" s="50" t="s">
        <v>28</v>
      </c>
    </row>
    <row r="112" spans="2:4" ht="21" customHeight="1" x14ac:dyDescent="0.25">
      <c r="B112" s="48">
        <v>0.107</v>
      </c>
      <c r="C112" s="49" t="s">
        <v>19</v>
      </c>
      <c r="D112" s="50" t="s">
        <v>28</v>
      </c>
    </row>
    <row r="113" spans="2:4" ht="21" customHeight="1" x14ac:dyDescent="0.25">
      <c r="B113" s="48">
        <v>0.108</v>
      </c>
      <c r="C113" s="49" t="s">
        <v>19</v>
      </c>
      <c r="D113" s="50" t="s">
        <v>28</v>
      </c>
    </row>
    <row r="114" spans="2:4" ht="21" customHeight="1" x14ac:dyDescent="0.25">
      <c r="B114" s="48">
        <v>0.109</v>
      </c>
      <c r="C114" s="49" t="s">
        <v>19</v>
      </c>
      <c r="D114" s="50" t="s">
        <v>28</v>
      </c>
    </row>
    <row r="115" spans="2:4" ht="21" customHeight="1" x14ac:dyDescent="0.25">
      <c r="B115" s="48">
        <v>0.11</v>
      </c>
      <c r="C115" s="49" t="s">
        <v>19</v>
      </c>
      <c r="D115" s="50" t="s">
        <v>28</v>
      </c>
    </row>
    <row r="116" spans="2:4" ht="21" customHeight="1" x14ac:dyDescent="0.25">
      <c r="B116" s="48">
        <v>0.111</v>
      </c>
      <c r="C116" s="49" t="s">
        <v>19</v>
      </c>
      <c r="D116" s="50" t="s">
        <v>28</v>
      </c>
    </row>
    <row r="117" spans="2:4" ht="21" customHeight="1" x14ac:dyDescent="0.25">
      <c r="B117" s="48">
        <v>0.112</v>
      </c>
      <c r="C117" s="49" t="s">
        <v>19</v>
      </c>
      <c r="D117" s="50" t="s">
        <v>28</v>
      </c>
    </row>
    <row r="118" spans="2:4" ht="21" customHeight="1" x14ac:dyDescent="0.25">
      <c r="B118" s="48">
        <v>0.113</v>
      </c>
      <c r="C118" s="49" t="s">
        <v>19</v>
      </c>
      <c r="D118" s="50" t="s">
        <v>28</v>
      </c>
    </row>
    <row r="119" spans="2:4" ht="21" customHeight="1" x14ac:dyDescent="0.25">
      <c r="B119" s="48">
        <v>0.114</v>
      </c>
      <c r="C119" s="49" t="s">
        <v>19</v>
      </c>
      <c r="D119" s="50" t="s">
        <v>28</v>
      </c>
    </row>
    <row r="120" spans="2:4" ht="21" customHeight="1" x14ac:dyDescent="0.25">
      <c r="B120" s="48">
        <v>0.115</v>
      </c>
      <c r="C120" s="49" t="s">
        <v>19</v>
      </c>
      <c r="D120" s="50" t="s">
        <v>28</v>
      </c>
    </row>
    <row r="121" spans="2:4" ht="21" customHeight="1" x14ac:dyDescent="0.25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25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25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25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25">
      <c r="B125" s="48">
        <v>0.12</v>
      </c>
      <c r="C125" s="49" t="s">
        <v>19</v>
      </c>
      <c r="D125" s="50" t="s">
        <v>28</v>
      </c>
    </row>
    <row r="126" spans="2:4" ht="21" customHeight="1" x14ac:dyDescent="0.25">
      <c r="B126" s="48">
        <v>0.121</v>
      </c>
      <c r="C126" s="49" t="s">
        <v>19</v>
      </c>
      <c r="D126" s="50" t="s">
        <v>28</v>
      </c>
    </row>
    <row r="127" spans="2:4" ht="21" customHeight="1" x14ac:dyDescent="0.25">
      <c r="B127" s="48">
        <v>0.122</v>
      </c>
      <c r="C127" s="49" t="s">
        <v>19</v>
      </c>
      <c r="D127" s="50" t="s">
        <v>28</v>
      </c>
    </row>
    <row r="128" spans="2:4" ht="21" customHeight="1" x14ac:dyDescent="0.25">
      <c r="B128" s="48">
        <v>0.123</v>
      </c>
      <c r="C128" s="49" t="s">
        <v>19</v>
      </c>
      <c r="D128" s="50" t="s">
        <v>28</v>
      </c>
    </row>
    <row r="129" spans="2:4" ht="21" customHeight="1" x14ac:dyDescent="0.25">
      <c r="B129" s="48">
        <v>0.124</v>
      </c>
      <c r="C129" s="49" t="s">
        <v>19</v>
      </c>
      <c r="D129" s="50" t="s">
        <v>28</v>
      </c>
    </row>
    <row r="130" spans="2:4" ht="21" customHeight="1" x14ac:dyDescent="0.25">
      <c r="B130" s="48">
        <v>0.125</v>
      </c>
      <c r="C130" s="49" t="s">
        <v>19</v>
      </c>
      <c r="D130" s="50" t="s">
        <v>28</v>
      </c>
    </row>
    <row r="131" spans="2:4" ht="21" customHeight="1" x14ac:dyDescent="0.25">
      <c r="B131" s="48">
        <v>0.126</v>
      </c>
      <c r="C131" s="49" t="s">
        <v>19</v>
      </c>
      <c r="D131" s="50" t="s">
        <v>28</v>
      </c>
    </row>
    <row r="132" spans="2:4" ht="21" customHeight="1" x14ac:dyDescent="0.25">
      <c r="B132" s="48">
        <v>0.127</v>
      </c>
      <c r="C132" s="49" t="s">
        <v>19</v>
      </c>
      <c r="D132" s="50" t="s">
        <v>28</v>
      </c>
    </row>
    <row r="133" spans="2:4" ht="21" customHeight="1" x14ac:dyDescent="0.25">
      <c r="B133" s="48">
        <v>0.128</v>
      </c>
      <c r="C133" s="49" t="s">
        <v>19</v>
      </c>
      <c r="D133" s="50" t="s">
        <v>28</v>
      </c>
    </row>
    <row r="134" spans="2:4" ht="21" customHeight="1" x14ac:dyDescent="0.25">
      <c r="B134" s="48">
        <v>0.129</v>
      </c>
      <c r="C134" s="49" t="s">
        <v>19</v>
      </c>
      <c r="D134" s="50" t="s">
        <v>28</v>
      </c>
    </row>
    <row r="135" spans="2:4" ht="21" customHeight="1" x14ac:dyDescent="0.25">
      <c r="B135" s="48">
        <v>0.13</v>
      </c>
      <c r="C135" s="49" t="s">
        <v>19</v>
      </c>
      <c r="D135" s="50" t="s">
        <v>28</v>
      </c>
    </row>
    <row r="136" spans="2:4" ht="21" customHeight="1" x14ac:dyDescent="0.25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25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25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25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25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25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25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25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25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25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25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25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25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25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25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25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25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25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25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25">
      <c r="B155" s="48">
        <v>0.15</v>
      </c>
      <c r="C155" s="49" t="s">
        <v>19</v>
      </c>
      <c r="D155" s="50" t="s">
        <v>28</v>
      </c>
    </row>
    <row r="156" spans="2:4" ht="21" customHeight="1" x14ac:dyDescent="0.25">
      <c r="B156" s="48">
        <v>0.151</v>
      </c>
      <c r="C156" s="49" t="s">
        <v>19</v>
      </c>
      <c r="D156" s="50" t="s">
        <v>28</v>
      </c>
    </row>
    <row r="157" spans="2:4" ht="21" customHeight="1" x14ac:dyDescent="0.25">
      <c r="B157" s="48">
        <v>0.152</v>
      </c>
      <c r="C157" s="49" t="s">
        <v>19</v>
      </c>
      <c r="D157" s="50" t="s">
        <v>28</v>
      </c>
    </row>
    <row r="158" spans="2:4" ht="21" customHeight="1" x14ac:dyDescent="0.25">
      <c r="B158" s="48">
        <v>0.153</v>
      </c>
      <c r="C158" s="49" t="s">
        <v>19</v>
      </c>
      <c r="D158" s="50" t="s">
        <v>28</v>
      </c>
    </row>
    <row r="159" spans="2:4" ht="21" customHeight="1" x14ac:dyDescent="0.25">
      <c r="B159" s="48">
        <v>0.154</v>
      </c>
      <c r="C159" s="49" t="s">
        <v>19</v>
      </c>
      <c r="D159" s="50" t="s">
        <v>28</v>
      </c>
    </row>
    <row r="160" spans="2:4" ht="21" customHeight="1" x14ac:dyDescent="0.25">
      <c r="B160" s="48">
        <v>0.155</v>
      </c>
      <c r="C160" s="49" t="s">
        <v>19</v>
      </c>
      <c r="D160" s="50" t="s">
        <v>28</v>
      </c>
    </row>
    <row r="161" spans="2:4" ht="21" customHeight="1" x14ac:dyDescent="0.25">
      <c r="B161" s="48">
        <v>0.156</v>
      </c>
      <c r="C161" s="49" t="s">
        <v>19</v>
      </c>
      <c r="D161" s="50" t="s">
        <v>28</v>
      </c>
    </row>
    <row r="162" spans="2:4" ht="21" customHeight="1" x14ac:dyDescent="0.25">
      <c r="B162" s="48">
        <v>0.157</v>
      </c>
      <c r="C162" s="49" t="s">
        <v>19</v>
      </c>
      <c r="D162" s="50" t="s">
        <v>28</v>
      </c>
    </row>
    <row r="163" spans="2:4" ht="21" customHeight="1" x14ac:dyDescent="0.25">
      <c r="B163" s="48">
        <v>0.158</v>
      </c>
      <c r="C163" s="49" t="s">
        <v>19</v>
      </c>
      <c r="D163" s="50" t="s">
        <v>28</v>
      </c>
    </row>
    <row r="164" spans="2:4" ht="21" customHeight="1" x14ac:dyDescent="0.25">
      <c r="B164" s="48">
        <v>0.159</v>
      </c>
      <c r="C164" s="49" t="s">
        <v>19</v>
      </c>
      <c r="D164" s="50" t="s">
        <v>28</v>
      </c>
    </row>
    <row r="165" spans="2:4" ht="21" customHeight="1" x14ac:dyDescent="0.25">
      <c r="B165" s="48">
        <v>0.16</v>
      </c>
      <c r="C165" s="49" t="s">
        <v>19</v>
      </c>
      <c r="D165" s="50" t="s">
        <v>28</v>
      </c>
    </row>
    <row r="166" spans="2:4" ht="21" customHeight="1" x14ac:dyDescent="0.25">
      <c r="B166" s="48">
        <v>0.161</v>
      </c>
      <c r="C166" s="49" t="s">
        <v>19</v>
      </c>
      <c r="D166" s="50" t="s">
        <v>28</v>
      </c>
    </row>
    <row r="167" spans="2:4" ht="21" customHeight="1" x14ac:dyDescent="0.25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25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25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25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25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25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25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25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25">
      <c r="B175" s="48">
        <v>0.17</v>
      </c>
      <c r="C175" s="49" t="s">
        <v>19</v>
      </c>
      <c r="D175" s="50" t="s">
        <v>28</v>
      </c>
    </row>
    <row r="176" spans="2:4" ht="21" customHeight="1" x14ac:dyDescent="0.25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25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25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25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25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25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25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25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25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25">
      <c r="B185" s="48">
        <v>0.18</v>
      </c>
      <c r="C185" s="49" t="s">
        <v>19</v>
      </c>
      <c r="D185" s="50" t="s">
        <v>28</v>
      </c>
    </row>
    <row r="186" spans="2:4" ht="21" customHeight="1" x14ac:dyDescent="0.25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25">
      <c r="B187" s="48">
        <v>0.182</v>
      </c>
      <c r="C187" s="49" t="s">
        <v>19</v>
      </c>
      <c r="D187" s="50" t="s">
        <v>28</v>
      </c>
    </row>
    <row r="188" spans="2:4" ht="21" customHeight="1" x14ac:dyDescent="0.25">
      <c r="B188" s="48">
        <v>0.183</v>
      </c>
      <c r="C188" s="49" t="s">
        <v>19</v>
      </c>
      <c r="D188" s="50" t="s">
        <v>28</v>
      </c>
    </row>
    <row r="189" spans="2:4" ht="21" customHeight="1" x14ac:dyDescent="0.25">
      <c r="B189" s="48">
        <v>0.184</v>
      </c>
      <c r="C189" s="49" t="s">
        <v>19</v>
      </c>
      <c r="D189" s="50" t="s">
        <v>28</v>
      </c>
    </row>
    <row r="190" spans="2:4" ht="21" customHeight="1" x14ac:dyDescent="0.25">
      <c r="B190" s="48">
        <v>0.185</v>
      </c>
      <c r="C190" s="49" t="s">
        <v>19</v>
      </c>
      <c r="D190" s="50" t="s">
        <v>28</v>
      </c>
    </row>
    <row r="191" spans="2:4" ht="21" customHeight="1" x14ac:dyDescent="0.25">
      <c r="B191" s="48">
        <v>0.186</v>
      </c>
      <c r="C191" s="49" t="s">
        <v>19</v>
      </c>
      <c r="D191" s="50" t="s">
        <v>28</v>
      </c>
    </row>
    <row r="192" spans="2:4" ht="21" customHeight="1" x14ac:dyDescent="0.25">
      <c r="B192" s="48">
        <v>0.187</v>
      </c>
      <c r="C192" s="49" t="s">
        <v>19</v>
      </c>
      <c r="D192" s="50" t="s">
        <v>28</v>
      </c>
    </row>
    <row r="193" spans="2:4" ht="21" customHeight="1" x14ac:dyDescent="0.25">
      <c r="B193" s="48">
        <v>0.188</v>
      </c>
      <c r="C193" s="49" t="s">
        <v>19</v>
      </c>
      <c r="D193" s="50" t="s">
        <v>28</v>
      </c>
    </row>
    <row r="194" spans="2:4" ht="21" customHeight="1" x14ac:dyDescent="0.25">
      <c r="B194" s="48">
        <v>0.189</v>
      </c>
      <c r="C194" s="49" t="s">
        <v>19</v>
      </c>
      <c r="D194" s="50" t="s">
        <v>28</v>
      </c>
    </row>
    <row r="195" spans="2:4" ht="21" customHeight="1" x14ac:dyDescent="0.25">
      <c r="B195" s="48">
        <v>0.19</v>
      </c>
      <c r="C195" s="49" t="s">
        <v>19</v>
      </c>
      <c r="D195" s="50" t="s">
        <v>28</v>
      </c>
    </row>
    <row r="196" spans="2:4" ht="21" customHeight="1" x14ac:dyDescent="0.25">
      <c r="B196" s="48">
        <v>0.191</v>
      </c>
      <c r="C196" s="49" t="s">
        <v>19</v>
      </c>
      <c r="D196" s="50" t="s">
        <v>28</v>
      </c>
    </row>
    <row r="197" spans="2:4" ht="21" customHeight="1" x14ac:dyDescent="0.25">
      <c r="B197" s="48">
        <v>0.192</v>
      </c>
      <c r="C197" s="49" t="s">
        <v>19</v>
      </c>
      <c r="D197" s="50" t="s">
        <v>28</v>
      </c>
    </row>
    <row r="198" spans="2:4" ht="21" customHeight="1" x14ac:dyDescent="0.25">
      <c r="B198" s="48">
        <v>0.193</v>
      </c>
      <c r="C198" s="49" t="s">
        <v>19</v>
      </c>
      <c r="D198" s="50" t="s">
        <v>28</v>
      </c>
    </row>
    <row r="199" spans="2:4" ht="21" customHeight="1" x14ac:dyDescent="0.25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25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25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25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25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25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25">
      <c r="B205" s="48">
        <v>0.2</v>
      </c>
      <c r="C205" s="49" t="s">
        <v>19</v>
      </c>
      <c r="D205" s="50" t="s">
        <v>28</v>
      </c>
    </row>
    <row r="206" spans="2:4" ht="21" customHeight="1" x14ac:dyDescent="0.25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25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25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25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25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25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25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25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25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25">
      <c r="B215" s="48">
        <v>0.21</v>
      </c>
      <c r="C215" s="49" t="s">
        <v>19</v>
      </c>
      <c r="D215" s="50" t="s">
        <v>28</v>
      </c>
    </row>
    <row r="216" spans="2:4" ht="21" customHeight="1" x14ac:dyDescent="0.25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25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25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25">
      <c r="B219" s="48">
        <v>0.214</v>
      </c>
      <c r="C219" s="49" t="s">
        <v>19</v>
      </c>
      <c r="D219" s="50" t="s">
        <v>28</v>
      </c>
    </row>
    <row r="220" spans="2:4" ht="21" customHeight="1" x14ac:dyDescent="0.25">
      <c r="B220" s="48">
        <v>0.215</v>
      </c>
      <c r="C220" s="49" t="s">
        <v>19</v>
      </c>
      <c r="D220" s="50" t="s">
        <v>28</v>
      </c>
    </row>
    <row r="221" spans="2:4" ht="21" customHeight="1" x14ac:dyDescent="0.25">
      <c r="B221" s="48">
        <v>0.216</v>
      </c>
      <c r="C221" s="49" t="s">
        <v>19</v>
      </c>
      <c r="D221" s="50" t="s">
        <v>28</v>
      </c>
    </row>
    <row r="222" spans="2:4" ht="21" customHeight="1" x14ac:dyDescent="0.25">
      <c r="B222" s="48">
        <v>0.217</v>
      </c>
      <c r="C222" s="49" t="s">
        <v>19</v>
      </c>
      <c r="D222" s="50" t="s">
        <v>28</v>
      </c>
    </row>
    <row r="223" spans="2:4" ht="21" customHeight="1" x14ac:dyDescent="0.25">
      <c r="B223" s="48">
        <v>0.218</v>
      </c>
      <c r="C223" s="49" t="s">
        <v>19</v>
      </c>
      <c r="D223" s="50" t="s">
        <v>28</v>
      </c>
    </row>
    <row r="224" spans="2:4" ht="21" customHeight="1" x14ac:dyDescent="0.25">
      <c r="B224" s="48">
        <v>0.219</v>
      </c>
      <c r="C224" s="49" t="s">
        <v>19</v>
      </c>
      <c r="D224" s="50" t="s">
        <v>28</v>
      </c>
    </row>
    <row r="225" spans="2:4" ht="21" customHeight="1" x14ac:dyDescent="0.25">
      <c r="B225" s="48">
        <v>0.22</v>
      </c>
      <c r="C225" s="49" t="s">
        <v>19</v>
      </c>
      <c r="D225" s="50" t="s">
        <v>28</v>
      </c>
    </row>
    <row r="226" spans="2:4" ht="21" customHeight="1" x14ac:dyDescent="0.25">
      <c r="B226" s="48">
        <v>0.221</v>
      </c>
      <c r="C226" s="49" t="s">
        <v>19</v>
      </c>
      <c r="D226" s="50" t="s">
        <v>28</v>
      </c>
    </row>
    <row r="227" spans="2:4" ht="21" customHeight="1" x14ac:dyDescent="0.25">
      <c r="B227" s="48">
        <v>0.222</v>
      </c>
      <c r="C227" s="49" t="s">
        <v>19</v>
      </c>
      <c r="D227" s="50" t="s">
        <v>28</v>
      </c>
    </row>
    <row r="228" spans="2:4" ht="21" customHeight="1" x14ac:dyDescent="0.25">
      <c r="B228" s="48">
        <v>0.223</v>
      </c>
      <c r="C228" s="49" t="s">
        <v>19</v>
      </c>
      <c r="D228" s="50" t="s">
        <v>28</v>
      </c>
    </row>
    <row r="229" spans="2:4" ht="21" customHeight="1" x14ac:dyDescent="0.25">
      <c r="B229" s="48">
        <v>0.224</v>
      </c>
      <c r="C229" s="49" t="s">
        <v>19</v>
      </c>
      <c r="D229" s="50" t="s">
        <v>28</v>
      </c>
    </row>
    <row r="230" spans="2:4" ht="21" customHeight="1" x14ac:dyDescent="0.25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25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25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25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25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25">
      <c r="B235" s="48">
        <v>0.23</v>
      </c>
      <c r="C235" s="49" t="s">
        <v>19</v>
      </c>
      <c r="D235" s="50" t="s">
        <v>28</v>
      </c>
    </row>
    <row r="236" spans="2:4" ht="21" customHeight="1" x14ac:dyDescent="0.25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25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25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25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25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25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25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25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25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25">
      <c r="B245" s="48">
        <v>0.24</v>
      </c>
      <c r="C245" s="49" t="s">
        <v>19</v>
      </c>
      <c r="D245" s="50" t="s">
        <v>28</v>
      </c>
    </row>
    <row r="246" spans="2:4" ht="21" customHeight="1" x14ac:dyDescent="0.25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25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25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25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25">
      <c r="B250" s="48">
        <v>0.245</v>
      </c>
      <c r="C250" s="49" t="s">
        <v>19</v>
      </c>
      <c r="D250" s="50" t="s">
        <v>28</v>
      </c>
    </row>
    <row r="251" spans="2:4" ht="21" customHeight="1" x14ac:dyDescent="0.25">
      <c r="B251" s="48">
        <v>0.246</v>
      </c>
      <c r="C251" s="49" t="s">
        <v>19</v>
      </c>
      <c r="D251" s="50" t="s">
        <v>28</v>
      </c>
    </row>
    <row r="252" spans="2:4" ht="21" customHeight="1" x14ac:dyDescent="0.25">
      <c r="B252" s="48">
        <v>0.247</v>
      </c>
      <c r="C252" s="49" t="s">
        <v>19</v>
      </c>
      <c r="D252" s="50" t="s">
        <v>28</v>
      </c>
    </row>
    <row r="253" spans="2:4" ht="21" customHeight="1" x14ac:dyDescent="0.25">
      <c r="B253" s="48">
        <v>0.248</v>
      </c>
      <c r="C253" s="49" t="s">
        <v>19</v>
      </c>
      <c r="D253" s="50" t="s">
        <v>28</v>
      </c>
    </row>
    <row r="254" spans="2:4" ht="21" customHeight="1" x14ac:dyDescent="0.25">
      <c r="B254" s="48">
        <v>0.249</v>
      </c>
      <c r="C254" s="49" t="s">
        <v>19</v>
      </c>
      <c r="D254" s="50" t="s">
        <v>28</v>
      </c>
    </row>
    <row r="255" spans="2:4" ht="21" customHeight="1" x14ac:dyDescent="0.25">
      <c r="B255" s="48">
        <v>0.25</v>
      </c>
      <c r="C255" s="49" t="s">
        <v>19</v>
      </c>
      <c r="D255" s="50" t="s">
        <v>28</v>
      </c>
    </row>
    <row r="256" spans="2:4" ht="21" customHeight="1" x14ac:dyDescent="0.25">
      <c r="B256" s="48">
        <v>0.251</v>
      </c>
      <c r="C256" s="49" t="s">
        <v>19</v>
      </c>
      <c r="D256" s="50" t="s">
        <v>28</v>
      </c>
    </row>
    <row r="257" spans="2:4" ht="21" customHeight="1" x14ac:dyDescent="0.25">
      <c r="B257" s="48">
        <v>0.252</v>
      </c>
      <c r="C257" s="49" t="s">
        <v>19</v>
      </c>
      <c r="D257" s="50" t="s">
        <v>28</v>
      </c>
    </row>
    <row r="258" spans="2:4" ht="21" customHeight="1" x14ac:dyDescent="0.25">
      <c r="B258" s="48">
        <v>0.253</v>
      </c>
      <c r="C258" s="49" t="s">
        <v>19</v>
      </c>
      <c r="D258" s="50" t="s">
        <v>28</v>
      </c>
    </row>
    <row r="259" spans="2:4" ht="21" customHeight="1" x14ac:dyDescent="0.25">
      <c r="B259" s="48">
        <v>0.254</v>
      </c>
      <c r="C259" s="49" t="s">
        <v>19</v>
      </c>
      <c r="D259" s="50" t="s">
        <v>28</v>
      </c>
    </row>
    <row r="260" spans="2:4" ht="21" customHeight="1" x14ac:dyDescent="0.25">
      <c r="B260" s="48">
        <v>0.255</v>
      </c>
      <c r="C260" s="49" t="s">
        <v>19</v>
      </c>
      <c r="D260" s="50" t="s">
        <v>28</v>
      </c>
    </row>
    <row r="261" spans="2:4" ht="21" customHeight="1" x14ac:dyDescent="0.25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25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25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25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25">
      <c r="B265" s="48">
        <v>0.26</v>
      </c>
      <c r="C265" s="49" t="s">
        <v>19</v>
      </c>
      <c r="D265" s="50" t="s">
        <v>28</v>
      </c>
    </row>
    <row r="266" spans="2:4" ht="21" customHeight="1" x14ac:dyDescent="0.25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25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25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25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25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25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25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25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25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25">
      <c r="B275" s="48">
        <v>0.27</v>
      </c>
      <c r="C275" s="49" t="s">
        <v>19</v>
      </c>
      <c r="D275" s="50" t="s">
        <v>28</v>
      </c>
    </row>
    <row r="276" spans="2:4" ht="21" customHeight="1" x14ac:dyDescent="0.25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25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25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25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25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25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25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25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25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25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25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25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25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25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25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25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25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25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25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25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25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25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25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25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25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25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25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25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25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25">
      <c r="B305" s="48">
        <v>0.3</v>
      </c>
      <c r="C305" s="49" t="s">
        <v>19</v>
      </c>
      <c r="D305" s="50" t="s">
        <v>28</v>
      </c>
    </row>
    <row r="306" spans="2:4" ht="21" customHeight="1" x14ac:dyDescent="0.25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25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25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25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25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25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25">
      <c r="B312" s="48">
        <v>0.307</v>
      </c>
      <c r="C312" s="49" t="s">
        <v>19</v>
      </c>
      <c r="D312" s="50" t="s">
        <v>28</v>
      </c>
    </row>
    <row r="313" spans="2:4" ht="21" customHeight="1" x14ac:dyDescent="0.25">
      <c r="B313" s="48">
        <v>0.308</v>
      </c>
      <c r="C313" s="49" t="s">
        <v>19</v>
      </c>
      <c r="D313" s="50" t="s">
        <v>28</v>
      </c>
    </row>
    <row r="314" spans="2:4" ht="21" customHeight="1" x14ac:dyDescent="0.25">
      <c r="B314" s="48">
        <v>0.309</v>
      </c>
      <c r="C314" s="49" t="s">
        <v>19</v>
      </c>
      <c r="D314" s="50" t="s">
        <v>28</v>
      </c>
    </row>
    <row r="315" spans="2:4" ht="21" customHeight="1" x14ac:dyDescent="0.25">
      <c r="B315" s="48">
        <v>0.31</v>
      </c>
      <c r="C315" s="49" t="s">
        <v>19</v>
      </c>
      <c r="D315" s="50" t="s">
        <v>28</v>
      </c>
    </row>
    <row r="316" spans="2:4" ht="21" customHeight="1" x14ac:dyDescent="0.25">
      <c r="B316" s="48">
        <v>0.311</v>
      </c>
      <c r="C316" s="49" t="s">
        <v>19</v>
      </c>
      <c r="D316" s="50" t="s">
        <v>28</v>
      </c>
    </row>
    <row r="317" spans="2:4" ht="21" customHeight="1" x14ac:dyDescent="0.25">
      <c r="B317" s="48">
        <v>0.312</v>
      </c>
      <c r="C317" s="49" t="s">
        <v>19</v>
      </c>
      <c r="D317" s="50" t="s">
        <v>28</v>
      </c>
    </row>
    <row r="318" spans="2:4" ht="21" customHeight="1" x14ac:dyDescent="0.25">
      <c r="B318" s="48">
        <v>0.313</v>
      </c>
      <c r="C318" s="49" t="s">
        <v>19</v>
      </c>
      <c r="D318" s="50" t="s">
        <v>28</v>
      </c>
    </row>
    <row r="319" spans="2:4" ht="21" customHeight="1" x14ac:dyDescent="0.25">
      <c r="B319" s="48">
        <v>0.314</v>
      </c>
      <c r="C319" s="49" t="s">
        <v>19</v>
      </c>
      <c r="D319" s="50" t="s">
        <v>28</v>
      </c>
    </row>
    <row r="320" spans="2:4" ht="21" customHeight="1" x14ac:dyDescent="0.25">
      <c r="B320" s="48">
        <v>0.315</v>
      </c>
      <c r="C320" s="49" t="s">
        <v>19</v>
      </c>
      <c r="D320" s="50" t="s">
        <v>28</v>
      </c>
    </row>
    <row r="321" spans="2:4" ht="21" customHeight="1" x14ac:dyDescent="0.25">
      <c r="B321" s="48">
        <v>0.316</v>
      </c>
      <c r="C321" s="49" t="s">
        <v>19</v>
      </c>
      <c r="D321" s="50" t="s">
        <v>28</v>
      </c>
    </row>
    <row r="322" spans="2:4" ht="21" customHeight="1" x14ac:dyDescent="0.25">
      <c r="B322" s="48">
        <v>0.317</v>
      </c>
      <c r="C322" s="49" t="s">
        <v>19</v>
      </c>
      <c r="D322" s="50" t="s">
        <v>28</v>
      </c>
    </row>
    <row r="323" spans="2:4" ht="21" customHeight="1" x14ac:dyDescent="0.25">
      <c r="B323" s="48">
        <v>0.318</v>
      </c>
      <c r="C323" s="49" t="s">
        <v>19</v>
      </c>
      <c r="D323" s="50" t="s">
        <v>28</v>
      </c>
    </row>
    <row r="324" spans="2:4" ht="21" customHeight="1" x14ac:dyDescent="0.25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25">
      <c r="B325" s="48">
        <v>0.32</v>
      </c>
      <c r="C325" s="49" t="s">
        <v>19</v>
      </c>
      <c r="D325" s="50" t="s">
        <v>28</v>
      </c>
    </row>
    <row r="326" spans="2:4" ht="21" customHeight="1" x14ac:dyDescent="0.25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25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25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25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25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25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25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25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25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25">
      <c r="B335" s="48">
        <v>0.33</v>
      </c>
      <c r="C335" s="49" t="s">
        <v>19</v>
      </c>
      <c r="D335" s="50" t="s">
        <v>28</v>
      </c>
    </row>
    <row r="336" spans="2:4" ht="21" customHeight="1" x14ac:dyDescent="0.25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25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25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25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25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25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25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25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25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25">
      <c r="B345" s="48">
        <v>0.34</v>
      </c>
      <c r="C345" s="49" t="s">
        <v>19</v>
      </c>
      <c r="D345" s="50" t="s">
        <v>28</v>
      </c>
    </row>
    <row r="346" spans="2:4" ht="21" customHeight="1" x14ac:dyDescent="0.25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25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25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25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25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25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25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25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25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25">
      <c r="B355" s="48">
        <v>0.35</v>
      </c>
      <c r="C355" s="49" t="s">
        <v>19</v>
      </c>
      <c r="D355" s="50" t="s">
        <v>28</v>
      </c>
    </row>
    <row r="356" spans="2:4" ht="21" customHeight="1" x14ac:dyDescent="0.25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25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25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25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25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25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25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25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25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25">
      <c r="B365" s="48">
        <v>0.36</v>
      </c>
      <c r="C365" s="49" t="s">
        <v>19</v>
      </c>
      <c r="D365" s="50" t="s">
        <v>28</v>
      </c>
    </row>
    <row r="366" spans="2:4" ht="21" customHeight="1" x14ac:dyDescent="0.25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25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25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25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25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25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25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25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25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25">
      <c r="B375" s="48">
        <v>0.37</v>
      </c>
      <c r="C375" s="49" t="s">
        <v>19</v>
      </c>
      <c r="D375" s="50" t="s">
        <v>28</v>
      </c>
    </row>
    <row r="376" spans="2:4" ht="21" customHeight="1" x14ac:dyDescent="0.25">
      <c r="B376" s="48">
        <v>0.371</v>
      </c>
      <c r="C376" s="49" t="s">
        <v>19</v>
      </c>
      <c r="D376" s="50" t="s">
        <v>28</v>
      </c>
    </row>
    <row r="377" spans="2:4" ht="21" customHeight="1" x14ac:dyDescent="0.25">
      <c r="B377" s="48">
        <v>0.372</v>
      </c>
      <c r="C377" s="49" t="s">
        <v>19</v>
      </c>
      <c r="D377" s="50" t="s">
        <v>28</v>
      </c>
    </row>
    <row r="378" spans="2:4" ht="21" customHeight="1" x14ac:dyDescent="0.25">
      <c r="B378" s="48">
        <v>0.373</v>
      </c>
      <c r="C378" s="49" t="s">
        <v>19</v>
      </c>
      <c r="D378" s="50" t="s">
        <v>28</v>
      </c>
    </row>
    <row r="379" spans="2:4" ht="21" customHeight="1" x14ac:dyDescent="0.25">
      <c r="B379" s="48">
        <v>0.374</v>
      </c>
      <c r="C379" s="49" t="s">
        <v>19</v>
      </c>
      <c r="D379" s="50" t="s">
        <v>28</v>
      </c>
    </row>
    <row r="380" spans="2:4" ht="21" customHeight="1" x14ac:dyDescent="0.25">
      <c r="B380" s="48">
        <v>0.375</v>
      </c>
      <c r="C380" s="49" t="s">
        <v>19</v>
      </c>
      <c r="D380" s="50" t="s">
        <v>28</v>
      </c>
    </row>
    <row r="381" spans="2:4" ht="21" customHeight="1" x14ac:dyDescent="0.25">
      <c r="B381" s="48">
        <v>0.376</v>
      </c>
      <c r="C381" s="49" t="s">
        <v>19</v>
      </c>
      <c r="D381" s="50" t="s">
        <v>28</v>
      </c>
    </row>
    <row r="382" spans="2:4" ht="21" customHeight="1" x14ac:dyDescent="0.25">
      <c r="B382" s="48">
        <v>0.377</v>
      </c>
      <c r="C382" s="49" t="s">
        <v>19</v>
      </c>
      <c r="D382" s="50" t="s">
        <v>28</v>
      </c>
    </row>
    <row r="383" spans="2:4" ht="21" customHeight="1" x14ac:dyDescent="0.25">
      <c r="B383" s="48">
        <v>0.378</v>
      </c>
      <c r="C383" s="49" t="s">
        <v>19</v>
      </c>
      <c r="D383" s="50" t="s">
        <v>28</v>
      </c>
    </row>
    <row r="384" spans="2:4" ht="21" customHeight="1" x14ac:dyDescent="0.25">
      <c r="B384" s="48">
        <v>0.379</v>
      </c>
      <c r="C384" s="49" t="s">
        <v>19</v>
      </c>
      <c r="D384" s="50" t="s">
        <v>28</v>
      </c>
    </row>
    <row r="385" spans="2:4" ht="21" customHeight="1" x14ac:dyDescent="0.25">
      <c r="B385" s="48">
        <v>0.38</v>
      </c>
      <c r="C385" s="49" t="s">
        <v>19</v>
      </c>
      <c r="D385" s="50" t="s">
        <v>28</v>
      </c>
    </row>
    <row r="386" spans="2:4" ht="21" customHeight="1" x14ac:dyDescent="0.25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25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25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25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25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25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25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25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25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25">
      <c r="B395" s="48">
        <v>0.39</v>
      </c>
      <c r="C395" s="49" t="s">
        <v>19</v>
      </c>
      <c r="D395" s="50" t="s">
        <v>28</v>
      </c>
    </row>
    <row r="396" spans="2:4" ht="21" customHeight="1" x14ac:dyDescent="0.25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25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25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25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25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25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25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25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25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25">
      <c r="B405" s="48">
        <v>0.4</v>
      </c>
      <c r="C405" s="49" t="s">
        <v>19</v>
      </c>
      <c r="D405" s="50" t="s">
        <v>28</v>
      </c>
    </row>
    <row r="406" spans="2:4" ht="21" customHeight="1" x14ac:dyDescent="0.25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25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25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25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25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25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25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25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25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25">
      <c r="B415" s="48">
        <v>0.41</v>
      </c>
      <c r="C415" s="49" t="s">
        <v>19</v>
      </c>
      <c r="D415" s="50" t="s">
        <v>28</v>
      </c>
    </row>
    <row r="416" spans="2:4" ht="21" customHeight="1" x14ac:dyDescent="0.25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25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25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25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25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25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25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25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25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25">
      <c r="B425" s="48">
        <v>0.42</v>
      </c>
      <c r="C425" s="49" t="s">
        <v>19</v>
      </c>
      <c r="D425" s="50" t="s">
        <v>28</v>
      </c>
    </row>
    <row r="426" spans="2:4" ht="21" customHeight="1" x14ac:dyDescent="0.25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25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25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25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25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25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25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25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25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25">
      <c r="B435" s="48">
        <v>0.43</v>
      </c>
      <c r="C435" s="49" t="s">
        <v>19</v>
      </c>
      <c r="D435" s="50" t="s">
        <v>28</v>
      </c>
    </row>
    <row r="436" spans="2:4" ht="21" customHeight="1" x14ac:dyDescent="0.25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25">
      <c r="B437" s="48">
        <v>0.432</v>
      </c>
      <c r="C437" s="49" t="s">
        <v>19</v>
      </c>
      <c r="D437" s="50" t="s">
        <v>28</v>
      </c>
    </row>
    <row r="438" spans="2:4" ht="21" customHeight="1" x14ac:dyDescent="0.25">
      <c r="B438" s="48">
        <v>0.433</v>
      </c>
      <c r="C438" s="49" t="s">
        <v>19</v>
      </c>
      <c r="D438" s="50" t="s">
        <v>28</v>
      </c>
    </row>
    <row r="439" spans="2:4" ht="21" customHeight="1" x14ac:dyDescent="0.25">
      <c r="B439" s="48">
        <v>0.434</v>
      </c>
      <c r="C439" s="49" t="s">
        <v>19</v>
      </c>
      <c r="D439" s="50" t="s">
        <v>28</v>
      </c>
    </row>
    <row r="440" spans="2:4" ht="21" customHeight="1" x14ac:dyDescent="0.25">
      <c r="B440" s="48">
        <v>0.435</v>
      </c>
      <c r="C440" s="49" t="s">
        <v>19</v>
      </c>
      <c r="D440" s="50" t="s">
        <v>28</v>
      </c>
    </row>
    <row r="441" spans="2:4" ht="21" customHeight="1" x14ac:dyDescent="0.25">
      <c r="B441" s="48">
        <v>0.436</v>
      </c>
      <c r="C441" s="49" t="s">
        <v>19</v>
      </c>
      <c r="D441" s="50" t="s">
        <v>28</v>
      </c>
    </row>
    <row r="442" spans="2:4" ht="21" customHeight="1" x14ac:dyDescent="0.25">
      <c r="B442" s="48">
        <v>0.437</v>
      </c>
      <c r="C442" s="49" t="s">
        <v>19</v>
      </c>
      <c r="D442" s="50" t="s">
        <v>28</v>
      </c>
    </row>
    <row r="443" spans="2:4" ht="21" customHeight="1" x14ac:dyDescent="0.25">
      <c r="B443" s="48">
        <v>0.438</v>
      </c>
      <c r="C443" s="49" t="s">
        <v>19</v>
      </c>
      <c r="D443" s="50" t="s">
        <v>28</v>
      </c>
    </row>
    <row r="444" spans="2:4" ht="21" customHeight="1" x14ac:dyDescent="0.25">
      <c r="B444" s="48">
        <v>0.439</v>
      </c>
      <c r="C444" s="49" t="s">
        <v>19</v>
      </c>
      <c r="D444" s="50" t="s">
        <v>28</v>
      </c>
    </row>
    <row r="445" spans="2:4" ht="21" customHeight="1" x14ac:dyDescent="0.25">
      <c r="B445" s="48">
        <v>0.44</v>
      </c>
      <c r="C445" s="49" t="s">
        <v>19</v>
      </c>
      <c r="D445" s="50" t="s">
        <v>28</v>
      </c>
    </row>
    <row r="446" spans="2:4" ht="21" customHeight="1" x14ac:dyDescent="0.25">
      <c r="B446" s="48">
        <v>0.441</v>
      </c>
      <c r="C446" s="49" t="s">
        <v>19</v>
      </c>
      <c r="D446" s="50" t="s">
        <v>28</v>
      </c>
    </row>
    <row r="447" spans="2:4" ht="21" customHeight="1" x14ac:dyDescent="0.25">
      <c r="B447" s="48">
        <v>0.442</v>
      </c>
      <c r="C447" s="49" t="s">
        <v>19</v>
      </c>
      <c r="D447" s="50" t="s">
        <v>28</v>
      </c>
    </row>
    <row r="448" spans="2:4" ht="21" customHeight="1" x14ac:dyDescent="0.25">
      <c r="B448" s="48">
        <v>0.443</v>
      </c>
      <c r="C448" s="49" t="s">
        <v>19</v>
      </c>
      <c r="D448" s="50" t="s">
        <v>28</v>
      </c>
    </row>
    <row r="449" spans="2:4" ht="21" customHeight="1" x14ac:dyDescent="0.25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25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25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25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25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25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25">
      <c r="B455" s="48">
        <v>0.45</v>
      </c>
      <c r="C455" s="49" t="s">
        <v>19</v>
      </c>
      <c r="D455" s="50" t="s">
        <v>28</v>
      </c>
    </row>
    <row r="456" spans="2:4" ht="21" customHeight="1" x14ac:dyDescent="0.25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25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25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25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25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25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25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25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25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25">
      <c r="B465" s="48">
        <v>0.46</v>
      </c>
      <c r="C465" s="49" t="s">
        <v>19</v>
      </c>
      <c r="D465" s="50" t="s">
        <v>28</v>
      </c>
    </row>
    <row r="466" spans="2:4" ht="21" customHeight="1" x14ac:dyDescent="0.25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25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25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25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25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25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25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25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25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25">
      <c r="B475" s="48">
        <v>0.47</v>
      </c>
      <c r="C475" s="49" t="s">
        <v>19</v>
      </c>
      <c r="D475" s="50" t="s">
        <v>28</v>
      </c>
    </row>
    <row r="476" spans="2:4" ht="21" customHeight="1" x14ac:dyDescent="0.25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25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25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25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25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25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25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25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25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25">
      <c r="B485" s="48">
        <v>0.48</v>
      </c>
      <c r="C485" s="49" t="s">
        <v>19</v>
      </c>
      <c r="D485" s="50" t="s">
        <v>28</v>
      </c>
    </row>
    <row r="486" spans="2:4" ht="21" customHeight="1" x14ac:dyDescent="0.25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25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25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25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25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25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25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25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25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25">
      <c r="B495" s="48">
        <v>0.49</v>
      </c>
      <c r="C495" s="49" t="s">
        <v>19</v>
      </c>
      <c r="D495" s="50" t="s">
        <v>28</v>
      </c>
    </row>
    <row r="496" spans="2:4" ht="21" customHeight="1" x14ac:dyDescent="0.25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25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25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25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25">
      <c r="B500" s="48">
        <v>0.495</v>
      </c>
      <c r="C500" s="49" t="s">
        <v>19</v>
      </c>
      <c r="D500" s="50" t="s">
        <v>28</v>
      </c>
    </row>
    <row r="501" spans="2:4" ht="21" customHeight="1" x14ac:dyDescent="0.25">
      <c r="B501" s="48">
        <v>0.496</v>
      </c>
      <c r="C501" s="49" t="s">
        <v>19</v>
      </c>
      <c r="D501" s="50" t="s">
        <v>28</v>
      </c>
    </row>
    <row r="502" spans="2:4" ht="21" customHeight="1" x14ac:dyDescent="0.25">
      <c r="B502" s="48">
        <v>0.497</v>
      </c>
      <c r="C502" s="49" t="s">
        <v>19</v>
      </c>
      <c r="D502" s="50" t="s">
        <v>28</v>
      </c>
    </row>
    <row r="503" spans="2:4" ht="21" customHeight="1" x14ac:dyDescent="0.25">
      <c r="B503" s="48">
        <v>0.498</v>
      </c>
      <c r="C503" s="49" t="s">
        <v>19</v>
      </c>
      <c r="D503" s="50" t="s">
        <v>28</v>
      </c>
    </row>
    <row r="504" spans="2:4" ht="21" customHeight="1" x14ac:dyDescent="0.25">
      <c r="B504" s="48">
        <v>0.499</v>
      </c>
      <c r="C504" s="49" t="s">
        <v>19</v>
      </c>
      <c r="D504" s="50" t="s">
        <v>28</v>
      </c>
    </row>
    <row r="505" spans="2:4" ht="21" customHeight="1" x14ac:dyDescent="0.25">
      <c r="B505" s="48">
        <v>0.5</v>
      </c>
      <c r="C505" s="49" t="s">
        <v>19</v>
      </c>
      <c r="D505" s="50" t="s">
        <v>28</v>
      </c>
    </row>
    <row r="506" spans="2:4" ht="21" customHeight="1" x14ac:dyDescent="0.25">
      <c r="B506" s="48">
        <v>0.501</v>
      </c>
      <c r="C506" s="49" t="s">
        <v>19</v>
      </c>
      <c r="D506" s="50" t="s">
        <v>28</v>
      </c>
    </row>
    <row r="507" spans="2:4" ht="21" customHeight="1" x14ac:dyDescent="0.25">
      <c r="B507" s="48">
        <v>0.502</v>
      </c>
      <c r="C507" s="49" t="s">
        <v>19</v>
      </c>
      <c r="D507" s="50" t="s">
        <v>28</v>
      </c>
    </row>
    <row r="508" spans="2:4" ht="21" customHeight="1" x14ac:dyDescent="0.25">
      <c r="B508" s="48">
        <v>0.503</v>
      </c>
      <c r="C508" s="49" t="s">
        <v>19</v>
      </c>
      <c r="D508" s="50" t="s">
        <v>28</v>
      </c>
    </row>
    <row r="509" spans="2:4" ht="21" customHeight="1" x14ac:dyDescent="0.25">
      <c r="B509" s="48">
        <v>0.504</v>
      </c>
      <c r="C509" s="49" t="s">
        <v>19</v>
      </c>
      <c r="D509" s="50" t="s">
        <v>28</v>
      </c>
    </row>
    <row r="510" spans="2:4" ht="21" customHeight="1" x14ac:dyDescent="0.25">
      <c r="B510" s="48">
        <v>0.505</v>
      </c>
      <c r="C510" s="49" t="s">
        <v>19</v>
      </c>
      <c r="D510" s="50" t="s">
        <v>28</v>
      </c>
    </row>
    <row r="511" spans="2:4" ht="21" customHeight="1" x14ac:dyDescent="0.25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25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25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25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25">
      <c r="B515" s="48">
        <v>0.51</v>
      </c>
      <c r="C515" s="49" t="s">
        <v>19</v>
      </c>
      <c r="D515" s="50" t="s">
        <v>28</v>
      </c>
    </row>
    <row r="516" spans="2:4" ht="21" customHeight="1" x14ac:dyDescent="0.25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25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25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25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25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25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25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25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25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25">
      <c r="B525" s="48">
        <v>0.52</v>
      </c>
      <c r="C525" s="49" t="s">
        <v>19</v>
      </c>
      <c r="D525" s="50" t="s">
        <v>28</v>
      </c>
    </row>
    <row r="526" spans="2:4" ht="21" customHeight="1" x14ac:dyDescent="0.25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25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25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25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25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25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25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25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25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25">
      <c r="B535" s="48">
        <v>0.53</v>
      </c>
      <c r="C535" s="49" t="s">
        <v>19</v>
      </c>
      <c r="D535" s="50" t="s">
        <v>28</v>
      </c>
    </row>
    <row r="536" spans="2:4" ht="21" customHeight="1" x14ac:dyDescent="0.25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25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25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25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25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25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25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25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25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25">
      <c r="B545" s="48">
        <v>0.54</v>
      </c>
      <c r="C545" s="49" t="s">
        <v>19</v>
      </c>
      <c r="D545" s="50" t="s">
        <v>28</v>
      </c>
    </row>
    <row r="546" spans="2:4" ht="21" customHeight="1" x14ac:dyDescent="0.25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25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25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25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25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25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25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25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25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25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25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25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25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25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25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25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25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25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25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25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25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25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25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25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25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25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25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25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25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25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25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25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25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25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25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25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25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25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25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25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25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25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25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25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25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25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25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25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25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25">
      <c r="B595" s="48">
        <v>0.59</v>
      </c>
      <c r="C595" s="49" t="s">
        <v>19</v>
      </c>
      <c r="D595" s="50" t="s">
        <v>28</v>
      </c>
    </row>
    <row r="596" spans="2:4" ht="21" customHeight="1" x14ac:dyDescent="0.25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25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25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25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25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25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25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25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25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25">
      <c r="B605" s="48">
        <v>0.6</v>
      </c>
      <c r="C605" s="49" t="s">
        <v>19</v>
      </c>
      <c r="D605" s="50" t="s">
        <v>28</v>
      </c>
    </row>
    <row r="606" spans="2:4" ht="21" customHeight="1" x14ac:dyDescent="0.25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25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25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25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25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25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25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25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25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25">
      <c r="B615" s="48">
        <v>0.61</v>
      </c>
      <c r="C615" s="49" t="s">
        <v>19</v>
      </c>
      <c r="D615" s="50" t="s">
        <v>28</v>
      </c>
    </row>
    <row r="616" spans="2:4" ht="21" customHeight="1" x14ac:dyDescent="0.25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25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25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25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25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25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25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25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25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25">
      <c r="B625" s="48">
        <v>0.62</v>
      </c>
      <c r="C625" s="49" t="s">
        <v>19</v>
      </c>
      <c r="D625" s="50" t="s">
        <v>28</v>
      </c>
    </row>
    <row r="626" spans="2:4" ht="21" customHeight="1" x14ac:dyDescent="0.25">
      <c r="B626" s="48">
        <v>0.621</v>
      </c>
      <c r="C626" s="49" t="s">
        <v>19</v>
      </c>
      <c r="D626" s="50" t="s">
        <v>28</v>
      </c>
    </row>
    <row r="627" spans="2:4" ht="21" customHeight="1" x14ac:dyDescent="0.25">
      <c r="B627" s="48">
        <v>0.622</v>
      </c>
      <c r="C627" s="49" t="s">
        <v>19</v>
      </c>
      <c r="D627" s="50" t="s">
        <v>28</v>
      </c>
    </row>
    <row r="628" spans="2:4" ht="21" customHeight="1" x14ac:dyDescent="0.25">
      <c r="B628" s="48">
        <v>0.623</v>
      </c>
      <c r="C628" s="49" t="s">
        <v>19</v>
      </c>
      <c r="D628" s="50" t="s">
        <v>28</v>
      </c>
    </row>
    <row r="629" spans="2:4" ht="21" customHeight="1" x14ac:dyDescent="0.25">
      <c r="B629" s="48">
        <v>0.624</v>
      </c>
      <c r="C629" s="49" t="s">
        <v>19</v>
      </c>
      <c r="D629" s="50" t="s">
        <v>28</v>
      </c>
    </row>
    <row r="630" spans="2:4" ht="21" customHeight="1" x14ac:dyDescent="0.25">
      <c r="B630" s="48">
        <v>0.625</v>
      </c>
      <c r="C630" s="49" t="s">
        <v>19</v>
      </c>
      <c r="D630" s="50" t="s">
        <v>28</v>
      </c>
    </row>
    <row r="631" spans="2:4" ht="21" customHeight="1" x14ac:dyDescent="0.25">
      <c r="B631" s="48">
        <v>0.626</v>
      </c>
      <c r="C631" s="49" t="s">
        <v>19</v>
      </c>
      <c r="D631" s="50" t="s">
        <v>28</v>
      </c>
    </row>
    <row r="632" spans="2:4" ht="21" customHeight="1" x14ac:dyDescent="0.25">
      <c r="B632" s="48">
        <v>0.627</v>
      </c>
      <c r="C632" s="49" t="s">
        <v>19</v>
      </c>
      <c r="D632" s="50" t="s">
        <v>28</v>
      </c>
    </row>
    <row r="633" spans="2:4" ht="21" customHeight="1" x14ac:dyDescent="0.25">
      <c r="B633" s="48">
        <v>0.628</v>
      </c>
      <c r="C633" s="49" t="s">
        <v>19</v>
      </c>
      <c r="D633" s="50" t="s">
        <v>28</v>
      </c>
    </row>
    <row r="634" spans="2:4" ht="21" customHeight="1" x14ac:dyDescent="0.25">
      <c r="B634" s="48">
        <v>0.629</v>
      </c>
      <c r="C634" s="49" t="s">
        <v>19</v>
      </c>
      <c r="D634" s="50" t="s">
        <v>28</v>
      </c>
    </row>
    <row r="635" spans="2:4" ht="21" customHeight="1" x14ac:dyDescent="0.25">
      <c r="B635" s="48">
        <v>0.63</v>
      </c>
      <c r="C635" s="49" t="s">
        <v>19</v>
      </c>
      <c r="D635" s="50" t="s">
        <v>28</v>
      </c>
    </row>
    <row r="636" spans="2:4" ht="21" customHeight="1" x14ac:dyDescent="0.25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25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25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25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25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25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25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25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25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25">
      <c r="B645" s="48">
        <v>0.64</v>
      </c>
      <c r="C645" s="49" t="s">
        <v>19</v>
      </c>
      <c r="D645" s="50" t="s">
        <v>28</v>
      </c>
    </row>
    <row r="646" spans="2:4" ht="21" customHeight="1" x14ac:dyDescent="0.25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25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25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25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25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25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25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25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25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25">
      <c r="B655" s="48">
        <v>0.65</v>
      </c>
      <c r="C655" s="49" t="s">
        <v>19</v>
      </c>
      <c r="D655" s="50" t="s">
        <v>28</v>
      </c>
    </row>
    <row r="656" spans="2:4" ht="21" customHeight="1" x14ac:dyDescent="0.25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25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25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25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25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25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25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25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25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25">
      <c r="B665" s="48">
        <v>0.66</v>
      </c>
      <c r="C665" s="49" t="s">
        <v>19</v>
      </c>
      <c r="D665" s="50" t="s">
        <v>28</v>
      </c>
    </row>
    <row r="666" spans="2:4" ht="21" customHeight="1" x14ac:dyDescent="0.25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25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25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25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25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25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25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25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25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25">
      <c r="B675" s="48">
        <v>0.67</v>
      </c>
      <c r="C675" s="49" t="s">
        <v>19</v>
      </c>
      <c r="D675" s="50" t="s">
        <v>28</v>
      </c>
    </row>
    <row r="676" spans="2:4" ht="21" customHeight="1" x14ac:dyDescent="0.25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25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25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25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25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25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25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25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25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25">
      <c r="B685" s="48">
        <v>0.68</v>
      </c>
      <c r="C685" s="49" t="s">
        <v>19</v>
      </c>
      <c r="D685" s="50" t="s">
        <v>28</v>
      </c>
    </row>
    <row r="686" spans="2:4" ht="21" customHeight="1" x14ac:dyDescent="0.25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25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25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25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25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25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25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25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25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25">
      <c r="B695" s="48">
        <v>0.69</v>
      </c>
      <c r="C695" s="49" t="s">
        <v>19</v>
      </c>
      <c r="D695" s="50" t="s">
        <v>28</v>
      </c>
    </row>
    <row r="696" spans="2:4" ht="21" customHeight="1" x14ac:dyDescent="0.25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25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25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25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25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25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25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25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25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25">
      <c r="B705" s="48">
        <v>0.7</v>
      </c>
      <c r="C705" s="49" t="s">
        <v>19</v>
      </c>
      <c r="D705" s="50" t="s">
        <v>28</v>
      </c>
    </row>
    <row r="706" spans="2:4" ht="21" customHeight="1" x14ac:dyDescent="0.25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25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25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25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25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25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25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25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25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25">
      <c r="B715" s="48">
        <v>0.71</v>
      </c>
      <c r="C715" s="49" t="s">
        <v>19</v>
      </c>
      <c r="D715" s="50" t="s">
        <v>28</v>
      </c>
    </row>
    <row r="716" spans="2:4" ht="21" customHeight="1" x14ac:dyDescent="0.25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25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25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25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25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25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25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25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25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25">
      <c r="B725" s="48">
        <v>0.72</v>
      </c>
      <c r="C725" s="49" t="s">
        <v>19</v>
      </c>
      <c r="D725" s="50" t="s">
        <v>28</v>
      </c>
    </row>
    <row r="726" spans="2:4" ht="21" customHeight="1" x14ac:dyDescent="0.25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25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25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25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25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25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25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25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25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25">
      <c r="B735" s="48">
        <v>0.73</v>
      </c>
      <c r="C735" s="49" t="s">
        <v>19</v>
      </c>
      <c r="D735" s="50" t="s">
        <v>28</v>
      </c>
    </row>
    <row r="736" spans="2:4" ht="21" customHeight="1" x14ac:dyDescent="0.25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25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25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25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25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25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25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25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25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25">
      <c r="B745" s="48">
        <v>0.74</v>
      </c>
      <c r="C745" s="49" t="s">
        <v>19</v>
      </c>
      <c r="D745" s="50" t="s">
        <v>28</v>
      </c>
    </row>
    <row r="746" spans="2:4" ht="21" customHeight="1" x14ac:dyDescent="0.25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25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25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25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25">
      <c r="B750" s="48">
        <v>0.745</v>
      </c>
      <c r="C750" s="49" t="s">
        <v>19</v>
      </c>
      <c r="D750" s="50" t="s">
        <v>28</v>
      </c>
    </row>
    <row r="751" spans="2:4" ht="21" customHeight="1" x14ac:dyDescent="0.25">
      <c r="B751" s="48">
        <v>0.746</v>
      </c>
      <c r="C751" s="49" t="s">
        <v>19</v>
      </c>
      <c r="D751" s="50" t="s">
        <v>28</v>
      </c>
    </row>
    <row r="752" spans="2:4" ht="21" customHeight="1" x14ac:dyDescent="0.25">
      <c r="B752" s="48">
        <v>0.747</v>
      </c>
      <c r="C752" s="49" t="s">
        <v>19</v>
      </c>
      <c r="D752" s="50" t="s">
        <v>28</v>
      </c>
    </row>
    <row r="753" spans="2:4" ht="21" customHeight="1" x14ac:dyDescent="0.25">
      <c r="B753" s="48">
        <v>0.748</v>
      </c>
      <c r="C753" s="49" t="s">
        <v>19</v>
      </c>
      <c r="D753" s="50" t="s">
        <v>28</v>
      </c>
    </row>
    <row r="754" spans="2:4" ht="21" customHeight="1" x14ac:dyDescent="0.25">
      <c r="B754" s="48">
        <v>0.749</v>
      </c>
      <c r="C754" s="49" t="s">
        <v>19</v>
      </c>
      <c r="D754" s="50" t="s">
        <v>28</v>
      </c>
    </row>
    <row r="755" spans="2:4" ht="21" customHeight="1" x14ac:dyDescent="0.25">
      <c r="B755" s="48">
        <v>0.75</v>
      </c>
      <c r="C755" s="49" t="s">
        <v>19</v>
      </c>
      <c r="D755" s="50" t="s">
        <v>28</v>
      </c>
    </row>
    <row r="756" spans="2:4" ht="21" customHeight="1" x14ac:dyDescent="0.25">
      <c r="B756" s="48">
        <v>0.751</v>
      </c>
      <c r="C756" s="49" t="s">
        <v>19</v>
      </c>
      <c r="D756" s="50" t="s">
        <v>28</v>
      </c>
    </row>
    <row r="757" spans="2:4" ht="21" customHeight="1" x14ac:dyDescent="0.25">
      <c r="B757" s="48">
        <v>0.752</v>
      </c>
      <c r="C757" s="49" t="s">
        <v>19</v>
      </c>
      <c r="D757" s="50" t="s">
        <v>28</v>
      </c>
    </row>
    <row r="758" spans="2:4" ht="21" customHeight="1" x14ac:dyDescent="0.25">
      <c r="B758" s="48">
        <v>0.753</v>
      </c>
      <c r="C758" s="49" t="s">
        <v>19</v>
      </c>
      <c r="D758" s="50" t="s">
        <v>28</v>
      </c>
    </row>
    <row r="759" spans="2:4" ht="21" customHeight="1" x14ac:dyDescent="0.25">
      <c r="B759" s="48">
        <v>0.754</v>
      </c>
      <c r="C759" s="49" t="s">
        <v>19</v>
      </c>
      <c r="D759" s="50" t="s">
        <v>28</v>
      </c>
    </row>
    <row r="760" spans="2:4" ht="21" customHeight="1" x14ac:dyDescent="0.25">
      <c r="B760" s="48">
        <v>0.755</v>
      </c>
      <c r="C760" s="49" t="s">
        <v>19</v>
      </c>
      <c r="D760" s="50" t="s">
        <v>28</v>
      </c>
    </row>
    <row r="761" spans="2:4" ht="21" customHeight="1" x14ac:dyDescent="0.25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25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25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25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25">
      <c r="B765" s="48">
        <v>0.76</v>
      </c>
      <c r="C765" s="49" t="s">
        <v>19</v>
      </c>
      <c r="D765" s="50" t="s">
        <v>28</v>
      </c>
    </row>
    <row r="766" spans="2:4" ht="21" customHeight="1" x14ac:dyDescent="0.25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25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25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25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25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25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25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25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25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25">
      <c r="B775" s="48">
        <v>0.77</v>
      </c>
      <c r="C775" s="49" t="s">
        <v>19</v>
      </c>
      <c r="D775" s="50" t="s">
        <v>28</v>
      </c>
    </row>
    <row r="776" spans="2:4" ht="21" customHeight="1" x14ac:dyDescent="0.25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25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25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25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25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25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25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25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25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25">
      <c r="B785" s="48">
        <v>0.78</v>
      </c>
      <c r="C785" s="49" t="s">
        <v>19</v>
      </c>
      <c r="D785" s="50" t="s">
        <v>28</v>
      </c>
    </row>
    <row r="786" spans="2:4" ht="21" customHeight="1" x14ac:dyDescent="0.25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25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25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25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25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25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25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25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25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25">
      <c r="B795" s="48">
        <v>0.79</v>
      </c>
      <c r="C795" s="49" t="s">
        <v>19</v>
      </c>
      <c r="D795" s="50" t="s">
        <v>28</v>
      </c>
    </row>
    <row r="796" spans="2:4" ht="21" customHeight="1" x14ac:dyDescent="0.25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25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25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25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25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25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25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25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25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25">
      <c r="B805" s="48">
        <v>0.8</v>
      </c>
      <c r="C805" s="49" t="s">
        <v>19</v>
      </c>
      <c r="D805" s="50" t="s">
        <v>28</v>
      </c>
    </row>
    <row r="806" spans="2:4" ht="21" customHeight="1" x14ac:dyDescent="0.25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25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25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25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25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25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25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25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25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25">
      <c r="B815" s="48">
        <v>0.81</v>
      </c>
      <c r="C815" s="49" t="s">
        <v>19</v>
      </c>
      <c r="D815" s="50" t="s">
        <v>28</v>
      </c>
    </row>
    <row r="816" spans="2:4" ht="21" customHeight="1" x14ac:dyDescent="0.25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25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25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25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25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25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25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25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25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25">
      <c r="B825" s="48">
        <v>0.82</v>
      </c>
      <c r="C825" s="49" t="s">
        <v>19</v>
      </c>
      <c r="D825" s="50" t="s">
        <v>28</v>
      </c>
    </row>
    <row r="826" spans="2:4" ht="21" customHeight="1" x14ac:dyDescent="0.25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25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25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25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25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25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25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25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25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25">
      <c r="B835" s="48">
        <v>0.83</v>
      </c>
      <c r="C835" s="49" t="s">
        <v>19</v>
      </c>
      <c r="D835" s="50" t="s">
        <v>28</v>
      </c>
    </row>
    <row r="836" spans="2:4" ht="21" customHeight="1" x14ac:dyDescent="0.25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25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25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25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25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25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25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25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25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25">
      <c r="B845" s="48">
        <v>0.84</v>
      </c>
      <c r="C845" s="49" t="s">
        <v>19</v>
      </c>
      <c r="D845" s="50" t="s">
        <v>28</v>
      </c>
    </row>
    <row r="846" spans="2:4" ht="21" customHeight="1" x14ac:dyDescent="0.25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25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25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25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25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25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25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25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25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25">
      <c r="B855" s="48">
        <v>0.85</v>
      </c>
      <c r="C855" s="49" t="s">
        <v>19</v>
      </c>
      <c r="D855" s="50" t="s">
        <v>28</v>
      </c>
    </row>
    <row r="856" spans="2:4" ht="21" customHeight="1" x14ac:dyDescent="0.25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25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25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25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25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25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25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25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25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25">
      <c r="B865" s="48">
        <v>0.86</v>
      </c>
      <c r="C865" s="49" t="s">
        <v>19</v>
      </c>
      <c r="D865" s="50" t="s">
        <v>28</v>
      </c>
    </row>
    <row r="866" spans="2:4" ht="21" customHeight="1" x14ac:dyDescent="0.25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25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25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25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25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25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25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25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25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25">
      <c r="B875" s="48">
        <v>0.87</v>
      </c>
      <c r="C875" s="49" t="s">
        <v>19</v>
      </c>
      <c r="D875" s="50" t="s">
        <v>28</v>
      </c>
    </row>
    <row r="876" spans="2:4" ht="21" customHeight="1" x14ac:dyDescent="0.25">
      <c r="B876" s="48">
        <v>0.871</v>
      </c>
      <c r="C876" s="49" t="s">
        <v>19</v>
      </c>
      <c r="D876" s="50" t="s">
        <v>28</v>
      </c>
    </row>
    <row r="877" spans="2:4" ht="21" customHeight="1" x14ac:dyDescent="0.25">
      <c r="B877" s="48">
        <v>0.872</v>
      </c>
      <c r="C877" s="49" t="s">
        <v>19</v>
      </c>
      <c r="D877" s="50" t="s">
        <v>28</v>
      </c>
    </row>
    <row r="878" spans="2:4" ht="21" customHeight="1" x14ac:dyDescent="0.25">
      <c r="B878" s="48">
        <v>0.873</v>
      </c>
      <c r="C878" s="49" t="s">
        <v>19</v>
      </c>
      <c r="D878" s="50" t="s">
        <v>28</v>
      </c>
    </row>
    <row r="879" spans="2:4" ht="21" customHeight="1" x14ac:dyDescent="0.25">
      <c r="B879" s="48">
        <v>0.874</v>
      </c>
      <c r="C879" s="49" t="s">
        <v>19</v>
      </c>
      <c r="D879" s="50" t="s">
        <v>28</v>
      </c>
    </row>
    <row r="880" spans="2:4" ht="21" customHeight="1" x14ac:dyDescent="0.25">
      <c r="B880" s="48">
        <v>0.875</v>
      </c>
      <c r="C880" s="49" t="s">
        <v>19</v>
      </c>
      <c r="D880" s="50" t="s">
        <v>28</v>
      </c>
    </row>
    <row r="881" spans="2:4" ht="21" customHeight="1" x14ac:dyDescent="0.25">
      <c r="B881" s="48">
        <v>0.876</v>
      </c>
      <c r="C881" s="49" t="s">
        <v>19</v>
      </c>
      <c r="D881" s="50" t="s">
        <v>28</v>
      </c>
    </row>
    <row r="882" spans="2:4" ht="21" customHeight="1" x14ac:dyDescent="0.25">
      <c r="B882" s="48">
        <v>0.877</v>
      </c>
      <c r="C882" s="49" t="s">
        <v>19</v>
      </c>
      <c r="D882" s="50" t="s">
        <v>28</v>
      </c>
    </row>
    <row r="883" spans="2:4" ht="21" customHeight="1" x14ac:dyDescent="0.25">
      <c r="B883" s="48">
        <v>0.878</v>
      </c>
      <c r="C883" s="49" t="s">
        <v>19</v>
      </c>
      <c r="D883" s="50" t="s">
        <v>28</v>
      </c>
    </row>
    <row r="884" spans="2:4" ht="21" customHeight="1" x14ac:dyDescent="0.25">
      <c r="B884" s="48">
        <v>0.879</v>
      </c>
      <c r="C884" s="49" t="s">
        <v>19</v>
      </c>
      <c r="D884" s="50" t="s">
        <v>28</v>
      </c>
    </row>
    <row r="885" spans="2:4" ht="21" customHeight="1" x14ac:dyDescent="0.25">
      <c r="B885" s="48">
        <v>0.88</v>
      </c>
      <c r="C885" s="49" t="s">
        <v>19</v>
      </c>
      <c r="D885" s="50" t="s">
        <v>28</v>
      </c>
    </row>
    <row r="886" spans="2:4" ht="21" customHeight="1" x14ac:dyDescent="0.25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25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25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25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25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25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25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25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25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25">
      <c r="B895" s="48">
        <v>0.89</v>
      </c>
      <c r="C895" s="49" t="s">
        <v>19</v>
      </c>
      <c r="D895" s="50" t="s">
        <v>28</v>
      </c>
    </row>
    <row r="896" spans="2:4" ht="21" customHeight="1" x14ac:dyDescent="0.25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25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25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25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25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25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25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25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25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25">
      <c r="B905" s="48">
        <v>0.9</v>
      </c>
      <c r="C905" s="49" t="s">
        <v>19</v>
      </c>
      <c r="D905" s="50" t="s">
        <v>28</v>
      </c>
    </row>
    <row r="906" spans="2:4" ht="21" customHeight="1" x14ac:dyDescent="0.25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25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25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25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25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25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25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25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25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25">
      <c r="B915" s="48">
        <v>0.91</v>
      </c>
      <c r="C915" s="49" t="s">
        <v>19</v>
      </c>
      <c r="D915" s="50" t="s">
        <v>28</v>
      </c>
    </row>
    <row r="916" spans="2:4" ht="21" customHeight="1" x14ac:dyDescent="0.25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25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25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25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25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25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25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25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25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25">
      <c r="B925" s="48">
        <v>0.92</v>
      </c>
      <c r="C925" s="49" t="s">
        <v>19</v>
      </c>
      <c r="D925" s="50" t="s">
        <v>28</v>
      </c>
    </row>
    <row r="926" spans="2:4" ht="21" customHeight="1" x14ac:dyDescent="0.25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25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25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25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25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25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25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25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25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25">
      <c r="B935" s="48">
        <v>0.93</v>
      </c>
      <c r="C935" s="49" t="s">
        <v>19</v>
      </c>
      <c r="D935" s="50" t="s">
        <v>28</v>
      </c>
    </row>
    <row r="936" spans="2:4" ht="21" customHeight="1" x14ac:dyDescent="0.25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25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25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25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25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25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25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25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25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25">
      <c r="B945" s="48">
        <v>0.94</v>
      </c>
      <c r="C945" s="49" t="s">
        <v>19</v>
      </c>
      <c r="D945" s="50" t="s">
        <v>28</v>
      </c>
    </row>
    <row r="946" spans="2:4" ht="21" customHeight="1" x14ac:dyDescent="0.25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25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25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25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25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25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25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25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25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25">
      <c r="B955" s="48">
        <v>0.95</v>
      </c>
      <c r="C955" s="49" t="s">
        <v>19</v>
      </c>
      <c r="D955" s="50" t="s">
        <v>28</v>
      </c>
    </row>
    <row r="956" spans="2:4" ht="21" customHeight="1" x14ac:dyDescent="0.25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25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25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25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25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25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25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25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25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25">
      <c r="B965" s="48">
        <v>0.96</v>
      </c>
      <c r="C965" s="49" t="s">
        <v>19</v>
      </c>
      <c r="D965" s="50" t="s">
        <v>28</v>
      </c>
    </row>
    <row r="966" spans="2:4" ht="21" customHeight="1" x14ac:dyDescent="0.25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25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25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25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25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25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25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25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25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25">
      <c r="B975" s="48">
        <v>0.97</v>
      </c>
      <c r="C975" s="49" t="s">
        <v>19</v>
      </c>
      <c r="D975" s="50" t="s">
        <v>28</v>
      </c>
    </row>
    <row r="976" spans="2:4" ht="21" customHeight="1" x14ac:dyDescent="0.25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25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25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25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25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25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25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25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25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25">
      <c r="B985" s="48">
        <v>0.98</v>
      </c>
      <c r="C985" s="49" t="s">
        <v>19</v>
      </c>
      <c r="D985" s="50" t="s">
        <v>28</v>
      </c>
    </row>
    <row r="986" spans="2:4" ht="21" customHeight="1" x14ac:dyDescent="0.25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25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25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25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25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25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25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25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25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25">
      <c r="B995" s="48">
        <v>0.99</v>
      </c>
      <c r="C995" s="49" t="s">
        <v>19</v>
      </c>
      <c r="D995" s="50" t="s">
        <v>28</v>
      </c>
    </row>
    <row r="996" spans="2:4" ht="21" customHeight="1" x14ac:dyDescent="0.25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25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25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25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25">
      <c r="B1000" s="48">
        <v>0.995</v>
      </c>
      <c r="C1000" s="49" t="s">
        <v>19</v>
      </c>
      <c r="D1000" s="50" t="s">
        <v>28</v>
      </c>
    </row>
    <row r="1001" spans="2:4" ht="21" customHeight="1" x14ac:dyDescent="0.25">
      <c r="B1001" s="48">
        <v>0.996</v>
      </c>
      <c r="C1001" s="49" t="s">
        <v>19</v>
      </c>
      <c r="D1001" s="50" t="s">
        <v>28</v>
      </c>
    </row>
    <row r="1002" spans="2:4" ht="21" customHeight="1" x14ac:dyDescent="0.25">
      <c r="B1002" s="48">
        <v>0.997</v>
      </c>
      <c r="C1002" s="49" t="s">
        <v>19</v>
      </c>
      <c r="D1002" s="50" t="s">
        <v>28</v>
      </c>
    </row>
    <row r="1003" spans="2:4" ht="21" customHeight="1" x14ac:dyDescent="0.25">
      <c r="B1003" s="48">
        <v>0.998</v>
      </c>
      <c r="C1003" s="49" t="s">
        <v>19</v>
      </c>
      <c r="D1003" s="50" t="s">
        <v>28</v>
      </c>
    </row>
    <row r="1004" spans="2:4" ht="21" customHeight="1" x14ac:dyDescent="0.25">
      <c r="B1004" s="48">
        <v>0.999</v>
      </c>
      <c r="C1004" s="49" t="s">
        <v>19</v>
      </c>
      <c r="D1004" s="50" t="s">
        <v>28</v>
      </c>
    </row>
    <row r="1005" spans="2:4" ht="21" customHeight="1" x14ac:dyDescent="0.25">
      <c r="B1005" s="48">
        <v>1</v>
      </c>
      <c r="C1005" s="49" t="s">
        <v>20</v>
      </c>
      <c r="D1005" s="55" t="s">
        <v>30</v>
      </c>
    </row>
    <row r="1006" spans="2:4" ht="21" customHeight="1" x14ac:dyDescent="0.25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25">
      <c r="B1007" s="48">
        <v>1.002</v>
      </c>
      <c r="C1007" s="49" t="s">
        <v>25</v>
      </c>
      <c r="D1007" s="55" t="s">
        <v>30</v>
      </c>
    </row>
    <row r="1008" spans="2:4" ht="21" customHeight="1" x14ac:dyDescent="0.25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25">
      <c r="B1009" s="48">
        <v>1.004</v>
      </c>
      <c r="C1009" s="49" t="s">
        <v>25</v>
      </c>
      <c r="D1009" s="55" t="s">
        <v>30</v>
      </c>
    </row>
    <row r="1010" spans="2:4" ht="21" customHeight="1" x14ac:dyDescent="0.25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25">
      <c r="B1011" s="48">
        <v>1.006</v>
      </c>
      <c r="C1011" s="49" t="s">
        <v>25</v>
      </c>
      <c r="D1011" s="55" t="s">
        <v>29</v>
      </c>
    </row>
    <row r="1012" spans="2:4" ht="21" customHeight="1" x14ac:dyDescent="0.25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25">
      <c r="B1013" s="48">
        <v>1.008</v>
      </c>
      <c r="C1013" s="49" t="s">
        <v>25</v>
      </c>
      <c r="D1013" s="55" t="s">
        <v>29</v>
      </c>
    </row>
    <row r="1014" spans="2:4" ht="21" customHeight="1" x14ac:dyDescent="0.25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25">
      <c r="B1015" s="48">
        <v>1.01</v>
      </c>
      <c r="C1015" s="49" t="s">
        <v>25</v>
      </c>
      <c r="D1015" s="55" t="s">
        <v>29</v>
      </c>
    </row>
    <row r="1016" spans="2:4" ht="21" customHeight="1" x14ac:dyDescent="0.25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25">
      <c r="B1017" s="48">
        <v>1.012</v>
      </c>
      <c r="C1017" s="49" t="s">
        <v>25</v>
      </c>
      <c r="D1017" s="55" t="s">
        <v>29</v>
      </c>
    </row>
    <row r="1018" spans="2:4" ht="21" customHeight="1" x14ac:dyDescent="0.25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25">
      <c r="B1019" s="48">
        <v>1.014</v>
      </c>
      <c r="C1019" s="49" t="s">
        <v>25</v>
      </c>
      <c r="D1019" s="55" t="s">
        <v>29</v>
      </c>
    </row>
    <row r="1020" spans="2:4" ht="21" customHeight="1" x14ac:dyDescent="0.25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25">
      <c r="B1021" s="48">
        <v>1.016</v>
      </c>
      <c r="C1021" s="49" t="s">
        <v>25</v>
      </c>
      <c r="D1021" s="55" t="s">
        <v>29</v>
      </c>
    </row>
    <row r="1022" spans="2:4" ht="21" customHeight="1" x14ac:dyDescent="0.25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25">
      <c r="B1023" s="48">
        <v>1.018</v>
      </c>
      <c r="C1023" s="49" t="s">
        <v>25</v>
      </c>
      <c r="D1023" s="55" t="s">
        <v>29</v>
      </c>
    </row>
    <row r="1024" spans="2:4" ht="21" customHeight="1" x14ac:dyDescent="0.25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25">
      <c r="B1025" s="48">
        <v>1.02</v>
      </c>
      <c r="C1025" s="49" t="s">
        <v>25</v>
      </c>
      <c r="D1025" s="55" t="s">
        <v>29</v>
      </c>
    </row>
    <row r="1026" spans="2:4" ht="21" customHeight="1" x14ac:dyDescent="0.25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25">
      <c r="B1027" s="48">
        <v>1.022</v>
      </c>
      <c r="C1027" s="49" t="s">
        <v>25</v>
      </c>
      <c r="D1027" s="55" t="s">
        <v>29</v>
      </c>
    </row>
    <row r="1028" spans="2:4" ht="21" customHeight="1" x14ac:dyDescent="0.25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25">
      <c r="B1029" s="48">
        <v>1.024</v>
      </c>
      <c r="C1029" s="49" t="s">
        <v>25</v>
      </c>
      <c r="D1029" s="55" t="s">
        <v>29</v>
      </c>
    </row>
    <row r="1030" spans="2:4" ht="21" customHeight="1" x14ac:dyDescent="0.25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25">
      <c r="B1031" s="48">
        <v>1.026</v>
      </c>
      <c r="C1031" s="49" t="s">
        <v>25</v>
      </c>
      <c r="D1031" s="55" t="s">
        <v>29</v>
      </c>
    </row>
    <row r="1032" spans="2:4" ht="21" customHeight="1" x14ac:dyDescent="0.25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25">
      <c r="B1033" s="48">
        <v>1.028</v>
      </c>
      <c r="C1033" s="49" t="s">
        <v>25</v>
      </c>
      <c r="D1033" s="55" t="s">
        <v>29</v>
      </c>
    </row>
    <row r="1034" spans="2:4" ht="21" customHeight="1" x14ac:dyDescent="0.25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25">
      <c r="B1035" s="48">
        <v>1.03</v>
      </c>
      <c r="C1035" s="49" t="s">
        <v>25</v>
      </c>
      <c r="D1035" s="55" t="s">
        <v>29</v>
      </c>
    </row>
    <row r="1036" spans="2:4" ht="21" customHeight="1" x14ac:dyDescent="0.25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25">
      <c r="B1037" s="48">
        <v>1.032</v>
      </c>
      <c r="C1037" s="49" t="s">
        <v>25</v>
      </c>
      <c r="D1037" s="55" t="s">
        <v>29</v>
      </c>
    </row>
    <row r="1038" spans="2:4" ht="21" customHeight="1" x14ac:dyDescent="0.25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25">
      <c r="B1039" s="48">
        <v>1.034</v>
      </c>
      <c r="C1039" s="49" t="s">
        <v>25</v>
      </c>
      <c r="D1039" s="55" t="s">
        <v>29</v>
      </c>
    </row>
    <row r="1040" spans="2:4" ht="21" customHeight="1" x14ac:dyDescent="0.25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25">
      <c r="B1041" s="48">
        <v>1.036</v>
      </c>
      <c r="C1041" s="49" t="s">
        <v>25</v>
      </c>
      <c r="D1041" s="55" t="s">
        <v>29</v>
      </c>
    </row>
    <row r="1042" spans="2:4" ht="21" customHeight="1" x14ac:dyDescent="0.25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25">
      <c r="B1043" s="48">
        <v>1.038</v>
      </c>
      <c r="C1043" s="49" t="s">
        <v>25</v>
      </c>
      <c r="D1043" s="55" t="s">
        <v>29</v>
      </c>
    </row>
    <row r="1044" spans="2:4" ht="21" customHeight="1" x14ac:dyDescent="0.25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25">
      <c r="B1045" s="48">
        <v>1.04</v>
      </c>
      <c r="C1045" s="49" t="s">
        <v>25</v>
      </c>
      <c r="D1045" s="55" t="s">
        <v>29</v>
      </c>
    </row>
    <row r="1046" spans="2:4" ht="21" customHeight="1" x14ac:dyDescent="0.25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25">
      <c r="B1047" s="48">
        <v>1.042</v>
      </c>
      <c r="C1047" s="49" t="s">
        <v>25</v>
      </c>
      <c r="D1047" s="55" t="s">
        <v>29</v>
      </c>
    </row>
    <row r="1048" spans="2:4" ht="21" customHeight="1" x14ac:dyDescent="0.25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25">
      <c r="B1049" s="48">
        <v>1.044</v>
      </c>
      <c r="C1049" s="49" t="s">
        <v>25</v>
      </c>
      <c r="D1049" s="55" t="s">
        <v>29</v>
      </c>
    </row>
    <row r="1050" spans="2:4" ht="21" customHeight="1" x14ac:dyDescent="0.25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25">
      <c r="B1051" s="48">
        <v>1.046</v>
      </c>
      <c r="C1051" s="49" t="s">
        <v>25</v>
      </c>
      <c r="D1051" s="55" t="s">
        <v>29</v>
      </c>
    </row>
    <row r="1052" spans="2:4" ht="21" customHeight="1" x14ac:dyDescent="0.25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25">
      <c r="B1053" s="48">
        <v>1.048</v>
      </c>
      <c r="C1053" s="49" t="s">
        <v>25</v>
      </c>
      <c r="D1053" s="55" t="s">
        <v>29</v>
      </c>
    </row>
    <row r="1054" spans="2:4" ht="21" customHeight="1" x14ac:dyDescent="0.25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25">
      <c r="B1055" s="48">
        <v>1.05</v>
      </c>
      <c r="C1055" s="49" t="s">
        <v>25</v>
      </c>
      <c r="D1055" s="55" t="s">
        <v>29</v>
      </c>
    </row>
    <row r="1056" spans="2:4" ht="21" customHeight="1" x14ac:dyDescent="0.25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25">
      <c r="B1057" s="48">
        <v>1.052</v>
      </c>
      <c r="C1057" s="49" t="s">
        <v>25</v>
      </c>
      <c r="D1057" s="55" t="s">
        <v>29</v>
      </c>
    </row>
    <row r="1058" spans="2:4" ht="21" customHeight="1" x14ac:dyDescent="0.25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25">
      <c r="B1059" s="48">
        <v>1.054</v>
      </c>
      <c r="C1059" s="49" t="s">
        <v>25</v>
      </c>
      <c r="D1059" s="55" t="s">
        <v>29</v>
      </c>
    </row>
    <row r="1060" spans="2:4" ht="21" customHeight="1" x14ac:dyDescent="0.25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25">
      <c r="B1061" s="48">
        <v>1.056</v>
      </c>
      <c r="C1061" s="49" t="s">
        <v>25</v>
      </c>
      <c r="D1061" s="55" t="s">
        <v>29</v>
      </c>
    </row>
    <row r="1062" spans="2:4" ht="21" customHeight="1" x14ac:dyDescent="0.25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25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25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25">
      <c r="B1065" s="48">
        <v>1.06</v>
      </c>
      <c r="C1065" s="49" t="s">
        <v>25</v>
      </c>
      <c r="D1065" s="55" t="s">
        <v>29</v>
      </c>
    </row>
    <row r="1066" spans="2:4" ht="21" customHeight="1" x14ac:dyDescent="0.25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25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25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25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25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25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25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25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25">
      <c r="B1074" s="48">
        <v>1.069</v>
      </c>
      <c r="C1074" s="49" t="s">
        <v>25</v>
      </c>
      <c r="D1074" s="55" t="s">
        <v>29</v>
      </c>
    </row>
    <row r="1075" spans="2:4" ht="21" customHeight="1" x14ac:dyDescent="0.25">
      <c r="B1075" s="48">
        <v>1.07</v>
      </c>
      <c r="C1075" s="49" t="s">
        <v>25</v>
      </c>
      <c r="D1075" s="55" t="s">
        <v>29</v>
      </c>
    </row>
    <row r="1076" spans="2:4" ht="21" customHeight="1" x14ac:dyDescent="0.25">
      <c r="B1076" s="48">
        <v>1.071</v>
      </c>
      <c r="C1076" s="49" t="s">
        <v>25</v>
      </c>
      <c r="D1076" s="55" t="s">
        <v>29</v>
      </c>
    </row>
    <row r="1077" spans="2:4" ht="21" customHeight="1" x14ac:dyDescent="0.25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25">
      <c r="B1078" s="48">
        <v>1.073</v>
      </c>
      <c r="C1078" s="49" t="s">
        <v>25</v>
      </c>
      <c r="D1078" s="55" t="s">
        <v>29</v>
      </c>
    </row>
    <row r="1079" spans="2:4" ht="21" customHeight="1" x14ac:dyDescent="0.25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25">
      <c r="B1080" s="48">
        <v>1.075</v>
      </c>
      <c r="C1080" s="49" t="s">
        <v>25</v>
      </c>
      <c r="D1080" s="55" t="s">
        <v>29</v>
      </c>
    </row>
    <row r="1081" spans="2:4" ht="21" customHeight="1" x14ac:dyDescent="0.25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25">
      <c r="B1082" s="48">
        <v>1.077</v>
      </c>
      <c r="C1082" s="49" t="s">
        <v>25</v>
      </c>
      <c r="D1082" s="55" t="s">
        <v>29</v>
      </c>
    </row>
    <row r="1083" spans="2:4" ht="21" customHeight="1" x14ac:dyDescent="0.25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25">
      <c r="B1084" s="48">
        <v>1.079</v>
      </c>
      <c r="C1084" s="49" t="s">
        <v>25</v>
      </c>
      <c r="D1084" s="55" t="s">
        <v>29</v>
      </c>
    </row>
    <row r="1085" spans="2:4" ht="21" customHeight="1" x14ac:dyDescent="0.25">
      <c r="B1085" s="48">
        <v>1.08</v>
      </c>
      <c r="C1085" s="49" t="s">
        <v>25</v>
      </c>
      <c r="D1085" s="55" t="s">
        <v>29</v>
      </c>
    </row>
    <row r="1086" spans="2:4" ht="21" customHeight="1" x14ac:dyDescent="0.25">
      <c r="B1086" s="48">
        <v>1.081</v>
      </c>
      <c r="C1086" s="49" t="s">
        <v>25</v>
      </c>
      <c r="D1086" s="55" t="s">
        <v>29</v>
      </c>
    </row>
    <row r="1087" spans="2:4" ht="21" customHeight="1" x14ac:dyDescent="0.25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25">
      <c r="B1088" s="48">
        <v>1.083</v>
      </c>
      <c r="C1088" s="49" t="s">
        <v>25</v>
      </c>
      <c r="D1088" s="55" t="s">
        <v>29</v>
      </c>
    </row>
    <row r="1089" spans="2:4" ht="21" customHeight="1" x14ac:dyDescent="0.25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25">
      <c r="B1090" s="48">
        <v>1.085</v>
      </c>
      <c r="C1090" s="49" t="s">
        <v>25</v>
      </c>
      <c r="D1090" s="55" t="s">
        <v>29</v>
      </c>
    </row>
    <row r="1091" spans="2:4" ht="21" customHeight="1" x14ac:dyDescent="0.25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25">
      <c r="B1092" s="48">
        <v>1.087</v>
      </c>
      <c r="C1092" s="49" t="s">
        <v>25</v>
      </c>
      <c r="D1092" s="55" t="s">
        <v>29</v>
      </c>
    </row>
    <row r="1093" spans="2:4" ht="21" customHeight="1" x14ac:dyDescent="0.25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25">
      <c r="B1094" s="48">
        <v>1.089</v>
      </c>
      <c r="C1094" s="49" t="s">
        <v>25</v>
      </c>
      <c r="D1094" s="55" t="s">
        <v>29</v>
      </c>
    </row>
    <row r="1095" spans="2:4" ht="21" customHeight="1" x14ac:dyDescent="0.25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25">
      <c r="B1096" s="48">
        <v>1.091</v>
      </c>
      <c r="C1096" s="49" t="s">
        <v>25</v>
      </c>
      <c r="D1096" s="55" t="s">
        <v>29</v>
      </c>
    </row>
    <row r="1097" spans="2:4" ht="21" customHeight="1" x14ac:dyDescent="0.25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25">
      <c r="B1098" s="48">
        <v>1.093</v>
      </c>
      <c r="C1098" s="49" t="s">
        <v>25</v>
      </c>
      <c r="D1098" s="55" t="s">
        <v>29</v>
      </c>
    </row>
    <row r="1099" spans="2:4" ht="21" customHeight="1" x14ac:dyDescent="0.25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25">
      <c r="B1100" s="48">
        <v>1.095</v>
      </c>
      <c r="C1100" s="49" t="s">
        <v>25</v>
      </c>
      <c r="D1100" s="55" t="s">
        <v>29</v>
      </c>
    </row>
    <row r="1101" spans="2:4" ht="21" customHeight="1" x14ac:dyDescent="0.25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25">
      <c r="B1102" s="48">
        <v>1.097</v>
      </c>
      <c r="C1102" s="49" t="s">
        <v>25</v>
      </c>
      <c r="D1102" s="55" t="s">
        <v>29</v>
      </c>
    </row>
    <row r="1103" spans="2:4" ht="21" customHeight="1" x14ac:dyDescent="0.25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25">
      <c r="B1104" s="48">
        <v>1.099</v>
      </c>
      <c r="C1104" s="49" t="s">
        <v>25</v>
      </c>
      <c r="D1104" s="55" t="s">
        <v>29</v>
      </c>
    </row>
    <row r="1105" spans="2:4" ht="21" customHeight="1" x14ac:dyDescent="0.25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25">
      <c r="B1106" s="48">
        <v>1.101</v>
      </c>
      <c r="C1106" s="49" t="s">
        <v>25</v>
      </c>
      <c r="D1106" s="55" t="s">
        <v>29</v>
      </c>
    </row>
    <row r="1107" spans="2:4" ht="21" customHeight="1" x14ac:dyDescent="0.25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25">
      <c r="B1108" s="48">
        <v>1.103</v>
      </c>
      <c r="C1108" s="49" t="s">
        <v>25</v>
      </c>
      <c r="D1108" s="55" t="s">
        <v>29</v>
      </c>
    </row>
    <row r="1109" spans="2:4" ht="21" customHeight="1" x14ac:dyDescent="0.25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25">
      <c r="B1110" s="48">
        <v>1.105</v>
      </c>
      <c r="C1110" s="49" t="s">
        <v>25</v>
      </c>
      <c r="D1110" s="55" t="s">
        <v>29</v>
      </c>
    </row>
    <row r="1111" spans="2:4" ht="21" customHeight="1" x14ac:dyDescent="0.25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25">
      <c r="B1112" s="48">
        <v>1.107</v>
      </c>
      <c r="C1112" s="49" t="s">
        <v>25</v>
      </c>
      <c r="D1112" s="55" t="s">
        <v>29</v>
      </c>
    </row>
    <row r="1113" spans="2:4" ht="21" customHeight="1" x14ac:dyDescent="0.25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25">
      <c r="B1114" s="48">
        <v>1.109</v>
      </c>
      <c r="C1114" s="49" t="s">
        <v>25</v>
      </c>
      <c r="D1114" s="55" t="s">
        <v>29</v>
      </c>
    </row>
    <row r="1115" spans="2:4" ht="21" customHeight="1" x14ac:dyDescent="0.25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25">
      <c r="B1116" s="48">
        <v>1.111</v>
      </c>
      <c r="C1116" s="49" t="s">
        <v>25</v>
      </c>
      <c r="D1116" s="55" t="s">
        <v>29</v>
      </c>
    </row>
    <row r="1117" spans="2:4" ht="21" customHeight="1" x14ac:dyDescent="0.25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25">
      <c r="B1118" s="48">
        <v>1.113</v>
      </c>
      <c r="C1118" s="49" t="s">
        <v>25</v>
      </c>
      <c r="D1118" s="55" t="s">
        <v>29</v>
      </c>
    </row>
    <row r="1119" spans="2:4" ht="21" customHeight="1" x14ac:dyDescent="0.25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25">
      <c r="B1120" s="48">
        <v>1.115</v>
      </c>
      <c r="C1120" s="49" t="s">
        <v>25</v>
      </c>
      <c r="D1120" s="55" t="s">
        <v>29</v>
      </c>
    </row>
    <row r="1121" spans="2:4" ht="21" customHeight="1" x14ac:dyDescent="0.25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25">
      <c r="B1122" s="48">
        <v>1.117</v>
      </c>
      <c r="C1122" s="49" t="s">
        <v>25</v>
      </c>
      <c r="D1122" s="55" t="s">
        <v>29</v>
      </c>
    </row>
    <row r="1123" spans="2:4" ht="21" customHeight="1" x14ac:dyDescent="0.25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25">
      <c r="B1124" s="48">
        <v>1.119</v>
      </c>
      <c r="C1124" s="49" t="s">
        <v>25</v>
      </c>
      <c r="D1124" s="55" t="s">
        <v>29</v>
      </c>
    </row>
    <row r="1125" spans="2:4" ht="21" customHeight="1" x14ac:dyDescent="0.25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25">
      <c r="B1126" s="48">
        <v>1.121</v>
      </c>
      <c r="C1126" s="49" t="s">
        <v>25</v>
      </c>
      <c r="D1126" s="55" t="s">
        <v>29</v>
      </c>
    </row>
    <row r="1127" spans="2:4" ht="21" customHeight="1" x14ac:dyDescent="0.25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25">
      <c r="B1128" s="48">
        <v>1.123</v>
      </c>
      <c r="C1128" s="49" t="s">
        <v>25</v>
      </c>
      <c r="D1128" s="55" t="s">
        <v>29</v>
      </c>
    </row>
    <row r="1129" spans="2:4" ht="21" customHeight="1" x14ac:dyDescent="0.25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25">
      <c r="B1130" s="48">
        <v>1.125</v>
      </c>
      <c r="C1130" s="49" t="s">
        <v>25</v>
      </c>
      <c r="D1130" s="55" t="s">
        <v>29</v>
      </c>
    </row>
    <row r="1131" spans="2:4" ht="21" customHeight="1" x14ac:dyDescent="0.25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25">
      <c r="B1132" s="48">
        <v>1.127</v>
      </c>
      <c r="C1132" s="49" t="s">
        <v>25</v>
      </c>
      <c r="D1132" s="55" t="s">
        <v>29</v>
      </c>
    </row>
    <row r="1133" spans="2:4" ht="21" customHeight="1" x14ac:dyDescent="0.25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25">
      <c r="B1134" s="48">
        <v>1.129</v>
      </c>
      <c r="C1134" s="49" t="s">
        <v>25</v>
      </c>
      <c r="D1134" s="55" t="s">
        <v>29</v>
      </c>
    </row>
    <row r="1135" spans="2:4" ht="21" customHeight="1" x14ac:dyDescent="0.25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25">
      <c r="B1136" s="48">
        <v>1.131</v>
      </c>
      <c r="C1136" s="49" t="s">
        <v>25</v>
      </c>
      <c r="D1136" s="55" t="s">
        <v>29</v>
      </c>
    </row>
    <row r="1137" spans="2:4" ht="21" customHeight="1" x14ac:dyDescent="0.25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25">
      <c r="B1138" s="48">
        <v>1.133</v>
      </c>
      <c r="C1138" s="49" t="s">
        <v>25</v>
      </c>
      <c r="D1138" s="55" t="s">
        <v>29</v>
      </c>
    </row>
    <row r="1139" spans="2:4" ht="21" customHeight="1" x14ac:dyDescent="0.25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25">
      <c r="B1140" s="48">
        <v>1.135</v>
      </c>
      <c r="C1140" s="49" t="s">
        <v>25</v>
      </c>
      <c r="D1140" s="55" t="s">
        <v>29</v>
      </c>
    </row>
    <row r="1141" spans="2:4" ht="21" customHeight="1" x14ac:dyDescent="0.25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25">
      <c r="B1142" s="48">
        <v>1.137</v>
      </c>
      <c r="C1142" s="49" t="s">
        <v>25</v>
      </c>
      <c r="D1142" s="55" t="s">
        <v>29</v>
      </c>
    </row>
    <row r="1143" spans="2:4" ht="21" customHeight="1" x14ac:dyDescent="0.25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25">
      <c r="B1144" s="48">
        <v>1.139</v>
      </c>
      <c r="C1144" s="49" t="s">
        <v>25</v>
      </c>
      <c r="D1144" s="55" t="s">
        <v>29</v>
      </c>
    </row>
    <row r="1145" spans="2:4" ht="21" customHeight="1" x14ac:dyDescent="0.25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25">
      <c r="B1146" s="48">
        <v>1.141</v>
      </c>
      <c r="C1146" s="49" t="s">
        <v>25</v>
      </c>
      <c r="D1146" s="55" t="s">
        <v>29</v>
      </c>
    </row>
    <row r="1147" spans="2:4" ht="21" customHeight="1" x14ac:dyDescent="0.25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25">
      <c r="B1148" s="48">
        <v>1.143</v>
      </c>
      <c r="C1148" s="49" t="s">
        <v>25</v>
      </c>
      <c r="D1148" s="55" t="s">
        <v>29</v>
      </c>
    </row>
    <row r="1149" spans="2:4" ht="21" customHeight="1" x14ac:dyDescent="0.25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25">
      <c r="B1150" s="48">
        <v>1.145</v>
      </c>
      <c r="C1150" s="49" t="s">
        <v>25</v>
      </c>
      <c r="D1150" s="55" t="s">
        <v>29</v>
      </c>
    </row>
    <row r="1151" spans="2:4" ht="21" customHeight="1" x14ac:dyDescent="0.25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25">
      <c r="B1152" s="48">
        <v>1.147</v>
      </c>
      <c r="C1152" s="49" t="s">
        <v>25</v>
      </c>
      <c r="D1152" s="55" t="s">
        <v>29</v>
      </c>
    </row>
    <row r="1153" spans="2:4" ht="21" customHeight="1" x14ac:dyDescent="0.25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25">
      <c r="B1154" s="48">
        <v>1.149</v>
      </c>
      <c r="C1154" s="49" t="s">
        <v>25</v>
      </c>
      <c r="D1154" s="55" t="s">
        <v>29</v>
      </c>
    </row>
    <row r="1155" spans="2:4" ht="21" customHeight="1" x14ac:dyDescent="0.25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25">
      <c r="B1156" s="48">
        <v>1.151</v>
      </c>
      <c r="C1156" s="49" t="s">
        <v>25</v>
      </c>
      <c r="D1156" s="55" t="s">
        <v>29</v>
      </c>
    </row>
    <row r="1157" spans="2:4" ht="21" customHeight="1" x14ac:dyDescent="0.25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25">
      <c r="B1158" s="48">
        <v>1.153</v>
      </c>
      <c r="C1158" s="49" t="s">
        <v>25</v>
      </c>
      <c r="D1158" s="55" t="s">
        <v>29</v>
      </c>
    </row>
    <row r="1159" spans="2:4" ht="21" customHeight="1" x14ac:dyDescent="0.25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25">
      <c r="B1160" s="48">
        <v>1.155</v>
      </c>
      <c r="C1160" s="49" t="s">
        <v>25</v>
      </c>
      <c r="D1160" s="55" t="s">
        <v>29</v>
      </c>
    </row>
    <row r="1161" spans="2:4" ht="21" customHeight="1" x14ac:dyDescent="0.25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25">
      <c r="B1162" s="48">
        <v>1.157</v>
      </c>
      <c r="C1162" s="49" t="s">
        <v>25</v>
      </c>
      <c r="D1162" s="55" t="s">
        <v>29</v>
      </c>
    </row>
    <row r="1163" spans="2:4" ht="21" customHeight="1" x14ac:dyDescent="0.25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25">
      <c r="B1164" s="48">
        <v>1.159</v>
      </c>
      <c r="C1164" s="49" t="s">
        <v>25</v>
      </c>
      <c r="D1164" s="55" t="s">
        <v>29</v>
      </c>
    </row>
    <row r="1165" spans="2:4" ht="21" customHeight="1" x14ac:dyDescent="0.25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25">
      <c r="B1166" s="48">
        <v>1.161</v>
      </c>
      <c r="C1166" s="49" t="s">
        <v>25</v>
      </c>
      <c r="D1166" s="55" t="s">
        <v>29</v>
      </c>
    </row>
    <row r="1167" spans="2:4" ht="21" customHeight="1" x14ac:dyDescent="0.25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25">
      <c r="B1168" s="48">
        <v>1.163</v>
      </c>
      <c r="C1168" s="49" t="s">
        <v>25</v>
      </c>
      <c r="D1168" s="55" t="s">
        <v>29</v>
      </c>
    </row>
    <row r="1169" spans="2:4" ht="21" customHeight="1" x14ac:dyDescent="0.25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25">
      <c r="B1170" s="48">
        <v>1.165</v>
      </c>
      <c r="C1170" s="49" t="s">
        <v>25</v>
      </c>
      <c r="D1170" s="55" t="s">
        <v>29</v>
      </c>
    </row>
    <row r="1171" spans="2:4" ht="21" customHeight="1" x14ac:dyDescent="0.25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25">
      <c r="B1172" s="48">
        <v>1.167</v>
      </c>
      <c r="C1172" s="49" t="s">
        <v>25</v>
      </c>
      <c r="D1172" s="55" t="s">
        <v>29</v>
      </c>
    </row>
    <row r="1173" spans="2:4" ht="21" customHeight="1" x14ac:dyDescent="0.25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25">
      <c r="B1174" s="48">
        <v>1.169</v>
      </c>
      <c r="C1174" s="49" t="s">
        <v>25</v>
      </c>
      <c r="D1174" s="55" t="s">
        <v>29</v>
      </c>
    </row>
    <row r="1175" spans="2:4" ht="21" customHeight="1" x14ac:dyDescent="0.25">
      <c r="B1175" s="48">
        <v>1.17</v>
      </c>
      <c r="C1175" s="49" t="s">
        <v>25</v>
      </c>
      <c r="D1175" s="55" t="s">
        <v>29</v>
      </c>
    </row>
    <row r="1176" spans="2:4" ht="21" customHeight="1" x14ac:dyDescent="0.25">
      <c r="B1176" s="48">
        <v>1.171</v>
      </c>
      <c r="C1176" s="49" t="s">
        <v>25</v>
      </c>
      <c r="D1176" s="55" t="s">
        <v>29</v>
      </c>
    </row>
    <row r="1177" spans="2:4" ht="21" customHeight="1" x14ac:dyDescent="0.25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25">
      <c r="B1178" s="48">
        <v>1.173</v>
      </c>
      <c r="C1178" s="49" t="s">
        <v>25</v>
      </c>
      <c r="D1178" s="55" t="s">
        <v>29</v>
      </c>
    </row>
    <row r="1179" spans="2:4" ht="21" customHeight="1" x14ac:dyDescent="0.25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25">
      <c r="B1180" s="48">
        <v>1.175</v>
      </c>
      <c r="C1180" s="49" t="s">
        <v>25</v>
      </c>
      <c r="D1180" s="55" t="s">
        <v>29</v>
      </c>
    </row>
    <row r="1181" spans="2:4" ht="21" customHeight="1" x14ac:dyDescent="0.25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25">
      <c r="B1182" s="48">
        <v>1.177</v>
      </c>
      <c r="C1182" s="49" t="s">
        <v>25</v>
      </c>
      <c r="D1182" s="55" t="s">
        <v>29</v>
      </c>
    </row>
    <row r="1183" spans="2:4" ht="21" customHeight="1" x14ac:dyDescent="0.25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25">
      <c r="B1184" s="48">
        <v>1.179</v>
      </c>
      <c r="C1184" s="49" t="s">
        <v>25</v>
      </c>
      <c r="D1184" s="55" t="s">
        <v>29</v>
      </c>
    </row>
    <row r="1185" spans="2:4" ht="21" customHeight="1" x14ac:dyDescent="0.25">
      <c r="B1185" s="48">
        <v>1.18</v>
      </c>
      <c r="C1185" s="49" t="s">
        <v>25</v>
      </c>
      <c r="D1185" s="55" t="s">
        <v>29</v>
      </c>
    </row>
    <row r="1186" spans="2:4" ht="21" customHeight="1" x14ac:dyDescent="0.25">
      <c r="B1186" s="48">
        <v>1.181</v>
      </c>
      <c r="C1186" s="49" t="s">
        <v>25</v>
      </c>
      <c r="D1186" s="55" t="s">
        <v>29</v>
      </c>
    </row>
    <row r="1187" spans="2:4" ht="21" customHeight="1" x14ac:dyDescent="0.25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25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25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25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25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25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25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25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25">
      <c r="B1195" s="48">
        <v>1.19</v>
      </c>
      <c r="C1195" s="49" t="s">
        <v>25</v>
      </c>
      <c r="D1195" s="55" t="s">
        <v>29</v>
      </c>
    </row>
    <row r="1196" spans="2:4" ht="21" customHeight="1" x14ac:dyDescent="0.25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25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25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25">
      <c r="B1199" s="48">
        <v>1.194</v>
      </c>
      <c r="C1199" s="49" t="s">
        <v>25</v>
      </c>
      <c r="D1199" s="55" t="s">
        <v>29</v>
      </c>
    </row>
    <row r="1200" spans="2:4" ht="21" customHeight="1" x14ac:dyDescent="0.25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25">
      <c r="B1201" s="48">
        <v>1.196</v>
      </c>
      <c r="C1201" s="49" t="s">
        <v>25</v>
      </c>
      <c r="D1201" s="55" t="s">
        <v>29</v>
      </c>
    </row>
    <row r="1202" spans="2:4" ht="21" customHeight="1" x14ac:dyDescent="0.25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25">
      <c r="B1203" s="48">
        <v>1.198</v>
      </c>
      <c r="C1203" s="49" t="s">
        <v>25</v>
      </c>
      <c r="D1203" s="55" t="s">
        <v>29</v>
      </c>
    </row>
    <row r="1204" spans="2:4" ht="21" customHeight="1" x14ac:dyDescent="0.25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25">
      <c r="B1205" s="48">
        <v>1.2</v>
      </c>
      <c r="C1205" s="49" t="s">
        <v>25</v>
      </c>
      <c r="D1205" s="55" t="s">
        <v>29</v>
      </c>
    </row>
    <row r="1206" spans="2:4" ht="21" customHeight="1" x14ac:dyDescent="0.25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25">
      <c r="B1207" s="48">
        <v>1.202</v>
      </c>
      <c r="C1207" s="49" t="s">
        <v>26</v>
      </c>
      <c r="D1207" s="55" t="s">
        <v>36</v>
      </c>
    </row>
    <row r="1208" spans="2:4" ht="21" customHeight="1" x14ac:dyDescent="0.25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25">
      <c r="B1209" s="48">
        <v>1.204</v>
      </c>
      <c r="C1209" s="49" t="s">
        <v>26</v>
      </c>
      <c r="D1209" s="55" t="s">
        <v>36</v>
      </c>
    </row>
    <row r="1210" spans="2:4" ht="21" customHeight="1" x14ac:dyDescent="0.25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25">
      <c r="B1211" s="48">
        <v>1.206</v>
      </c>
      <c r="C1211" s="49" t="s">
        <v>26</v>
      </c>
      <c r="D1211" s="55" t="s">
        <v>36</v>
      </c>
    </row>
    <row r="1212" spans="2:4" ht="21" customHeight="1" x14ac:dyDescent="0.25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25">
      <c r="B1213" s="48">
        <v>1.208</v>
      </c>
      <c r="C1213" s="49" t="s">
        <v>26</v>
      </c>
      <c r="D1213" s="55" t="s">
        <v>36</v>
      </c>
    </row>
    <row r="1214" spans="2:4" ht="21" customHeight="1" x14ac:dyDescent="0.25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25">
      <c r="B1215" s="48">
        <v>1.21</v>
      </c>
      <c r="C1215" s="49" t="s">
        <v>26</v>
      </c>
      <c r="D1215" s="55" t="s">
        <v>36</v>
      </c>
    </row>
    <row r="1216" spans="2:4" ht="21" customHeight="1" x14ac:dyDescent="0.25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25">
      <c r="B1217" s="48">
        <v>1.212</v>
      </c>
      <c r="C1217" s="49" t="s">
        <v>26</v>
      </c>
      <c r="D1217" s="55" t="s">
        <v>36</v>
      </c>
    </row>
    <row r="1218" spans="2:4" ht="21" customHeight="1" x14ac:dyDescent="0.25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25">
      <c r="B1219" s="48">
        <v>1.214</v>
      </c>
      <c r="C1219" s="49" t="s">
        <v>26</v>
      </c>
      <c r="D1219" s="55" t="s">
        <v>36</v>
      </c>
    </row>
    <row r="1220" spans="2:4" ht="21" customHeight="1" x14ac:dyDescent="0.25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25">
      <c r="B1221" s="48">
        <v>1.216</v>
      </c>
      <c r="C1221" s="49" t="s">
        <v>26</v>
      </c>
      <c r="D1221" s="55" t="s">
        <v>36</v>
      </c>
    </row>
    <row r="1222" spans="2:4" ht="21" customHeight="1" x14ac:dyDescent="0.25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25">
      <c r="B1223" s="48">
        <v>1.218</v>
      </c>
      <c r="C1223" s="49" t="s">
        <v>26</v>
      </c>
      <c r="D1223" s="55" t="s">
        <v>36</v>
      </c>
    </row>
    <row r="1224" spans="2:4" ht="21" customHeight="1" x14ac:dyDescent="0.25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25">
      <c r="B1225" s="48">
        <v>1.22</v>
      </c>
      <c r="C1225" s="49" t="s">
        <v>26</v>
      </c>
      <c r="D1225" s="55" t="s">
        <v>36</v>
      </c>
    </row>
    <row r="1226" spans="2:4" ht="21" customHeight="1" x14ac:dyDescent="0.25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25">
      <c r="B1227" s="48">
        <v>1.222</v>
      </c>
      <c r="C1227" s="49" t="s">
        <v>26</v>
      </c>
      <c r="D1227" s="55" t="s">
        <v>36</v>
      </c>
    </row>
    <row r="1228" spans="2:4" ht="21" customHeight="1" x14ac:dyDescent="0.25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25">
      <c r="B1229" s="48">
        <v>1.224</v>
      </c>
      <c r="C1229" s="49" t="s">
        <v>26</v>
      </c>
      <c r="D1229" s="55" t="s">
        <v>36</v>
      </c>
    </row>
    <row r="1230" spans="2:4" ht="21" customHeight="1" x14ac:dyDescent="0.25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25">
      <c r="B1231" s="48">
        <v>1.226</v>
      </c>
      <c r="C1231" s="49" t="s">
        <v>26</v>
      </c>
      <c r="D1231" s="55" t="s">
        <v>36</v>
      </c>
    </row>
    <row r="1232" spans="2:4" ht="21" customHeight="1" x14ac:dyDescent="0.25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25">
      <c r="B1233" s="48">
        <v>1.228</v>
      </c>
      <c r="C1233" s="49" t="s">
        <v>26</v>
      </c>
      <c r="D1233" s="55" t="s">
        <v>36</v>
      </c>
    </row>
    <row r="1234" spans="2:4" ht="21" customHeight="1" x14ac:dyDescent="0.25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25">
      <c r="B1235" s="48">
        <v>1.23</v>
      </c>
      <c r="C1235" s="49" t="s">
        <v>26</v>
      </c>
      <c r="D1235" s="55" t="s">
        <v>36</v>
      </c>
    </row>
    <row r="1236" spans="2:4" ht="21" customHeight="1" x14ac:dyDescent="0.25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25">
      <c r="B1237" s="48">
        <v>1.232</v>
      </c>
      <c r="C1237" s="49" t="s">
        <v>26</v>
      </c>
      <c r="D1237" s="55" t="s">
        <v>36</v>
      </c>
    </row>
    <row r="1238" spans="2:4" ht="21" customHeight="1" x14ac:dyDescent="0.25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25">
      <c r="B1239" s="48">
        <v>1.234</v>
      </c>
      <c r="C1239" s="49" t="s">
        <v>26</v>
      </c>
      <c r="D1239" s="55" t="s">
        <v>36</v>
      </c>
    </row>
    <row r="1240" spans="2:4" ht="21" customHeight="1" x14ac:dyDescent="0.25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25">
      <c r="B1241" s="48">
        <v>1.236</v>
      </c>
      <c r="C1241" s="49" t="s">
        <v>26</v>
      </c>
      <c r="D1241" s="55" t="s">
        <v>36</v>
      </c>
    </row>
    <row r="1242" spans="2:4" ht="21" customHeight="1" x14ac:dyDescent="0.25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25">
      <c r="B1243" s="48">
        <v>1.238</v>
      </c>
      <c r="C1243" s="49" t="s">
        <v>26</v>
      </c>
      <c r="D1243" s="55" t="s">
        <v>36</v>
      </c>
    </row>
    <row r="1244" spans="2:4" ht="21" customHeight="1" x14ac:dyDescent="0.25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25">
      <c r="B1245" s="48">
        <v>1.24</v>
      </c>
      <c r="C1245" s="49" t="s">
        <v>26</v>
      </c>
      <c r="D1245" s="55" t="s">
        <v>36</v>
      </c>
    </row>
    <row r="1246" spans="2:4" ht="21" customHeight="1" x14ac:dyDescent="0.25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25">
      <c r="B1247" s="48">
        <v>1.242</v>
      </c>
      <c r="C1247" s="49" t="s">
        <v>26</v>
      </c>
      <c r="D1247" s="55" t="s">
        <v>36</v>
      </c>
    </row>
    <row r="1248" spans="2:4" ht="21" customHeight="1" x14ac:dyDescent="0.25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25">
      <c r="B1249" s="48">
        <v>1.244</v>
      </c>
      <c r="C1249" s="49" t="s">
        <v>26</v>
      </c>
      <c r="D1249" s="55" t="s">
        <v>36</v>
      </c>
    </row>
    <row r="1250" spans="2:4" ht="21" customHeight="1" x14ac:dyDescent="0.25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25">
      <c r="B1251" s="48">
        <v>1.246</v>
      </c>
      <c r="C1251" s="49" t="s">
        <v>26</v>
      </c>
      <c r="D1251" s="55" t="s">
        <v>36</v>
      </c>
    </row>
    <row r="1252" spans="2:4" ht="21" customHeight="1" x14ac:dyDescent="0.25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25">
      <c r="B1253" s="48">
        <v>1.248</v>
      </c>
      <c r="C1253" s="49" t="s">
        <v>26</v>
      </c>
      <c r="D1253" s="55" t="s">
        <v>36</v>
      </c>
    </row>
    <row r="1254" spans="2:4" ht="21" customHeight="1" x14ac:dyDescent="0.25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25">
      <c r="B1255" s="48">
        <v>1.25</v>
      </c>
      <c r="C1255" s="49" t="s">
        <v>26</v>
      </c>
      <c r="D1255" s="55" t="s">
        <v>36</v>
      </c>
    </row>
    <row r="1256" spans="2:4" ht="21" customHeight="1" x14ac:dyDescent="0.25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25">
      <c r="B1257" s="48">
        <v>1.252</v>
      </c>
      <c r="C1257" s="49" t="s">
        <v>26</v>
      </c>
      <c r="D1257" s="55" t="s">
        <v>36</v>
      </c>
    </row>
    <row r="1258" spans="2:4" ht="21" customHeight="1" x14ac:dyDescent="0.25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25">
      <c r="B1259" s="48">
        <v>1.254</v>
      </c>
      <c r="C1259" s="49" t="s">
        <v>26</v>
      </c>
      <c r="D1259" s="55" t="s">
        <v>36</v>
      </c>
    </row>
    <row r="1260" spans="2:4" ht="21" customHeight="1" x14ac:dyDescent="0.25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25">
      <c r="B1261" s="48">
        <v>1.256</v>
      </c>
      <c r="C1261" s="49" t="s">
        <v>26</v>
      </c>
      <c r="D1261" s="55" t="s">
        <v>36</v>
      </c>
    </row>
    <row r="1262" spans="2:4" ht="21" customHeight="1" x14ac:dyDescent="0.25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25">
      <c r="B1263" s="48">
        <v>1.258</v>
      </c>
      <c r="C1263" s="49" t="s">
        <v>26</v>
      </c>
      <c r="D1263" s="55" t="s">
        <v>36</v>
      </c>
    </row>
    <row r="1264" spans="2:4" ht="21" customHeight="1" x14ac:dyDescent="0.25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25">
      <c r="B1265" s="48">
        <v>1.26</v>
      </c>
      <c r="C1265" s="49" t="s">
        <v>26</v>
      </c>
      <c r="D1265" s="55" t="s">
        <v>36</v>
      </c>
    </row>
    <row r="1266" spans="2:4" ht="21" customHeight="1" x14ac:dyDescent="0.25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25">
      <c r="B1267" s="48">
        <v>1.262</v>
      </c>
      <c r="C1267" s="49" t="s">
        <v>26</v>
      </c>
      <c r="D1267" s="55" t="s">
        <v>36</v>
      </c>
    </row>
    <row r="1268" spans="2:4" ht="21" customHeight="1" x14ac:dyDescent="0.25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25">
      <c r="B1269" s="48">
        <v>1.264</v>
      </c>
      <c r="C1269" s="49" t="s">
        <v>26</v>
      </c>
      <c r="D1269" s="55" t="s">
        <v>36</v>
      </c>
    </row>
    <row r="1270" spans="2:4" ht="21" customHeight="1" x14ac:dyDescent="0.25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25">
      <c r="B1271" s="48">
        <v>1.266</v>
      </c>
      <c r="C1271" s="49" t="s">
        <v>26</v>
      </c>
      <c r="D1271" s="55" t="s">
        <v>36</v>
      </c>
    </row>
    <row r="1272" spans="2:4" ht="21" customHeight="1" x14ac:dyDescent="0.25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25">
      <c r="B1273" s="48">
        <v>1.268</v>
      </c>
      <c r="C1273" s="49" t="s">
        <v>26</v>
      </c>
      <c r="D1273" s="55" t="s">
        <v>36</v>
      </c>
    </row>
    <row r="1274" spans="2:4" ht="21" customHeight="1" x14ac:dyDescent="0.25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25">
      <c r="B1275" s="48">
        <v>1.27</v>
      </c>
      <c r="C1275" s="49" t="s">
        <v>26</v>
      </c>
      <c r="D1275" s="55" t="s">
        <v>36</v>
      </c>
    </row>
    <row r="1276" spans="2:4" ht="21" customHeight="1" x14ac:dyDescent="0.25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25">
      <c r="B1277" s="48">
        <v>1.272</v>
      </c>
      <c r="C1277" s="49" t="s">
        <v>26</v>
      </c>
      <c r="D1277" s="55" t="s">
        <v>36</v>
      </c>
    </row>
    <row r="1278" spans="2:4" ht="21" customHeight="1" x14ac:dyDescent="0.25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25">
      <c r="B1279" s="48">
        <v>1.274</v>
      </c>
      <c r="C1279" s="49" t="s">
        <v>26</v>
      </c>
      <c r="D1279" s="55" t="s">
        <v>36</v>
      </c>
    </row>
    <row r="1280" spans="2:4" ht="21" customHeight="1" x14ac:dyDescent="0.25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25">
      <c r="B1281" s="48">
        <v>1.276</v>
      </c>
      <c r="C1281" s="49" t="s">
        <v>26</v>
      </c>
      <c r="D1281" s="55" t="s">
        <v>36</v>
      </c>
    </row>
    <row r="1282" spans="2:4" ht="21" customHeight="1" x14ac:dyDescent="0.25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25">
      <c r="B1283" s="48">
        <v>1.278</v>
      </c>
      <c r="C1283" s="49" t="s">
        <v>26</v>
      </c>
      <c r="D1283" s="55" t="s">
        <v>36</v>
      </c>
    </row>
    <row r="1284" spans="2:4" ht="21" customHeight="1" x14ac:dyDescent="0.25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25">
      <c r="B1285" s="48">
        <v>1.28</v>
      </c>
      <c r="C1285" s="49" t="s">
        <v>26</v>
      </c>
      <c r="D1285" s="55" t="s">
        <v>36</v>
      </c>
    </row>
    <row r="1286" spans="2:4" ht="21" customHeight="1" x14ac:dyDescent="0.25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25">
      <c r="B1287" s="48">
        <v>1.282</v>
      </c>
      <c r="C1287" s="49" t="s">
        <v>26</v>
      </c>
      <c r="D1287" s="55" t="s">
        <v>36</v>
      </c>
    </row>
    <row r="1288" spans="2:4" ht="21" customHeight="1" x14ac:dyDescent="0.25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25">
      <c r="B1289" s="48">
        <v>1.284</v>
      </c>
      <c r="C1289" s="49" t="s">
        <v>26</v>
      </c>
      <c r="D1289" s="55" t="s">
        <v>36</v>
      </c>
    </row>
    <row r="1290" spans="2:4" ht="21" customHeight="1" x14ac:dyDescent="0.25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25">
      <c r="B1291" s="48">
        <v>1.286</v>
      </c>
      <c r="C1291" s="49" t="s">
        <v>26</v>
      </c>
      <c r="D1291" s="55" t="s">
        <v>36</v>
      </c>
    </row>
    <row r="1292" spans="2:4" ht="21" customHeight="1" x14ac:dyDescent="0.25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25">
      <c r="B1293" s="48">
        <v>1.288</v>
      </c>
      <c r="C1293" s="49" t="s">
        <v>26</v>
      </c>
      <c r="D1293" s="55" t="s">
        <v>36</v>
      </c>
    </row>
    <row r="1294" spans="2:4" ht="21" customHeight="1" x14ac:dyDescent="0.25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25">
      <c r="B1295" s="48">
        <v>1.29</v>
      </c>
      <c r="C1295" s="49" t="s">
        <v>26</v>
      </c>
      <c r="D1295" s="55" t="s">
        <v>36</v>
      </c>
    </row>
    <row r="1296" spans="2:4" ht="21" customHeight="1" x14ac:dyDescent="0.25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25">
      <c r="B1297" s="48">
        <v>1.292</v>
      </c>
      <c r="C1297" s="49" t="s">
        <v>26</v>
      </c>
      <c r="D1297" s="55" t="s">
        <v>36</v>
      </c>
    </row>
    <row r="1298" spans="2:4" ht="21" customHeight="1" x14ac:dyDescent="0.25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25">
      <c r="B1299" s="48">
        <v>1.294</v>
      </c>
      <c r="C1299" s="49" t="s">
        <v>26</v>
      </c>
      <c r="D1299" s="55" t="s">
        <v>36</v>
      </c>
    </row>
    <row r="1300" spans="2:4" ht="21" customHeight="1" x14ac:dyDescent="0.25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25">
      <c r="B1301" s="48">
        <v>1.296</v>
      </c>
      <c r="C1301" s="49" t="s">
        <v>26</v>
      </c>
      <c r="D1301" s="55" t="s">
        <v>36</v>
      </c>
    </row>
    <row r="1302" spans="2:4" ht="21" customHeight="1" x14ac:dyDescent="0.25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25">
      <c r="B1303" s="48">
        <v>1.298</v>
      </c>
      <c r="C1303" s="49" t="s">
        <v>26</v>
      </c>
      <c r="D1303" s="55" t="s">
        <v>36</v>
      </c>
    </row>
    <row r="1304" spans="2:4" ht="21" customHeight="1" x14ac:dyDescent="0.25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25">
      <c r="B1305" s="48">
        <v>1.3</v>
      </c>
      <c r="C1305" s="49" t="s">
        <v>26</v>
      </c>
      <c r="D1305" s="55" t="s">
        <v>36</v>
      </c>
    </row>
    <row r="1306" spans="2:4" ht="21" customHeight="1" x14ac:dyDescent="0.25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25">
      <c r="B1307" s="48">
        <v>1.302</v>
      </c>
      <c r="C1307" s="49" t="s">
        <v>26</v>
      </c>
      <c r="D1307" s="55" t="s">
        <v>36</v>
      </c>
    </row>
    <row r="1308" spans="2:4" ht="21" customHeight="1" x14ac:dyDescent="0.25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25">
      <c r="B1309" s="48">
        <v>1.304</v>
      </c>
      <c r="C1309" s="49" t="s">
        <v>26</v>
      </c>
      <c r="D1309" s="55" t="s">
        <v>36</v>
      </c>
    </row>
    <row r="1310" spans="2:4" ht="21" customHeight="1" x14ac:dyDescent="0.25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25">
      <c r="B1311" s="48">
        <v>1.306</v>
      </c>
      <c r="C1311" s="49" t="s">
        <v>26</v>
      </c>
      <c r="D1311" s="55" t="s">
        <v>36</v>
      </c>
    </row>
    <row r="1312" spans="2:4" ht="21" customHeight="1" x14ac:dyDescent="0.25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25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25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25">
      <c r="B1315" s="48">
        <v>1.31</v>
      </c>
      <c r="C1315" s="49" t="s">
        <v>26</v>
      </c>
      <c r="D1315" s="55" t="s">
        <v>36</v>
      </c>
    </row>
    <row r="1316" spans="2:4" ht="21" customHeight="1" x14ac:dyDescent="0.25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25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25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25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25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25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25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25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25">
      <c r="B1324" s="48">
        <v>1.319</v>
      </c>
      <c r="C1324" s="49" t="s">
        <v>26</v>
      </c>
      <c r="D1324" s="55" t="s">
        <v>36</v>
      </c>
    </row>
    <row r="1325" spans="2:4" ht="21" customHeight="1" x14ac:dyDescent="0.25">
      <c r="B1325" s="48">
        <v>1.32</v>
      </c>
      <c r="C1325" s="49" t="s">
        <v>26</v>
      </c>
      <c r="D1325" s="55" t="s">
        <v>36</v>
      </c>
    </row>
    <row r="1326" spans="2:4" ht="21" customHeight="1" x14ac:dyDescent="0.25">
      <c r="B1326" s="48">
        <v>1.321</v>
      </c>
      <c r="C1326" s="49" t="s">
        <v>26</v>
      </c>
      <c r="D1326" s="55" t="s">
        <v>36</v>
      </c>
    </row>
    <row r="1327" spans="2:4" ht="21" customHeight="1" x14ac:dyDescent="0.25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25">
      <c r="B1328" s="48">
        <v>1.323</v>
      </c>
      <c r="C1328" s="49" t="s">
        <v>26</v>
      </c>
      <c r="D1328" s="55" t="s">
        <v>36</v>
      </c>
    </row>
    <row r="1329" spans="2:4" ht="21" customHeight="1" x14ac:dyDescent="0.25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25">
      <c r="B1330" s="48">
        <v>1.325</v>
      </c>
      <c r="C1330" s="49" t="s">
        <v>26</v>
      </c>
      <c r="D1330" s="55" t="s">
        <v>36</v>
      </c>
    </row>
    <row r="1331" spans="2:4" ht="21" customHeight="1" x14ac:dyDescent="0.25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25">
      <c r="B1332" s="48">
        <v>1.327</v>
      </c>
      <c r="C1332" s="49" t="s">
        <v>26</v>
      </c>
      <c r="D1332" s="55" t="s">
        <v>36</v>
      </c>
    </row>
    <row r="1333" spans="2:4" ht="21" customHeight="1" x14ac:dyDescent="0.25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25">
      <c r="B1334" s="48">
        <v>1.329</v>
      </c>
      <c r="C1334" s="49" t="s">
        <v>26</v>
      </c>
      <c r="D1334" s="55" t="s">
        <v>36</v>
      </c>
    </row>
    <row r="1335" spans="2:4" ht="21" customHeight="1" x14ac:dyDescent="0.25">
      <c r="B1335" s="48">
        <v>1.33</v>
      </c>
      <c r="C1335" s="49" t="s">
        <v>26</v>
      </c>
      <c r="D1335" s="55" t="s">
        <v>36</v>
      </c>
    </row>
    <row r="1336" spans="2:4" ht="21" customHeight="1" x14ac:dyDescent="0.25">
      <c r="B1336" s="48">
        <v>1.331</v>
      </c>
      <c r="C1336" s="49" t="s">
        <v>26</v>
      </c>
      <c r="D1336" s="55" t="s">
        <v>36</v>
      </c>
    </row>
    <row r="1337" spans="2:4" ht="21" customHeight="1" x14ac:dyDescent="0.25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25">
      <c r="B1338" s="48">
        <v>1.333</v>
      </c>
      <c r="C1338" s="49" t="s">
        <v>26</v>
      </c>
      <c r="D1338" s="55" t="s">
        <v>36</v>
      </c>
    </row>
    <row r="1339" spans="2:4" ht="21" customHeight="1" x14ac:dyDescent="0.25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25">
      <c r="B1340" s="48">
        <v>1.335</v>
      </c>
      <c r="C1340" s="49" t="s">
        <v>26</v>
      </c>
      <c r="D1340" s="55" t="s">
        <v>36</v>
      </c>
    </row>
    <row r="1341" spans="2:4" ht="21" customHeight="1" x14ac:dyDescent="0.25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25">
      <c r="B1342" s="48">
        <v>1.337</v>
      </c>
      <c r="C1342" s="49" t="s">
        <v>26</v>
      </c>
      <c r="D1342" s="55" t="s">
        <v>36</v>
      </c>
    </row>
    <row r="1343" spans="2:4" ht="21" customHeight="1" x14ac:dyDescent="0.25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25">
      <c r="B1344" s="48">
        <v>1.339</v>
      </c>
      <c r="C1344" s="49" t="s">
        <v>26</v>
      </c>
      <c r="D1344" s="55" t="s">
        <v>36</v>
      </c>
    </row>
    <row r="1345" spans="2:4" ht="21" customHeight="1" x14ac:dyDescent="0.25">
      <c r="B1345" s="48">
        <v>1.34</v>
      </c>
      <c r="C1345" s="49" t="s">
        <v>26</v>
      </c>
      <c r="D1345" s="55" t="s">
        <v>36</v>
      </c>
    </row>
    <row r="1346" spans="2:4" ht="21" customHeight="1" x14ac:dyDescent="0.25">
      <c r="B1346" s="48">
        <v>1.341</v>
      </c>
      <c r="C1346" s="49" t="s">
        <v>26</v>
      </c>
      <c r="D1346" s="55" t="s">
        <v>36</v>
      </c>
    </row>
    <row r="1347" spans="2:4" ht="21" customHeight="1" x14ac:dyDescent="0.25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25">
      <c r="B1348" s="48">
        <v>1.343</v>
      </c>
      <c r="C1348" s="49" t="s">
        <v>26</v>
      </c>
      <c r="D1348" s="55" t="s">
        <v>36</v>
      </c>
    </row>
    <row r="1349" spans="2:4" ht="21" customHeight="1" x14ac:dyDescent="0.25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25">
      <c r="B1350" s="48">
        <v>1.345</v>
      </c>
      <c r="C1350" s="49" t="s">
        <v>26</v>
      </c>
      <c r="D1350" s="55" t="s">
        <v>36</v>
      </c>
    </row>
    <row r="1351" spans="2:4" ht="21" customHeight="1" x14ac:dyDescent="0.25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25">
      <c r="B1352" s="48">
        <v>1.347</v>
      </c>
      <c r="C1352" s="49" t="s">
        <v>26</v>
      </c>
      <c r="D1352" s="55" t="s">
        <v>36</v>
      </c>
    </row>
    <row r="1353" spans="2:4" ht="21" customHeight="1" x14ac:dyDescent="0.25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25">
      <c r="B1354" s="48">
        <v>1.349</v>
      </c>
      <c r="C1354" s="49" t="s">
        <v>26</v>
      </c>
      <c r="D1354" s="55" t="s">
        <v>36</v>
      </c>
    </row>
    <row r="1355" spans="2:4" ht="21" customHeight="1" x14ac:dyDescent="0.25">
      <c r="B1355" s="48">
        <v>1.35</v>
      </c>
      <c r="C1355" s="49" t="s">
        <v>26</v>
      </c>
      <c r="D1355" s="55" t="s">
        <v>36</v>
      </c>
    </row>
    <row r="1356" spans="2:4" ht="21" customHeight="1" x14ac:dyDescent="0.25">
      <c r="B1356" s="48">
        <v>1.351</v>
      </c>
      <c r="C1356" s="49" t="s">
        <v>26</v>
      </c>
      <c r="D1356" s="55" t="s">
        <v>36</v>
      </c>
    </row>
    <row r="1357" spans="2:4" ht="21" customHeight="1" x14ac:dyDescent="0.25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25">
      <c r="B1358" s="48">
        <v>1.353</v>
      </c>
      <c r="C1358" s="49" t="s">
        <v>26</v>
      </c>
      <c r="D1358" s="55" t="s">
        <v>36</v>
      </c>
    </row>
    <row r="1359" spans="2:4" ht="21" customHeight="1" x14ac:dyDescent="0.25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25">
      <c r="B1360" s="48">
        <v>1.355</v>
      </c>
      <c r="C1360" s="49" t="s">
        <v>26</v>
      </c>
      <c r="D1360" s="55" t="s">
        <v>36</v>
      </c>
    </row>
    <row r="1361" spans="2:4" ht="21" customHeight="1" x14ac:dyDescent="0.25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25">
      <c r="B1362" s="48">
        <v>1.357</v>
      </c>
      <c r="C1362" s="49" t="s">
        <v>26</v>
      </c>
      <c r="D1362" s="55" t="s">
        <v>36</v>
      </c>
    </row>
    <row r="1363" spans="2:4" ht="21" customHeight="1" x14ac:dyDescent="0.25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25">
      <c r="B1364" s="48">
        <v>1.359</v>
      </c>
      <c r="C1364" s="49" t="s">
        <v>26</v>
      </c>
      <c r="D1364" s="55" t="s">
        <v>36</v>
      </c>
    </row>
    <row r="1365" spans="2:4" ht="21" customHeight="1" x14ac:dyDescent="0.25">
      <c r="B1365" s="48">
        <v>1.36</v>
      </c>
      <c r="C1365" s="49" t="s">
        <v>26</v>
      </c>
      <c r="D1365" s="55" t="s">
        <v>36</v>
      </c>
    </row>
    <row r="1366" spans="2:4" ht="21" customHeight="1" x14ac:dyDescent="0.25">
      <c r="B1366" s="48">
        <v>1.361</v>
      </c>
      <c r="C1366" s="49" t="s">
        <v>26</v>
      </c>
      <c r="D1366" s="55" t="s">
        <v>36</v>
      </c>
    </row>
    <row r="1367" spans="2:4" ht="21" customHeight="1" x14ac:dyDescent="0.25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25">
      <c r="B1368" s="48">
        <v>1.363</v>
      </c>
      <c r="C1368" s="49" t="s">
        <v>26</v>
      </c>
      <c r="D1368" s="55" t="s">
        <v>36</v>
      </c>
    </row>
    <row r="1369" spans="2:4" ht="21" customHeight="1" x14ac:dyDescent="0.25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25">
      <c r="B1370" s="48">
        <v>1.365</v>
      </c>
      <c r="C1370" s="49" t="s">
        <v>26</v>
      </c>
      <c r="D1370" s="55" t="s">
        <v>36</v>
      </c>
    </row>
    <row r="1371" spans="2:4" ht="21" customHeight="1" x14ac:dyDescent="0.25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25">
      <c r="B1372" s="48">
        <v>1.367</v>
      </c>
      <c r="C1372" s="49" t="s">
        <v>26</v>
      </c>
      <c r="D1372" s="55" t="s">
        <v>36</v>
      </c>
    </row>
    <row r="1373" spans="2:4" ht="21" customHeight="1" x14ac:dyDescent="0.25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25">
      <c r="B1374" s="48">
        <v>1.369</v>
      </c>
      <c r="C1374" s="49" t="s">
        <v>26</v>
      </c>
      <c r="D1374" s="55" t="s">
        <v>36</v>
      </c>
    </row>
    <row r="1375" spans="2:4" ht="21" customHeight="1" x14ac:dyDescent="0.25">
      <c r="B1375" s="48">
        <v>1.37</v>
      </c>
      <c r="C1375" s="49" t="s">
        <v>26</v>
      </c>
      <c r="D1375" s="55" t="s">
        <v>36</v>
      </c>
    </row>
    <row r="1376" spans="2:4" ht="21" customHeight="1" x14ac:dyDescent="0.25">
      <c r="B1376" s="48">
        <v>1.371</v>
      </c>
      <c r="C1376" s="49" t="s">
        <v>26</v>
      </c>
      <c r="D1376" s="55" t="s">
        <v>36</v>
      </c>
    </row>
    <row r="1377" spans="2:4" ht="21" customHeight="1" x14ac:dyDescent="0.25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25">
      <c r="B1378" s="48">
        <v>1.373</v>
      </c>
      <c r="C1378" s="49" t="s">
        <v>26</v>
      </c>
      <c r="D1378" s="55" t="s">
        <v>36</v>
      </c>
    </row>
    <row r="1379" spans="2:4" ht="21" customHeight="1" x14ac:dyDescent="0.25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25">
      <c r="B1380" s="48">
        <v>1.375</v>
      </c>
      <c r="C1380" s="49" t="s">
        <v>26</v>
      </c>
      <c r="D1380" s="55" t="s">
        <v>36</v>
      </c>
    </row>
    <row r="1381" spans="2:4" ht="21" customHeight="1" x14ac:dyDescent="0.25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25">
      <c r="B1382" s="48">
        <v>1.377</v>
      </c>
      <c r="C1382" s="49" t="s">
        <v>26</v>
      </c>
      <c r="D1382" s="55" t="s">
        <v>36</v>
      </c>
    </row>
    <row r="1383" spans="2:4" ht="21" customHeight="1" x14ac:dyDescent="0.25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25">
      <c r="B1384" s="48">
        <v>1.379</v>
      </c>
      <c r="C1384" s="49" t="s">
        <v>26</v>
      </c>
      <c r="D1384" s="55" t="s">
        <v>36</v>
      </c>
    </row>
    <row r="1385" spans="2:4" ht="21" customHeight="1" x14ac:dyDescent="0.25">
      <c r="B1385" s="48">
        <v>1.38</v>
      </c>
      <c r="C1385" s="49" t="s">
        <v>26</v>
      </c>
      <c r="D1385" s="55" t="s">
        <v>36</v>
      </c>
    </row>
    <row r="1386" spans="2:4" ht="21" customHeight="1" x14ac:dyDescent="0.25">
      <c r="B1386" s="48">
        <v>1.381</v>
      </c>
      <c r="C1386" s="49" t="s">
        <v>26</v>
      </c>
      <c r="D1386" s="55" t="s">
        <v>36</v>
      </c>
    </row>
    <row r="1387" spans="2:4" ht="21" customHeight="1" x14ac:dyDescent="0.25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25">
      <c r="B1388" s="48">
        <v>1.383</v>
      </c>
      <c r="C1388" s="49" t="s">
        <v>26</v>
      </c>
      <c r="D1388" s="55" t="s">
        <v>36</v>
      </c>
    </row>
    <row r="1389" spans="2:4" ht="21" customHeight="1" x14ac:dyDescent="0.25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25">
      <c r="B1390" s="48">
        <v>1.385</v>
      </c>
      <c r="C1390" s="49" t="s">
        <v>26</v>
      </c>
      <c r="D1390" s="55" t="s">
        <v>36</v>
      </c>
    </row>
    <row r="1391" spans="2:4" ht="21" customHeight="1" x14ac:dyDescent="0.25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25">
      <c r="B1392" s="48">
        <v>1.387</v>
      </c>
      <c r="C1392" s="49" t="s">
        <v>26</v>
      </c>
      <c r="D1392" s="55" t="s">
        <v>36</v>
      </c>
    </row>
    <row r="1393" spans="2:4" ht="21" customHeight="1" x14ac:dyDescent="0.25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25">
      <c r="B1394" s="48">
        <v>1.389</v>
      </c>
      <c r="C1394" s="49" t="s">
        <v>26</v>
      </c>
      <c r="D1394" s="55" t="s">
        <v>36</v>
      </c>
    </row>
    <row r="1395" spans="2:4" ht="21" customHeight="1" x14ac:dyDescent="0.25">
      <c r="B1395" s="48">
        <v>1.39</v>
      </c>
      <c r="C1395" s="49" t="s">
        <v>26</v>
      </c>
      <c r="D1395" s="55" t="s">
        <v>36</v>
      </c>
    </row>
    <row r="1396" spans="2:4" ht="21" customHeight="1" x14ac:dyDescent="0.25">
      <c r="B1396" s="48">
        <v>1.391</v>
      </c>
      <c r="C1396" s="49" t="s">
        <v>26</v>
      </c>
      <c r="D1396" s="55" t="s">
        <v>36</v>
      </c>
    </row>
    <row r="1397" spans="2:4" ht="21" customHeight="1" x14ac:dyDescent="0.25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25">
      <c r="B1398" s="48">
        <v>1.393</v>
      </c>
      <c r="C1398" s="49" t="s">
        <v>26</v>
      </c>
      <c r="D1398" s="55" t="s">
        <v>36</v>
      </c>
    </row>
    <row r="1399" spans="2:4" ht="21" customHeight="1" x14ac:dyDescent="0.25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25">
      <c r="B1400" s="48">
        <v>1.395</v>
      </c>
      <c r="C1400" s="49" t="s">
        <v>26</v>
      </c>
      <c r="D1400" s="55" t="s">
        <v>36</v>
      </c>
    </row>
    <row r="1401" spans="2:4" ht="21" customHeight="1" x14ac:dyDescent="0.25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25">
      <c r="B1402" s="48">
        <v>1.397</v>
      </c>
      <c r="C1402" s="49" t="s">
        <v>26</v>
      </c>
      <c r="D1402" s="55" t="s">
        <v>36</v>
      </c>
    </row>
    <row r="1403" spans="2:4" ht="21" customHeight="1" x14ac:dyDescent="0.25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25">
      <c r="B1404" s="48">
        <v>1.399</v>
      </c>
      <c r="C1404" s="49" t="s">
        <v>26</v>
      </c>
      <c r="D1404" s="55" t="s">
        <v>36</v>
      </c>
    </row>
    <row r="1405" spans="2:4" ht="21" customHeight="1" x14ac:dyDescent="0.25">
      <c r="B1405" s="48">
        <v>1.4</v>
      </c>
      <c r="C1405" s="49" t="s">
        <v>26</v>
      </c>
      <c r="D1405" s="55" t="s">
        <v>36</v>
      </c>
    </row>
    <row r="1406" spans="2:4" ht="21" customHeight="1" x14ac:dyDescent="0.25">
      <c r="B1406" s="48">
        <v>1.401</v>
      </c>
      <c r="C1406" s="49" t="s">
        <v>26</v>
      </c>
      <c r="D1406" s="55" t="s">
        <v>36</v>
      </c>
    </row>
    <row r="1407" spans="2:4" ht="21" customHeight="1" x14ac:dyDescent="0.25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25">
      <c r="B1408" s="48">
        <v>1.403</v>
      </c>
      <c r="C1408" s="49" t="s">
        <v>26</v>
      </c>
      <c r="D1408" s="55" t="s">
        <v>36</v>
      </c>
    </row>
    <row r="1409" spans="2:4" ht="21" customHeight="1" x14ac:dyDescent="0.25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25">
      <c r="B1410" s="48">
        <v>1.405</v>
      </c>
      <c r="C1410" s="49" t="s">
        <v>26</v>
      </c>
      <c r="D1410" s="55" t="s">
        <v>36</v>
      </c>
    </row>
    <row r="1411" spans="2:4" ht="21" customHeight="1" x14ac:dyDescent="0.25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25">
      <c r="B1412" s="48">
        <v>1.407</v>
      </c>
      <c r="C1412" s="49" t="s">
        <v>26</v>
      </c>
      <c r="D1412" s="55" t="s">
        <v>36</v>
      </c>
    </row>
    <row r="1413" spans="2:4" ht="21" customHeight="1" x14ac:dyDescent="0.25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25">
      <c r="B1414" s="48">
        <v>1.409</v>
      </c>
      <c r="C1414" s="49" t="s">
        <v>26</v>
      </c>
      <c r="D1414" s="55" t="s">
        <v>36</v>
      </c>
    </row>
    <row r="1415" spans="2:4" ht="21" customHeight="1" x14ac:dyDescent="0.25">
      <c r="B1415" s="48">
        <v>1.41</v>
      </c>
      <c r="C1415" s="49" t="s">
        <v>26</v>
      </c>
      <c r="D1415" s="55" t="s">
        <v>36</v>
      </c>
    </row>
    <row r="1416" spans="2:4" ht="21" customHeight="1" x14ac:dyDescent="0.25">
      <c r="B1416" s="48">
        <v>1.411</v>
      </c>
      <c r="C1416" s="49" t="s">
        <v>26</v>
      </c>
      <c r="D1416" s="55" t="s">
        <v>36</v>
      </c>
    </row>
    <row r="1417" spans="2:4" ht="21" customHeight="1" x14ac:dyDescent="0.25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25">
      <c r="B1418" s="48">
        <v>1.413</v>
      </c>
      <c r="C1418" s="49" t="s">
        <v>26</v>
      </c>
      <c r="D1418" s="55" t="s">
        <v>36</v>
      </c>
    </row>
    <row r="1419" spans="2:4" ht="21" customHeight="1" x14ac:dyDescent="0.25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25">
      <c r="B1420" s="48">
        <v>1.415</v>
      </c>
      <c r="C1420" s="49" t="s">
        <v>26</v>
      </c>
      <c r="D1420" s="55" t="s">
        <v>36</v>
      </c>
    </row>
    <row r="1421" spans="2:4" ht="21" customHeight="1" x14ac:dyDescent="0.25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25">
      <c r="B1422" s="48">
        <v>1.417</v>
      </c>
      <c r="C1422" s="49" t="s">
        <v>26</v>
      </c>
      <c r="D1422" s="55" t="s">
        <v>36</v>
      </c>
    </row>
    <row r="1423" spans="2:4" ht="21" customHeight="1" x14ac:dyDescent="0.25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25">
      <c r="B1424" s="48">
        <v>1.419</v>
      </c>
      <c r="C1424" s="49" t="s">
        <v>26</v>
      </c>
      <c r="D1424" s="55" t="s">
        <v>36</v>
      </c>
    </row>
    <row r="1425" spans="2:4" ht="21" customHeight="1" x14ac:dyDescent="0.25">
      <c r="B1425" s="48">
        <v>1.42</v>
      </c>
      <c r="C1425" s="49" t="s">
        <v>26</v>
      </c>
      <c r="D1425" s="55" t="s">
        <v>36</v>
      </c>
    </row>
    <row r="1426" spans="2:4" ht="21" customHeight="1" x14ac:dyDescent="0.25">
      <c r="B1426" s="48">
        <v>1.421</v>
      </c>
      <c r="C1426" s="49" t="s">
        <v>26</v>
      </c>
      <c r="D1426" s="55" t="s">
        <v>36</v>
      </c>
    </row>
    <row r="1427" spans="2:4" ht="21" customHeight="1" x14ac:dyDescent="0.25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25">
      <c r="B1428" s="48">
        <v>1.423</v>
      </c>
      <c r="C1428" s="49" t="s">
        <v>26</v>
      </c>
      <c r="D1428" s="55" t="s">
        <v>36</v>
      </c>
    </row>
    <row r="1429" spans="2:4" ht="21" customHeight="1" x14ac:dyDescent="0.25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25">
      <c r="B1430" s="48">
        <v>1.425</v>
      </c>
      <c r="C1430" s="49" t="s">
        <v>26</v>
      </c>
      <c r="D1430" s="55" t="s">
        <v>36</v>
      </c>
    </row>
    <row r="1431" spans="2:4" ht="21" customHeight="1" x14ac:dyDescent="0.25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25">
      <c r="B1432" s="48">
        <v>1.427</v>
      </c>
      <c r="C1432" s="49" t="s">
        <v>26</v>
      </c>
      <c r="D1432" s="55" t="s">
        <v>36</v>
      </c>
    </row>
    <row r="1433" spans="2:4" ht="21" customHeight="1" x14ac:dyDescent="0.25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25">
      <c r="B1434" s="48">
        <v>1.429</v>
      </c>
      <c r="C1434" s="49" t="s">
        <v>26</v>
      </c>
      <c r="D1434" s="55" t="s">
        <v>36</v>
      </c>
    </row>
    <row r="1435" spans="2:4" ht="21" customHeight="1" x14ac:dyDescent="0.25">
      <c r="B1435" s="48">
        <v>1.43</v>
      </c>
      <c r="C1435" s="49" t="s">
        <v>26</v>
      </c>
      <c r="D1435" s="55" t="s">
        <v>36</v>
      </c>
    </row>
    <row r="1436" spans="2:4" ht="21" customHeight="1" x14ac:dyDescent="0.25">
      <c r="B1436" s="48">
        <v>1.431</v>
      </c>
      <c r="C1436" s="49" t="s">
        <v>26</v>
      </c>
      <c r="D1436" s="55" t="s">
        <v>36</v>
      </c>
    </row>
    <row r="1437" spans="2:4" ht="21" customHeight="1" x14ac:dyDescent="0.25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25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25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25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25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25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25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25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25">
      <c r="B1445" s="48">
        <v>1.44</v>
      </c>
      <c r="C1445" s="49" t="s">
        <v>26</v>
      </c>
      <c r="D1445" s="55" t="s">
        <v>36</v>
      </c>
    </row>
    <row r="1446" spans="2:4" ht="21" customHeight="1" x14ac:dyDescent="0.25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25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25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25">
      <c r="B1449" s="48">
        <v>1.444</v>
      </c>
      <c r="C1449" s="49" t="s">
        <v>26</v>
      </c>
      <c r="D1449" s="55" t="s">
        <v>36</v>
      </c>
    </row>
    <row r="1450" spans="2:4" ht="21" customHeight="1" x14ac:dyDescent="0.25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25">
      <c r="B1451" s="48">
        <v>1.446</v>
      </c>
      <c r="C1451" s="49" t="s">
        <v>26</v>
      </c>
      <c r="D1451" s="55" t="s">
        <v>36</v>
      </c>
    </row>
    <row r="1452" spans="2:4" ht="21" customHeight="1" x14ac:dyDescent="0.25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25">
      <c r="B1453" s="48">
        <v>1.448</v>
      </c>
      <c r="C1453" s="49" t="s">
        <v>26</v>
      </c>
      <c r="D1453" s="55" t="s">
        <v>36</v>
      </c>
    </row>
    <row r="1454" spans="2:4" ht="21" customHeight="1" x14ac:dyDescent="0.25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25">
      <c r="B1455" s="48">
        <v>1.45</v>
      </c>
      <c r="C1455" s="49" t="s">
        <v>26</v>
      </c>
      <c r="D1455" s="55" t="s">
        <v>36</v>
      </c>
    </row>
    <row r="1456" spans="2:4" ht="21" customHeight="1" x14ac:dyDescent="0.25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25">
      <c r="B1457" s="48">
        <v>1.452</v>
      </c>
      <c r="C1457" s="49" t="s">
        <v>26</v>
      </c>
      <c r="D1457" s="55" t="s">
        <v>36</v>
      </c>
    </row>
    <row r="1458" spans="2:4" ht="21" customHeight="1" x14ac:dyDescent="0.25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25">
      <c r="B1459" s="48">
        <v>1.454</v>
      </c>
      <c r="C1459" s="49" t="s">
        <v>26</v>
      </c>
      <c r="D1459" s="55" t="s">
        <v>36</v>
      </c>
    </row>
    <row r="1460" spans="2:4" ht="21" customHeight="1" x14ac:dyDescent="0.25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25">
      <c r="B1461" s="48">
        <v>1.456</v>
      </c>
      <c r="C1461" s="49" t="s">
        <v>26</v>
      </c>
      <c r="D1461" s="55" t="s">
        <v>36</v>
      </c>
    </row>
    <row r="1462" spans="2:4" ht="21" customHeight="1" x14ac:dyDescent="0.25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25">
      <c r="B1463" s="48">
        <v>1.458</v>
      </c>
      <c r="C1463" s="49" t="s">
        <v>26</v>
      </c>
      <c r="D1463" s="55" t="s">
        <v>36</v>
      </c>
    </row>
    <row r="1464" spans="2:4" ht="21" customHeight="1" x14ac:dyDescent="0.25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25">
      <c r="B1465" s="48">
        <v>1.46</v>
      </c>
      <c r="C1465" s="49" t="s">
        <v>26</v>
      </c>
      <c r="D1465" s="55" t="s">
        <v>36</v>
      </c>
    </row>
    <row r="1466" spans="2:4" ht="21" customHeight="1" x14ac:dyDescent="0.25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25">
      <c r="B1467" s="48">
        <v>1.462</v>
      </c>
      <c r="C1467" s="49" t="s">
        <v>26</v>
      </c>
      <c r="D1467" s="55" t="s">
        <v>36</v>
      </c>
    </row>
    <row r="1468" spans="2:4" ht="21" customHeight="1" x14ac:dyDescent="0.25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25">
      <c r="B1469" s="48">
        <v>1.464</v>
      </c>
      <c r="C1469" s="49" t="s">
        <v>26</v>
      </c>
      <c r="D1469" s="55" t="s">
        <v>36</v>
      </c>
    </row>
    <row r="1470" spans="2:4" ht="21" customHeight="1" x14ac:dyDescent="0.25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25">
      <c r="B1471" s="48">
        <v>1.466</v>
      </c>
      <c r="C1471" s="49" t="s">
        <v>26</v>
      </c>
      <c r="D1471" s="55" t="s">
        <v>36</v>
      </c>
    </row>
    <row r="1472" spans="2:4" ht="21" customHeight="1" x14ac:dyDescent="0.25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25">
      <c r="B1473" s="48">
        <v>1.468</v>
      </c>
      <c r="C1473" s="49" t="s">
        <v>26</v>
      </c>
      <c r="D1473" s="55" t="s">
        <v>36</v>
      </c>
    </row>
    <row r="1474" spans="2:4" ht="21" customHeight="1" x14ac:dyDescent="0.25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25">
      <c r="B1475" s="48">
        <v>1.47</v>
      </c>
      <c r="C1475" s="49" t="s">
        <v>26</v>
      </c>
      <c r="D1475" s="55" t="s">
        <v>36</v>
      </c>
    </row>
    <row r="1476" spans="2:4" ht="21" customHeight="1" x14ac:dyDescent="0.25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25">
      <c r="B1477" s="48">
        <v>1.472</v>
      </c>
      <c r="C1477" s="49" t="s">
        <v>26</v>
      </c>
      <c r="D1477" s="55" t="s">
        <v>36</v>
      </c>
    </row>
    <row r="1478" spans="2:4" ht="21" customHeight="1" x14ac:dyDescent="0.25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25">
      <c r="B1479" s="48">
        <v>1.474</v>
      </c>
      <c r="C1479" s="49" t="s">
        <v>26</v>
      </c>
      <c r="D1479" s="55" t="s">
        <v>36</v>
      </c>
    </row>
    <row r="1480" spans="2:4" ht="21" customHeight="1" x14ac:dyDescent="0.25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25">
      <c r="B1481" s="48">
        <v>1.476</v>
      </c>
      <c r="C1481" s="49" t="s">
        <v>26</v>
      </c>
      <c r="D1481" s="55" t="s">
        <v>36</v>
      </c>
    </row>
    <row r="1482" spans="2:4" ht="21" customHeight="1" x14ac:dyDescent="0.25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25">
      <c r="B1483" s="48">
        <v>1.478</v>
      </c>
      <c r="C1483" s="49" t="s">
        <v>26</v>
      </c>
      <c r="D1483" s="55" t="s">
        <v>36</v>
      </c>
    </row>
    <row r="1484" spans="2:4" ht="21" customHeight="1" x14ac:dyDescent="0.25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25">
      <c r="B1485" s="48">
        <v>1.48</v>
      </c>
      <c r="C1485" s="49" t="s">
        <v>26</v>
      </c>
      <c r="D1485" s="55" t="s">
        <v>36</v>
      </c>
    </row>
    <row r="1486" spans="2:4" ht="21" customHeight="1" x14ac:dyDescent="0.25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25">
      <c r="B1487" s="48">
        <v>1.482</v>
      </c>
      <c r="C1487" s="49" t="s">
        <v>26</v>
      </c>
      <c r="D1487" s="55" t="s">
        <v>36</v>
      </c>
    </row>
    <row r="1488" spans="2:4" ht="21" customHeight="1" x14ac:dyDescent="0.25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25">
      <c r="B1489" s="48">
        <v>1.484</v>
      </c>
      <c r="C1489" s="49" t="s">
        <v>26</v>
      </c>
      <c r="D1489" s="55" t="s">
        <v>36</v>
      </c>
    </row>
    <row r="1490" spans="2:4" ht="21" customHeight="1" x14ac:dyDescent="0.25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25">
      <c r="B1491" s="48">
        <v>1.486</v>
      </c>
      <c r="C1491" s="49" t="s">
        <v>26</v>
      </c>
      <c r="D1491" s="55" t="s">
        <v>36</v>
      </c>
    </row>
    <row r="1492" spans="2:4" ht="21" customHeight="1" x14ac:dyDescent="0.25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25">
      <c r="B1493" s="48">
        <v>1.488</v>
      </c>
      <c r="C1493" s="49" t="s">
        <v>26</v>
      </c>
      <c r="D1493" s="55" t="s">
        <v>36</v>
      </c>
    </row>
    <row r="1494" spans="2:4" ht="21" customHeight="1" x14ac:dyDescent="0.25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25">
      <c r="B1495" s="48">
        <v>1.49</v>
      </c>
      <c r="C1495" s="49" t="s">
        <v>26</v>
      </c>
      <c r="D1495" s="55" t="s">
        <v>36</v>
      </c>
    </row>
    <row r="1496" spans="2:4" ht="21" customHeight="1" x14ac:dyDescent="0.25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25">
      <c r="B1497" s="48">
        <v>1.492</v>
      </c>
      <c r="C1497" s="49" t="s">
        <v>26</v>
      </c>
      <c r="D1497" s="55" t="s">
        <v>36</v>
      </c>
    </row>
    <row r="1498" spans="2:4" ht="21" customHeight="1" x14ac:dyDescent="0.25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25">
      <c r="B1499" s="48">
        <v>1.494</v>
      </c>
      <c r="C1499" s="49" t="s">
        <v>26</v>
      </c>
      <c r="D1499" s="55" t="s">
        <v>36</v>
      </c>
    </row>
    <row r="1500" spans="2:4" ht="21" customHeight="1" x14ac:dyDescent="0.25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25">
      <c r="B1501" s="48">
        <v>1.496</v>
      </c>
      <c r="C1501" s="49" t="s">
        <v>26</v>
      </c>
      <c r="D1501" s="55" t="s">
        <v>36</v>
      </c>
    </row>
    <row r="1502" spans="2:4" ht="21" customHeight="1" x14ac:dyDescent="0.25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25">
      <c r="B1503" s="48">
        <v>1.498</v>
      </c>
      <c r="C1503" s="49" t="s">
        <v>26</v>
      </c>
      <c r="D1503" s="55" t="s">
        <v>36</v>
      </c>
    </row>
    <row r="1504" spans="2:4" ht="21" customHeight="1" x14ac:dyDescent="0.25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25">
      <c r="B1505" s="48">
        <v>1.5</v>
      </c>
      <c r="C1505" s="49" t="s">
        <v>26</v>
      </c>
      <c r="D1505" s="55" t="s">
        <v>36</v>
      </c>
    </row>
    <row r="1506" spans="2:4" ht="21" customHeight="1" x14ac:dyDescent="0.25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25">
      <c r="B1507" s="48">
        <v>1.502</v>
      </c>
      <c r="C1507" s="49" t="s">
        <v>26</v>
      </c>
      <c r="D1507" s="55" t="s">
        <v>36</v>
      </c>
    </row>
    <row r="1508" spans="2:4" ht="21" customHeight="1" x14ac:dyDescent="0.25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25">
      <c r="B1509" s="48">
        <v>1.504</v>
      </c>
      <c r="C1509" s="49" t="s">
        <v>26</v>
      </c>
      <c r="D1509" s="55" t="s">
        <v>36</v>
      </c>
    </row>
    <row r="1510" spans="2:4" ht="21" customHeight="1" x14ac:dyDescent="0.25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25">
      <c r="B1511" s="48">
        <v>1.506</v>
      </c>
      <c r="C1511" s="49" t="s">
        <v>26</v>
      </c>
      <c r="D1511" s="55" t="s">
        <v>36</v>
      </c>
    </row>
    <row r="1512" spans="2:4" ht="21" customHeight="1" x14ac:dyDescent="0.25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25">
      <c r="B1513" s="48">
        <v>1.508</v>
      </c>
      <c r="C1513" s="49" t="s">
        <v>26</v>
      </c>
      <c r="D1513" s="55" t="s">
        <v>36</v>
      </c>
    </row>
    <row r="1514" spans="2:4" ht="21" customHeight="1" x14ac:dyDescent="0.25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25">
      <c r="B1515" s="48">
        <v>1.51</v>
      </c>
      <c r="C1515" s="49" t="s">
        <v>26</v>
      </c>
      <c r="D1515" s="55" t="s">
        <v>36</v>
      </c>
    </row>
    <row r="1516" spans="2:4" ht="21" customHeight="1" x14ac:dyDescent="0.25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25">
      <c r="B1517" s="48">
        <v>1.512</v>
      </c>
      <c r="C1517" s="49" t="s">
        <v>26</v>
      </c>
      <c r="D1517" s="55" t="s">
        <v>36</v>
      </c>
    </row>
    <row r="1518" spans="2:4" ht="21" customHeight="1" x14ac:dyDescent="0.25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25">
      <c r="B1519" s="48">
        <v>1.514</v>
      </c>
      <c r="C1519" s="49" t="s">
        <v>26</v>
      </c>
      <c r="D1519" s="55" t="s">
        <v>36</v>
      </c>
    </row>
    <row r="1520" spans="2:4" ht="21" customHeight="1" x14ac:dyDescent="0.25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25">
      <c r="B1521" s="48">
        <v>1.516</v>
      </c>
      <c r="C1521" s="49" t="s">
        <v>26</v>
      </c>
      <c r="D1521" s="55" t="s">
        <v>36</v>
      </c>
    </row>
    <row r="1522" spans="2:4" ht="21" customHeight="1" x14ac:dyDescent="0.25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25">
      <c r="B1523" s="48">
        <v>1.518</v>
      </c>
      <c r="C1523" s="49" t="s">
        <v>26</v>
      </c>
      <c r="D1523" s="55" t="s">
        <v>36</v>
      </c>
    </row>
    <row r="1524" spans="2:4" ht="21" customHeight="1" x14ac:dyDescent="0.25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25">
      <c r="B1525" s="48">
        <v>1.52</v>
      </c>
      <c r="C1525" s="49" t="s">
        <v>26</v>
      </c>
      <c r="D1525" s="55" t="s">
        <v>36</v>
      </c>
    </row>
    <row r="1526" spans="2:4" ht="21" customHeight="1" x14ac:dyDescent="0.25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25">
      <c r="B1527" s="48">
        <v>1.522</v>
      </c>
      <c r="C1527" s="49" t="s">
        <v>26</v>
      </c>
      <c r="D1527" s="55" t="s">
        <v>36</v>
      </c>
    </row>
    <row r="1528" spans="2:4" ht="21" customHeight="1" x14ac:dyDescent="0.25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25">
      <c r="B1529" s="48">
        <v>1.524</v>
      </c>
      <c r="C1529" s="49" t="s">
        <v>26</v>
      </c>
      <c r="D1529" s="55" t="s">
        <v>36</v>
      </c>
    </row>
    <row r="1530" spans="2:4" ht="21" customHeight="1" x14ac:dyDescent="0.25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25">
      <c r="B1531" s="48">
        <v>1.526</v>
      </c>
      <c r="C1531" s="49" t="s">
        <v>26</v>
      </c>
      <c r="D1531" s="55" t="s">
        <v>36</v>
      </c>
    </row>
    <row r="1532" spans="2:4" ht="21" customHeight="1" x14ac:dyDescent="0.25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25">
      <c r="B1533" s="48">
        <v>1.528</v>
      </c>
      <c r="C1533" s="49" t="s">
        <v>26</v>
      </c>
      <c r="D1533" s="55" t="s">
        <v>36</v>
      </c>
    </row>
    <row r="1534" spans="2:4" ht="21" customHeight="1" x14ac:dyDescent="0.25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25">
      <c r="B1535" s="48">
        <v>1.53</v>
      </c>
      <c r="C1535" s="49" t="s">
        <v>26</v>
      </c>
      <c r="D1535" s="55" t="s">
        <v>36</v>
      </c>
    </row>
    <row r="1536" spans="2:4" ht="21" customHeight="1" x14ac:dyDescent="0.25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25">
      <c r="B1537" s="48">
        <v>1.532</v>
      </c>
      <c r="C1537" s="49" t="s">
        <v>26</v>
      </c>
      <c r="D1537" s="55" t="s">
        <v>36</v>
      </c>
    </row>
    <row r="1538" spans="2:4" ht="21" customHeight="1" x14ac:dyDescent="0.25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25">
      <c r="B1539" s="48">
        <v>1.534</v>
      </c>
      <c r="C1539" s="49" t="s">
        <v>26</v>
      </c>
      <c r="D1539" s="55" t="s">
        <v>36</v>
      </c>
    </row>
    <row r="1540" spans="2:4" ht="21" customHeight="1" x14ac:dyDescent="0.25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25">
      <c r="B1541" s="48">
        <v>1.536</v>
      </c>
      <c r="C1541" s="49" t="s">
        <v>26</v>
      </c>
      <c r="D1541" s="55" t="s">
        <v>36</v>
      </c>
    </row>
    <row r="1542" spans="2:4" ht="21" customHeight="1" x14ac:dyDescent="0.25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25">
      <c r="B1543" s="48">
        <v>1.538</v>
      </c>
      <c r="C1543" s="49" t="s">
        <v>26</v>
      </c>
      <c r="D1543" s="55" t="s">
        <v>36</v>
      </c>
    </row>
    <row r="1544" spans="2:4" ht="21" customHeight="1" x14ac:dyDescent="0.25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25">
      <c r="B1545" s="48">
        <v>1.54</v>
      </c>
      <c r="C1545" s="49" t="s">
        <v>26</v>
      </c>
      <c r="D1545" s="55" t="s">
        <v>36</v>
      </c>
    </row>
    <row r="1546" spans="2:4" ht="21" customHeight="1" x14ac:dyDescent="0.25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25">
      <c r="B1547" s="48">
        <v>1.542</v>
      </c>
      <c r="C1547" s="49" t="s">
        <v>26</v>
      </c>
      <c r="D1547" s="55" t="s">
        <v>36</v>
      </c>
    </row>
    <row r="1548" spans="2:4" ht="21" customHeight="1" x14ac:dyDescent="0.25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25">
      <c r="B1549" s="48">
        <v>1.544</v>
      </c>
      <c r="C1549" s="49" t="s">
        <v>26</v>
      </c>
      <c r="D1549" s="55" t="s">
        <v>36</v>
      </c>
    </row>
    <row r="1550" spans="2:4" ht="21" customHeight="1" x14ac:dyDescent="0.25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25">
      <c r="B1551" s="48">
        <v>1.546</v>
      </c>
      <c r="C1551" s="49" t="s">
        <v>26</v>
      </c>
      <c r="D1551" s="55" t="s">
        <v>36</v>
      </c>
    </row>
    <row r="1552" spans="2:4" ht="21" customHeight="1" x14ac:dyDescent="0.25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25">
      <c r="B1553" s="48">
        <v>1.548</v>
      </c>
      <c r="C1553" s="49" t="s">
        <v>26</v>
      </c>
      <c r="D1553" s="55" t="s">
        <v>36</v>
      </c>
    </row>
    <row r="1554" spans="2:4" ht="21" customHeight="1" x14ac:dyDescent="0.25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25">
      <c r="B1555" s="48">
        <v>1.55</v>
      </c>
      <c r="C1555" s="49" t="s">
        <v>26</v>
      </c>
      <c r="D1555" s="55" t="s">
        <v>36</v>
      </c>
    </row>
    <row r="1556" spans="2:4" ht="21" customHeight="1" x14ac:dyDescent="0.25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25">
      <c r="B1557" s="48">
        <v>1.552</v>
      </c>
      <c r="C1557" s="49" t="s">
        <v>26</v>
      </c>
      <c r="D1557" s="55" t="s">
        <v>36</v>
      </c>
    </row>
    <row r="1558" spans="2:4" ht="21" customHeight="1" x14ac:dyDescent="0.25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25">
      <c r="B1559" s="48">
        <v>1.554</v>
      </c>
      <c r="C1559" s="49" t="s">
        <v>26</v>
      </c>
      <c r="D1559" s="55" t="s">
        <v>36</v>
      </c>
    </row>
    <row r="1560" spans="2:4" ht="21" customHeight="1" x14ac:dyDescent="0.25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25">
      <c r="B1561" s="48">
        <v>1.556</v>
      </c>
      <c r="C1561" s="49" t="s">
        <v>26</v>
      </c>
      <c r="D1561" s="55" t="s">
        <v>36</v>
      </c>
    </row>
    <row r="1562" spans="2:4" ht="21" customHeight="1" x14ac:dyDescent="0.25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25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25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25">
      <c r="B1565" s="48">
        <v>1.56</v>
      </c>
      <c r="C1565" s="49" t="s">
        <v>26</v>
      </c>
      <c r="D1565" s="55" t="s">
        <v>36</v>
      </c>
    </row>
    <row r="1566" spans="2:4" ht="21" customHeight="1" x14ac:dyDescent="0.25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25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25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25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25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25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25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25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25">
      <c r="B1574" s="48">
        <v>1.569</v>
      </c>
      <c r="C1574" s="49" t="s">
        <v>26</v>
      </c>
      <c r="D1574" s="55" t="s">
        <v>36</v>
      </c>
    </row>
    <row r="1575" spans="2:4" ht="21" customHeight="1" x14ac:dyDescent="0.25">
      <c r="B1575" s="48">
        <v>1.57</v>
      </c>
      <c r="C1575" s="49" t="s">
        <v>26</v>
      </c>
      <c r="D1575" s="55" t="s">
        <v>36</v>
      </c>
    </row>
    <row r="1576" spans="2:4" ht="21" customHeight="1" x14ac:dyDescent="0.25">
      <c r="B1576" s="48">
        <v>1.571</v>
      </c>
      <c r="C1576" s="49" t="s">
        <v>26</v>
      </c>
      <c r="D1576" s="55" t="s">
        <v>36</v>
      </c>
    </row>
    <row r="1577" spans="2:4" ht="21" customHeight="1" x14ac:dyDescent="0.25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25">
      <c r="B1578" s="48">
        <v>1.573</v>
      </c>
      <c r="C1578" s="49" t="s">
        <v>26</v>
      </c>
      <c r="D1578" s="55" t="s">
        <v>36</v>
      </c>
    </row>
    <row r="1579" spans="2:4" ht="21" customHeight="1" x14ac:dyDescent="0.25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25">
      <c r="B1580" s="48">
        <v>1.575</v>
      </c>
      <c r="C1580" s="49" t="s">
        <v>26</v>
      </c>
      <c r="D1580" s="55" t="s">
        <v>36</v>
      </c>
    </row>
    <row r="1581" spans="2:4" ht="21" customHeight="1" x14ac:dyDescent="0.25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25">
      <c r="B1582" s="48">
        <v>1.577</v>
      </c>
      <c r="C1582" s="49" t="s">
        <v>26</v>
      </c>
      <c r="D1582" s="55" t="s">
        <v>36</v>
      </c>
    </row>
    <row r="1583" spans="2:4" ht="21" customHeight="1" x14ac:dyDescent="0.25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25">
      <c r="B1584" s="48">
        <v>1.579</v>
      </c>
      <c r="C1584" s="49" t="s">
        <v>26</v>
      </c>
      <c r="D1584" s="55" t="s">
        <v>36</v>
      </c>
    </row>
    <row r="1585" spans="2:4" ht="21" customHeight="1" x14ac:dyDescent="0.25">
      <c r="B1585" s="48">
        <v>1.58</v>
      </c>
      <c r="C1585" s="49" t="s">
        <v>26</v>
      </c>
      <c r="D1585" s="55" t="s">
        <v>36</v>
      </c>
    </row>
    <row r="1586" spans="2:4" ht="21" customHeight="1" x14ac:dyDescent="0.25">
      <c r="B1586" s="48">
        <v>1.581</v>
      </c>
      <c r="C1586" s="49" t="s">
        <v>26</v>
      </c>
      <c r="D1586" s="55" t="s">
        <v>36</v>
      </c>
    </row>
    <row r="1587" spans="2:4" ht="21" customHeight="1" x14ac:dyDescent="0.25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25">
      <c r="B1588" s="48">
        <v>1.583</v>
      </c>
      <c r="C1588" s="49" t="s">
        <v>26</v>
      </c>
      <c r="D1588" s="55" t="s">
        <v>36</v>
      </c>
    </row>
    <row r="1589" spans="2:4" ht="21" customHeight="1" x14ac:dyDescent="0.25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25">
      <c r="B1590" s="48">
        <v>1.585</v>
      </c>
      <c r="C1590" s="49" t="s">
        <v>26</v>
      </c>
      <c r="D1590" s="55" t="s">
        <v>36</v>
      </c>
    </row>
    <row r="1591" spans="2:4" ht="21" customHeight="1" x14ac:dyDescent="0.25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25">
      <c r="B1592" s="48">
        <v>1.587</v>
      </c>
      <c r="C1592" s="49" t="s">
        <v>26</v>
      </c>
      <c r="D1592" s="55" t="s">
        <v>36</v>
      </c>
    </row>
    <row r="1593" spans="2:4" ht="21" customHeight="1" x14ac:dyDescent="0.25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25">
      <c r="B1594" s="48">
        <v>1.589</v>
      </c>
      <c r="C1594" s="49" t="s">
        <v>26</v>
      </c>
      <c r="D1594" s="55" t="s">
        <v>36</v>
      </c>
    </row>
    <row r="1595" spans="2:4" ht="21" customHeight="1" x14ac:dyDescent="0.25">
      <c r="B1595" s="48">
        <v>1.59</v>
      </c>
      <c r="C1595" s="49" t="s">
        <v>26</v>
      </c>
      <c r="D1595" s="55" t="s">
        <v>36</v>
      </c>
    </row>
    <row r="1596" spans="2:4" ht="21" customHeight="1" x14ac:dyDescent="0.25">
      <c r="B1596" s="48">
        <v>1.591</v>
      </c>
      <c r="C1596" s="49" t="s">
        <v>26</v>
      </c>
      <c r="D1596" s="55" t="s">
        <v>36</v>
      </c>
    </row>
    <row r="1597" spans="2:4" ht="21" customHeight="1" x14ac:dyDescent="0.25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25">
      <c r="B1598" s="48">
        <v>1.593</v>
      </c>
      <c r="C1598" s="49" t="s">
        <v>26</v>
      </c>
      <c r="D1598" s="55" t="s">
        <v>36</v>
      </c>
    </row>
    <row r="1599" spans="2:4" ht="21" customHeight="1" x14ac:dyDescent="0.25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25">
      <c r="B1600" s="48">
        <v>1.595</v>
      </c>
      <c r="C1600" s="49" t="s">
        <v>26</v>
      </c>
      <c r="D1600" s="55" t="s">
        <v>36</v>
      </c>
    </row>
    <row r="1601" spans="2:4" ht="21" customHeight="1" x14ac:dyDescent="0.25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25">
      <c r="B1602" s="48">
        <v>1.597</v>
      </c>
      <c r="C1602" s="49" t="s">
        <v>26</v>
      </c>
      <c r="D1602" s="55" t="s">
        <v>36</v>
      </c>
    </row>
    <row r="1603" spans="2:4" ht="21" customHeight="1" x14ac:dyDescent="0.25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25">
      <c r="B1604" s="48">
        <v>1.599</v>
      </c>
      <c r="C1604" s="49" t="s">
        <v>26</v>
      </c>
      <c r="D1604" s="55" t="s">
        <v>36</v>
      </c>
    </row>
    <row r="1605" spans="2:4" ht="21" customHeight="1" x14ac:dyDescent="0.25">
      <c r="B1605" s="48">
        <v>1.6</v>
      </c>
      <c r="C1605" s="49" t="s">
        <v>26</v>
      </c>
      <c r="D1605" s="55" t="s">
        <v>36</v>
      </c>
    </row>
    <row r="1606" spans="2:4" ht="21" customHeight="1" x14ac:dyDescent="0.25">
      <c r="B1606" s="48">
        <v>1.601</v>
      </c>
      <c r="C1606" s="49" t="s">
        <v>26</v>
      </c>
      <c r="D1606" s="55" t="s">
        <v>36</v>
      </c>
    </row>
    <row r="1607" spans="2:4" ht="21" customHeight="1" x14ac:dyDescent="0.25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25">
      <c r="B1608" s="48">
        <v>1.603</v>
      </c>
      <c r="C1608" s="49" t="s">
        <v>26</v>
      </c>
      <c r="D1608" s="55" t="s">
        <v>36</v>
      </c>
    </row>
    <row r="1609" spans="2:4" ht="21" customHeight="1" x14ac:dyDescent="0.25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25">
      <c r="B1610" s="48">
        <v>1.605</v>
      </c>
      <c r="C1610" s="49" t="s">
        <v>26</v>
      </c>
      <c r="D1610" s="55" t="s">
        <v>36</v>
      </c>
    </row>
    <row r="1611" spans="2:4" ht="21" customHeight="1" x14ac:dyDescent="0.25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25">
      <c r="B1612" s="48">
        <v>1.607</v>
      </c>
      <c r="C1612" s="49" t="s">
        <v>26</v>
      </c>
      <c r="D1612" s="55" t="s">
        <v>36</v>
      </c>
    </row>
    <row r="1613" spans="2:4" ht="21" customHeight="1" x14ac:dyDescent="0.25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25">
      <c r="B1614" s="48">
        <v>1.609</v>
      </c>
      <c r="C1614" s="49" t="s">
        <v>26</v>
      </c>
      <c r="D1614" s="55" t="s">
        <v>36</v>
      </c>
    </row>
    <row r="1615" spans="2:4" ht="21" customHeight="1" x14ac:dyDescent="0.25">
      <c r="B1615" s="48">
        <v>1.61</v>
      </c>
      <c r="C1615" s="49" t="s">
        <v>26</v>
      </c>
      <c r="D1615" s="55" t="s">
        <v>36</v>
      </c>
    </row>
    <row r="1616" spans="2:4" ht="21" customHeight="1" x14ac:dyDescent="0.25">
      <c r="B1616" s="48">
        <v>1.611</v>
      </c>
      <c r="C1616" s="49" t="s">
        <v>26</v>
      </c>
      <c r="D1616" s="55" t="s">
        <v>36</v>
      </c>
    </row>
    <row r="1617" spans="2:4" ht="21" customHeight="1" x14ac:dyDescent="0.25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25">
      <c r="B1618" s="48">
        <v>1.613</v>
      </c>
      <c r="C1618" s="49" t="s">
        <v>26</v>
      </c>
      <c r="D1618" s="55" t="s">
        <v>36</v>
      </c>
    </row>
    <row r="1619" spans="2:4" ht="21" customHeight="1" x14ac:dyDescent="0.25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25">
      <c r="B1620" s="48">
        <v>1.615</v>
      </c>
      <c r="C1620" s="49" t="s">
        <v>26</v>
      </c>
      <c r="D1620" s="55" t="s">
        <v>36</v>
      </c>
    </row>
    <row r="1621" spans="2:4" ht="21" customHeight="1" x14ac:dyDescent="0.25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25">
      <c r="B1622" s="48">
        <v>1.617</v>
      </c>
      <c r="C1622" s="49" t="s">
        <v>26</v>
      </c>
      <c r="D1622" s="55" t="s">
        <v>36</v>
      </c>
    </row>
    <row r="1623" spans="2:4" ht="21" customHeight="1" x14ac:dyDescent="0.25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25">
      <c r="B1624" s="48">
        <v>1.619</v>
      </c>
      <c r="C1624" s="49" t="s">
        <v>26</v>
      </c>
      <c r="D1624" s="55" t="s">
        <v>36</v>
      </c>
    </row>
    <row r="1625" spans="2:4" ht="21" customHeight="1" x14ac:dyDescent="0.25">
      <c r="B1625" s="48">
        <v>1.62</v>
      </c>
      <c r="C1625" s="49" t="s">
        <v>26</v>
      </c>
      <c r="D1625" s="55" t="s">
        <v>36</v>
      </c>
    </row>
    <row r="1626" spans="2:4" ht="21" customHeight="1" x14ac:dyDescent="0.25">
      <c r="B1626" s="48">
        <v>1.621</v>
      </c>
      <c r="C1626" s="49" t="s">
        <v>26</v>
      </c>
      <c r="D1626" s="55" t="s">
        <v>36</v>
      </c>
    </row>
    <row r="1627" spans="2:4" ht="21" customHeight="1" x14ac:dyDescent="0.25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25">
      <c r="B1628" s="48">
        <v>1.623</v>
      </c>
      <c r="C1628" s="49" t="s">
        <v>26</v>
      </c>
      <c r="D1628" s="55" t="s">
        <v>36</v>
      </c>
    </row>
    <row r="1629" spans="2:4" ht="21" customHeight="1" x14ac:dyDescent="0.25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25">
      <c r="B1630" s="48">
        <v>1.625</v>
      </c>
      <c r="C1630" s="49" t="s">
        <v>26</v>
      </c>
      <c r="D1630" s="55" t="s">
        <v>36</v>
      </c>
    </row>
    <row r="1631" spans="2:4" ht="21" customHeight="1" x14ac:dyDescent="0.25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25">
      <c r="B1632" s="48">
        <v>1.627</v>
      </c>
      <c r="C1632" s="49" t="s">
        <v>26</v>
      </c>
      <c r="D1632" s="55" t="s">
        <v>36</v>
      </c>
    </row>
    <row r="1633" spans="2:4" ht="21" customHeight="1" x14ac:dyDescent="0.25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25">
      <c r="B1634" s="48">
        <v>1.629</v>
      </c>
      <c r="C1634" s="49" t="s">
        <v>26</v>
      </c>
      <c r="D1634" s="55" t="s">
        <v>36</v>
      </c>
    </row>
    <row r="1635" spans="2:4" ht="21" customHeight="1" x14ac:dyDescent="0.25">
      <c r="B1635" s="48">
        <v>1.63</v>
      </c>
      <c r="C1635" s="49" t="s">
        <v>26</v>
      </c>
      <c r="D1635" s="55" t="s">
        <v>36</v>
      </c>
    </row>
    <row r="1636" spans="2:4" ht="21" customHeight="1" x14ac:dyDescent="0.25">
      <c r="B1636" s="48">
        <v>1.631</v>
      </c>
      <c r="C1636" s="49" t="s">
        <v>26</v>
      </c>
      <c r="D1636" s="55" t="s">
        <v>36</v>
      </c>
    </row>
    <row r="1637" spans="2:4" ht="21" customHeight="1" x14ac:dyDescent="0.25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25">
      <c r="B1638" s="48">
        <v>1.633</v>
      </c>
      <c r="C1638" s="49" t="s">
        <v>26</v>
      </c>
      <c r="D1638" s="55" t="s">
        <v>36</v>
      </c>
    </row>
    <row r="1639" spans="2:4" ht="21" customHeight="1" x14ac:dyDescent="0.25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25">
      <c r="B1640" s="48">
        <v>1.635</v>
      </c>
      <c r="C1640" s="49" t="s">
        <v>26</v>
      </c>
      <c r="D1640" s="55" t="s">
        <v>36</v>
      </c>
    </row>
    <row r="1641" spans="2:4" ht="21" customHeight="1" x14ac:dyDescent="0.25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25">
      <c r="B1642" s="48">
        <v>1.637</v>
      </c>
      <c r="C1642" s="49" t="s">
        <v>26</v>
      </c>
      <c r="D1642" s="55" t="s">
        <v>36</v>
      </c>
    </row>
    <row r="1643" spans="2:4" ht="21" customHeight="1" x14ac:dyDescent="0.25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25">
      <c r="B1644" s="48">
        <v>1.639</v>
      </c>
      <c r="C1644" s="49" t="s">
        <v>26</v>
      </c>
      <c r="D1644" s="55" t="s">
        <v>36</v>
      </c>
    </row>
    <row r="1645" spans="2:4" ht="21" customHeight="1" x14ac:dyDescent="0.25">
      <c r="B1645" s="48">
        <v>1.64</v>
      </c>
      <c r="C1645" s="49" t="s">
        <v>26</v>
      </c>
      <c r="D1645" s="55" t="s">
        <v>36</v>
      </c>
    </row>
    <row r="1646" spans="2:4" ht="21" customHeight="1" x14ac:dyDescent="0.25">
      <c r="B1646" s="48">
        <v>1.641</v>
      </c>
      <c r="C1646" s="49" t="s">
        <v>26</v>
      </c>
      <c r="D1646" s="55" t="s">
        <v>36</v>
      </c>
    </row>
    <row r="1647" spans="2:4" ht="21" customHeight="1" x14ac:dyDescent="0.25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25">
      <c r="B1648" s="48">
        <v>1.643</v>
      </c>
      <c r="C1648" s="49" t="s">
        <v>26</v>
      </c>
      <c r="D1648" s="55" t="s">
        <v>36</v>
      </c>
    </row>
    <row r="1649" spans="2:4" ht="21" customHeight="1" x14ac:dyDescent="0.25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25">
      <c r="B1650" s="48">
        <v>1.645</v>
      </c>
      <c r="C1650" s="49" t="s">
        <v>26</v>
      </c>
      <c r="D1650" s="55" t="s">
        <v>36</v>
      </c>
    </row>
    <row r="1651" spans="2:4" ht="21" customHeight="1" x14ac:dyDescent="0.25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25">
      <c r="B1652" s="48">
        <v>1.647</v>
      </c>
      <c r="C1652" s="49" t="s">
        <v>26</v>
      </c>
      <c r="D1652" s="55" t="s">
        <v>36</v>
      </c>
    </row>
    <row r="1653" spans="2:4" ht="21" customHeight="1" x14ac:dyDescent="0.25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25">
      <c r="B1654" s="48">
        <v>1.649</v>
      </c>
      <c r="C1654" s="49" t="s">
        <v>26</v>
      </c>
      <c r="D1654" s="55" t="s">
        <v>36</v>
      </c>
    </row>
    <row r="1655" spans="2:4" ht="21" customHeight="1" x14ac:dyDescent="0.25">
      <c r="B1655" s="48">
        <v>1.65</v>
      </c>
      <c r="C1655" s="49" t="s">
        <v>26</v>
      </c>
      <c r="D1655" s="55" t="s">
        <v>36</v>
      </c>
    </row>
    <row r="1656" spans="2:4" ht="21" customHeight="1" x14ac:dyDescent="0.25">
      <c r="B1656" s="48">
        <v>1.651</v>
      </c>
      <c r="C1656" s="49" t="s">
        <v>26</v>
      </c>
      <c r="D1656" s="55" t="s">
        <v>36</v>
      </c>
    </row>
    <row r="1657" spans="2:4" ht="21" customHeight="1" x14ac:dyDescent="0.25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25">
      <c r="B1658" s="48">
        <v>1.653</v>
      </c>
      <c r="C1658" s="49" t="s">
        <v>26</v>
      </c>
      <c r="D1658" s="55" t="s">
        <v>36</v>
      </c>
    </row>
    <row r="1659" spans="2:4" ht="21" customHeight="1" x14ac:dyDescent="0.25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25">
      <c r="B1660" s="48">
        <v>1.655</v>
      </c>
      <c r="C1660" s="49" t="s">
        <v>26</v>
      </c>
      <c r="D1660" s="55" t="s">
        <v>36</v>
      </c>
    </row>
    <row r="1661" spans="2:4" ht="21" customHeight="1" x14ac:dyDescent="0.25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25">
      <c r="B1662" s="48">
        <v>1.657</v>
      </c>
      <c r="C1662" s="49" t="s">
        <v>26</v>
      </c>
      <c r="D1662" s="55" t="s">
        <v>36</v>
      </c>
    </row>
    <row r="1663" spans="2:4" ht="21" customHeight="1" x14ac:dyDescent="0.25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25">
      <c r="B1664" s="48">
        <v>1.659</v>
      </c>
      <c r="C1664" s="49" t="s">
        <v>26</v>
      </c>
      <c r="D1664" s="55" t="s">
        <v>36</v>
      </c>
    </row>
    <row r="1665" spans="2:4" ht="21" customHeight="1" x14ac:dyDescent="0.25">
      <c r="B1665" s="48">
        <v>1.66</v>
      </c>
      <c r="C1665" s="49" t="s">
        <v>26</v>
      </c>
      <c r="D1665" s="55" t="s">
        <v>36</v>
      </c>
    </row>
    <row r="1666" spans="2:4" ht="21" customHeight="1" x14ac:dyDescent="0.25">
      <c r="B1666" s="48">
        <v>1.661</v>
      </c>
      <c r="C1666" s="49" t="s">
        <v>26</v>
      </c>
      <c r="D1666" s="55" t="s">
        <v>36</v>
      </c>
    </row>
    <row r="1667" spans="2:4" ht="21" customHeight="1" x14ac:dyDescent="0.25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25">
      <c r="B1668" s="48">
        <v>1.663</v>
      </c>
      <c r="C1668" s="49" t="s">
        <v>26</v>
      </c>
      <c r="D1668" s="55" t="s">
        <v>36</v>
      </c>
    </row>
    <row r="1669" spans="2:4" ht="21" customHeight="1" x14ac:dyDescent="0.25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25">
      <c r="B1670" s="48">
        <v>1.665</v>
      </c>
      <c r="C1670" s="49" t="s">
        <v>26</v>
      </c>
      <c r="D1670" s="55" t="s">
        <v>36</v>
      </c>
    </row>
    <row r="1671" spans="2:4" ht="21" customHeight="1" x14ac:dyDescent="0.25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25">
      <c r="B1672" s="48">
        <v>1.667</v>
      </c>
      <c r="C1672" s="49" t="s">
        <v>26</v>
      </c>
      <c r="D1672" s="55" t="s">
        <v>36</v>
      </c>
    </row>
    <row r="1673" spans="2:4" ht="21" customHeight="1" x14ac:dyDescent="0.25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25">
      <c r="B1674" s="48">
        <v>1.669</v>
      </c>
      <c r="C1674" s="49" t="s">
        <v>26</v>
      </c>
      <c r="D1674" s="55" t="s">
        <v>36</v>
      </c>
    </row>
    <row r="1675" spans="2:4" ht="21" customHeight="1" x14ac:dyDescent="0.25">
      <c r="B1675" s="48">
        <v>1.67</v>
      </c>
      <c r="C1675" s="49" t="s">
        <v>26</v>
      </c>
      <c r="D1675" s="55" t="s">
        <v>36</v>
      </c>
    </row>
    <row r="1676" spans="2:4" ht="21" customHeight="1" x14ac:dyDescent="0.25">
      <c r="B1676" s="48">
        <v>1.671</v>
      </c>
      <c r="C1676" s="49" t="s">
        <v>26</v>
      </c>
      <c r="D1676" s="55" t="s">
        <v>36</v>
      </c>
    </row>
    <row r="1677" spans="2:4" ht="21" customHeight="1" x14ac:dyDescent="0.25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25">
      <c r="B1678" s="48">
        <v>1.673</v>
      </c>
      <c r="C1678" s="49" t="s">
        <v>26</v>
      </c>
      <c r="D1678" s="55" t="s">
        <v>36</v>
      </c>
    </row>
    <row r="1679" spans="2:4" ht="21" customHeight="1" x14ac:dyDescent="0.25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25">
      <c r="B1680" s="48">
        <v>1.675</v>
      </c>
      <c r="C1680" s="49" t="s">
        <v>26</v>
      </c>
      <c r="D1680" s="55" t="s">
        <v>36</v>
      </c>
    </row>
    <row r="1681" spans="2:4" ht="21" customHeight="1" x14ac:dyDescent="0.25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25">
      <c r="B1682" s="48">
        <v>1.677</v>
      </c>
      <c r="C1682" s="49" t="s">
        <v>26</v>
      </c>
      <c r="D1682" s="55" t="s">
        <v>36</v>
      </c>
    </row>
    <row r="1683" spans="2:4" ht="21" customHeight="1" x14ac:dyDescent="0.25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25">
      <c r="B1684" s="48">
        <v>1.679</v>
      </c>
      <c r="C1684" s="49" t="s">
        <v>26</v>
      </c>
      <c r="D1684" s="55" t="s">
        <v>36</v>
      </c>
    </row>
    <row r="1685" spans="2:4" ht="21" customHeight="1" x14ac:dyDescent="0.25">
      <c r="B1685" s="48">
        <v>1.68</v>
      </c>
      <c r="C1685" s="49" t="s">
        <v>26</v>
      </c>
      <c r="D1685" s="55" t="s">
        <v>36</v>
      </c>
    </row>
    <row r="1686" spans="2:4" ht="21" customHeight="1" x14ac:dyDescent="0.25">
      <c r="B1686" s="48">
        <v>1.681</v>
      </c>
      <c r="C1686" s="49" t="s">
        <v>26</v>
      </c>
      <c r="D1686" s="55" t="s">
        <v>36</v>
      </c>
    </row>
    <row r="1687" spans="2:4" ht="21" customHeight="1" x14ac:dyDescent="0.25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25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25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25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25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25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25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25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25">
      <c r="B1695" s="48">
        <v>1.69</v>
      </c>
      <c r="C1695" s="49" t="s">
        <v>26</v>
      </c>
      <c r="D1695" s="55" t="s">
        <v>36</v>
      </c>
    </row>
    <row r="1696" spans="2:4" ht="21" customHeight="1" x14ac:dyDescent="0.25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25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25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25">
      <c r="B1699" s="48">
        <v>1.694</v>
      </c>
      <c r="C1699" s="49" t="s">
        <v>26</v>
      </c>
      <c r="D1699" s="55" t="s">
        <v>36</v>
      </c>
    </row>
    <row r="1700" spans="2:4" ht="21" customHeight="1" x14ac:dyDescent="0.25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25">
      <c r="B1701" s="48">
        <v>1.696</v>
      </c>
      <c r="C1701" s="49" t="s">
        <v>26</v>
      </c>
      <c r="D1701" s="55" t="s">
        <v>36</v>
      </c>
    </row>
    <row r="1702" spans="2:4" ht="21" customHeight="1" x14ac:dyDescent="0.25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25">
      <c r="B1703" s="48">
        <v>1.698</v>
      </c>
      <c r="C1703" s="49" t="s">
        <v>26</v>
      </c>
      <c r="D1703" s="55" t="s">
        <v>36</v>
      </c>
    </row>
    <row r="1704" spans="2:4" ht="21" customHeight="1" x14ac:dyDescent="0.25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25">
      <c r="B1705" s="48">
        <v>1.7</v>
      </c>
      <c r="C1705" s="49" t="s">
        <v>26</v>
      </c>
      <c r="D1705" s="55" t="s">
        <v>36</v>
      </c>
    </row>
    <row r="1706" spans="2:4" ht="21" customHeight="1" x14ac:dyDescent="0.25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25">
      <c r="B1707" s="48">
        <v>1.702</v>
      </c>
      <c r="C1707" s="49" t="s">
        <v>26</v>
      </c>
      <c r="D1707" s="55" t="s">
        <v>36</v>
      </c>
    </row>
    <row r="1708" spans="2:4" ht="21" customHeight="1" x14ac:dyDescent="0.25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25">
      <c r="B1709" s="48">
        <v>1.704</v>
      </c>
      <c r="C1709" s="49" t="s">
        <v>26</v>
      </c>
      <c r="D1709" s="55" t="s">
        <v>36</v>
      </c>
    </row>
    <row r="1710" spans="2:4" ht="21" customHeight="1" x14ac:dyDescent="0.25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25">
      <c r="B1711" s="48">
        <v>1.706</v>
      </c>
      <c r="C1711" s="49" t="s">
        <v>26</v>
      </c>
      <c r="D1711" s="55" t="s">
        <v>36</v>
      </c>
    </row>
    <row r="1712" spans="2:4" ht="21" customHeight="1" x14ac:dyDescent="0.25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25">
      <c r="B1713" s="48">
        <v>1.708</v>
      </c>
      <c r="C1713" s="49" t="s">
        <v>26</v>
      </c>
      <c r="D1713" s="55" t="s">
        <v>36</v>
      </c>
    </row>
    <row r="1714" spans="2:4" ht="21" customHeight="1" x14ac:dyDescent="0.25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25">
      <c r="B1715" s="48">
        <v>1.71</v>
      </c>
      <c r="C1715" s="49" t="s">
        <v>26</v>
      </c>
      <c r="D1715" s="55" t="s">
        <v>36</v>
      </c>
    </row>
    <row r="1716" spans="2:4" ht="21" customHeight="1" x14ac:dyDescent="0.25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25">
      <c r="B1717" s="48">
        <v>1.712</v>
      </c>
      <c r="C1717" s="49" t="s">
        <v>26</v>
      </c>
      <c r="D1717" s="55" t="s">
        <v>36</v>
      </c>
    </row>
    <row r="1718" spans="2:4" ht="21" customHeight="1" x14ac:dyDescent="0.25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25">
      <c r="B1719" s="48">
        <v>1.714</v>
      </c>
      <c r="C1719" s="49" t="s">
        <v>26</v>
      </c>
      <c r="D1719" s="55" t="s">
        <v>36</v>
      </c>
    </row>
    <row r="1720" spans="2:4" ht="21" customHeight="1" x14ac:dyDescent="0.25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25">
      <c r="B1721" s="48">
        <v>1.716</v>
      </c>
      <c r="C1721" s="49" t="s">
        <v>26</v>
      </c>
      <c r="D1721" s="55" t="s">
        <v>36</v>
      </c>
    </row>
    <row r="1722" spans="2:4" ht="21" customHeight="1" x14ac:dyDescent="0.25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25">
      <c r="B1723" s="48">
        <v>1.718</v>
      </c>
      <c r="C1723" s="49" t="s">
        <v>26</v>
      </c>
      <c r="D1723" s="55" t="s">
        <v>36</v>
      </c>
    </row>
    <row r="1724" spans="2:4" ht="21" customHeight="1" x14ac:dyDescent="0.25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25">
      <c r="B1725" s="48">
        <v>1.72</v>
      </c>
      <c r="C1725" s="49" t="s">
        <v>26</v>
      </c>
      <c r="D1725" s="55" t="s">
        <v>36</v>
      </c>
    </row>
    <row r="1726" spans="2:4" ht="21" customHeight="1" x14ac:dyDescent="0.25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25">
      <c r="B1727" s="48">
        <v>1.722</v>
      </c>
      <c r="C1727" s="49" t="s">
        <v>26</v>
      </c>
      <c r="D1727" s="55" t="s">
        <v>36</v>
      </c>
    </row>
    <row r="1728" spans="2:4" ht="21" customHeight="1" x14ac:dyDescent="0.25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25">
      <c r="B1729" s="48">
        <v>1.724</v>
      </c>
      <c r="C1729" s="49" t="s">
        <v>26</v>
      </c>
      <c r="D1729" s="55" t="s">
        <v>36</v>
      </c>
    </row>
    <row r="1730" spans="2:4" ht="21" customHeight="1" x14ac:dyDescent="0.25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25">
      <c r="B1731" s="48">
        <v>1.726</v>
      </c>
      <c r="C1731" s="49" t="s">
        <v>26</v>
      </c>
      <c r="D1731" s="55" t="s">
        <v>36</v>
      </c>
    </row>
    <row r="1732" spans="2:4" ht="21" customHeight="1" x14ac:dyDescent="0.25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25">
      <c r="B1733" s="48">
        <v>1.728</v>
      </c>
      <c r="C1733" s="49" t="s">
        <v>26</v>
      </c>
      <c r="D1733" s="55" t="s">
        <v>36</v>
      </c>
    </row>
    <row r="1734" spans="2:4" ht="21" customHeight="1" x14ac:dyDescent="0.25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25">
      <c r="B1735" s="48">
        <v>1.73</v>
      </c>
      <c r="C1735" s="49" t="s">
        <v>26</v>
      </c>
      <c r="D1735" s="55" t="s">
        <v>36</v>
      </c>
    </row>
    <row r="1736" spans="2:4" ht="21" customHeight="1" x14ac:dyDescent="0.25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25">
      <c r="B1737" s="48">
        <v>1.732</v>
      </c>
      <c r="C1737" s="49" t="s">
        <v>26</v>
      </c>
      <c r="D1737" s="55" t="s">
        <v>36</v>
      </c>
    </row>
    <row r="1738" spans="2:4" ht="21" customHeight="1" x14ac:dyDescent="0.25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25">
      <c r="B1739" s="48">
        <v>1.734</v>
      </c>
      <c r="C1739" s="49" t="s">
        <v>26</v>
      </c>
      <c r="D1739" s="55" t="s">
        <v>36</v>
      </c>
    </row>
    <row r="1740" spans="2:4" ht="21" customHeight="1" x14ac:dyDescent="0.25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25">
      <c r="B1741" s="48">
        <v>1.736</v>
      </c>
      <c r="C1741" s="49" t="s">
        <v>26</v>
      </c>
      <c r="D1741" s="55" t="s">
        <v>36</v>
      </c>
    </row>
    <row r="1742" spans="2:4" ht="21" customHeight="1" x14ac:dyDescent="0.25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25">
      <c r="B1743" s="48">
        <v>1.738</v>
      </c>
      <c r="C1743" s="49" t="s">
        <v>26</v>
      </c>
      <c r="D1743" s="55" t="s">
        <v>36</v>
      </c>
    </row>
    <row r="1744" spans="2:4" ht="21" customHeight="1" x14ac:dyDescent="0.25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25">
      <c r="B1745" s="48">
        <v>1.74</v>
      </c>
      <c r="C1745" s="49" t="s">
        <v>26</v>
      </c>
      <c r="D1745" s="55" t="s">
        <v>36</v>
      </c>
    </row>
    <row r="1746" spans="2:4" ht="21" customHeight="1" x14ac:dyDescent="0.25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25">
      <c r="B1747" s="48">
        <v>1.742</v>
      </c>
      <c r="C1747" s="49" t="s">
        <v>26</v>
      </c>
      <c r="D1747" s="55" t="s">
        <v>36</v>
      </c>
    </row>
    <row r="1748" spans="2:4" ht="21" customHeight="1" x14ac:dyDescent="0.25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25">
      <c r="B1749" s="48">
        <v>1.744</v>
      </c>
      <c r="C1749" s="49" t="s">
        <v>26</v>
      </c>
      <c r="D1749" s="55" t="s">
        <v>36</v>
      </c>
    </row>
    <row r="1750" spans="2:4" ht="21" customHeight="1" x14ac:dyDescent="0.25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25">
      <c r="B1751" s="48">
        <v>1.746</v>
      </c>
      <c r="C1751" s="49" t="s">
        <v>26</v>
      </c>
      <c r="D1751" s="55" t="s">
        <v>36</v>
      </c>
    </row>
    <row r="1752" spans="2:4" ht="21" customHeight="1" x14ac:dyDescent="0.25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25">
      <c r="B1753" s="48">
        <v>1.748</v>
      </c>
      <c r="C1753" s="49" t="s">
        <v>26</v>
      </c>
      <c r="D1753" s="55" t="s">
        <v>36</v>
      </c>
    </row>
    <row r="1754" spans="2:4" ht="21" customHeight="1" x14ac:dyDescent="0.25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25">
      <c r="B1755" s="48">
        <v>1.75</v>
      </c>
      <c r="C1755" s="49" t="s">
        <v>26</v>
      </c>
      <c r="D1755" s="55" t="s">
        <v>36</v>
      </c>
    </row>
    <row r="1756" spans="2:4" ht="21" customHeight="1" x14ac:dyDescent="0.25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25">
      <c r="B1757" s="48">
        <v>1.752</v>
      </c>
      <c r="C1757" s="49" t="s">
        <v>26</v>
      </c>
      <c r="D1757" s="55" t="s">
        <v>36</v>
      </c>
    </row>
    <row r="1758" spans="2:4" ht="21" customHeight="1" x14ac:dyDescent="0.25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25">
      <c r="B1759" s="48">
        <v>1.754</v>
      </c>
      <c r="C1759" s="49" t="s">
        <v>26</v>
      </c>
      <c r="D1759" s="55" t="s">
        <v>36</v>
      </c>
    </row>
    <row r="1760" spans="2:4" ht="21" customHeight="1" x14ac:dyDescent="0.25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25">
      <c r="B1761" s="48">
        <v>1.756</v>
      </c>
      <c r="C1761" s="49" t="s">
        <v>26</v>
      </c>
      <c r="D1761" s="55" t="s">
        <v>36</v>
      </c>
    </row>
    <row r="1762" spans="2:4" ht="21" customHeight="1" x14ac:dyDescent="0.25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25">
      <c r="B1763" s="48">
        <v>1.758</v>
      </c>
      <c r="C1763" s="49" t="s">
        <v>26</v>
      </c>
      <c r="D1763" s="55" t="s">
        <v>36</v>
      </c>
    </row>
    <row r="1764" spans="2:4" ht="21" customHeight="1" x14ac:dyDescent="0.25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25">
      <c r="B1765" s="48">
        <v>1.76</v>
      </c>
      <c r="C1765" s="49" t="s">
        <v>26</v>
      </c>
      <c r="D1765" s="55" t="s">
        <v>36</v>
      </c>
    </row>
    <row r="1766" spans="2:4" ht="21" customHeight="1" x14ac:dyDescent="0.25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25">
      <c r="B1767" s="48">
        <v>1.762</v>
      </c>
      <c r="C1767" s="49" t="s">
        <v>26</v>
      </c>
      <c r="D1767" s="55" t="s">
        <v>36</v>
      </c>
    </row>
    <row r="1768" spans="2:4" ht="21" customHeight="1" x14ac:dyDescent="0.25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25">
      <c r="B1769" s="48">
        <v>1.764</v>
      </c>
      <c r="C1769" s="49" t="s">
        <v>26</v>
      </c>
      <c r="D1769" s="55" t="s">
        <v>36</v>
      </c>
    </row>
    <row r="1770" spans="2:4" ht="21" customHeight="1" x14ac:dyDescent="0.25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25">
      <c r="B1771" s="48">
        <v>1.766</v>
      </c>
      <c r="C1771" s="49" t="s">
        <v>26</v>
      </c>
      <c r="D1771" s="55" t="s">
        <v>36</v>
      </c>
    </row>
    <row r="1772" spans="2:4" ht="21" customHeight="1" x14ac:dyDescent="0.25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25">
      <c r="B1773" s="48">
        <v>1.768</v>
      </c>
      <c r="C1773" s="49" t="s">
        <v>26</v>
      </c>
      <c r="D1773" s="55" t="s">
        <v>36</v>
      </c>
    </row>
    <row r="1774" spans="2:4" ht="21" customHeight="1" x14ac:dyDescent="0.25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25">
      <c r="B1775" s="48">
        <v>1.77</v>
      </c>
      <c r="C1775" s="49" t="s">
        <v>26</v>
      </c>
      <c r="D1775" s="55" t="s">
        <v>36</v>
      </c>
    </row>
    <row r="1776" spans="2:4" ht="21" customHeight="1" x14ac:dyDescent="0.25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25">
      <c r="B1777" s="48">
        <v>1.772</v>
      </c>
      <c r="C1777" s="49" t="s">
        <v>26</v>
      </c>
      <c r="D1777" s="55" t="s">
        <v>36</v>
      </c>
    </row>
    <row r="1778" spans="2:4" ht="21" customHeight="1" x14ac:dyDescent="0.25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25">
      <c r="B1779" s="48">
        <v>1.774</v>
      </c>
      <c r="C1779" s="49" t="s">
        <v>26</v>
      </c>
      <c r="D1779" s="55" t="s">
        <v>36</v>
      </c>
    </row>
    <row r="1780" spans="2:4" ht="21" customHeight="1" x14ac:dyDescent="0.25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25">
      <c r="B1781" s="48">
        <v>1.776</v>
      </c>
      <c r="C1781" s="49" t="s">
        <v>26</v>
      </c>
      <c r="D1781" s="55" t="s">
        <v>36</v>
      </c>
    </row>
    <row r="1782" spans="2:4" ht="21" customHeight="1" x14ac:dyDescent="0.25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25">
      <c r="B1783" s="48">
        <v>1.778</v>
      </c>
      <c r="C1783" s="49" t="s">
        <v>26</v>
      </c>
      <c r="D1783" s="55" t="s">
        <v>36</v>
      </c>
    </row>
    <row r="1784" spans="2:4" ht="21" customHeight="1" x14ac:dyDescent="0.25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25">
      <c r="B1785" s="48">
        <v>1.78</v>
      </c>
      <c r="C1785" s="49" t="s">
        <v>26</v>
      </c>
      <c r="D1785" s="55" t="s">
        <v>36</v>
      </c>
    </row>
    <row r="1786" spans="2:4" ht="21" customHeight="1" x14ac:dyDescent="0.25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25">
      <c r="B1787" s="48">
        <v>1.782</v>
      </c>
      <c r="C1787" s="49" t="s">
        <v>26</v>
      </c>
      <c r="D1787" s="55" t="s">
        <v>36</v>
      </c>
    </row>
    <row r="1788" spans="2:4" ht="21" customHeight="1" x14ac:dyDescent="0.25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25">
      <c r="B1789" s="48">
        <v>1.784</v>
      </c>
      <c r="C1789" s="49" t="s">
        <v>26</v>
      </c>
      <c r="D1789" s="55" t="s">
        <v>36</v>
      </c>
    </row>
    <row r="1790" spans="2:4" ht="21" customHeight="1" x14ac:dyDescent="0.25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25">
      <c r="B1791" s="48">
        <v>1.786</v>
      </c>
      <c r="C1791" s="49" t="s">
        <v>26</v>
      </c>
      <c r="D1791" s="55" t="s">
        <v>36</v>
      </c>
    </row>
    <row r="1792" spans="2:4" ht="21" customHeight="1" x14ac:dyDescent="0.25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25">
      <c r="B1793" s="48">
        <v>1.788</v>
      </c>
      <c r="C1793" s="49" t="s">
        <v>26</v>
      </c>
      <c r="D1793" s="55" t="s">
        <v>36</v>
      </c>
    </row>
    <row r="1794" spans="2:4" ht="21" customHeight="1" x14ac:dyDescent="0.25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25">
      <c r="B1795" s="48">
        <v>1.79</v>
      </c>
      <c r="C1795" s="49" t="s">
        <v>26</v>
      </c>
      <c r="D1795" s="55" t="s">
        <v>36</v>
      </c>
    </row>
    <row r="1796" spans="2:4" ht="21" customHeight="1" x14ac:dyDescent="0.25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25">
      <c r="B1797" s="48">
        <v>1.792</v>
      </c>
      <c r="C1797" s="49" t="s">
        <v>26</v>
      </c>
      <c r="D1797" s="55" t="s">
        <v>36</v>
      </c>
    </row>
    <row r="1798" spans="2:4" ht="21" customHeight="1" x14ac:dyDescent="0.25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25">
      <c r="B1799" s="48">
        <v>1.794</v>
      </c>
      <c r="C1799" s="49" t="s">
        <v>26</v>
      </c>
      <c r="D1799" s="55" t="s">
        <v>36</v>
      </c>
    </row>
    <row r="1800" spans="2:4" ht="21" customHeight="1" x14ac:dyDescent="0.25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25">
      <c r="B1801" s="48">
        <v>1.796</v>
      </c>
      <c r="C1801" s="49" t="s">
        <v>26</v>
      </c>
      <c r="D1801" s="55" t="s">
        <v>36</v>
      </c>
    </row>
    <row r="1802" spans="2:4" ht="21" customHeight="1" x14ac:dyDescent="0.25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25">
      <c r="B1803" s="48">
        <v>1.798</v>
      </c>
      <c r="C1803" s="49" t="s">
        <v>26</v>
      </c>
      <c r="D1803" s="55" t="s">
        <v>36</v>
      </c>
    </row>
    <row r="1804" spans="2:4" ht="21" customHeight="1" x14ac:dyDescent="0.25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25">
      <c r="B1805" s="48">
        <v>1.8</v>
      </c>
      <c r="C1805" s="49" t="s">
        <v>26</v>
      </c>
      <c r="D1805" s="55" t="s">
        <v>36</v>
      </c>
    </row>
    <row r="1806" spans="2:4" ht="21" customHeight="1" x14ac:dyDescent="0.25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25">
      <c r="B1807" s="48">
        <v>1.802</v>
      </c>
      <c r="C1807" s="49" t="s">
        <v>26</v>
      </c>
      <c r="D1807" s="55" t="s">
        <v>36</v>
      </c>
    </row>
    <row r="1808" spans="2:4" ht="21" customHeight="1" x14ac:dyDescent="0.25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25">
      <c r="B1809" s="48">
        <v>1.804</v>
      </c>
      <c r="C1809" s="49" t="s">
        <v>26</v>
      </c>
      <c r="D1809" s="55" t="s">
        <v>36</v>
      </c>
    </row>
    <row r="1810" spans="2:4" ht="21" customHeight="1" x14ac:dyDescent="0.25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25">
      <c r="B1811" s="48">
        <v>1.806</v>
      </c>
      <c r="C1811" s="49" t="s">
        <v>26</v>
      </c>
      <c r="D1811" s="55" t="s">
        <v>36</v>
      </c>
    </row>
    <row r="1812" spans="2:4" ht="21" customHeight="1" x14ac:dyDescent="0.25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25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25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25">
      <c r="B1815" s="48">
        <v>1.81</v>
      </c>
      <c r="C1815" s="49" t="s">
        <v>26</v>
      </c>
      <c r="D1815" s="55" t="s">
        <v>36</v>
      </c>
    </row>
    <row r="1816" spans="2:4" ht="21" customHeight="1" x14ac:dyDescent="0.25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25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25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25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25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25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25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25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25">
      <c r="B1824" s="48">
        <v>1.819</v>
      </c>
      <c r="C1824" s="49" t="s">
        <v>26</v>
      </c>
      <c r="D1824" s="55" t="s">
        <v>36</v>
      </c>
    </row>
    <row r="1825" spans="2:4" ht="21" customHeight="1" x14ac:dyDescent="0.25">
      <c r="B1825" s="48">
        <v>1.82</v>
      </c>
      <c r="C1825" s="49" t="s">
        <v>26</v>
      </c>
      <c r="D1825" s="55" t="s">
        <v>36</v>
      </c>
    </row>
    <row r="1826" spans="2:4" ht="21" customHeight="1" x14ac:dyDescent="0.25">
      <c r="B1826" s="48">
        <v>1.821</v>
      </c>
      <c r="C1826" s="49" t="s">
        <v>26</v>
      </c>
      <c r="D1826" s="55" t="s">
        <v>36</v>
      </c>
    </row>
    <row r="1827" spans="2:4" ht="21" customHeight="1" x14ac:dyDescent="0.25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25">
      <c r="B1828" s="48">
        <v>1.823</v>
      </c>
      <c r="C1828" s="49" t="s">
        <v>26</v>
      </c>
      <c r="D1828" s="55" t="s">
        <v>36</v>
      </c>
    </row>
    <row r="1829" spans="2:4" ht="21" customHeight="1" x14ac:dyDescent="0.25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25">
      <c r="B1830" s="48">
        <v>1.825</v>
      </c>
      <c r="C1830" s="49" t="s">
        <v>26</v>
      </c>
      <c r="D1830" s="55" t="s">
        <v>36</v>
      </c>
    </row>
    <row r="1831" spans="2:4" ht="21" customHeight="1" x14ac:dyDescent="0.25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25">
      <c r="B1832" s="48">
        <v>1.827</v>
      </c>
      <c r="C1832" s="49" t="s">
        <v>26</v>
      </c>
      <c r="D1832" s="55" t="s">
        <v>36</v>
      </c>
    </row>
    <row r="1833" spans="2:4" ht="21" customHeight="1" x14ac:dyDescent="0.25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25">
      <c r="B1834" s="48">
        <v>1.829</v>
      </c>
      <c r="C1834" s="49" t="s">
        <v>26</v>
      </c>
      <c r="D1834" s="55" t="s">
        <v>36</v>
      </c>
    </row>
    <row r="1835" spans="2:4" ht="21" customHeight="1" x14ac:dyDescent="0.25">
      <c r="B1835" s="48">
        <v>1.83</v>
      </c>
      <c r="C1835" s="49" t="s">
        <v>26</v>
      </c>
      <c r="D1835" s="55" t="s">
        <v>36</v>
      </c>
    </row>
    <row r="1836" spans="2:4" ht="21" customHeight="1" x14ac:dyDescent="0.25">
      <c r="B1836" s="48">
        <v>1.831</v>
      </c>
      <c r="C1836" s="49" t="s">
        <v>26</v>
      </c>
      <c r="D1836" s="55" t="s">
        <v>36</v>
      </c>
    </row>
    <row r="1837" spans="2:4" ht="21" customHeight="1" x14ac:dyDescent="0.25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25">
      <c r="B1838" s="48">
        <v>1.833</v>
      </c>
      <c r="C1838" s="49" t="s">
        <v>26</v>
      </c>
      <c r="D1838" s="55" t="s">
        <v>36</v>
      </c>
    </row>
    <row r="1839" spans="2:4" ht="21" customHeight="1" x14ac:dyDescent="0.25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25">
      <c r="B1840" s="48">
        <v>1.835</v>
      </c>
      <c r="C1840" s="49" t="s">
        <v>26</v>
      </c>
      <c r="D1840" s="55" t="s">
        <v>36</v>
      </c>
    </row>
    <row r="1841" spans="2:4" ht="21" customHeight="1" x14ac:dyDescent="0.25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25">
      <c r="B1842" s="48">
        <v>1.837</v>
      </c>
      <c r="C1842" s="49" t="s">
        <v>26</v>
      </c>
      <c r="D1842" s="55" t="s">
        <v>36</v>
      </c>
    </row>
    <row r="1843" spans="2:4" ht="21" customHeight="1" x14ac:dyDescent="0.25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25">
      <c r="B1844" s="48">
        <v>1.839</v>
      </c>
      <c r="C1844" s="49" t="s">
        <v>26</v>
      </c>
      <c r="D1844" s="55" t="s">
        <v>36</v>
      </c>
    </row>
    <row r="1845" spans="2:4" ht="21" customHeight="1" x14ac:dyDescent="0.25">
      <c r="B1845" s="48">
        <v>1.84</v>
      </c>
      <c r="C1845" s="49" t="s">
        <v>26</v>
      </c>
      <c r="D1845" s="55" t="s">
        <v>36</v>
      </c>
    </row>
    <row r="1846" spans="2:4" ht="21" customHeight="1" x14ac:dyDescent="0.25">
      <c r="B1846" s="48">
        <v>1.841</v>
      </c>
      <c r="C1846" s="49" t="s">
        <v>26</v>
      </c>
      <c r="D1846" s="55" t="s">
        <v>36</v>
      </c>
    </row>
    <row r="1847" spans="2:4" ht="21" customHeight="1" x14ac:dyDescent="0.25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25">
      <c r="B1848" s="48">
        <v>1.843</v>
      </c>
      <c r="C1848" s="49" t="s">
        <v>26</v>
      </c>
      <c r="D1848" s="55" t="s">
        <v>36</v>
      </c>
    </row>
    <row r="1849" spans="2:4" ht="21" customHeight="1" x14ac:dyDescent="0.25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25">
      <c r="B1850" s="48">
        <v>1.845</v>
      </c>
      <c r="C1850" s="49" t="s">
        <v>26</v>
      </c>
      <c r="D1850" s="55" t="s">
        <v>36</v>
      </c>
    </row>
    <row r="1851" spans="2:4" ht="21" customHeight="1" x14ac:dyDescent="0.25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25">
      <c r="B1852" s="48">
        <v>1.847</v>
      </c>
      <c r="C1852" s="49" t="s">
        <v>26</v>
      </c>
      <c r="D1852" s="55" t="s">
        <v>36</v>
      </c>
    </row>
    <row r="1853" spans="2:4" ht="21" customHeight="1" x14ac:dyDescent="0.25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25">
      <c r="B1854" s="48">
        <v>1.849</v>
      </c>
      <c r="C1854" s="49" t="s">
        <v>26</v>
      </c>
      <c r="D1854" s="55" t="s">
        <v>36</v>
      </c>
    </row>
    <row r="1855" spans="2:4" ht="21" customHeight="1" x14ac:dyDescent="0.25">
      <c r="B1855" s="48">
        <v>1.85</v>
      </c>
      <c r="C1855" s="49" t="s">
        <v>26</v>
      </c>
      <c r="D1855" s="55" t="s">
        <v>36</v>
      </c>
    </row>
    <row r="1856" spans="2:4" ht="21" customHeight="1" x14ac:dyDescent="0.25">
      <c r="B1856" s="48">
        <v>1.851</v>
      </c>
      <c r="C1856" s="49" t="s">
        <v>26</v>
      </c>
      <c r="D1856" s="55" t="s">
        <v>36</v>
      </c>
    </row>
    <row r="1857" spans="2:4" ht="21" customHeight="1" x14ac:dyDescent="0.25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25">
      <c r="B1858" s="48">
        <v>1.853</v>
      </c>
      <c r="C1858" s="49" t="s">
        <v>26</v>
      </c>
      <c r="D1858" s="55" t="s">
        <v>36</v>
      </c>
    </row>
    <row r="1859" spans="2:4" ht="21" customHeight="1" x14ac:dyDescent="0.25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25">
      <c r="B1860" s="48">
        <v>1.855</v>
      </c>
      <c r="C1860" s="49" t="s">
        <v>26</v>
      </c>
      <c r="D1860" s="55" t="s">
        <v>36</v>
      </c>
    </row>
    <row r="1861" spans="2:4" ht="21" customHeight="1" x14ac:dyDescent="0.25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25">
      <c r="B1862" s="48">
        <v>1.857</v>
      </c>
      <c r="C1862" s="49" t="s">
        <v>26</v>
      </c>
      <c r="D1862" s="55" t="s">
        <v>36</v>
      </c>
    </row>
    <row r="1863" spans="2:4" ht="21" customHeight="1" x14ac:dyDescent="0.25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25">
      <c r="B1864" s="48">
        <v>1.859</v>
      </c>
      <c r="C1864" s="49" t="s">
        <v>26</v>
      </c>
      <c r="D1864" s="55" t="s">
        <v>36</v>
      </c>
    </row>
    <row r="1865" spans="2:4" ht="21" customHeight="1" x14ac:dyDescent="0.25">
      <c r="B1865" s="48">
        <v>1.86</v>
      </c>
      <c r="C1865" s="49" t="s">
        <v>26</v>
      </c>
      <c r="D1865" s="55" t="s">
        <v>36</v>
      </c>
    </row>
    <row r="1866" spans="2:4" ht="21" customHeight="1" x14ac:dyDescent="0.25">
      <c r="B1866" s="48">
        <v>1.861</v>
      </c>
      <c r="C1866" s="49" t="s">
        <v>26</v>
      </c>
      <c r="D1866" s="55" t="s">
        <v>36</v>
      </c>
    </row>
    <row r="1867" spans="2:4" ht="21" customHeight="1" x14ac:dyDescent="0.25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25">
      <c r="B1868" s="48">
        <v>1.863</v>
      </c>
      <c r="C1868" s="49" t="s">
        <v>26</v>
      </c>
      <c r="D1868" s="55" t="s">
        <v>36</v>
      </c>
    </row>
    <row r="1869" spans="2:4" ht="21" customHeight="1" x14ac:dyDescent="0.25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25">
      <c r="B1870" s="48">
        <v>1.865</v>
      </c>
      <c r="C1870" s="49" t="s">
        <v>26</v>
      </c>
      <c r="D1870" s="55" t="s">
        <v>36</v>
      </c>
    </row>
    <row r="1871" spans="2:4" ht="21" customHeight="1" x14ac:dyDescent="0.25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25">
      <c r="B1872" s="48">
        <v>1.867</v>
      </c>
      <c r="C1872" s="49" t="s">
        <v>26</v>
      </c>
      <c r="D1872" s="55" t="s">
        <v>36</v>
      </c>
    </row>
    <row r="1873" spans="2:4" ht="21" customHeight="1" x14ac:dyDescent="0.25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25">
      <c r="B1874" s="48">
        <v>1.869</v>
      </c>
      <c r="C1874" s="49" t="s">
        <v>26</v>
      </c>
      <c r="D1874" s="55" t="s">
        <v>36</v>
      </c>
    </row>
    <row r="1875" spans="2:4" ht="21" customHeight="1" x14ac:dyDescent="0.25">
      <c r="B1875" s="48">
        <v>1.87</v>
      </c>
      <c r="C1875" s="49" t="s">
        <v>26</v>
      </c>
      <c r="D1875" s="55" t="s">
        <v>36</v>
      </c>
    </row>
    <row r="1876" spans="2:4" ht="21" customHeight="1" x14ac:dyDescent="0.25">
      <c r="B1876" s="48">
        <v>1.871</v>
      </c>
      <c r="C1876" s="49" t="s">
        <v>26</v>
      </c>
      <c r="D1876" s="55" t="s">
        <v>36</v>
      </c>
    </row>
    <row r="1877" spans="2:4" ht="21" customHeight="1" x14ac:dyDescent="0.25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25">
      <c r="B1878" s="48">
        <v>1.873</v>
      </c>
      <c r="C1878" s="49" t="s">
        <v>26</v>
      </c>
      <c r="D1878" s="55" t="s">
        <v>36</v>
      </c>
    </row>
    <row r="1879" spans="2:4" ht="21" customHeight="1" x14ac:dyDescent="0.25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25">
      <c r="B1880" s="48">
        <v>1.875</v>
      </c>
      <c r="C1880" s="49" t="s">
        <v>26</v>
      </c>
      <c r="D1880" s="55" t="s">
        <v>36</v>
      </c>
    </row>
    <row r="1881" spans="2:4" ht="21" customHeight="1" x14ac:dyDescent="0.25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25">
      <c r="B1882" s="48">
        <v>1.877</v>
      </c>
      <c r="C1882" s="49" t="s">
        <v>26</v>
      </c>
      <c r="D1882" s="55" t="s">
        <v>36</v>
      </c>
    </row>
    <row r="1883" spans="2:4" ht="21" customHeight="1" x14ac:dyDescent="0.25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25">
      <c r="B1884" s="48">
        <v>1.879</v>
      </c>
      <c r="C1884" s="49" t="s">
        <v>26</v>
      </c>
      <c r="D1884" s="55" t="s">
        <v>36</v>
      </c>
    </row>
    <row r="1885" spans="2:4" ht="21" customHeight="1" x14ac:dyDescent="0.25">
      <c r="B1885" s="48">
        <v>1.88</v>
      </c>
      <c r="C1885" s="49" t="s">
        <v>26</v>
      </c>
      <c r="D1885" s="55" t="s">
        <v>36</v>
      </c>
    </row>
    <row r="1886" spans="2:4" ht="21" customHeight="1" x14ac:dyDescent="0.25">
      <c r="B1886" s="48">
        <v>1.881</v>
      </c>
      <c r="C1886" s="49" t="s">
        <v>26</v>
      </c>
      <c r="D1886" s="55" t="s">
        <v>36</v>
      </c>
    </row>
    <row r="1887" spans="2:4" ht="21" customHeight="1" x14ac:dyDescent="0.25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25">
      <c r="B1888" s="48">
        <v>1.883</v>
      </c>
      <c r="C1888" s="49" t="s">
        <v>26</v>
      </c>
      <c r="D1888" s="55" t="s">
        <v>36</v>
      </c>
    </row>
    <row r="1889" spans="2:4" ht="21" customHeight="1" x14ac:dyDescent="0.25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25">
      <c r="B1890" s="48">
        <v>1.885</v>
      </c>
      <c r="C1890" s="49" t="s">
        <v>26</v>
      </c>
      <c r="D1890" s="55" t="s">
        <v>36</v>
      </c>
    </row>
    <row r="1891" spans="2:4" ht="21" customHeight="1" x14ac:dyDescent="0.25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25">
      <c r="B1892" s="48">
        <v>1.887</v>
      </c>
      <c r="C1892" s="49" t="s">
        <v>26</v>
      </c>
      <c r="D1892" s="55" t="s">
        <v>36</v>
      </c>
    </row>
    <row r="1893" spans="2:4" ht="21" customHeight="1" x14ac:dyDescent="0.25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25">
      <c r="B1894" s="48">
        <v>1.889</v>
      </c>
      <c r="C1894" s="49" t="s">
        <v>26</v>
      </c>
      <c r="D1894" s="55" t="s">
        <v>36</v>
      </c>
    </row>
    <row r="1895" spans="2:4" ht="21" customHeight="1" x14ac:dyDescent="0.25">
      <c r="B1895" s="48">
        <v>1.89</v>
      </c>
      <c r="C1895" s="49" t="s">
        <v>26</v>
      </c>
      <c r="D1895" s="55" t="s">
        <v>36</v>
      </c>
    </row>
    <row r="1896" spans="2:4" ht="21" customHeight="1" x14ac:dyDescent="0.25">
      <c r="B1896" s="48">
        <v>1.891</v>
      </c>
      <c r="C1896" s="49" t="s">
        <v>26</v>
      </c>
      <c r="D1896" s="55" t="s">
        <v>36</v>
      </c>
    </row>
    <row r="1897" spans="2:4" ht="21" customHeight="1" x14ac:dyDescent="0.25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25">
      <c r="B1898" s="48">
        <v>1.893</v>
      </c>
      <c r="C1898" s="49" t="s">
        <v>26</v>
      </c>
      <c r="D1898" s="55" t="s">
        <v>36</v>
      </c>
    </row>
    <row r="1899" spans="2:4" ht="21" customHeight="1" x14ac:dyDescent="0.25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25">
      <c r="B1900" s="48">
        <v>1.895</v>
      </c>
      <c r="C1900" s="49" t="s">
        <v>26</v>
      </c>
      <c r="D1900" s="55" t="s">
        <v>36</v>
      </c>
    </row>
    <row r="1901" spans="2:4" ht="21" customHeight="1" x14ac:dyDescent="0.25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25">
      <c r="B1902" s="48">
        <v>1.897</v>
      </c>
      <c r="C1902" s="49" t="s">
        <v>26</v>
      </c>
      <c r="D1902" s="55" t="s">
        <v>36</v>
      </c>
    </row>
    <row r="1903" spans="2:4" ht="21" customHeight="1" x14ac:dyDescent="0.25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25">
      <c r="B1904" s="48">
        <v>1.899</v>
      </c>
      <c r="C1904" s="49" t="s">
        <v>26</v>
      </c>
      <c r="D1904" s="55" t="s">
        <v>36</v>
      </c>
    </row>
    <row r="1905" spans="2:4" ht="21" customHeight="1" x14ac:dyDescent="0.25">
      <c r="B1905" s="48">
        <v>1.9</v>
      </c>
      <c r="C1905" s="49" t="s">
        <v>26</v>
      </c>
      <c r="D1905" s="55" t="s">
        <v>36</v>
      </c>
    </row>
    <row r="1906" spans="2:4" ht="21" customHeight="1" x14ac:dyDescent="0.25">
      <c r="B1906" s="48">
        <v>1.901</v>
      </c>
      <c r="C1906" s="49" t="s">
        <v>26</v>
      </c>
      <c r="D1906" s="55" t="s">
        <v>36</v>
      </c>
    </row>
    <row r="1907" spans="2:4" ht="21" customHeight="1" x14ac:dyDescent="0.25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25">
      <c r="B1908" s="48">
        <v>1.903</v>
      </c>
      <c r="C1908" s="49" t="s">
        <v>26</v>
      </c>
      <c r="D1908" s="55" t="s">
        <v>36</v>
      </c>
    </row>
    <row r="1909" spans="2:4" ht="21" customHeight="1" x14ac:dyDescent="0.25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25">
      <c r="B1910" s="48">
        <v>1.905</v>
      </c>
      <c r="C1910" s="49" t="s">
        <v>26</v>
      </c>
      <c r="D1910" s="55" t="s">
        <v>36</v>
      </c>
    </row>
    <row r="1911" spans="2:4" ht="21" customHeight="1" x14ac:dyDescent="0.25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25">
      <c r="B1912" s="48">
        <v>1.907</v>
      </c>
      <c r="C1912" s="49" t="s">
        <v>26</v>
      </c>
      <c r="D1912" s="55" t="s">
        <v>36</v>
      </c>
    </row>
    <row r="1913" spans="2:4" ht="21" customHeight="1" x14ac:dyDescent="0.25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25">
      <c r="B1914" s="48">
        <v>1.909</v>
      </c>
      <c r="C1914" s="49" t="s">
        <v>26</v>
      </c>
      <c r="D1914" s="55" t="s">
        <v>36</v>
      </c>
    </row>
    <row r="1915" spans="2:4" ht="21" customHeight="1" x14ac:dyDescent="0.25">
      <c r="B1915" s="48">
        <v>1.91</v>
      </c>
      <c r="C1915" s="49" t="s">
        <v>26</v>
      </c>
      <c r="D1915" s="55" t="s">
        <v>36</v>
      </c>
    </row>
    <row r="1916" spans="2:4" ht="21" customHeight="1" x14ac:dyDescent="0.25">
      <c r="B1916" s="48">
        <v>1.911</v>
      </c>
      <c r="C1916" s="49" t="s">
        <v>26</v>
      </c>
      <c r="D1916" s="55" t="s">
        <v>36</v>
      </c>
    </row>
    <row r="1917" spans="2:4" ht="21" customHeight="1" x14ac:dyDescent="0.25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25">
      <c r="B1918" s="48">
        <v>1.913</v>
      </c>
      <c r="C1918" s="49" t="s">
        <v>26</v>
      </c>
      <c r="D1918" s="55" t="s">
        <v>36</v>
      </c>
    </row>
    <row r="1919" spans="2:4" ht="21" customHeight="1" x14ac:dyDescent="0.25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25">
      <c r="B1920" s="48">
        <v>1.915</v>
      </c>
      <c r="C1920" s="49" t="s">
        <v>26</v>
      </c>
      <c r="D1920" s="55" t="s">
        <v>36</v>
      </c>
    </row>
    <row r="1921" spans="2:4" ht="21" customHeight="1" x14ac:dyDescent="0.25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25">
      <c r="B1922" s="48">
        <v>1.917</v>
      </c>
      <c r="C1922" s="49" t="s">
        <v>26</v>
      </c>
      <c r="D1922" s="55" t="s">
        <v>36</v>
      </c>
    </row>
    <row r="1923" spans="2:4" ht="21" customHeight="1" x14ac:dyDescent="0.25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25">
      <c r="B1924" s="48">
        <v>1.919</v>
      </c>
      <c r="C1924" s="49" t="s">
        <v>26</v>
      </c>
      <c r="D1924" s="55" t="s">
        <v>36</v>
      </c>
    </row>
    <row r="1925" spans="2:4" ht="21" customHeight="1" x14ac:dyDescent="0.25">
      <c r="B1925" s="48">
        <v>1.92</v>
      </c>
      <c r="C1925" s="49" t="s">
        <v>26</v>
      </c>
      <c r="D1925" s="55" t="s">
        <v>36</v>
      </c>
    </row>
    <row r="1926" spans="2:4" ht="21" customHeight="1" x14ac:dyDescent="0.25">
      <c r="B1926" s="48">
        <v>1.921</v>
      </c>
      <c r="C1926" s="49" t="s">
        <v>26</v>
      </c>
      <c r="D1926" s="55" t="s">
        <v>36</v>
      </c>
    </row>
    <row r="1927" spans="2:4" ht="21" customHeight="1" x14ac:dyDescent="0.25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25">
      <c r="B1928" s="48">
        <v>1.923</v>
      </c>
      <c r="C1928" s="49" t="s">
        <v>26</v>
      </c>
      <c r="D1928" s="55" t="s">
        <v>36</v>
      </c>
    </row>
    <row r="1929" spans="2:4" ht="21" customHeight="1" x14ac:dyDescent="0.25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25">
      <c r="B1930" s="48">
        <v>1.925</v>
      </c>
      <c r="C1930" s="49" t="s">
        <v>26</v>
      </c>
      <c r="D1930" s="55" t="s">
        <v>36</v>
      </c>
    </row>
    <row r="1931" spans="2:4" ht="21" customHeight="1" x14ac:dyDescent="0.25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25">
      <c r="B1932" s="48">
        <v>1.927</v>
      </c>
      <c r="C1932" s="49" t="s">
        <v>26</v>
      </c>
      <c r="D1932" s="55" t="s">
        <v>36</v>
      </c>
    </row>
    <row r="1933" spans="2:4" ht="21" customHeight="1" x14ac:dyDescent="0.25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25">
      <c r="B1934" s="48">
        <v>1.929</v>
      </c>
      <c r="C1934" s="49" t="s">
        <v>26</v>
      </c>
      <c r="D1934" s="55" t="s">
        <v>36</v>
      </c>
    </row>
    <row r="1935" spans="2:4" ht="21" customHeight="1" x14ac:dyDescent="0.25">
      <c r="B1935" s="48">
        <v>1.93</v>
      </c>
      <c r="C1935" s="49" t="s">
        <v>26</v>
      </c>
      <c r="D1935" s="55" t="s">
        <v>36</v>
      </c>
    </row>
    <row r="1936" spans="2:4" ht="21" customHeight="1" x14ac:dyDescent="0.25">
      <c r="B1936" s="48">
        <v>1.931</v>
      </c>
      <c r="C1936" s="49" t="s">
        <v>26</v>
      </c>
      <c r="D1936" s="55" t="s">
        <v>36</v>
      </c>
    </row>
    <row r="1937" spans="2:4" ht="21" customHeight="1" x14ac:dyDescent="0.25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25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25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25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25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25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25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25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25">
      <c r="B1945" s="48">
        <v>1.94</v>
      </c>
      <c r="C1945" s="49" t="s">
        <v>26</v>
      </c>
      <c r="D1945" s="55" t="s">
        <v>36</v>
      </c>
    </row>
    <row r="1946" spans="2:4" ht="21" customHeight="1" x14ac:dyDescent="0.25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25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25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25">
      <c r="B1949" s="48">
        <v>1.944</v>
      </c>
      <c r="C1949" s="49" t="s">
        <v>26</v>
      </c>
      <c r="D1949" s="55" t="s">
        <v>36</v>
      </c>
    </row>
    <row r="1950" spans="2:4" ht="21" customHeight="1" x14ac:dyDescent="0.25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25">
      <c r="B1951" s="48">
        <v>1.946</v>
      </c>
      <c r="C1951" s="49" t="s">
        <v>26</v>
      </c>
      <c r="D1951" s="55" t="s">
        <v>36</v>
      </c>
    </row>
    <row r="1952" spans="2:4" ht="21" customHeight="1" x14ac:dyDescent="0.25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25">
      <c r="B1953" s="48">
        <v>1.948</v>
      </c>
      <c r="C1953" s="49" t="s">
        <v>26</v>
      </c>
      <c r="D1953" s="55" t="s">
        <v>36</v>
      </c>
    </row>
    <row r="1954" spans="2:4" ht="21" customHeight="1" x14ac:dyDescent="0.25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25">
      <c r="B1955" s="48">
        <v>1.95</v>
      </c>
      <c r="C1955" s="49" t="s">
        <v>26</v>
      </c>
      <c r="D1955" s="55" t="s">
        <v>36</v>
      </c>
    </row>
    <row r="1956" spans="2:4" ht="21" customHeight="1" x14ac:dyDescent="0.25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25">
      <c r="B1957" s="48">
        <v>1.952</v>
      </c>
      <c r="C1957" s="49" t="s">
        <v>26</v>
      </c>
      <c r="D1957" s="55" t="s">
        <v>36</v>
      </c>
    </row>
    <row r="1958" spans="2:4" ht="21" customHeight="1" x14ac:dyDescent="0.25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25">
      <c r="B1959" s="48">
        <v>1.954</v>
      </c>
      <c r="C1959" s="49" t="s">
        <v>26</v>
      </c>
      <c r="D1959" s="55" t="s">
        <v>36</v>
      </c>
    </row>
    <row r="1960" spans="2:4" ht="21" customHeight="1" x14ac:dyDescent="0.25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25">
      <c r="B1961" s="48">
        <v>1.956</v>
      </c>
      <c r="C1961" s="49" t="s">
        <v>26</v>
      </c>
      <c r="D1961" s="55" t="s">
        <v>36</v>
      </c>
    </row>
    <row r="1962" spans="2:4" ht="21" customHeight="1" x14ac:dyDescent="0.25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25">
      <c r="B1963" s="48">
        <v>1.958</v>
      </c>
      <c r="C1963" s="49" t="s">
        <v>26</v>
      </c>
      <c r="D1963" s="55" t="s">
        <v>36</v>
      </c>
    </row>
    <row r="1964" spans="2:4" ht="21" customHeight="1" x14ac:dyDescent="0.25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25">
      <c r="B1965" s="48">
        <v>1.96</v>
      </c>
      <c r="C1965" s="49" t="s">
        <v>26</v>
      </c>
      <c r="D1965" s="55" t="s">
        <v>36</v>
      </c>
    </row>
    <row r="1966" spans="2:4" ht="21" customHeight="1" x14ac:dyDescent="0.25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25">
      <c r="B1967" s="48">
        <v>1.962</v>
      </c>
      <c r="C1967" s="49" t="s">
        <v>26</v>
      </c>
      <c r="D1967" s="55" t="s">
        <v>36</v>
      </c>
    </row>
    <row r="1968" spans="2:4" ht="21" customHeight="1" x14ac:dyDescent="0.25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25">
      <c r="B1969" s="48">
        <v>1.964</v>
      </c>
      <c r="C1969" s="49" t="s">
        <v>26</v>
      </c>
      <c r="D1969" s="55" t="s">
        <v>36</v>
      </c>
    </row>
    <row r="1970" spans="2:4" ht="21" customHeight="1" x14ac:dyDescent="0.25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25">
      <c r="B1971" s="48">
        <v>1.966</v>
      </c>
      <c r="C1971" s="49" t="s">
        <v>26</v>
      </c>
      <c r="D1971" s="55" t="s">
        <v>36</v>
      </c>
    </row>
    <row r="1972" spans="2:4" ht="21" customHeight="1" x14ac:dyDescent="0.25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25">
      <c r="B1973" s="48">
        <v>1.968</v>
      </c>
      <c r="C1973" s="49" t="s">
        <v>26</v>
      </c>
      <c r="D1973" s="55" t="s">
        <v>36</v>
      </c>
    </row>
    <row r="1974" spans="2:4" ht="21" customHeight="1" x14ac:dyDescent="0.25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25">
      <c r="B1975" s="48">
        <v>1.97</v>
      </c>
      <c r="C1975" s="49" t="s">
        <v>26</v>
      </c>
      <c r="D1975" s="55" t="s">
        <v>36</v>
      </c>
    </row>
    <row r="1976" spans="2:4" ht="21" customHeight="1" x14ac:dyDescent="0.25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25">
      <c r="B1977" s="48">
        <v>1.972</v>
      </c>
      <c r="C1977" s="49" t="s">
        <v>26</v>
      </c>
      <c r="D1977" s="55" t="s">
        <v>36</v>
      </c>
    </row>
    <row r="1978" spans="2:4" ht="21" customHeight="1" x14ac:dyDescent="0.25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25">
      <c r="B1979" s="48">
        <v>1.974</v>
      </c>
      <c r="C1979" s="49" t="s">
        <v>26</v>
      </c>
      <c r="D1979" s="55" t="s">
        <v>36</v>
      </c>
    </row>
    <row r="1980" spans="2:4" ht="21" customHeight="1" x14ac:dyDescent="0.25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25">
      <c r="B1981" s="48">
        <v>1.976</v>
      </c>
      <c r="C1981" s="49" t="s">
        <v>26</v>
      </c>
      <c r="D1981" s="55" t="s">
        <v>36</v>
      </c>
    </row>
    <row r="1982" spans="2:4" ht="21" customHeight="1" x14ac:dyDescent="0.25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25">
      <c r="B1983" s="48">
        <v>1.978</v>
      </c>
      <c r="C1983" s="49" t="s">
        <v>26</v>
      </c>
      <c r="D1983" s="55" t="s">
        <v>36</v>
      </c>
    </row>
    <row r="1984" spans="2:4" ht="21" customHeight="1" x14ac:dyDescent="0.25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25">
      <c r="B1985" s="48">
        <v>1.98</v>
      </c>
      <c r="C1985" s="49" t="s">
        <v>26</v>
      </c>
      <c r="D1985" s="55" t="s">
        <v>36</v>
      </c>
    </row>
    <row r="1986" spans="2:4" ht="21" customHeight="1" x14ac:dyDescent="0.25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25">
      <c r="B1987" s="48">
        <v>1.982</v>
      </c>
      <c r="C1987" s="49" t="s">
        <v>26</v>
      </c>
      <c r="D1987" s="55" t="s">
        <v>36</v>
      </c>
    </row>
    <row r="1988" spans="2:4" ht="21" customHeight="1" x14ac:dyDescent="0.25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25">
      <c r="B1989" s="48">
        <v>1.984</v>
      </c>
      <c r="C1989" s="49" t="s">
        <v>26</v>
      </c>
      <c r="D1989" s="55" t="s">
        <v>36</v>
      </c>
    </row>
    <row r="1990" spans="2:4" ht="21" customHeight="1" x14ac:dyDescent="0.25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25">
      <c r="B1991" s="48">
        <v>1.986</v>
      </c>
      <c r="C1991" s="49" t="s">
        <v>26</v>
      </c>
      <c r="D1991" s="55" t="s">
        <v>36</v>
      </c>
    </row>
    <row r="1992" spans="2:4" ht="21" customHeight="1" x14ac:dyDescent="0.25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25">
      <c r="B1993" s="48">
        <v>1.988</v>
      </c>
      <c r="C1993" s="49" t="s">
        <v>26</v>
      </c>
      <c r="D1993" s="55" t="s">
        <v>36</v>
      </c>
    </row>
    <row r="1994" spans="2:4" ht="21" customHeight="1" x14ac:dyDescent="0.25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25">
      <c r="B1995" s="48">
        <v>1.99</v>
      </c>
      <c r="C1995" s="49" t="s">
        <v>26</v>
      </c>
      <c r="D1995" s="55" t="s">
        <v>36</v>
      </c>
    </row>
    <row r="1996" spans="2:4" ht="21" customHeight="1" x14ac:dyDescent="0.25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25">
      <c r="B1997" s="48">
        <v>1.992</v>
      </c>
      <c r="C1997" s="49" t="s">
        <v>26</v>
      </c>
      <c r="D1997" s="55" t="s">
        <v>36</v>
      </c>
    </row>
    <row r="1998" spans="2:4" ht="21" customHeight="1" x14ac:dyDescent="0.25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25">
      <c r="B1999" s="48">
        <v>1.994</v>
      </c>
      <c r="C1999" s="49" t="s">
        <v>26</v>
      </c>
      <c r="D1999" s="55" t="s">
        <v>36</v>
      </c>
    </row>
    <row r="2000" spans="2:4" ht="21" customHeight="1" x14ac:dyDescent="0.25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25">
      <c r="B2001" s="48">
        <v>1.996</v>
      </c>
      <c r="C2001" s="49" t="s">
        <v>26</v>
      </c>
      <c r="D2001" s="55" t="s">
        <v>36</v>
      </c>
    </row>
    <row r="2002" spans="2:4" ht="21" customHeight="1" x14ac:dyDescent="0.25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25">
      <c r="B2003" s="48">
        <v>1.998</v>
      </c>
      <c r="C2003" s="49" t="s">
        <v>26</v>
      </c>
      <c r="D2003" s="55" t="s">
        <v>36</v>
      </c>
    </row>
    <row r="2004" spans="2:4" ht="21" customHeight="1" x14ac:dyDescent="0.25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25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NV5X2DCNMZXR-706062453-2005</_dlc_DocId>
    <_dlc_DocIdUrl xmlns="0948c079-19c9-4a36-bb7d-d65ca794eba7">
      <Url>https://www.supersociedades.gov.co/nuestra_entidad/Planeacion/_layouts/15/DocIdRedir.aspx?ID=NV5X2DCNMZXR-706062453-2005</Url>
      <Description>NV5X2DCNMZXR-706062453-2005</Description>
    </_dlc_DocIdUrl>
  </documentManagement>
</p:properties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2272C5-D760-4287-9F42-6A13ACB86FFF}"/>
</file>

<file path=customXml/itemProps2.xml><?xml version="1.0" encoding="utf-8"?>
<ds:datastoreItem xmlns:ds="http://schemas.openxmlformats.org/officeDocument/2006/customXml" ds:itemID="{5EE85582-CBB9-46B2-8A76-7131F30F84A2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8e3638-9d45-4162-afb4-6d390653d54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077D66-B44F-47BF-9E47-51BC9613FA37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A5C4AF8A-2662-435D-8A7C-98CC047977C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055DA58-7820-4B84-82A4-915D70656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92E7AEF-F5F6-4ED3-8BCD-0CE237DE5D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Hoslander Adlai Saenz Barrera</cp:lastModifiedBy>
  <cp:lastPrinted>2017-08-15T15:09:18Z</cp:lastPrinted>
  <dcterms:created xsi:type="dcterms:W3CDTF">2017-08-04T17:57:05Z</dcterms:created>
  <dcterms:modified xsi:type="dcterms:W3CDTF">2018-01-31T19:19:33Z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a75681b3-343a-4c02-87e6-c8bae2d426cb</vt:lpwstr>
  </property>
</Properties>
</file>