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j\Downloads\DESCARGAS\SGI\Análisis económico riesgo\Modificado\"/>
    </mc:Choice>
  </mc:AlternateContent>
  <xr:revisionPtr revIDLastSave="0" documentId="13_ncr:1_{3A890E0A-C08B-47A5-B75C-F36AB8B1C9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ER-C-001" sheetId="4" r:id="rId1"/>
  </sheets>
  <definedNames>
    <definedName name="_xlnm.Print_Area" localSheetId="0">'AER-C-001'!$B$1:$AP$62</definedName>
    <definedName name="_xlnm.Print_Titles" localSheetId="0">'AER-C-001'!$22:$22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V38" i="4"/>
  <c r="V47" i="4"/>
  <c r="V45" i="4"/>
  <c r="V43" i="4"/>
  <c r="V41" i="4"/>
  <c r="V36" i="4"/>
  <c r="M46" i="4"/>
  <c r="B47" i="4"/>
  <c r="J41" i="4"/>
  <c r="B46" i="4" l="1"/>
  <c r="B41" i="4" l="1"/>
</calcChain>
</file>

<file path=xl/sharedStrings.xml><?xml version="1.0" encoding="utf-8"?>
<sst xmlns="http://schemas.openxmlformats.org/spreadsheetml/2006/main" count="101" uniqueCount="93">
  <si>
    <t>SUPERINTENDENCIA DE SOCIEDADES</t>
  </si>
  <si>
    <t>Código: AER-C-001</t>
  </si>
  <si>
    <t>SISTEMA DE GESTION INTEGRADO</t>
  </si>
  <si>
    <t>Versión: 008</t>
  </si>
  <si>
    <t>PROCESO: ANÁLISIS ECONÓMICO Y DE RIESGOS</t>
  </si>
  <si>
    <t>Fecha: 17 de noviembre de 2021</t>
  </si>
  <si>
    <t>CARACTERIZACIÓN: PROCESO ANÁLISIS ECONÓMICO Y DE RIESGOS</t>
  </si>
  <si>
    <t>Página 1 de 1</t>
  </si>
  <si>
    <t>OBJETIVO:</t>
  </si>
  <si>
    <t>RESPONSABLE</t>
  </si>
  <si>
    <t>Realizar el estudio de la información  financiera y no finaciera, (sociedades de beneficio e interés colectivo BIC, gobierno corporativo y LAFT) de las sociedades bajo supervisión, para determinar los factores que permitan priorizar las sociedades susceptibles a la materialización de riesgos de insolvencia o lavado de activos, financiación del terrorismo y del soborno transnacional y  ejercer  la  función de supervisión respecto del funcionamiento del registro de garantías mobiliarias y del cumplimiento de las funciones del administrador del mismo.</t>
  </si>
  <si>
    <r>
      <rPr>
        <b/>
        <sz val="14"/>
        <rFont val="Calibri"/>
        <family val="2"/>
      </rPr>
      <t xml:space="preserve">Lider Estratégico:  
</t>
    </r>
    <r>
      <rPr>
        <sz val="14"/>
        <rFont val="Calibri"/>
        <family val="2"/>
      </rPr>
      <t xml:space="preserve">Delegado de Asuntos Económicos y Societarios 
Delegado de Supervisión Societaria </t>
    </r>
  </si>
  <si>
    <r>
      <rPr>
        <b/>
        <sz val="14"/>
        <color indexed="9"/>
        <rFont val="Calibri"/>
        <family val="2"/>
      </rPr>
      <t>ALCANCE</t>
    </r>
    <r>
      <rPr>
        <sz val="14"/>
        <color indexed="9"/>
        <rFont val="Calibri"/>
        <family val="2"/>
      </rPr>
      <t>:</t>
    </r>
  </si>
  <si>
    <t>Responsables de la Actualización:</t>
  </si>
  <si>
    <r>
      <t xml:space="preserve">Este proceso  incluye: 
- Realización de estudios (sectoriales, regionales, de gobierno corporativo, lavado de activos y </t>
    </r>
    <r>
      <rPr>
        <u/>
        <sz val="14"/>
        <color theme="0"/>
        <rFont val="Calibri"/>
        <family val="2"/>
        <scheme val="minor"/>
      </rPr>
      <t>financiación del terrorismo</t>
    </r>
    <r>
      <rPr>
        <sz val="14"/>
        <color theme="0"/>
        <rFont val="Calibri"/>
        <family val="2"/>
        <scheme val="minor"/>
      </rPr>
      <t xml:space="preserve">, de sociedades BIC, </t>
    </r>
    <r>
      <rPr>
        <u/>
        <sz val="14"/>
        <color theme="0"/>
        <rFont val="Calibri"/>
        <family val="2"/>
        <scheme val="minor"/>
      </rPr>
      <t>programas de transparencia y ética empresarial</t>
    </r>
    <r>
      <rPr>
        <sz val="14"/>
        <color theme="0"/>
        <rFont val="Calibri"/>
        <family val="2"/>
        <scheme val="minor"/>
      </rPr>
      <t xml:space="preserve">).
- Realizar supervisión a los sujetos obligados a implementar el sistema de autocontrol y gestión del riesgo del lavado de activos y financiación del terrorismo SAGRLAFT, del soborno transnacional, </t>
    </r>
    <r>
      <rPr>
        <u/>
        <sz val="14"/>
        <color theme="0"/>
        <rFont val="Calibri"/>
        <family val="2"/>
        <scheme val="minor"/>
      </rPr>
      <t>programas de transparencia y ética empresarial</t>
    </r>
    <r>
      <rPr>
        <sz val="14"/>
        <color theme="0"/>
        <rFont val="Calibri"/>
        <family val="2"/>
        <scheme val="minor"/>
      </rPr>
      <t>, y el cumplimiento de las normas relacionadas con las sociedades BIC.
- Jornadas Pedagógicas para fomentar buenas prácticas empresariales y el conocimiento del derecho societario y promoción de sociedades BIC.
- Supervisar el registro de garantías mobiliarias (RGM).</t>
    </r>
  </si>
  <si>
    <t>Dirección de Información Empresarial y Estudios Económicos y Contables</t>
  </si>
  <si>
    <t xml:space="preserve">- Coordinador Grupo de Estudios Empresariales </t>
  </si>
  <si>
    <t>Dirección de Cumplimiento</t>
  </si>
  <si>
    <t xml:space="preserve">- Coodinador Grupo de Supervisión de Programas y Riesgos Especiales </t>
  </si>
  <si>
    <t>- Coordinador Grupo de Supervisión de Sociedades BIC</t>
  </si>
  <si>
    <t>Direccción de Supervisión de Procedimientos Especiales</t>
  </si>
  <si>
    <t>- Coordinador Grupo de Trámites Societarios</t>
  </si>
  <si>
    <t>PROVEEDOR</t>
  </si>
  <si>
    <t>ENTRADAS</t>
  </si>
  <si>
    <t>CICLO PHVA</t>
  </si>
  <si>
    <t>ACTIVIDADES</t>
  </si>
  <si>
    <t>SALIDA</t>
  </si>
  <si>
    <t>CLIENTE</t>
  </si>
  <si>
    <t>Gestión Estratégica; 
Gestión Integral;
Entidades del Estado</t>
  </si>
  <si>
    <t>Planeación Estratégica</t>
  </si>
  <si>
    <t>P</t>
  </si>
  <si>
    <t>Definir los planes y programas estratégicos a desarrollar por el proceso durante cada vigencia.</t>
  </si>
  <si>
    <t>Proyectos Estratégicos; indicadores estratégicos; indicadores de gestión del proceso;  Identificación de Riesgos (proceso - corrupción) y determinación de controles.</t>
  </si>
  <si>
    <t xml:space="preserve">Gestión Estratégica; 
Gestión Integral;
Evaluación y Control </t>
  </si>
  <si>
    <t>Gestión Estratégica</t>
  </si>
  <si>
    <t>Análisis del entorno económico y determinación de los temas de interés para la realización de informes o estudios.</t>
  </si>
  <si>
    <t>Programar los estudios económicos y financieros a realizar durante cada vigencia (Sectoriales, regionales, de gobierno corporativo y lavado de activos)</t>
  </si>
  <si>
    <t>Solicitudes de información a entes externos y bases de datos de la información empresarial reportada por las sociedades.</t>
  </si>
  <si>
    <t>Gestión de Información Empresarial
Gestión de Infraestructura y tecnologías de información</t>
  </si>
  <si>
    <t>Necesidades de información para hacer análisis de riesgo y/o desarrollar estudios o proyectos de investigación</t>
  </si>
  <si>
    <t>H</t>
  </si>
  <si>
    <t xml:space="preserve">Solicitar información no financiera a las sociedades supervisadas </t>
  </si>
  <si>
    <t>Encuestas en Microsoft forms para empresarios</t>
  </si>
  <si>
    <t>Sociedades Supervisadas</t>
  </si>
  <si>
    <t>Gestión Información Empresarial - Gestión de Infraestructura y tecnologías de información</t>
  </si>
  <si>
    <t>* Política de Supervisión
* Bases de datos con información financiera y no financiera, reportada por sociedades.
* Información de fuentes externas</t>
  </si>
  <si>
    <t>Analizar información para la generación de los estudios</t>
  </si>
  <si>
    <t>Estudios (sectoriales, regionales, de gobierno corporativo, responsabilidad social empresarial).</t>
  </si>
  <si>
    <t>Grupos de interés</t>
  </si>
  <si>
    <t>Base de datos con informacion financiera y no financiera reportada por sociedades</t>
  </si>
  <si>
    <t>Realizar supervisión a las empresas obligadas a implementar un sistema de autocontrol y gestión de riesgos de lavado de activos y financiación del terrorismo - SAGRLAFT, sociedades BIC y del programa de ética.</t>
  </si>
  <si>
    <t>Base de datos de las sociedades que ameritarían sanción por incumplimiento en la presentación del informe de avance sobre SAGRLAFT.</t>
  </si>
  <si>
    <t>Gestión de la Información empresarial
Investigaciones administrativas</t>
  </si>
  <si>
    <t>Gestión Estratégica
Procesos Misionales
Sociedades supervisadas</t>
  </si>
  <si>
    <t xml:space="preserve"> - Consultas elevadas por Supervisados
 - Necesidades de capacitación manifestadas por otros grupos de la Entidad</t>
  </si>
  <si>
    <t>Realizar jornadas pedagógicas, instructivos y otras herramientas para fomentar la adopción de buenas prácticas empresariales y el conocimiento de derecho societario, de promoción de sociedades BIC.</t>
  </si>
  <si>
    <r>
      <t>* Jornadas Pedagógicas
*</t>
    </r>
    <r>
      <rPr>
        <sz val="11"/>
        <rFont val="Calibri"/>
        <family val="2"/>
      </rPr>
      <t>Solicitud de promoción de eventos al proceso de comunicaciones
* Cartillas o instructivos
* Oficio pedagógico</t>
    </r>
  </si>
  <si>
    <r>
      <t xml:space="preserve"> Sociedades Supervisadas - </t>
    </r>
    <r>
      <rPr>
        <sz val="11"/>
        <rFont val="Calibri"/>
        <family val="2"/>
      </rPr>
      <t>Gestión de Comunicaciones  - Grupos de interés</t>
    </r>
  </si>
  <si>
    <t>Confecámaras</t>
  </si>
  <si>
    <t>Informe sobre funcionamiento del registro de garantías mobiliarias y cumplimiento de funciones</t>
  </si>
  <si>
    <t>Supervisar el registro de garantías mobiliarias (RGM)</t>
  </si>
  <si>
    <t>Informe sobre la supervisión del registro de garantías mobiliarias RGM</t>
  </si>
  <si>
    <t>Confecámaras - Grupos de interés</t>
  </si>
  <si>
    <t>Análisis Económico y de Riesgos
Gestión Integral</t>
  </si>
  <si>
    <t>Proyectos estratégicos
Registro de Indicadores estratégicos
Registro Indicadores de gestión del proceso
Matriz de riesgos de proceso
Matriz de riesgos de corrupción</t>
  </si>
  <si>
    <t>V</t>
  </si>
  <si>
    <t>Verificar el cumplimiento de los proyectos estratégicos u operativos (cuando aplique), indicadores de gestión de proceso y los controles definidos a los riesgos de proceso y corrupción.</t>
  </si>
  <si>
    <t>Resultado de la medición de:
- Proyectos estratégicos (cuando aplique)
- Registro de indicadores estratégicos
- Registro de Indicadores de gestión del proceso.
-  Monitoreo a controles de riesgos de proceso.
- Monitoreo a controles de riesgos de corrupción.</t>
  </si>
  <si>
    <t>Gestión Integral</t>
  </si>
  <si>
    <t>Evaluación y Control, 
Entidades del estado y órganos de control
Gestión Estratégica; Gestión Integral; Gestión del Talento Humano; Gestión de Infraestructura Física.</t>
  </si>
  <si>
    <t>Informes de Auditorias,  resultados de indicadores, oportunidades de mejora</t>
  </si>
  <si>
    <t>A</t>
  </si>
  <si>
    <t>Tomar acciones correctivas, preventivas y de mejora para mitigar las posibles desviaciones y  riesgos del proceso.</t>
  </si>
  <si>
    <t>Planes de mejoramiento</t>
  </si>
  <si>
    <t>PARTES INTERESADAS:</t>
  </si>
  <si>
    <r>
      <t xml:space="preserve">DOCUMENTOS:
</t>
    </r>
    <r>
      <rPr>
        <sz val="11"/>
        <color indexed="56"/>
        <rFont val="Calibri"/>
        <family val="2"/>
      </rPr>
      <t/>
    </r>
  </si>
  <si>
    <t>FORMATOS:</t>
  </si>
  <si>
    <t>Servidores Públicos de la Superintendencia de Sociedades, Entidades del estado y Órganos de Control, Ciudadania General, Sociedades y Sujetos a Supervisión, Ciudadadanos que cumplen funciones públicas, Contratistas y Proveedores, Otras Entidades Estatales, Medios de Comunicación, Veedurías Ciudadana, Agremiaciones, Instituciones Universitarias, Comunidad Internacional.</t>
  </si>
  <si>
    <t>Actos Administrativos, Oficios</t>
  </si>
  <si>
    <t>MEDICIÓN Y MEJORA CONTINUA</t>
  </si>
  <si>
    <t>AER-PR-003 Análisis y seguimiento de empresas obligadas a implementar programas de ética empresarial</t>
  </si>
  <si>
    <t xml:space="preserve">Parámetros de Control: </t>
  </si>
  <si>
    <t>Algoritmos de Control de la información solicitada</t>
  </si>
  <si>
    <t>TABLA DE REQUISITOS SGI</t>
  </si>
  <si>
    <t>ISO 9001/2015</t>
  </si>
  <si>
    <t>4.1; 4.4; 6; 7.5; 8.1; 8,2; 9.1; 10</t>
  </si>
  <si>
    <t>ISO 14001/2015</t>
  </si>
  <si>
    <t xml:space="preserve">7.5.1; 7.5.2; 7.5.3; 9.1; 9.2; 9.3; 10.2           </t>
  </si>
  <si>
    <t>ISO 27001/2013</t>
  </si>
  <si>
    <t xml:space="preserve"> 4.1; 4.3; 6.1.2; 6.1.3; 7.2; 7.3; 7.5; 7.5.2; 7.5.3; 8.1; 8.2; 8.3; 9.2; 10.1; 10.2</t>
  </si>
  <si>
    <t>LEGAL</t>
  </si>
  <si>
    <t>RECURSOS:</t>
  </si>
  <si>
    <t>Recursos humanos, financieros, tecnológicos y de infraestructura física.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</si>
</sst>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56"/>
      <name val="Calibri"/>
      <family val="2"/>
    </font>
    <font>
      <sz val="10"/>
      <name val="Arial"/>
      <family val="2"/>
    </font>
    <font>
      <b/>
      <sz val="10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1"/>
      <name val="Calibri"/>
      <family val="2"/>
    </font>
    <font>
      <u/>
      <sz val="14"/>
      <color theme="0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3"/>
      </left>
      <right style="thin">
        <color rgb="FFB2B2B2"/>
      </right>
      <top style="medium">
        <color theme="3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theme="3"/>
      </top>
      <bottom style="thin">
        <color rgb="FFB2B2B2"/>
      </bottom>
      <diagonal/>
    </border>
    <border>
      <left style="thin">
        <color rgb="FFB2B2B2"/>
      </left>
      <right style="medium">
        <color theme="3"/>
      </right>
      <top style="medium">
        <color theme="3"/>
      </top>
      <bottom style="thin">
        <color rgb="FFB2B2B2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2" borderId="3" applyNumberFormat="0" applyFont="0" applyAlignment="0" applyProtection="0"/>
  </cellStyleXfs>
  <cellXfs count="2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/>
    <xf numFmtId="0" fontId="13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13" fillId="3" borderId="4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5" xfId="0" applyFont="1" applyFill="1" applyBorder="1" applyAlignment="1">
      <alignment vertical="center"/>
    </xf>
    <xf numFmtId="0" fontId="14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0" fontId="15" fillId="3" borderId="0" xfId="0" applyFont="1" applyFill="1" applyAlignment="1">
      <alignment vertical="top"/>
    </xf>
    <xf numFmtId="0" fontId="16" fillId="3" borderId="0" xfId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6" xfId="0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10" fillId="3" borderId="7" xfId="0" applyFont="1" applyFill="1" applyBorder="1" applyAlignment="1">
      <alignment vertical="top"/>
    </xf>
    <xf numFmtId="0" fontId="18" fillId="3" borderId="0" xfId="0" applyFont="1" applyFill="1" applyAlignment="1">
      <alignment vertical="top"/>
    </xf>
    <xf numFmtId="0" fontId="19" fillId="3" borderId="0" xfId="0" applyFont="1" applyFill="1" applyAlignment="1">
      <alignment vertical="center"/>
    </xf>
    <xf numFmtId="0" fontId="19" fillId="3" borderId="7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5" fillId="3" borderId="0" xfId="0" applyFont="1" applyFill="1" applyAlignment="1">
      <alignment vertical="center" wrapText="1"/>
    </xf>
    <xf numFmtId="0" fontId="11" fillId="3" borderId="0" xfId="1" applyFill="1" applyBorder="1" applyAlignment="1">
      <alignment vertical="center"/>
    </xf>
    <xf numFmtId="0" fontId="11" fillId="3" borderId="7" xfId="1" applyFill="1" applyBorder="1" applyAlignment="1">
      <alignment vertical="center"/>
    </xf>
    <xf numFmtId="0" fontId="11" fillId="3" borderId="6" xfId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21" fillId="3" borderId="0" xfId="0" applyFont="1" applyFill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2" fillId="3" borderId="11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 wrapText="1"/>
    </xf>
    <xf numFmtId="0" fontId="23" fillId="3" borderId="7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24" fillId="3" borderId="8" xfId="0" applyFont="1" applyFill="1" applyBorder="1"/>
    <xf numFmtId="0" fontId="23" fillId="3" borderId="14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/>
    </xf>
    <xf numFmtId="0" fontId="21" fillId="3" borderId="15" xfId="0" applyFont="1" applyFill="1" applyBorder="1" applyAlignment="1">
      <alignment vertical="top"/>
    </xf>
    <xf numFmtId="0" fontId="21" fillId="3" borderId="14" xfId="0" applyFont="1" applyFill="1" applyBorder="1" applyAlignment="1">
      <alignment vertical="top"/>
    </xf>
    <xf numFmtId="0" fontId="21" fillId="3" borderId="16" xfId="0" applyFont="1" applyFill="1" applyBorder="1" applyAlignment="1">
      <alignment vertical="top"/>
    </xf>
    <xf numFmtId="0" fontId="26" fillId="3" borderId="6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7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 wrapText="1"/>
    </xf>
    <xf numFmtId="0" fontId="26" fillId="3" borderId="0" xfId="0" applyFont="1" applyFill="1" applyAlignment="1">
      <alignment vertical="center" wrapText="1"/>
    </xf>
    <xf numFmtId="0" fontId="26" fillId="3" borderId="7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17" fillId="0" borderId="0" xfId="0" applyFont="1"/>
    <xf numFmtId="0" fontId="27" fillId="4" borderId="0" xfId="0" applyFont="1" applyFill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28" fillId="3" borderId="4" xfId="0" quotePrefix="1" applyFont="1" applyFill="1" applyBorder="1" applyAlignment="1">
      <alignment horizontal="left" vertical="center" wrapText="1"/>
    </xf>
    <xf numFmtId="0" fontId="28" fillId="3" borderId="0" xfId="0" quotePrefix="1" applyFont="1" applyFill="1" applyAlignment="1">
      <alignment horizontal="left" vertical="center" wrapText="1"/>
    </xf>
    <xf numFmtId="0" fontId="28" fillId="3" borderId="5" xfId="0" quotePrefix="1" applyFont="1" applyFill="1" applyBorder="1" applyAlignment="1">
      <alignment horizontal="left" vertical="center" wrapText="1"/>
    </xf>
    <xf numFmtId="0" fontId="32" fillId="3" borderId="4" xfId="0" quotePrefix="1" applyFont="1" applyFill="1" applyBorder="1" applyAlignment="1">
      <alignment horizontal="left" vertical="center" wrapText="1"/>
    </xf>
    <xf numFmtId="0" fontId="32" fillId="3" borderId="0" xfId="0" quotePrefix="1" applyFont="1" applyFill="1" applyAlignment="1">
      <alignment horizontal="left" vertical="center" wrapText="1"/>
    </xf>
    <xf numFmtId="0" fontId="32" fillId="3" borderId="5" xfId="0" quotePrefix="1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justify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justify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3" fillId="0" borderId="20" xfId="0" applyFont="1" applyBorder="1" applyAlignment="1">
      <alignment horizontal="justify" vertical="center" wrapText="1"/>
    </xf>
    <xf numFmtId="0" fontId="33" fillId="0" borderId="21" xfId="0" applyFont="1" applyBorder="1" applyAlignment="1">
      <alignment horizontal="justify" vertical="center" wrapText="1"/>
    </xf>
    <xf numFmtId="0" fontId="33" fillId="0" borderId="22" xfId="0" applyFont="1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0" fontId="37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21" fillId="3" borderId="7" xfId="0" applyFont="1" applyFill="1" applyBorder="1" applyAlignment="1">
      <alignment horizontal="center" vertical="top"/>
    </xf>
    <xf numFmtId="0" fontId="25" fillId="4" borderId="24" xfId="4" applyFont="1" applyFill="1" applyBorder="1" applyAlignment="1">
      <alignment horizontal="center" vertical="center" wrapText="1"/>
    </xf>
    <xf numFmtId="0" fontId="25" fillId="4" borderId="25" xfId="4" applyFont="1" applyFill="1" applyBorder="1" applyAlignment="1">
      <alignment horizontal="center" vertical="center"/>
    </xf>
    <xf numFmtId="0" fontId="25" fillId="4" borderId="26" xfId="4" applyFont="1" applyFill="1" applyBorder="1" applyAlignment="1">
      <alignment horizontal="center" vertical="center"/>
    </xf>
    <xf numFmtId="0" fontId="11" fillId="3" borderId="6" xfId="1" applyFill="1" applyBorder="1" applyAlignment="1">
      <alignment horizontal="center" vertical="center"/>
    </xf>
    <xf numFmtId="0" fontId="11" fillId="3" borderId="0" xfId="1" applyFill="1" applyBorder="1" applyAlignment="1">
      <alignment horizontal="center" vertical="center"/>
    </xf>
    <xf numFmtId="0" fontId="11" fillId="3" borderId="14" xfId="1" applyFill="1" applyBorder="1" applyAlignment="1">
      <alignment horizontal="center" vertical="center" wrapText="1"/>
    </xf>
    <xf numFmtId="0" fontId="11" fillId="3" borderId="16" xfId="1" applyFill="1" applyBorder="1" applyAlignment="1">
      <alignment horizontal="center" vertical="center" wrapText="1"/>
    </xf>
    <xf numFmtId="0" fontId="36" fillId="3" borderId="6" xfId="1" applyFont="1" applyFill="1" applyBorder="1" applyAlignment="1">
      <alignment horizontal="center" vertical="center"/>
    </xf>
    <xf numFmtId="0" fontId="36" fillId="3" borderId="0" xfId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39" fillId="0" borderId="15" xfId="1" applyFont="1" applyFill="1" applyBorder="1" applyAlignment="1">
      <alignment horizontal="left" vertical="center" wrapText="1"/>
    </xf>
    <xf numFmtId="0" fontId="40" fillId="0" borderId="14" xfId="1" applyFont="1" applyFill="1" applyBorder="1" applyAlignment="1">
      <alignment horizontal="left" vertical="center" wrapText="1"/>
    </xf>
    <xf numFmtId="0" fontId="40" fillId="0" borderId="16" xfId="1" applyFont="1" applyFill="1" applyBorder="1" applyAlignment="1">
      <alignment horizontal="left" vertical="center" wrapText="1"/>
    </xf>
    <xf numFmtId="0" fontId="40" fillId="0" borderId="6" xfId="1" applyFont="1" applyFill="1" applyBorder="1" applyAlignment="1">
      <alignment horizontal="left"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40" fillId="0" borderId="7" xfId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6" xfId="0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2" fillId="3" borderId="6" xfId="2" applyFont="1" applyFill="1" applyBorder="1" applyAlignment="1" applyProtection="1">
      <alignment vertical="center" wrapText="1"/>
    </xf>
    <xf numFmtId="0" fontId="22" fillId="3" borderId="0" xfId="2" applyFont="1" applyFill="1" applyBorder="1" applyAlignment="1" applyProtection="1">
      <alignment vertical="center" wrapText="1"/>
    </xf>
    <xf numFmtId="0" fontId="22" fillId="3" borderId="7" xfId="2" applyFont="1" applyFill="1" applyBorder="1" applyAlignment="1" applyProtection="1">
      <alignment vertical="center" wrapText="1"/>
    </xf>
    <xf numFmtId="0" fontId="18" fillId="3" borderId="6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7" xfId="0" applyFont="1" applyFill="1" applyBorder="1" applyAlignment="1">
      <alignment horizontal="center" vertical="top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9" fillId="3" borderId="6" xfId="2" applyFont="1" applyFill="1" applyBorder="1" applyAlignment="1" applyProtection="1">
      <alignment vertical="top" wrapText="1"/>
    </xf>
    <xf numFmtId="0" fontId="29" fillId="3" borderId="0" xfId="2" applyFont="1" applyFill="1" applyBorder="1" applyAlignment="1" applyProtection="1">
      <alignment vertical="top" wrapText="1"/>
    </xf>
    <xf numFmtId="0" fontId="29" fillId="3" borderId="7" xfId="2" applyFont="1" applyFill="1" applyBorder="1" applyAlignment="1" applyProtection="1">
      <alignment vertical="top" wrapText="1"/>
    </xf>
    <xf numFmtId="0" fontId="34" fillId="3" borderId="0" xfId="0" applyFont="1" applyFill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11" fillId="3" borderId="6" xfId="1" applyFill="1" applyBorder="1" applyAlignment="1" applyProtection="1">
      <alignment vertical="top" wrapText="1"/>
    </xf>
    <xf numFmtId="0" fontId="11" fillId="3" borderId="0" xfId="1" applyFill="1" applyBorder="1" applyAlignment="1" applyProtection="1">
      <alignment vertical="top" wrapText="1"/>
    </xf>
    <xf numFmtId="0" fontId="11" fillId="3" borderId="7" xfId="1" applyFill="1" applyBorder="1" applyAlignment="1" applyProtection="1">
      <alignment vertical="top" wrapText="1"/>
    </xf>
    <xf numFmtId="0" fontId="15" fillId="3" borderId="6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7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36" fillId="3" borderId="0" xfId="1" applyFont="1" applyFill="1" applyBorder="1" applyAlignment="1">
      <alignment horizontal="left" vertical="center"/>
    </xf>
    <xf numFmtId="0" fontId="36" fillId="3" borderId="7" xfId="1" applyFont="1" applyFill="1" applyBorder="1" applyAlignment="1">
      <alignment horizontal="left" vertical="center"/>
    </xf>
    <xf numFmtId="0" fontId="11" fillId="3" borderId="6" xfId="1" applyFill="1" applyBorder="1" applyAlignment="1">
      <alignment horizontal="center" vertical="top"/>
    </xf>
    <xf numFmtId="0" fontId="11" fillId="3" borderId="0" xfId="1" applyFill="1" applyBorder="1" applyAlignment="1">
      <alignment horizontal="center" vertical="top"/>
    </xf>
    <xf numFmtId="0" fontId="11" fillId="3" borderId="7" xfId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1" fillId="0" borderId="0" xfId="1" applyAlignment="1"/>
    <xf numFmtId="0" fontId="24" fillId="3" borderId="8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/>
    </xf>
    <xf numFmtId="0" fontId="24" fillId="3" borderId="0" xfId="0" applyFont="1" applyFill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5" fillId="4" borderId="15" xfId="0" applyFont="1" applyFill="1" applyBorder="1" applyAlignment="1">
      <alignment horizontal="center" vertical="top" wrapText="1"/>
    </xf>
    <xf numFmtId="0" fontId="25" fillId="4" borderId="14" xfId="0" applyFont="1" applyFill="1" applyBorder="1" applyAlignment="1">
      <alignment horizontal="center" vertical="top" wrapText="1"/>
    </xf>
    <xf numFmtId="0" fontId="25" fillId="4" borderId="16" xfId="0" applyFont="1" applyFill="1" applyBorder="1" applyAlignment="1">
      <alignment horizontal="center" vertical="top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0" xfId="2" applyFont="1" applyFill="1" applyBorder="1" applyAlignment="1" applyProtection="1">
      <alignment horizontal="center" vertical="center" wrapText="1"/>
    </xf>
    <xf numFmtId="0" fontId="29" fillId="3" borderId="7" xfId="2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3" borderId="7" xfId="0" applyFont="1" applyFill="1" applyBorder="1" applyAlignment="1">
      <alignment horizontal="center" vertical="top"/>
    </xf>
    <xf numFmtId="0" fontId="39" fillId="0" borderId="6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9" fillId="0" borderId="0" xfId="1" applyFont="1" applyFill="1" applyBorder="1" applyAlignment="1">
      <alignment horizontal="left" vertical="center" wrapText="1"/>
    </xf>
    <xf numFmtId="0" fontId="39" fillId="0" borderId="7" xfId="1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11" fillId="3" borderId="15" xfId="1" applyFill="1" applyBorder="1" applyAlignment="1">
      <alignment horizontal="center" vertical="center"/>
    </xf>
    <xf numFmtId="0" fontId="11" fillId="3" borderId="14" xfId="1" applyFill="1" applyBorder="1" applyAlignment="1">
      <alignment horizontal="center" vertical="center"/>
    </xf>
    <xf numFmtId="0" fontId="36" fillId="3" borderId="7" xfId="1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0" fillId="0" borderId="0" xfId="0" applyAlignment="1"/>
    <xf numFmtId="0" fontId="35" fillId="0" borderId="0" xfId="0" applyFont="1" applyAlignment="1"/>
  </cellXfs>
  <cellStyles count="5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60960</xdr:rowOff>
    </xdr:from>
    <xdr:to>
      <xdr:col>4</xdr:col>
      <xdr:colOff>198120</xdr:colOff>
      <xdr:row>3</xdr:row>
      <xdr:rowOff>220980</xdr:rowOff>
    </xdr:to>
    <xdr:pic>
      <xdr:nvPicPr>
        <xdr:cNvPr id="4195" name="2 Imagen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60960"/>
          <a:ext cx="937260" cy="982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/DSS/OAP/DOCS/Documentos/A&#241;o%202018/Temas%20oficina%20asesora%20de%20planeaci&#243;n/Caracterizaciones%202018/30_RequisitosLegales/07_NormogramaAnalisisFinanciero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76"/>
  <sheetViews>
    <sheetView tabSelected="1" topLeftCell="A31" zoomScale="90" zoomScaleNormal="90" workbookViewId="0">
      <selection activeCell="X49" sqref="X49"/>
    </sheetView>
  </sheetViews>
  <sheetFormatPr defaultColWidth="3.7109375" defaultRowHeight="15"/>
  <cols>
    <col min="1" max="1" width="3.7109375" customWidth="1"/>
    <col min="2" max="11" width="5.7109375" customWidth="1"/>
    <col min="12" max="12" width="2.28515625" customWidth="1"/>
    <col min="13" max="15" width="5.7109375" customWidth="1"/>
    <col min="16" max="18" width="3.7109375" customWidth="1"/>
    <col min="19" max="22" width="5.7109375" customWidth="1"/>
    <col min="23" max="23" width="6.7109375" customWidth="1"/>
    <col min="24" max="24" width="7.140625" customWidth="1"/>
    <col min="25" max="25" width="5.7109375" customWidth="1"/>
    <col min="26" max="26" width="6.7109375" customWidth="1"/>
    <col min="27" max="29" width="5.7109375" customWidth="1"/>
    <col min="30" max="30" width="2.85546875" customWidth="1"/>
    <col min="31" max="34" width="5.7109375" customWidth="1"/>
    <col min="35" max="38" width="6.7109375" customWidth="1"/>
    <col min="39" max="41" width="5.7109375" customWidth="1"/>
    <col min="42" max="42" width="5.140625" customWidth="1"/>
    <col min="44" max="44" width="11" customWidth="1"/>
  </cols>
  <sheetData>
    <row r="1" spans="1:44" ht="21.95" customHeight="1">
      <c r="A1" s="3"/>
      <c r="B1" s="72"/>
      <c r="C1" s="72"/>
      <c r="D1" s="72"/>
      <c r="E1" s="72"/>
      <c r="F1" s="72"/>
      <c r="G1" s="73" t="s">
        <v>0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4" t="s">
        <v>1</v>
      </c>
      <c r="AL1" s="74"/>
      <c r="AM1" s="74"/>
      <c r="AN1" s="74"/>
      <c r="AO1" s="74"/>
      <c r="AP1" s="74"/>
      <c r="AQ1" s="3"/>
      <c r="AR1" s="3"/>
    </row>
    <row r="2" spans="1:44" ht="21.95" customHeight="1">
      <c r="A2" s="3"/>
      <c r="B2" s="72"/>
      <c r="C2" s="72"/>
      <c r="D2" s="72"/>
      <c r="E2" s="72"/>
      <c r="F2" s="72"/>
      <c r="G2" s="73" t="s">
        <v>2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4" t="s">
        <v>3</v>
      </c>
      <c r="AL2" s="74"/>
      <c r="AM2" s="74"/>
      <c r="AN2" s="74"/>
      <c r="AO2" s="74"/>
      <c r="AP2" s="74"/>
      <c r="AQ2" s="3"/>
      <c r="AR2" s="3"/>
    </row>
    <row r="3" spans="1:44" ht="21.95" customHeight="1">
      <c r="A3" s="3"/>
      <c r="B3" s="72"/>
      <c r="C3" s="72"/>
      <c r="D3" s="72"/>
      <c r="E3" s="72"/>
      <c r="F3" s="72"/>
      <c r="G3" s="73" t="s">
        <v>4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 t="s">
        <v>5</v>
      </c>
      <c r="AL3" s="74"/>
      <c r="AM3" s="74"/>
      <c r="AN3" s="74"/>
      <c r="AO3" s="74"/>
      <c r="AP3" s="74"/>
      <c r="AQ3" s="3"/>
      <c r="AR3" s="3"/>
    </row>
    <row r="4" spans="1:44" ht="21.95" customHeight="1">
      <c r="A4" s="3"/>
      <c r="B4" s="72"/>
      <c r="C4" s="72"/>
      <c r="D4" s="72"/>
      <c r="E4" s="72"/>
      <c r="F4" s="72"/>
      <c r="G4" s="73" t="s">
        <v>6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 t="s">
        <v>7</v>
      </c>
      <c r="AL4" s="74"/>
      <c r="AM4" s="74"/>
      <c r="AN4" s="74"/>
      <c r="AO4" s="74"/>
      <c r="AP4" s="74"/>
      <c r="AQ4" s="3"/>
      <c r="AR4" s="3"/>
    </row>
    <row r="5" spans="1:44" ht="5.099999999999999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5.0999999999999996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8.75" customHeight="1">
      <c r="A7" s="3"/>
      <c r="B7" s="75" t="s">
        <v>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4"/>
      <c r="AE7" s="76" t="s">
        <v>9</v>
      </c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4"/>
      <c r="AR7" s="3"/>
    </row>
    <row r="8" spans="1:44" ht="94.5" customHeight="1">
      <c r="A8" s="3"/>
      <c r="B8" s="79" t="s">
        <v>10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4"/>
      <c r="AE8" s="80" t="s">
        <v>11</v>
      </c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2"/>
      <c r="AQ8" s="4"/>
      <c r="AR8" s="3"/>
    </row>
    <row r="9" spans="1:44" ht="6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7"/>
      <c r="AF9" s="8"/>
      <c r="AG9" s="8"/>
      <c r="AH9" s="8"/>
      <c r="AI9" s="8"/>
      <c r="AJ9" s="8"/>
      <c r="AK9" s="8"/>
      <c r="AL9" s="8"/>
      <c r="AM9" s="8"/>
      <c r="AN9" s="8"/>
      <c r="AO9" s="8"/>
      <c r="AP9" s="9"/>
      <c r="AQ9" s="4"/>
      <c r="AR9" s="3"/>
    </row>
    <row r="10" spans="1:44" ht="26.25" customHeight="1">
      <c r="A10" s="3"/>
      <c r="B10" s="83" t="s">
        <v>12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4"/>
      <c r="AE10" s="60" t="s">
        <v>13</v>
      </c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2"/>
      <c r="AQ10" s="4"/>
      <c r="AR10" s="3"/>
    </row>
    <row r="11" spans="1:44" ht="44.25" customHeight="1">
      <c r="A11" s="3"/>
      <c r="B11" s="59" t="s">
        <v>14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4"/>
      <c r="AE11" s="60" t="s">
        <v>15</v>
      </c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2"/>
      <c r="AQ11" s="4"/>
      <c r="AR11" s="3"/>
    </row>
    <row r="12" spans="1:44" ht="20.100000000000001" customHeight="1">
      <c r="A12" s="3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4"/>
      <c r="AE12" s="63" t="s">
        <v>16</v>
      </c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5"/>
      <c r="AQ12" s="4"/>
      <c r="AR12" s="3"/>
    </row>
    <row r="13" spans="1:44" ht="20.100000000000001" customHeight="1">
      <c r="A13" s="3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4"/>
      <c r="AE13" s="60" t="s">
        <v>17</v>
      </c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2"/>
      <c r="AQ13" s="4"/>
      <c r="AR13" s="3"/>
    </row>
    <row r="14" spans="1:44" ht="39" customHeight="1">
      <c r="A14" s="3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4"/>
      <c r="AE14" s="63" t="s">
        <v>18</v>
      </c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5"/>
      <c r="AQ14" s="4"/>
      <c r="AR14" s="3"/>
    </row>
    <row r="15" spans="1:44" ht="20.100000000000001" customHeight="1">
      <c r="A15" s="3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4"/>
      <c r="AE15" s="63" t="s">
        <v>19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5"/>
      <c r="AQ15" s="4"/>
      <c r="AR15" s="3"/>
    </row>
    <row r="16" spans="1:44" ht="20.100000000000001" customHeight="1">
      <c r="A16" s="3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4"/>
      <c r="AE16" s="66" t="s">
        <v>20</v>
      </c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8"/>
      <c r="AQ16" s="4"/>
      <c r="AR16" s="3"/>
    </row>
    <row r="17" spans="1:44" ht="20.100000000000001" customHeight="1">
      <c r="A17" s="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4"/>
      <c r="AE17" s="63" t="s">
        <v>21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5"/>
      <c r="AQ17" s="4"/>
      <c r="AR17" s="3"/>
    </row>
    <row r="18" spans="1:44" ht="20.100000000000001" customHeight="1">
      <c r="A18" s="3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4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4"/>
      <c r="AR18" s="3"/>
    </row>
    <row r="19" spans="1:44" ht="20.100000000000001" customHeight="1">
      <c r="A19" s="3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4"/>
      <c r="AE19" s="35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7"/>
      <c r="AQ19" s="4"/>
      <c r="AR19" s="3"/>
    </row>
    <row r="20" spans="1:44" ht="4.5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3"/>
    </row>
    <row r="21" spans="1:44" ht="5.25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3"/>
    </row>
    <row r="22" spans="1:44" s="1" customFormat="1" ht="33" customHeight="1">
      <c r="A22" s="5"/>
      <c r="B22" s="92" t="s">
        <v>22</v>
      </c>
      <c r="C22" s="92"/>
      <c r="D22" s="92"/>
      <c r="E22" s="92"/>
      <c r="F22" s="92"/>
      <c r="G22" s="92"/>
      <c r="H22" s="92" t="s">
        <v>23</v>
      </c>
      <c r="I22" s="92"/>
      <c r="J22" s="92"/>
      <c r="K22" s="92"/>
      <c r="L22" s="92"/>
      <c r="M22" s="92"/>
      <c r="N22" s="92"/>
      <c r="O22" s="92"/>
      <c r="P22" s="93" t="s">
        <v>24</v>
      </c>
      <c r="Q22" s="93"/>
      <c r="R22" s="93"/>
      <c r="S22" s="92" t="s">
        <v>25</v>
      </c>
      <c r="T22" s="92"/>
      <c r="U22" s="92"/>
      <c r="V22" s="92"/>
      <c r="W22" s="92"/>
      <c r="X22" s="92"/>
      <c r="Y22" s="92"/>
      <c r="Z22" s="92"/>
      <c r="AA22" s="92" t="s">
        <v>26</v>
      </c>
      <c r="AB22" s="92"/>
      <c r="AC22" s="92"/>
      <c r="AD22" s="92"/>
      <c r="AE22" s="92"/>
      <c r="AF22" s="92"/>
      <c r="AG22" s="92"/>
      <c r="AH22" s="92"/>
      <c r="AI22" s="92" t="s">
        <v>27</v>
      </c>
      <c r="AJ22" s="92"/>
      <c r="AK22" s="92"/>
      <c r="AL22" s="92"/>
      <c r="AM22" s="92"/>
      <c r="AN22" s="92"/>
      <c r="AO22" s="92"/>
      <c r="AP22" s="92"/>
      <c r="AQ22" s="5"/>
      <c r="AR22" s="10"/>
    </row>
    <row r="23" spans="1:44" s="1" customFormat="1" ht="97.5" customHeight="1">
      <c r="A23" s="5"/>
      <c r="B23" s="90" t="s">
        <v>28</v>
      </c>
      <c r="C23" s="90"/>
      <c r="D23" s="90"/>
      <c r="E23" s="90"/>
      <c r="F23" s="90"/>
      <c r="G23" s="90"/>
      <c r="H23" s="91" t="s">
        <v>29</v>
      </c>
      <c r="I23" s="91"/>
      <c r="J23" s="91"/>
      <c r="K23" s="91"/>
      <c r="L23" s="91"/>
      <c r="M23" s="91"/>
      <c r="N23" s="91"/>
      <c r="O23" s="91"/>
      <c r="P23" s="90" t="s">
        <v>30</v>
      </c>
      <c r="Q23" s="90"/>
      <c r="R23" s="90"/>
      <c r="S23" s="91" t="s">
        <v>31</v>
      </c>
      <c r="T23" s="91"/>
      <c r="U23" s="91"/>
      <c r="V23" s="91"/>
      <c r="W23" s="91"/>
      <c r="X23" s="91"/>
      <c r="Y23" s="91"/>
      <c r="Z23" s="91"/>
      <c r="AA23" s="91" t="s">
        <v>32</v>
      </c>
      <c r="AB23" s="91"/>
      <c r="AC23" s="91"/>
      <c r="AD23" s="91"/>
      <c r="AE23" s="91"/>
      <c r="AF23" s="91"/>
      <c r="AG23" s="91"/>
      <c r="AH23" s="91"/>
      <c r="AI23" s="90" t="s">
        <v>33</v>
      </c>
      <c r="AJ23" s="90"/>
      <c r="AK23" s="90"/>
      <c r="AL23" s="90"/>
      <c r="AM23" s="90"/>
      <c r="AN23" s="90"/>
      <c r="AO23" s="90"/>
      <c r="AP23" s="90"/>
      <c r="AQ23" s="5"/>
      <c r="AR23" s="10"/>
    </row>
    <row r="24" spans="1:44" s="2" customFormat="1" ht="87.75" customHeight="1">
      <c r="A24" s="6"/>
      <c r="B24" s="94" t="s">
        <v>34</v>
      </c>
      <c r="C24" s="95"/>
      <c r="D24" s="95"/>
      <c r="E24" s="95"/>
      <c r="F24" s="95"/>
      <c r="G24" s="96"/>
      <c r="H24" s="97" t="s">
        <v>35</v>
      </c>
      <c r="I24" s="98"/>
      <c r="J24" s="98"/>
      <c r="K24" s="98"/>
      <c r="L24" s="98"/>
      <c r="M24" s="98"/>
      <c r="N24" s="98"/>
      <c r="O24" s="99"/>
      <c r="P24" s="94" t="s">
        <v>30</v>
      </c>
      <c r="Q24" s="95"/>
      <c r="R24" s="96"/>
      <c r="S24" s="100" t="s">
        <v>36</v>
      </c>
      <c r="T24" s="101"/>
      <c r="U24" s="101"/>
      <c r="V24" s="101"/>
      <c r="W24" s="101"/>
      <c r="X24" s="101"/>
      <c r="Y24" s="101"/>
      <c r="Z24" s="102"/>
      <c r="AA24" s="100" t="s">
        <v>37</v>
      </c>
      <c r="AB24" s="101"/>
      <c r="AC24" s="101"/>
      <c r="AD24" s="101"/>
      <c r="AE24" s="101"/>
      <c r="AF24" s="101"/>
      <c r="AG24" s="101"/>
      <c r="AH24" s="102"/>
      <c r="AI24" s="94" t="s">
        <v>38</v>
      </c>
      <c r="AJ24" s="95"/>
      <c r="AK24" s="95"/>
      <c r="AL24" s="95"/>
      <c r="AM24" s="95"/>
      <c r="AN24" s="95"/>
      <c r="AO24" s="95"/>
      <c r="AP24" s="96"/>
      <c r="AQ24" s="6"/>
      <c r="AR24" s="6"/>
    </row>
    <row r="25" spans="1:44" s="2" customFormat="1" ht="120.75" customHeight="1">
      <c r="A25" s="6"/>
      <c r="B25" s="94" t="s">
        <v>34</v>
      </c>
      <c r="C25" s="95"/>
      <c r="D25" s="95"/>
      <c r="E25" s="95"/>
      <c r="F25" s="95"/>
      <c r="G25" s="96"/>
      <c r="H25" s="97" t="s">
        <v>39</v>
      </c>
      <c r="I25" s="98"/>
      <c r="J25" s="98"/>
      <c r="K25" s="98"/>
      <c r="L25" s="98"/>
      <c r="M25" s="98"/>
      <c r="N25" s="98"/>
      <c r="O25" s="99"/>
      <c r="P25" s="94" t="s">
        <v>40</v>
      </c>
      <c r="Q25" s="95"/>
      <c r="R25" s="96"/>
      <c r="S25" s="100" t="s">
        <v>41</v>
      </c>
      <c r="T25" s="101"/>
      <c r="U25" s="101"/>
      <c r="V25" s="101"/>
      <c r="W25" s="101"/>
      <c r="X25" s="101"/>
      <c r="Y25" s="101"/>
      <c r="Z25" s="102"/>
      <c r="AA25" s="100" t="s">
        <v>42</v>
      </c>
      <c r="AB25" s="101"/>
      <c r="AC25" s="101"/>
      <c r="AD25" s="101"/>
      <c r="AE25" s="101"/>
      <c r="AF25" s="101"/>
      <c r="AG25" s="101"/>
      <c r="AH25" s="102"/>
      <c r="AI25" s="94" t="s">
        <v>43</v>
      </c>
      <c r="AJ25" s="95"/>
      <c r="AK25" s="95"/>
      <c r="AL25" s="95"/>
      <c r="AM25" s="95"/>
      <c r="AN25" s="95"/>
      <c r="AO25" s="95"/>
      <c r="AP25" s="96"/>
      <c r="AQ25" s="6"/>
      <c r="AR25" s="11"/>
    </row>
    <row r="26" spans="1:44" s="2" customFormat="1" ht="78.75" customHeight="1">
      <c r="A26" s="6"/>
      <c r="B26" s="84" t="s">
        <v>44</v>
      </c>
      <c r="C26" s="85"/>
      <c r="D26" s="85"/>
      <c r="E26" s="85"/>
      <c r="F26" s="85"/>
      <c r="G26" s="86"/>
      <c r="H26" s="87" t="s">
        <v>45</v>
      </c>
      <c r="I26" s="88"/>
      <c r="J26" s="88"/>
      <c r="K26" s="88"/>
      <c r="L26" s="88"/>
      <c r="M26" s="88"/>
      <c r="N26" s="88"/>
      <c r="O26" s="89"/>
      <c r="P26" s="84" t="s">
        <v>40</v>
      </c>
      <c r="Q26" s="85"/>
      <c r="R26" s="86"/>
      <c r="S26" s="87" t="s">
        <v>46</v>
      </c>
      <c r="T26" s="88"/>
      <c r="U26" s="88"/>
      <c r="V26" s="88"/>
      <c r="W26" s="88"/>
      <c r="X26" s="88"/>
      <c r="Y26" s="88"/>
      <c r="Z26" s="89"/>
      <c r="AA26" s="87" t="s">
        <v>47</v>
      </c>
      <c r="AB26" s="88"/>
      <c r="AC26" s="88"/>
      <c r="AD26" s="88"/>
      <c r="AE26" s="88"/>
      <c r="AF26" s="88"/>
      <c r="AG26" s="88"/>
      <c r="AH26" s="89"/>
      <c r="AI26" s="84" t="s">
        <v>48</v>
      </c>
      <c r="AJ26" s="85"/>
      <c r="AK26" s="85"/>
      <c r="AL26" s="85"/>
      <c r="AM26" s="85"/>
      <c r="AN26" s="85"/>
      <c r="AO26" s="85"/>
      <c r="AP26" s="86"/>
      <c r="AQ26" s="6"/>
      <c r="AR26" s="11"/>
    </row>
    <row r="27" spans="1:44" s="2" customFormat="1" ht="111" customHeight="1">
      <c r="A27" s="6"/>
      <c r="B27" s="84" t="s">
        <v>44</v>
      </c>
      <c r="C27" s="85"/>
      <c r="D27" s="85"/>
      <c r="E27" s="85"/>
      <c r="F27" s="85"/>
      <c r="G27" s="86"/>
      <c r="H27" s="87" t="s">
        <v>49</v>
      </c>
      <c r="I27" s="88"/>
      <c r="J27" s="88"/>
      <c r="K27" s="88"/>
      <c r="L27" s="88"/>
      <c r="M27" s="88"/>
      <c r="N27" s="88"/>
      <c r="O27" s="89"/>
      <c r="P27" s="84" t="s">
        <v>40</v>
      </c>
      <c r="Q27" s="85"/>
      <c r="R27" s="86"/>
      <c r="S27" s="87" t="s">
        <v>50</v>
      </c>
      <c r="T27" s="88"/>
      <c r="U27" s="88"/>
      <c r="V27" s="88"/>
      <c r="W27" s="88"/>
      <c r="X27" s="88"/>
      <c r="Y27" s="88"/>
      <c r="Z27" s="89"/>
      <c r="AA27" s="87" t="s">
        <v>51</v>
      </c>
      <c r="AB27" s="88"/>
      <c r="AC27" s="88"/>
      <c r="AD27" s="88"/>
      <c r="AE27" s="88"/>
      <c r="AF27" s="88"/>
      <c r="AG27" s="88"/>
      <c r="AH27" s="89"/>
      <c r="AI27" s="84" t="s">
        <v>52</v>
      </c>
      <c r="AJ27" s="85"/>
      <c r="AK27" s="85"/>
      <c r="AL27" s="85"/>
      <c r="AM27" s="85"/>
      <c r="AN27" s="85"/>
      <c r="AO27" s="85"/>
      <c r="AP27" s="86"/>
      <c r="AQ27" s="6"/>
      <c r="AR27" s="11"/>
    </row>
    <row r="28" spans="1:44" s="2" customFormat="1" ht="79.5" customHeight="1">
      <c r="A28" s="6"/>
      <c r="B28" s="103" t="s">
        <v>53</v>
      </c>
      <c r="C28" s="85"/>
      <c r="D28" s="85"/>
      <c r="E28" s="85"/>
      <c r="F28" s="85"/>
      <c r="G28" s="86"/>
      <c r="H28" s="104" t="s">
        <v>54</v>
      </c>
      <c r="I28" s="105"/>
      <c r="J28" s="105"/>
      <c r="K28" s="105"/>
      <c r="L28" s="105"/>
      <c r="M28" s="105"/>
      <c r="N28" s="105"/>
      <c r="O28" s="106"/>
      <c r="P28" s="84" t="s">
        <v>40</v>
      </c>
      <c r="Q28" s="85"/>
      <c r="R28" s="86"/>
      <c r="S28" s="87" t="s">
        <v>55</v>
      </c>
      <c r="T28" s="88"/>
      <c r="U28" s="88"/>
      <c r="V28" s="88"/>
      <c r="W28" s="88"/>
      <c r="X28" s="88"/>
      <c r="Y28" s="88"/>
      <c r="Z28" s="89"/>
      <c r="AA28" s="87" t="s">
        <v>56</v>
      </c>
      <c r="AB28" s="88"/>
      <c r="AC28" s="88"/>
      <c r="AD28" s="88"/>
      <c r="AE28" s="88"/>
      <c r="AF28" s="88"/>
      <c r="AG28" s="88"/>
      <c r="AH28" s="89"/>
      <c r="AI28" s="84" t="s">
        <v>57</v>
      </c>
      <c r="AJ28" s="85"/>
      <c r="AK28" s="85"/>
      <c r="AL28" s="85"/>
      <c r="AM28" s="85"/>
      <c r="AN28" s="85"/>
      <c r="AO28" s="85"/>
      <c r="AP28" s="86"/>
      <c r="AQ28" s="6"/>
      <c r="AR28" s="11"/>
    </row>
    <row r="29" spans="1:44" s="2" customFormat="1" ht="81" customHeight="1">
      <c r="A29" s="6"/>
      <c r="B29" s="84" t="s">
        <v>58</v>
      </c>
      <c r="C29" s="85"/>
      <c r="D29" s="85"/>
      <c r="E29" s="85"/>
      <c r="F29" s="85"/>
      <c r="G29" s="86"/>
      <c r="H29" s="87" t="s">
        <v>59</v>
      </c>
      <c r="I29" s="88"/>
      <c r="J29" s="88"/>
      <c r="K29" s="88"/>
      <c r="L29" s="88"/>
      <c r="M29" s="88"/>
      <c r="N29" s="88"/>
      <c r="O29" s="89"/>
      <c r="P29" s="84" t="s">
        <v>40</v>
      </c>
      <c r="Q29" s="85"/>
      <c r="R29" s="86"/>
      <c r="S29" s="87" t="s">
        <v>60</v>
      </c>
      <c r="T29" s="88"/>
      <c r="U29" s="88"/>
      <c r="V29" s="88"/>
      <c r="W29" s="88"/>
      <c r="X29" s="88"/>
      <c r="Y29" s="88"/>
      <c r="Z29" s="89"/>
      <c r="AA29" s="87" t="s">
        <v>61</v>
      </c>
      <c r="AB29" s="88"/>
      <c r="AC29" s="88"/>
      <c r="AD29" s="88"/>
      <c r="AE29" s="88"/>
      <c r="AF29" s="88"/>
      <c r="AG29" s="88"/>
      <c r="AH29" s="89"/>
      <c r="AI29" s="84" t="s">
        <v>62</v>
      </c>
      <c r="AJ29" s="85"/>
      <c r="AK29" s="85"/>
      <c r="AL29" s="85"/>
      <c r="AM29" s="85"/>
      <c r="AN29" s="85"/>
      <c r="AO29" s="85"/>
      <c r="AP29" s="86"/>
      <c r="AQ29" s="6"/>
      <c r="AR29" s="6"/>
    </row>
    <row r="30" spans="1:44" s="2" customFormat="1" ht="52.5" customHeight="1">
      <c r="A30" s="6"/>
      <c r="B30" s="84" t="s">
        <v>63</v>
      </c>
      <c r="C30" s="85"/>
      <c r="D30" s="85"/>
      <c r="E30" s="85"/>
      <c r="F30" s="85"/>
      <c r="G30" s="86"/>
      <c r="H30" s="87" t="s">
        <v>64</v>
      </c>
      <c r="I30" s="88"/>
      <c r="J30" s="88"/>
      <c r="K30" s="88"/>
      <c r="L30" s="88"/>
      <c r="M30" s="88"/>
      <c r="N30" s="88"/>
      <c r="O30" s="89"/>
      <c r="P30" s="84" t="s">
        <v>65</v>
      </c>
      <c r="Q30" s="85"/>
      <c r="R30" s="86"/>
      <c r="S30" s="87" t="s">
        <v>66</v>
      </c>
      <c r="T30" s="88"/>
      <c r="U30" s="88"/>
      <c r="V30" s="88"/>
      <c r="W30" s="88"/>
      <c r="X30" s="88"/>
      <c r="Y30" s="88"/>
      <c r="Z30" s="89"/>
      <c r="AA30" s="87" t="s">
        <v>67</v>
      </c>
      <c r="AB30" s="88"/>
      <c r="AC30" s="88"/>
      <c r="AD30" s="88"/>
      <c r="AE30" s="88"/>
      <c r="AF30" s="88"/>
      <c r="AG30" s="88"/>
      <c r="AH30" s="89"/>
      <c r="AI30" s="84" t="s">
        <v>68</v>
      </c>
      <c r="AJ30" s="85"/>
      <c r="AK30" s="85"/>
      <c r="AL30" s="85"/>
      <c r="AM30" s="85"/>
      <c r="AN30" s="85"/>
      <c r="AO30" s="85"/>
      <c r="AP30" s="86"/>
      <c r="AQ30" s="6"/>
      <c r="AR30" s="11"/>
    </row>
    <row r="31" spans="1:44" s="2" customFormat="1" ht="140.25" customHeight="1">
      <c r="A31" s="6"/>
      <c r="B31" s="84" t="s">
        <v>69</v>
      </c>
      <c r="C31" s="85"/>
      <c r="D31" s="85"/>
      <c r="E31" s="85"/>
      <c r="F31" s="85"/>
      <c r="G31" s="86"/>
      <c r="H31" s="87" t="s">
        <v>70</v>
      </c>
      <c r="I31" s="88"/>
      <c r="J31" s="88"/>
      <c r="K31" s="88"/>
      <c r="L31" s="88"/>
      <c r="M31" s="88"/>
      <c r="N31" s="88"/>
      <c r="O31" s="89"/>
      <c r="P31" s="84" t="s">
        <v>71</v>
      </c>
      <c r="Q31" s="85"/>
      <c r="R31" s="86"/>
      <c r="S31" s="87" t="s">
        <v>72</v>
      </c>
      <c r="T31" s="88"/>
      <c r="U31" s="88"/>
      <c r="V31" s="88"/>
      <c r="W31" s="88"/>
      <c r="X31" s="88"/>
      <c r="Y31" s="88"/>
      <c r="Z31" s="89"/>
      <c r="AA31" s="87" t="s">
        <v>73</v>
      </c>
      <c r="AB31" s="88"/>
      <c r="AC31" s="88"/>
      <c r="AD31" s="88"/>
      <c r="AE31" s="88"/>
      <c r="AF31" s="88"/>
      <c r="AG31" s="88"/>
      <c r="AH31" s="89"/>
      <c r="AI31" s="84" t="s">
        <v>69</v>
      </c>
      <c r="AJ31" s="85"/>
      <c r="AK31" s="85"/>
      <c r="AL31" s="85"/>
      <c r="AM31" s="85"/>
      <c r="AN31" s="85"/>
      <c r="AO31" s="85"/>
      <c r="AP31" s="86"/>
      <c r="AQ31" s="6"/>
      <c r="AR31" s="11"/>
    </row>
    <row r="32" spans="1:44" ht="15.75" thickBo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9.5" customHeight="1" thickBot="1">
      <c r="A33" s="3"/>
      <c r="B33" s="140" t="s">
        <v>74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2"/>
      <c r="U33" s="3"/>
      <c r="V33" s="168" t="s">
        <v>75</v>
      </c>
      <c r="W33" s="169"/>
      <c r="X33" s="169"/>
      <c r="Y33" s="169"/>
      <c r="Z33" s="169"/>
      <c r="AA33" s="169"/>
      <c r="AB33" s="169"/>
      <c r="AC33" s="169"/>
      <c r="AD33" s="169"/>
      <c r="AE33" s="170"/>
      <c r="AF33" s="45"/>
      <c r="AG33" s="168" t="s">
        <v>76</v>
      </c>
      <c r="AH33" s="169"/>
      <c r="AI33" s="169"/>
      <c r="AJ33" s="169"/>
      <c r="AK33" s="169"/>
      <c r="AL33" s="169"/>
      <c r="AM33" s="169"/>
      <c r="AN33" s="169"/>
      <c r="AO33" s="169"/>
      <c r="AP33" s="170"/>
      <c r="AQ33" s="3"/>
      <c r="AR33" s="3"/>
    </row>
    <row r="34" spans="1:44" ht="20.100000000000001" customHeight="1">
      <c r="A34" s="3"/>
      <c r="B34" s="119" t="s">
        <v>77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1"/>
      <c r="U34" s="3"/>
      <c r="V34" s="122"/>
      <c r="W34" s="123"/>
      <c r="X34" s="123"/>
      <c r="Y34" s="123"/>
      <c r="Z34" s="123"/>
      <c r="AA34" s="123"/>
      <c r="AB34" s="123"/>
      <c r="AC34" s="123"/>
      <c r="AD34" s="123"/>
      <c r="AE34" s="124"/>
      <c r="AF34" s="12"/>
      <c r="AG34" s="46"/>
      <c r="AH34" s="47"/>
      <c r="AI34" s="47"/>
      <c r="AJ34" s="47"/>
      <c r="AK34" s="47"/>
      <c r="AL34" s="47"/>
      <c r="AM34" s="47"/>
      <c r="AN34" s="47"/>
      <c r="AO34" s="47"/>
      <c r="AP34" s="48"/>
      <c r="AQ34" s="3"/>
      <c r="AR34" s="3"/>
    </row>
    <row r="35" spans="1:44" ht="20.100000000000001" customHeight="1">
      <c r="A35" s="3"/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1"/>
      <c r="U35" s="3"/>
      <c r="V35" s="125"/>
      <c r="W35" s="126"/>
      <c r="X35" s="126"/>
      <c r="Y35" s="126"/>
      <c r="Z35" s="126"/>
      <c r="AA35" s="126"/>
      <c r="AB35" s="126"/>
      <c r="AC35" s="126"/>
      <c r="AD35" s="126"/>
      <c r="AE35" s="127"/>
      <c r="AF35" s="13"/>
      <c r="AG35" s="134"/>
      <c r="AH35" s="135"/>
      <c r="AI35" s="135"/>
      <c r="AJ35" s="135"/>
      <c r="AK35" s="135"/>
      <c r="AL35" s="135"/>
      <c r="AM35" s="135"/>
      <c r="AN35" s="135"/>
      <c r="AO35" s="135"/>
      <c r="AP35" s="136"/>
      <c r="AQ35" s="3"/>
      <c r="AR35" s="3"/>
    </row>
    <row r="36" spans="1:44" ht="20.100000000000001" customHeight="1">
      <c r="A36" s="3"/>
      <c r="B36" s="119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1"/>
      <c r="U36" s="3"/>
      <c r="V36" s="183" t="str">
        <f>HYPERLINK("https://www.supersociedades.gov.co/documents/107391/651991/AER-G-002_ElaboracionInformesSectorialesRegionales.pdf/e5a4556f-f9df-56f8-bb78-f03db3e39a45?t=1662506466585","AER-G-002 Elaboración Informes Sectoriales y/o Regionales")</f>
        <v>AER-G-002 Elaboración Informes Sectoriales y/o Regionales</v>
      </c>
      <c r="W36" s="186"/>
      <c r="X36" s="186"/>
      <c r="Y36" s="186"/>
      <c r="Z36" s="186"/>
      <c r="AA36" s="186"/>
      <c r="AB36" s="186"/>
      <c r="AC36" s="186"/>
      <c r="AD36" s="186"/>
      <c r="AE36" s="187"/>
      <c r="AF36" s="12"/>
      <c r="AG36" s="148"/>
      <c r="AH36" s="149"/>
      <c r="AI36" s="149"/>
      <c r="AJ36" s="149"/>
      <c r="AK36" s="149"/>
      <c r="AL36" s="149"/>
      <c r="AM36" s="149"/>
      <c r="AN36" s="149"/>
      <c r="AO36" s="149"/>
      <c r="AP36" s="150"/>
      <c r="AQ36" s="3"/>
      <c r="AR36" s="3"/>
    </row>
    <row r="37" spans="1:44" ht="20.100000000000001" customHeight="1">
      <c r="A37" s="3"/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1"/>
      <c r="U37" s="3"/>
      <c r="V37" s="183"/>
      <c r="W37" s="186"/>
      <c r="X37" s="186"/>
      <c r="Y37" s="186"/>
      <c r="Z37" s="186"/>
      <c r="AA37" s="186"/>
      <c r="AB37" s="186"/>
      <c r="AC37" s="186"/>
      <c r="AD37" s="186"/>
      <c r="AE37" s="187"/>
      <c r="AF37" s="14"/>
      <c r="AG37" s="143"/>
      <c r="AH37" s="144"/>
      <c r="AI37" s="144"/>
      <c r="AJ37" s="144"/>
      <c r="AK37" s="144"/>
      <c r="AL37" s="144"/>
      <c r="AM37" s="144"/>
      <c r="AN37" s="144"/>
      <c r="AO37" s="144"/>
      <c r="AP37" s="145"/>
      <c r="AQ37" s="3"/>
      <c r="AR37" s="3"/>
    </row>
    <row r="38" spans="1:44" ht="20.100000000000001" customHeight="1">
      <c r="A38" s="3"/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/>
      <c r="U38" s="3"/>
      <c r="V38" s="183" t="str">
        <f>HYPERLINK("https://www.supersociedades.gov.co/documents/107391/3343623/AER-PR-001_AnalisisSeguimientoEmpresasObligadas.pdf/421b48e1-8ba3-d93c-6480-a2e39cd98d2e?t=1668015259833","AER-PR-001 Procedimiento Análisis y seguimiento de empresas obligadas SAGRLAFT")</f>
        <v>AER-PR-001 Procedimiento Análisis y seguimiento de empresas obligadas SAGRLAFT</v>
      </c>
      <c r="W38" s="186"/>
      <c r="X38" s="186"/>
      <c r="Y38" s="186"/>
      <c r="Z38" s="186"/>
      <c r="AA38" s="186"/>
      <c r="AB38" s="186"/>
      <c r="AC38" s="186"/>
      <c r="AD38" s="186"/>
      <c r="AE38" s="187"/>
      <c r="AF38" s="12"/>
      <c r="AG38" s="173" t="s">
        <v>78</v>
      </c>
      <c r="AH38" s="174"/>
      <c r="AI38" s="174"/>
      <c r="AJ38" s="174"/>
      <c r="AK38" s="174"/>
      <c r="AL38" s="174"/>
      <c r="AM38" s="174"/>
      <c r="AN38" s="174"/>
      <c r="AO38" s="174"/>
      <c r="AP38" s="175"/>
      <c r="AQ38" s="3"/>
      <c r="AR38" s="3"/>
    </row>
    <row r="39" spans="1:44" ht="25.5" customHeight="1" thickBot="1">
      <c r="A39" s="3"/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1"/>
      <c r="U39" s="3"/>
      <c r="V39" s="183"/>
      <c r="W39" s="186"/>
      <c r="X39" s="186"/>
      <c r="Y39" s="186"/>
      <c r="Z39" s="186"/>
      <c r="AA39" s="186"/>
      <c r="AB39" s="186"/>
      <c r="AC39" s="186"/>
      <c r="AD39" s="186"/>
      <c r="AE39" s="187"/>
      <c r="AF39" s="56"/>
      <c r="AG39" s="107"/>
      <c r="AH39" s="108"/>
      <c r="AI39" s="108"/>
      <c r="AJ39" s="108"/>
      <c r="AK39" s="108"/>
      <c r="AL39" s="108"/>
      <c r="AM39" s="108"/>
      <c r="AN39" s="108"/>
      <c r="AO39" s="108"/>
      <c r="AP39" s="109"/>
      <c r="AQ39" s="3"/>
      <c r="AR39" s="3"/>
    </row>
    <row r="40" spans="1:44" ht="25.5" customHeight="1" thickBot="1">
      <c r="A40" s="3"/>
      <c r="B40" s="110" t="s">
        <v>79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58"/>
      <c r="V40" s="183" t="s">
        <v>80</v>
      </c>
      <c r="W40" s="184"/>
      <c r="X40" s="184"/>
      <c r="Y40" s="184"/>
      <c r="Z40" s="184"/>
      <c r="AA40" s="184"/>
      <c r="AB40" s="184"/>
      <c r="AC40" s="184"/>
      <c r="AD40" s="184"/>
      <c r="AE40" s="185"/>
      <c r="AF40" s="18"/>
      <c r="AG40" s="107"/>
      <c r="AH40" s="108"/>
      <c r="AI40" s="108"/>
      <c r="AJ40" s="108"/>
      <c r="AK40" s="108"/>
      <c r="AL40" s="108"/>
      <c r="AM40" s="108"/>
      <c r="AN40" s="108"/>
      <c r="AO40" s="108"/>
      <c r="AP40" s="109"/>
      <c r="AQ40" s="3"/>
      <c r="AR40" s="3"/>
    </row>
    <row r="41" spans="1:44" ht="27" customHeight="1">
      <c r="A41" s="3"/>
      <c r="B41" s="113" t="str">
        <f>HYPERLINK("http://intranet/DSS/OAP/DOCS/Documentos/Año_2020/02_IndicadoresdeGestion/06%20ANALISIS%20ECONOMICO%20Y%20DE%20RESGO/Ind_AnalisisEconomicoRiesgos_2020.xls","Ver Indicadores")</f>
        <v>Ver Indicadores</v>
      </c>
      <c r="C41" s="114"/>
      <c r="D41" s="114"/>
      <c r="E41" s="114"/>
      <c r="F41" s="114"/>
      <c r="G41" s="114"/>
      <c r="H41" s="114"/>
      <c r="I41" s="114"/>
      <c r="J41" s="115" t="str">
        <f>HYPERLINK("https://www.supersociedades.gov.co/documents/107391/657415/06_SNC_AnalisisEconomicoRiesgos.xls/e640c2c0-de79-90d0-a88b-8d5942c88fc0?t=1646978134674","Servicio No Conforme")</f>
        <v>Servicio No Conforme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6"/>
      <c r="V41" s="183" t="str">
        <f>HYPERLINK("https://www.supersociedades.gov.co/documents/107391/639766/AER-PR-004_AnalisisSeguimientoEmpresasObligadasImplementarSAGRLAFT.pdf/51dea6ad-0e8d-74d9-0a38-426455a9109d?t=1662506513813","AER-PR-004 Análisis y seguimiento de empresas obligadas a implementar el sistema de autocontrol y gestión del riesgo LA/FT – SAGRLAFT")</f>
        <v>AER-PR-004 Análisis y seguimiento de empresas obligadas a implementar el sistema de autocontrol y gestión del riesgo LA/FT – SAGRLAFT</v>
      </c>
      <c r="W41" s="186"/>
      <c r="X41" s="186"/>
      <c r="Y41" s="186"/>
      <c r="Z41" s="186"/>
      <c r="AA41" s="186"/>
      <c r="AB41" s="186"/>
      <c r="AC41" s="186"/>
      <c r="AD41" s="186"/>
      <c r="AE41" s="187"/>
      <c r="AF41" s="19"/>
      <c r="AG41" s="49"/>
      <c r="AH41" s="50"/>
      <c r="AI41" s="50"/>
      <c r="AJ41" s="50"/>
      <c r="AK41" s="50"/>
      <c r="AL41" s="50"/>
      <c r="AM41" s="50"/>
      <c r="AN41" s="50"/>
      <c r="AO41" s="50"/>
      <c r="AP41" s="51"/>
      <c r="AQ41" s="3"/>
      <c r="AR41" s="3"/>
    </row>
    <row r="42" spans="1:44" ht="20.100000000000001" customHeight="1">
      <c r="A42" s="3"/>
      <c r="B42" s="117"/>
      <c r="C42" s="118"/>
      <c r="D42" s="118"/>
      <c r="E42" s="118"/>
      <c r="F42" s="118"/>
      <c r="G42" s="118"/>
      <c r="H42" s="118"/>
      <c r="I42" s="118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  <c r="V42" s="183"/>
      <c r="W42" s="186"/>
      <c r="X42" s="186"/>
      <c r="Y42" s="186"/>
      <c r="Z42" s="186"/>
      <c r="AA42" s="186"/>
      <c r="AB42" s="186"/>
      <c r="AC42" s="186"/>
      <c r="AD42" s="186"/>
      <c r="AE42" s="187"/>
      <c r="AF42" s="22"/>
      <c r="AG42" s="52"/>
      <c r="AH42" s="53"/>
      <c r="AI42" s="53"/>
      <c r="AJ42" s="53"/>
      <c r="AK42" s="53"/>
      <c r="AL42" s="53"/>
      <c r="AM42" s="53"/>
      <c r="AN42" s="53"/>
      <c r="AO42" s="53"/>
      <c r="AP42" s="54"/>
      <c r="AQ42" s="3"/>
      <c r="AR42" s="3"/>
    </row>
    <row r="43" spans="1:44" ht="20.100000000000001" customHeight="1">
      <c r="A43" s="3"/>
      <c r="B43" s="171"/>
      <c r="C43" s="172"/>
      <c r="D43" s="172"/>
      <c r="E43" s="172"/>
      <c r="F43" s="172"/>
      <c r="G43" s="172"/>
      <c r="H43" s="172"/>
      <c r="I43" s="172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V43" s="183" t="str">
        <f>HYPERLINK("https://www.supersociedades.gov.co/documents/107391/651991/AER-PR-005_AnalisisParaGeneracionInformEstudios.pdf/b119f159-492a-da45-ddc1-5a0f1278861d?t=1662506522688","AER-PR-005 Análisis de información para la generación de informes o estudios")</f>
        <v>AER-PR-005 Análisis de información para la generación de informes o estudios</v>
      </c>
      <c r="W43" s="186"/>
      <c r="X43" s="186"/>
      <c r="Y43" s="186"/>
      <c r="Z43" s="186"/>
      <c r="AA43" s="186"/>
      <c r="AB43" s="186"/>
      <c r="AC43" s="186"/>
      <c r="AD43" s="186"/>
      <c r="AE43" s="187"/>
      <c r="AF43" s="19"/>
      <c r="AG43" s="49"/>
      <c r="AH43" s="50"/>
      <c r="AI43" s="50"/>
      <c r="AJ43" s="50"/>
      <c r="AK43" s="50"/>
      <c r="AL43" s="50"/>
      <c r="AM43" s="50"/>
      <c r="AN43" s="50"/>
      <c r="AO43" s="50"/>
      <c r="AP43" s="51"/>
      <c r="AQ43" s="3"/>
      <c r="AR43" s="3"/>
    </row>
    <row r="44" spans="1:44" ht="20.100000000000001" customHeight="1">
      <c r="A44" s="3"/>
      <c r="B44" s="130" t="s">
        <v>81</v>
      </c>
      <c r="C44" s="131"/>
      <c r="D44" s="131"/>
      <c r="E44" s="131"/>
      <c r="F44" s="131"/>
      <c r="G44" s="131"/>
      <c r="H44" s="131"/>
      <c r="I44" s="131"/>
      <c r="J44" s="132" t="s">
        <v>82</v>
      </c>
      <c r="K44" s="132"/>
      <c r="L44" s="132"/>
      <c r="M44" s="132"/>
      <c r="N44" s="132"/>
      <c r="O44" s="132"/>
      <c r="P44" s="132"/>
      <c r="Q44" s="132"/>
      <c r="R44" s="132"/>
      <c r="S44" s="132"/>
      <c r="T44" s="133"/>
      <c r="V44" s="183"/>
      <c r="W44" s="186"/>
      <c r="X44" s="186"/>
      <c r="Y44" s="186"/>
      <c r="Z44" s="186"/>
      <c r="AA44" s="186"/>
      <c r="AB44" s="186"/>
      <c r="AC44" s="186"/>
      <c r="AD44" s="186"/>
      <c r="AE44" s="187"/>
      <c r="AF44" s="19"/>
      <c r="AG44" s="21"/>
      <c r="AH44" s="19"/>
      <c r="AI44" s="19"/>
      <c r="AJ44" s="19"/>
      <c r="AK44" s="19"/>
      <c r="AL44" s="19"/>
      <c r="AM44" s="19"/>
      <c r="AN44" s="19"/>
      <c r="AO44" s="19"/>
      <c r="AP44" s="20"/>
      <c r="AQ44" s="3"/>
      <c r="AR44" s="3"/>
    </row>
    <row r="45" spans="1:44" ht="20.100000000000001" customHeight="1" thickBot="1">
      <c r="A45" s="3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2"/>
      <c r="V45" s="183" t="str">
        <f>HYPERLINK("https://www.supersociedades.gov.co/documents/107391/639766/AEC-PR-006AnSegBIC.pdf/0c97c66d-a0e4-7f9e-36ad-b0db69b1b33e?t=1662506456603","AEC-PR-006 Analisis Seguimiento Sociedades BIC")</f>
        <v>AEC-PR-006 Analisis Seguimiento Sociedades BIC</v>
      </c>
      <c r="W45" s="186"/>
      <c r="X45" s="186"/>
      <c r="Y45" s="186"/>
      <c r="Z45" s="186"/>
      <c r="AA45" s="186"/>
      <c r="AB45" s="186"/>
      <c r="AC45" s="186"/>
      <c r="AD45" s="186"/>
      <c r="AE45" s="187"/>
      <c r="AF45" s="23"/>
      <c r="AG45" s="25"/>
      <c r="AH45" s="23"/>
      <c r="AI45" s="23"/>
      <c r="AJ45" s="23"/>
      <c r="AK45" s="23"/>
      <c r="AL45" s="23"/>
      <c r="AM45" s="23"/>
      <c r="AN45" s="23"/>
      <c r="AO45" s="23"/>
      <c r="AP45" s="24"/>
      <c r="AQ45" s="3"/>
      <c r="AR45" s="3"/>
    </row>
    <row r="46" spans="1:44" ht="20.100000000000001" customHeight="1">
      <c r="A46" s="3"/>
      <c r="B46" s="191" t="str">
        <f>HYPERLINK("http://riesgosyauditoria.supersociedades.gov.co/portal/","Riesgos de Procesos")</f>
        <v>Riesgos de Procesos</v>
      </c>
      <c r="C46" s="192"/>
      <c r="D46" s="192"/>
      <c r="E46" s="192"/>
      <c r="F46" s="192"/>
      <c r="G46" s="192"/>
      <c r="H46" s="192"/>
      <c r="I46" s="192"/>
      <c r="J46" s="192"/>
      <c r="K46" s="192"/>
      <c r="L46" s="44"/>
      <c r="M46" s="115" t="str">
        <f>HYPERLINK("https://www.supersociedades.gov.co/documents/107391/649415/IndiceMatrices.docx/88fb3015-934e-a2ca-17cc-cda283ac2dfd?t=1662500575332","Aspectos e impactos ambientales")</f>
        <v>Aspectos e impactos ambientales</v>
      </c>
      <c r="N46" s="115"/>
      <c r="O46" s="115"/>
      <c r="P46" s="115"/>
      <c r="Q46" s="115"/>
      <c r="R46" s="115"/>
      <c r="S46" s="115"/>
      <c r="T46" s="116"/>
      <c r="V46" s="183"/>
      <c r="W46" s="186"/>
      <c r="X46" s="186"/>
      <c r="Y46" s="186"/>
      <c r="Z46" s="186"/>
      <c r="AA46" s="186"/>
      <c r="AB46" s="186"/>
      <c r="AC46" s="186"/>
      <c r="AD46" s="186"/>
      <c r="AE46" s="187"/>
      <c r="AF46" s="23"/>
      <c r="AG46" s="25"/>
      <c r="AH46" s="23"/>
      <c r="AI46" s="23"/>
      <c r="AJ46" s="23"/>
      <c r="AK46" s="23"/>
      <c r="AL46" s="23"/>
      <c r="AM46" s="23"/>
      <c r="AN46" s="23"/>
      <c r="AO46" s="23"/>
      <c r="AP46" s="24"/>
      <c r="AQ46" s="3"/>
      <c r="AR46" s="3"/>
    </row>
    <row r="47" spans="1:44" ht="20.100000000000001" customHeight="1">
      <c r="A47" s="3"/>
      <c r="B47" s="113" t="str">
        <f>HYPERLINK("https://www.supersociedades.gov.co/documents/107391/2650102/06_AnalisisEconomicoRiesgos.xlsx/ebe615c1-53ac-2d57-ec6b-f9d8615a3e93?t=1663956737175","Riesgos de Corrupción")</f>
        <v>Riesgos de Corrupción</v>
      </c>
      <c r="C47" s="114"/>
      <c r="D47" s="114"/>
      <c r="E47" s="114"/>
      <c r="F47" s="114"/>
      <c r="G47" s="114"/>
      <c r="H47" s="114"/>
      <c r="I47" s="114"/>
      <c r="J47" s="114"/>
      <c r="K47" s="114"/>
      <c r="L47" s="55"/>
      <c r="M47" s="172"/>
      <c r="N47" s="172"/>
      <c r="O47" s="172"/>
      <c r="P47" s="172"/>
      <c r="Q47" s="172"/>
      <c r="R47" s="172"/>
      <c r="S47" s="172"/>
      <c r="T47" s="193"/>
      <c r="V47" s="183" t="str">
        <f>HYPERLINK("https://www.supersociedades.gov.co/documents/107391/639766/AER-PT-001_ProtocolodeSupervisionRGM.pdf/14fd2804-463b-d69d-e03d-b7d8787b5b30?t=1662506540680","AER-PT-001 Protocolo de Supervisión Registro de Garantías Mobiliarias")</f>
        <v>AER-PT-001 Protocolo de Supervisión Registro de Garantías Mobiliarias</v>
      </c>
      <c r="W47" s="186"/>
      <c r="X47" s="186"/>
      <c r="Y47" s="186"/>
      <c r="Z47" s="186"/>
      <c r="AA47" s="186"/>
      <c r="AB47" s="186"/>
      <c r="AC47" s="186"/>
      <c r="AD47" s="186"/>
      <c r="AE47" s="187"/>
      <c r="AF47" s="26"/>
      <c r="AG47" s="28"/>
      <c r="AH47" s="26"/>
      <c r="AI47" s="26"/>
      <c r="AJ47" s="26"/>
      <c r="AK47" s="26"/>
      <c r="AL47" s="26"/>
      <c r="AM47" s="26"/>
      <c r="AN47" s="26"/>
      <c r="AO47" s="26"/>
      <c r="AP47" s="27"/>
      <c r="AQ47" s="3"/>
      <c r="AR47" s="3"/>
    </row>
    <row r="48" spans="1:44" ht="20.100000000000001" customHeight="1" thickBot="1">
      <c r="A48" s="3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V48" s="183"/>
      <c r="W48" s="186"/>
      <c r="X48" s="186"/>
      <c r="Y48" s="186"/>
      <c r="Z48" s="186"/>
      <c r="AA48" s="186"/>
      <c r="AB48" s="186"/>
      <c r="AC48" s="186"/>
      <c r="AD48" s="186"/>
      <c r="AE48" s="187"/>
      <c r="AF48" s="12"/>
      <c r="AG48" s="151"/>
      <c r="AH48" s="152"/>
      <c r="AI48" s="152"/>
      <c r="AJ48" s="152"/>
      <c r="AK48" s="152"/>
      <c r="AL48" s="152"/>
      <c r="AM48" s="152"/>
      <c r="AN48" s="152"/>
      <c r="AO48" s="152"/>
      <c r="AP48" s="153"/>
      <c r="AQ48" s="3"/>
      <c r="AR48" s="3"/>
    </row>
    <row r="49" spans="1:44" ht="20.100000000000001" customHeight="1" thickBo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29"/>
      <c r="W49" s="3"/>
      <c r="X49" s="3"/>
      <c r="Y49" s="3"/>
      <c r="Z49" s="3"/>
      <c r="AA49" s="3"/>
      <c r="AB49" s="3"/>
      <c r="AC49" s="3"/>
      <c r="AD49" s="3"/>
      <c r="AE49" s="30"/>
      <c r="AF49" s="3"/>
      <c r="AG49" s="29"/>
      <c r="AH49" s="3"/>
      <c r="AI49" s="3"/>
      <c r="AJ49" s="3"/>
      <c r="AK49" s="3"/>
      <c r="AL49" s="3"/>
      <c r="AM49" s="3"/>
      <c r="AN49" s="3"/>
      <c r="AO49" s="3"/>
      <c r="AP49" s="30"/>
      <c r="AQ49" s="3"/>
      <c r="AR49" s="3"/>
    </row>
    <row r="50" spans="1:44" ht="20.100000000000001" customHeight="1">
      <c r="A50" s="3"/>
      <c r="B50" s="168" t="s">
        <v>83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70"/>
      <c r="U50" s="3"/>
      <c r="V50" s="137"/>
      <c r="W50" s="138"/>
      <c r="X50" s="138"/>
      <c r="Y50" s="138"/>
      <c r="Z50" s="138"/>
      <c r="AA50" s="138"/>
      <c r="AB50" s="138"/>
      <c r="AC50" s="138"/>
      <c r="AD50" s="138"/>
      <c r="AE50" s="139"/>
      <c r="AF50" s="31"/>
      <c r="AG50" s="137"/>
      <c r="AH50" s="138"/>
      <c r="AI50" s="138"/>
      <c r="AJ50" s="138"/>
      <c r="AK50" s="138"/>
      <c r="AL50" s="138"/>
      <c r="AM50" s="138"/>
      <c r="AN50" s="138"/>
      <c r="AO50" s="138"/>
      <c r="AP50" s="139"/>
      <c r="AQ50" s="3"/>
      <c r="AR50" s="3"/>
    </row>
    <row r="51" spans="1:44" ht="20.100000000000001" customHeight="1">
      <c r="A51" s="3"/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6"/>
      <c r="U51" s="3"/>
      <c r="V51" s="15"/>
      <c r="W51" s="16"/>
      <c r="X51" s="16"/>
      <c r="Y51" s="16"/>
      <c r="Z51" s="16"/>
      <c r="AA51" s="16"/>
      <c r="AB51" s="16"/>
      <c r="AC51" s="16"/>
      <c r="AD51" s="16"/>
      <c r="AE51" s="17"/>
      <c r="AF51" s="16"/>
      <c r="AG51" s="15"/>
      <c r="AH51" s="16"/>
      <c r="AI51" s="16"/>
      <c r="AJ51" s="16"/>
      <c r="AK51" s="16"/>
      <c r="AL51" s="16"/>
      <c r="AM51" s="16"/>
      <c r="AN51" s="16"/>
      <c r="AO51" s="16"/>
      <c r="AP51" s="17"/>
      <c r="AQ51" s="3"/>
      <c r="AR51" s="3"/>
    </row>
    <row r="52" spans="1:44" ht="20.100000000000001" customHeight="1">
      <c r="A52" s="3"/>
      <c r="B52" s="176" t="s">
        <v>84</v>
      </c>
      <c r="C52" s="177"/>
      <c r="D52" s="177"/>
      <c r="E52" s="197" t="s">
        <v>85</v>
      </c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8"/>
      <c r="U52" s="3"/>
      <c r="V52" s="157"/>
      <c r="W52" s="158"/>
      <c r="X52" s="158"/>
      <c r="Y52" s="158"/>
      <c r="Z52" s="158"/>
      <c r="AA52" s="158"/>
      <c r="AB52" s="158"/>
      <c r="AC52" s="158"/>
      <c r="AD52" s="158"/>
      <c r="AE52" s="159"/>
      <c r="AF52" s="16"/>
      <c r="AG52" s="180"/>
      <c r="AH52" s="181"/>
      <c r="AI52" s="181"/>
      <c r="AJ52" s="181"/>
      <c r="AK52" s="181"/>
      <c r="AL52" s="181"/>
      <c r="AM52" s="181"/>
      <c r="AN52" s="181"/>
      <c r="AO52" s="181"/>
      <c r="AP52" s="182"/>
      <c r="AQ52" s="3"/>
      <c r="AR52" s="3"/>
    </row>
    <row r="53" spans="1:44" ht="20.100000000000001" customHeight="1">
      <c r="A53" s="3"/>
      <c r="B53" s="128" t="s">
        <v>86</v>
      </c>
      <c r="C53" s="129"/>
      <c r="D53" s="129"/>
      <c r="E53" s="197" t="s">
        <v>87</v>
      </c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8"/>
      <c r="U53" s="3"/>
      <c r="V53" s="157"/>
      <c r="W53" s="158"/>
      <c r="X53" s="158"/>
      <c r="Y53" s="158"/>
      <c r="Z53" s="158"/>
      <c r="AA53" s="158"/>
      <c r="AB53" s="158"/>
      <c r="AC53" s="158"/>
      <c r="AD53" s="158"/>
      <c r="AE53" s="159"/>
      <c r="AF53" s="16"/>
      <c r="AG53" s="160"/>
      <c r="AH53" s="161"/>
      <c r="AI53" s="161"/>
      <c r="AJ53" s="161"/>
      <c r="AK53" s="161"/>
      <c r="AL53" s="161"/>
      <c r="AM53" s="161"/>
      <c r="AN53" s="161"/>
      <c r="AO53" s="161"/>
      <c r="AP53" s="162"/>
      <c r="AQ53" s="3"/>
      <c r="AR53" s="3"/>
    </row>
    <row r="54" spans="1:44" ht="20.100000000000001" customHeight="1">
      <c r="A54" s="3"/>
      <c r="B54" s="128" t="s">
        <v>88</v>
      </c>
      <c r="C54" s="129"/>
      <c r="D54" s="129"/>
      <c r="E54" s="166" t="s">
        <v>89</v>
      </c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7"/>
      <c r="U54" s="3"/>
      <c r="V54" s="160"/>
      <c r="W54" s="161"/>
      <c r="X54" s="161"/>
      <c r="Y54" s="161"/>
      <c r="Z54" s="161"/>
      <c r="AA54" s="161"/>
      <c r="AB54" s="161"/>
      <c r="AC54" s="161"/>
      <c r="AD54" s="161"/>
      <c r="AE54" s="162"/>
      <c r="AF54" s="16"/>
      <c r="AG54" s="160"/>
      <c r="AH54" s="161"/>
      <c r="AI54" s="161"/>
      <c r="AJ54" s="161"/>
      <c r="AK54" s="161"/>
      <c r="AL54" s="161"/>
      <c r="AM54" s="161"/>
      <c r="AN54" s="161"/>
      <c r="AO54" s="161"/>
      <c r="AP54" s="162"/>
      <c r="AQ54" s="3"/>
      <c r="AR54" s="3"/>
    </row>
    <row r="55" spans="1:44" ht="20.100000000000001" customHeight="1">
      <c r="A55" s="3"/>
      <c r="B55" s="128"/>
      <c r="C55" s="129"/>
      <c r="D55" s="129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7"/>
      <c r="U55" s="3"/>
      <c r="V55" s="157"/>
      <c r="W55" s="158"/>
      <c r="X55" s="158"/>
      <c r="Y55" s="158"/>
      <c r="Z55" s="158"/>
      <c r="AA55" s="158"/>
      <c r="AB55" s="158"/>
      <c r="AC55" s="158"/>
      <c r="AD55" s="158"/>
      <c r="AE55" s="159"/>
      <c r="AF55" s="16"/>
      <c r="AG55" s="160"/>
      <c r="AH55" s="161"/>
      <c r="AI55" s="161"/>
      <c r="AJ55" s="161"/>
      <c r="AK55" s="161"/>
      <c r="AL55" s="161"/>
      <c r="AM55" s="161"/>
      <c r="AN55" s="161"/>
      <c r="AO55" s="161"/>
      <c r="AP55" s="162"/>
      <c r="AQ55" s="3"/>
      <c r="AR55" s="3"/>
    </row>
    <row r="56" spans="1:44" ht="20.100000000000001" customHeight="1">
      <c r="A56" s="3"/>
      <c r="B56" s="176" t="s">
        <v>90</v>
      </c>
      <c r="C56" s="177"/>
      <c r="D56" s="177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6"/>
      <c r="U56" s="3"/>
      <c r="V56" s="157"/>
      <c r="W56" s="158"/>
      <c r="X56" s="158"/>
      <c r="Y56" s="158"/>
      <c r="Z56" s="158"/>
      <c r="AA56" s="158"/>
      <c r="AB56" s="158"/>
      <c r="AC56" s="158"/>
      <c r="AD56" s="158"/>
      <c r="AE56" s="159"/>
      <c r="AF56" s="16"/>
      <c r="AG56" s="160"/>
      <c r="AH56" s="161"/>
      <c r="AI56" s="161"/>
      <c r="AJ56" s="161"/>
      <c r="AK56" s="161"/>
      <c r="AL56" s="161"/>
      <c r="AM56" s="161"/>
      <c r="AN56" s="161"/>
      <c r="AO56" s="161"/>
      <c r="AP56" s="162"/>
      <c r="AQ56" s="3"/>
      <c r="AR56" s="3"/>
    </row>
    <row r="57" spans="1:44" ht="20.100000000000001" customHeight="1">
      <c r="A57" s="3"/>
      <c r="B57" s="176"/>
      <c r="C57" s="177"/>
      <c r="D57" s="177"/>
      <c r="E57" s="163" t="str">
        <f>HYPERLINK("https://www.supersociedades.gov.co/documents/107391/648008/06_NormogramaAnalisisEconomicoRiesgo.xls/c7b5d0fe-d3b9-85c0-e8c0-888e5546c960?t=1662499935008","Normograma")</f>
        <v>Normograma</v>
      </c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V57" s="15"/>
      <c r="W57" s="16"/>
      <c r="X57" s="16"/>
      <c r="Y57" s="16"/>
      <c r="Z57" s="16"/>
      <c r="AA57" s="16"/>
      <c r="AB57" s="16"/>
      <c r="AC57" s="16"/>
      <c r="AD57" s="16"/>
      <c r="AE57" s="17"/>
      <c r="AF57" s="16"/>
      <c r="AG57" s="160"/>
      <c r="AH57" s="161"/>
      <c r="AI57" s="161"/>
      <c r="AJ57" s="161"/>
      <c r="AK57" s="161"/>
      <c r="AL57" s="161"/>
      <c r="AM57" s="161"/>
      <c r="AN57" s="161"/>
      <c r="AO57" s="161"/>
      <c r="AP57" s="162"/>
      <c r="AQ57" s="3"/>
      <c r="AR57" s="3"/>
    </row>
    <row r="58" spans="1:44" ht="20.100000000000001" customHeight="1" thickBot="1">
      <c r="A58" s="3"/>
      <c r="B58" s="178"/>
      <c r="C58" s="179"/>
      <c r="D58" s="179"/>
      <c r="E58" s="4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5"/>
      <c r="U58" s="3"/>
      <c r="V58" s="29"/>
      <c r="W58" s="3"/>
      <c r="X58" s="3"/>
      <c r="Y58" s="3"/>
      <c r="Z58" s="3"/>
      <c r="AA58" s="3"/>
      <c r="AB58" s="3"/>
      <c r="AC58" s="3"/>
      <c r="AD58" s="3"/>
      <c r="AE58" s="30"/>
      <c r="AF58" s="3"/>
      <c r="AG58" s="29"/>
      <c r="AH58" s="3"/>
      <c r="AI58" s="3"/>
      <c r="AJ58" s="3"/>
      <c r="AK58" s="3"/>
      <c r="AL58" s="3"/>
      <c r="AM58" s="3"/>
      <c r="AN58" s="3"/>
      <c r="AO58" s="3"/>
      <c r="AP58" s="30"/>
      <c r="AQ58" s="3"/>
      <c r="AR58" s="3"/>
    </row>
    <row r="59" spans="1:44" ht="20.100000000000001" customHeight="1" thickBo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29"/>
      <c r="W59" s="3"/>
      <c r="X59" s="3"/>
      <c r="Y59" s="3"/>
      <c r="Z59" s="3"/>
      <c r="AA59" s="3"/>
      <c r="AB59" s="3"/>
      <c r="AC59" s="3"/>
      <c r="AD59" s="3"/>
      <c r="AE59" s="30"/>
      <c r="AF59" s="3"/>
      <c r="AG59" s="29"/>
      <c r="AH59" s="3"/>
      <c r="AI59" s="3"/>
      <c r="AJ59" s="3"/>
      <c r="AK59" s="154"/>
      <c r="AL59" s="154"/>
      <c r="AM59" s="154"/>
      <c r="AN59" s="154"/>
      <c r="AO59" s="3"/>
      <c r="AP59" s="30"/>
    </row>
    <row r="60" spans="1:44" ht="20.100000000000001" customHeight="1">
      <c r="A60" s="3"/>
      <c r="B60" s="140" t="s">
        <v>91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2"/>
      <c r="U60" s="3"/>
      <c r="V60" s="29"/>
      <c r="W60" s="3"/>
      <c r="X60" s="3"/>
      <c r="Y60" s="3"/>
      <c r="Z60" s="3"/>
      <c r="AA60" s="3"/>
      <c r="AB60" s="3"/>
      <c r="AC60" s="3"/>
      <c r="AD60" s="3"/>
      <c r="AE60" s="30"/>
      <c r="AF60" s="3"/>
      <c r="AG60" s="29"/>
      <c r="AH60" s="3"/>
      <c r="AI60" s="3"/>
      <c r="AJ60" s="3"/>
      <c r="AK60" s="154"/>
      <c r="AL60" s="154"/>
      <c r="AM60" s="154"/>
      <c r="AN60" s="154"/>
      <c r="AO60" s="3"/>
      <c r="AP60" s="30"/>
    </row>
    <row r="61" spans="1:44" ht="20.100000000000001" customHeight="1">
      <c r="A61" s="3"/>
      <c r="B61" s="119" t="s">
        <v>92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1"/>
      <c r="U61" s="3"/>
      <c r="V61" s="29"/>
      <c r="W61" s="3"/>
      <c r="X61" s="3"/>
      <c r="Y61" s="3"/>
      <c r="Z61" s="3"/>
      <c r="AA61" s="3"/>
      <c r="AB61" s="3"/>
      <c r="AC61" s="3"/>
      <c r="AD61" s="3"/>
      <c r="AE61" s="30"/>
      <c r="AF61" s="3"/>
      <c r="AG61" s="29"/>
      <c r="AH61" s="3"/>
      <c r="AI61" s="3"/>
      <c r="AJ61" s="3"/>
      <c r="AK61" s="57"/>
      <c r="AL61" s="57"/>
      <c r="AM61" s="57"/>
      <c r="AN61" s="57"/>
      <c r="AO61" s="3"/>
      <c r="AP61" s="30"/>
    </row>
    <row r="62" spans="1:44" ht="20.100000000000001" customHeight="1" thickBot="1">
      <c r="A62" s="3"/>
      <c r="B62" s="188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3"/>
      <c r="V62" s="33"/>
      <c r="W62" s="32"/>
      <c r="X62" s="32"/>
      <c r="Y62" s="32"/>
      <c r="Z62" s="32"/>
      <c r="AA62" s="32"/>
      <c r="AB62" s="32"/>
      <c r="AC62" s="32"/>
      <c r="AD62" s="32"/>
      <c r="AE62" s="34"/>
      <c r="AF62" s="3"/>
      <c r="AG62" s="33"/>
      <c r="AH62" s="32"/>
      <c r="AI62" s="32"/>
      <c r="AJ62" s="32"/>
      <c r="AK62" s="32"/>
      <c r="AL62" s="32"/>
      <c r="AM62" s="32"/>
      <c r="AN62" s="32"/>
      <c r="AO62" s="32"/>
      <c r="AP62" s="34"/>
    </row>
    <row r="71" spans="22:31"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</row>
    <row r="72" spans="22:31"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</row>
    <row r="73" spans="22:31"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</row>
    <row r="74" spans="22:31"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</row>
    <row r="75" spans="22:31"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</row>
    <row r="76" spans="22:31"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</row>
  </sheetData>
  <mergeCells count="152">
    <mergeCell ref="B61:T62"/>
    <mergeCell ref="B55:D55"/>
    <mergeCell ref="V55:AE55"/>
    <mergeCell ref="B60:T60"/>
    <mergeCell ref="B46:K46"/>
    <mergeCell ref="M46:T46"/>
    <mergeCell ref="B47:K47"/>
    <mergeCell ref="M47:T47"/>
    <mergeCell ref="B51:T51"/>
    <mergeCell ref="B50:T50"/>
    <mergeCell ref="V50:AE50"/>
    <mergeCell ref="V45:AE46"/>
    <mergeCell ref="V47:AE48"/>
    <mergeCell ref="E52:T52"/>
    <mergeCell ref="E53:T53"/>
    <mergeCell ref="E55:T55"/>
    <mergeCell ref="AG55:AP55"/>
    <mergeCell ref="V33:AE33"/>
    <mergeCell ref="AG33:AP33"/>
    <mergeCell ref="B43:I43"/>
    <mergeCell ref="AG38:AP38"/>
    <mergeCell ref="B56:D58"/>
    <mergeCell ref="B53:D53"/>
    <mergeCell ref="B52:D52"/>
    <mergeCell ref="V52:AE52"/>
    <mergeCell ref="AG52:AP52"/>
    <mergeCell ref="V40:AE40"/>
    <mergeCell ref="V38:AE39"/>
    <mergeCell ref="V36:AE37"/>
    <mergeCell ref="V41:AE42"/>
    <mergeCell ref="V43:AE44"/>
    <mergeCell ref="AG53:AP53"/>
    <mergeCell ref="AA30:AH30"/>
    <mergeCell ref="AI30:AP30"/>
    <mergeCell ref="V76:AE76"/>
    <mergeCell ref="V71:AE71"/>
    <mergeCell ref="AG37:AP37"/>
    <mergeCell ref="J42:T42"/>
    <mergeCell ref="V73:AE73"/>
    <mergeCell ref="V74:AE74"/>
    <mergeCell ref="AG36:AP36"/>
    <mergeCell ref="AG48:AP48"/>
    <mergeCell ref="AK59:AN59"/>
    <mergeCell ref="V72:AE72"/>
    <mergeCell ref="AG40:AP40"/>
    <mergeCell ref="AK60:AN60"/>
    <mergeCell ref="E56:T56"/>
    <mergeCell ref="V56:AE56"/>
    <mergeCell ref="AG56:AP56"/>
    <mergeCell ref="E57:T57"/>
    <mergeCell ref="V53:AE53"/>
    <mergeCell ref="AG57:AP57"/>
    <mergeCell ref="F58:T58"/>
    <mergeCell ref="E54:T54"/>
    <mergeCell ref="V54:AE54"/>
    <mergeCell ref="AG54:AP54"/>
    <mergeCell ref="B29:G29"/>
    <mergeCell ref="H29:O29"/>
    <mergeCell ref="P29:R29"/>
    <mergeCell ref="S29:Z29"/>
    <mergeCell ref="AA29:AH29"/>
    <mergeCell ref="AI29:AP29"/>
    <mergeCell ref="V75:AE75"/>
    <mergeCell ref="B30:G30"/>
    <mergeCell ref="H30:O30"/>
    <mergeCell ref="P30:R30"/>
    <mergeCell ref="S30:Z30"/>
    <mergeCell ref="AG39:AP39"/>
    <mergeCell ref="B40:T40"/>
    <mergeCell ref="B41:I41"/>
    <mergeCell ref="J41:T41"/>
    <mergeCell ref="B42:I42"/>
    <mergeCell ref="B34:T39"/>
    <mergeCell ref="V34:AE35"/>
    <mergeCell ref="B54:D54"/>
    <mergeCell ref="B44:I44"/>
    <mergeCell ref="J44:T44"/>
    <mergeCell ref="AG35:AP35"/>
    <mergeCell ref="AG50:AP50"/>
    <mergeCell ref="B33:T33"/>
    <mergeCell ref="B27:G27"/>
    <mergeCell ref="H27:O27"/>
    <mergeCell ref="P27:R27"/>
    <mergeCell ref="S27:Z27"/>
    <mergeCell ref="AA27:AH27"/>
    <mergeCell ref="AI27:AP27"/>
    <mergeCell ref="B28:G28"/>
    <mergeCell ref="H28:O28"/>
    <mergeCell ref="P28:R28"/>
    <mergeCell ref="S28:Z28"/>
    <mergeCell ref="AA28:AH28"/>
    <mergeCell ref="AI28:AP28"/>
    <mergeCell ref="AA24:AH24"/>
    <mergeCell ref="AI24:AP24"/>
    <mergeCell ref="B25:G25"/>
    <mergeCell ref="H25:O25"/>
    <mergeCell ref="P25:R25"/>
    <mergeCell ref="S25:Z25"/>
    <mergeCell ref="AA25:AH25"/>
    <mergeCell ref="AI25:AP25"/>
    <mergeCell ref="B26:G26"/>
    <mergeCell ref="H26:O26"/>
    <mergeCell ref="P26:R26"/>
    <mergeCell ref="S26:Z26"/>
    <mergeCell ref="AA26:AH26"/>
    <mergeCell ref="AI26:AP26"/>
    <mergeCell ref="B10:AC10"/>
    <mergeCell ref="AE10:AP10"/>
    <mergeCell ref="B31:G31"/>
    <mergeCell ref="H31:O31"/>
    <mergeCell ref="P31:R31"/>
    <mergeCell ref="S31:Z31"/>
    <mergeCell ref="AA31:AH31"/>
    <mergeCell ref="AI31:AP31"/>
    <mergeCell ref="B23:G23"/>
    <mergeCell ref="H23:O23"/>
    <mergeCell ref="P23:R23"/>
    <mergeCell ref="S23:Z23"/>
    <mergeCell ref="AA23:AH23"/>
    <mergeCell ref="AI23:AP23"/>
    <mergeCell ref="B22:G22"/>
    <mergeCell ref="H22:O22"/>
    <mergeCell ref="P22:R22"/>
    <mergeCell ref="S22:Z22"/>
    <mergeCell ref="AA22:AH22"/>
    <mergeCell ref="AI22:AP22"/>
    <mergeCell ref="B24:G24"/>
    <mergeCell ref="H24:O24"/>
    <mergeCell ref="P24:R24"/>
    <mergeCell ref="S24:Z24"/>
    <mergeCell ref="B1:F4"/>
    <mergeCell ref="G1:AJ1"/>
    <mergeCell ref="AK1:AP1"/>
    <mergeCell ref="B7:AC7"/>
    <mergeCell ref="AE7:AP7"/>
    <mergeCell ref="B8:AC8"/>
    <mergeCell ref="AE8:AP8"/>
    <mergeCell ref="G2:AJ2"/>
    <mergeCell ref="AK2:AP2"/>
    <mergeCell ref="G3:AJ3"/>
    <mergeCell ref="AK3:AP3"/>
    <mergeCell ref="G4:AJ4"/>
    <mergeCell ref="AK4:AP4"/>
    <mergeCell ref="B11:AC19"/>
    <mergeCell ref="AE11:AP11"/>
    <mergeCell ref="AE12:AP12"/>
    <mergeCell ref="AE13:AP13"/>
    <mergeCell ref="AE14:AP14"/>
    <mergeCell ref="AE15:AP15"/>
    <mergeCell ref="AE16:AP16"/>
    <mergeCell ref="AE17:AP17"/>
    <mergeCell ref="AE18:AP18"/>
  </mergeCells>
  <hyperlinks>
    <hyperlink ref="F56:U56" r:id="rId1" display="Normograma " xr:uid="{00000000-0004-0000-0000-000000000000}"/>
  </hyperlinks>
  <pageMargins left="0.23622047244094491" right="0.23622047244094491" top="0.74803149606299213" bottom="0.74803149606299213" header="0.31496062992125984" footer="0.31496062992125984"/>
  <pageSetup scale="58" orientation="landscape" r:id="rId2"/>
  <rowBreaks count="2" manualBreakCount="2">
    <brk id="26" min="1" max="41" man="1"/>
    <brk id="31" min="1" max="41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D7C6CE-7B2E-49CC-92FC-5C87A1D40726}"/>
</file>

<file path=customXml/itemProps2.xml><?xml version="1.0" encoding="utf-8"?>
<ds:datastoreItem xmlns:ds="http://schemas.openxmlformats.org/officeDocument/2006/customXml" ds:itemID="{FD0C3E6E-3BB9-43D2-997B-9DA8C9E2C23C}"/>
</file>

<file path=customXml/itemProps3.xml><?xml version="1.0" encoding="utf-8"?>
<ds:datastoreItem xmlns:ds="http://schemas.openxmlformats.org/officeDocument/2006/customXml" ds:itemID="{279BC860-7356-46B5-B842-8D06050035F1}"/>
</file>

<file path=customXml/itemProps4.xml><?xml version="1.0" encoding="utf-8"?>
<ds:datastoreItem xmlns:ds="http://schemas.openxmlformats.org/officeDocument/2006/customXml" ds:itemID="{13603FD0-4D7F-45E8-B582-FE274537A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Análisis Económico y de Riesgos</dc:title>
  <dc:subject/>
  <dc:creator>Usuario Reuniones</dc:creator>
  <cp:keywords/>
  <dc:description/>
  <cp:lastModifiedBy>Wasxinton Ferney Ordoñez Baez</cp:lastModifiedBy>
  <cp:revision/>
  <dcterms:created xsi:type="dcterms:W3CDTF">2017-08-23T14:43:35Z</dcterms:created>
  <dcterms:modified xsi:type="dcterms:W3CDTF">2022-11-09T22:32:43Z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entarios">
    <vt:lpwstr/>
  </property>
  <property fmtid="{D5CDD505-2E9C-101B-9397-08002B2CF9AE}" pid="3" name="Fase">
    <vt:lpwstr>a. Ficha Téncnica</vt:lpwstr>
  </property>
  <property fmtid="{D5CDD505-2E9C-101B-9397-08002B2CF9AE}" pid="4" name="IconOverlay">
    <vt:lpwstr/>
  </property>
  <property fmtid="{D5CDD505-2E9C-101B-9397-08002B2CF9AE}" pid="5" name="ContentTypeId">
    <vt:lpwstr>0x0101006862ECDC0603A64CA134393933E70A74</vt:lpwstr>
  </property>
  <property fmtid="{D5CDD505-2E9C-101B-9397-08002B2CF9AE}" pid="6" name="_dlc_DocIdItemGuid">
    <vt:lpwstr>805e171b-639a-4560-a8d4-758d66836475</vt:lpwstr>
  </property>
  <property fmtid="{D5CDD505-2E9C-101B-9397-08002B2CF9AE}" pid="7" name="eDOCS AutoSave">
    <vt:lpwstr/>
  </property>
  <property fmtid="{D5CDD505-2E9C-101B-9397-08002B2CF9AE}" pid="8" name="MediaServiceImageTags">
    <vt:lpwstr/>
  </property>
</Properties>
</file>