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sandoval\Downloads\"/>
    </mc:Choice>
  </mc:AlternateContent>
  <xr:revisionPtr revIDLastSave="0" documentId="13_ncr:1_{A332A76B-F257-4867-8852-EDB81FC23341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EnvioRadicaciones" sheetId="9" r:id="rId1"/>
    <sheet name="RegistroEnvio" sheetId="10" r:id="rId2"/>
    <sheet name="ConsumoPapel" sheetId="11" r:id="rId3"/>
    <sheet name="RegistroConsumo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2" l="1"/>
  <c r="D49" i="11"/>
  <c r="C10" i="12"/>
  <c r="C11" i="10"/>
  <c r="C10" i="10"/>
  <c r="M49" i="11"/>
  <c r="M47" i="9"/>
  <c r="J47" i="9"/>
  <c r="G47" i="9"/>
  <c r="K10" i="12" l="1"/>
  <c r="J10" i="12"/>
  <c r="H10" i="12"/>
  <c r="J49" i="11" s="1"/>
  <c r="F10" i="12"/>
  <c r="G49" i="11" s="1"/>
  <c r="A10" i="12"/>
  <c r="C8" i="12"/>
  <c r="B6" i="12"/>
  <c r="P50" i="11"/>
  <c r="O50" i="11"/>
  <c r="L50" i="11"/>
  <c r="I50" i="11"/>
  <c r="F50" i="11"/>
  <c r="C8" i="10"/>
  <c r="B11" i="10"/>
  <c r="B10" i="10"/>
  <c r="A10" i="10"/>
  <c r="B6" i="10"/>
  <c r="D10" i="10" l="1"/>
  <c r="D47" i="9" s="1"/>
  <c r="P48" i="9"/>
  <c r="O48" i="9"/>
  <c r="L48" i="9"/>
  <c r="I48" i="9"/>
  <c r="F48" i="9"/>
  <c r="K11" i="10"/>
  <c r="K10" i="10"/>
  <c r="L10" i="10" s="1"/>
  <c r="J10" i="10"/>
  <c r="H10" i="10"/>
  <c r="F10" i="10"/>
  <c r="P47" i="9" l="1"/>
  <c r="P4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Hoslander Adlai Saenz Barrera</author>
  </authors>
  <commentList>
    <comment ref="C18" authorId="0" shapeId="0" xr:uid="{EB8A6152-E0A7-4B62-A3A7-9AD16959DC97}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<sst xmlns="http://schemas.openxmlformats.org/spreadsheetml/2006/main" count="312" uniqueCount="160">
  <si>
    <t>PROCESO</t>
  </si>
  <si>
    <t>TIPO DE INDICADOR</t>
  </si>
  <si>
    <t>META</t>
  </si>
  <si>
    <t>FORMULACIÓN</t>
  </si>
  <si>
    <t>FRECUENCIA DE MEDICION</t>
  </si>
  <si>
    <t>NOMBRE DEL INDICADOR</t>
  </si>
  <si>
    <t>UNIDAD DE MEDIDA</t>
  </si>
  <si>
    <t>MEDICIÓN</t>
  </si>
  <si>
    <t>MES</t>
  </si>
  <si>
    <t>RESULTADO</t>
  </si>
  <si>
    <t>OBJETIVO ESTRATEGICO</t>
  </si>
  <si>
    <t>DEFINICIÓN DE LAS VARIABLES</t>
  </si>
  <si>
    <t>RANGO</t>
  </si>
  <si>
    <t>VERDE</t>
  </si>
  <si>
    <t>AMARILLO</t>
  </si>
  <si>
    <t>ROJO</t>
  </si>
  <si>
    <t>DATOS DE LAS VARIABLES</t>
  </si>
  <si>
    <t>FUENTE</t>
  </si>
  <si>
    <t>RESPONSABLE</t>
  </si>
  <si>
    <t>DATOS</t>
  </si>
  <si>
    <t>NOMBRE DE LA VARIABLE</t>
  </si>
  <si>
    <t>FRECUENCIA DE SEGUIMIENTO</t>
  </si>
  <si>
    <t>PROMEDIO</t>
  </si>
  <si>
    <t>OBJETIVO DEL INDICADOR</t>
  </si>
  <si>
    <t>COMO SE MIDE EL INDICADOR</t>
  </si>
  <si>
    <t>PROCESOS</t>
  </si>
  <si>
    <t>ANALISIS FINANCIERO Y CONTABLE</t>
  </si>
  <si>
    <t>REGIMEN CAMBIARIO</t>
  </si>
  <si>
    <t>LIQUIDACIÓN JUDICIAL</t>
  </si>
  <si>
    <t>INTERVENCIÓN</t>
  </si>
  <si>
    <t>PROCESOS ESPECIALES</t>
  </si>
  <si>
    <t>EVALUACIÓN Y CONTROL</t>
  </si>
  <si>
    <t>INVESTIGACIONES ADMINISTRATIVAS</t>
  </si>
  <si>
    <t>ACTUACIONES Y AUTORIZACIONES ADMINISTRATIVAS</t>
  </si>
  <si>
    <t>SUPERINTENDENCIA DE SOCIEDADES</t>
  </si>
  <si>
    <t>Codigo: GC-F-006</t>
  </si>
  <si>
    <t>SISTEMA DE GESTIÓN INTEGRADO</t>
  </si>
  <si>
    <t>PROCESO: GESTIÓN INTEGRAL</t>
  </si>
  <si>
    <t>FORMATO: HOJA DE VIDA INDICADORES</t>
  </si>
  <si>
    <t>Pagina 1 de 1</t>
  </si>
  <si>
    <t>LIDER DEL PROCESO
(cargo)</t>
  </si>
  <si>
    <t>PERIODO DE ANALISIS</t>
  </si>
  <si>
    <t>HOJA DE VIDA DE INDICADORES</t>
  </si>
  <si>
    <t>ACCIÓN CORRECTIVA</t>
  </si>
  <si>
    <t xml:space="preserve">           </t>
  </si>
  <si>
    <t>ANUAL</t>
  </si>
  <si>
    <t>SEMESTRAL</t>
  </si>
  <si>
    <t>TRIMESTRAL</t>
  </si>
  <si>
    <t>CUATRIMESTRAL</t>
  </si>
  <si>
    <t>BIMESTRAL</t>
  </si>
  <si>
    <t>MENSUAL</t>
  </si>
  <si>
    <t>Contar con empresas competitivas, productivas y perdurables</t>
  </si>
  <si>
    <t>AÑO</t>
  </si>
  <si>
    <t>ACCIÓN A TOMAR</t>
  </si>
  <si>
    <t>NINGUNA</t>
  </si>
  <si>
    <t>SISTEMA DE GESTION INTEGRADO</t>
  </si>
  <si>
    <t>PROCESO:  GESTION INTEGRAL</t>
  </si>
  <si>
    <t>FORMATO: DATOS INDICADORES PROCESOS</t>
  </si>
  <si>
    <t>GRUPO</t>
  </si>
  <si>
    <t>TOTAL</t>
  </si>
  <si>
    <t>OBSERVACIONES</t>
  </si>
  <si>
    <t>RECUPERACIÓN EMPRESARIAL</t>
  </si>
  <si>
    <t>PROCESOS SOCIETARIOS</t>
  </si>
  <si>
    <t>PROCESOS PARALELOS A LA INSOLVENCIA</t>
  </si>
  <si>
    <t>No aplica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</si>
  <si>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</si>
  <si>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</si>
  <si>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</si>
  <si>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</si>
  <si>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</si>
  <si>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</si>
  <si>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</si>
  <si>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</si>
  <si>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</si>
  <si>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</si>
  <si>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</si>
  <si>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</si>
  <si>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GESTION ESTRATEGICA</t>
  </si>
  <si>
    <t xml:space="preserve">GESTION INTEGRAL </t>
  </si>
  <si>
    <t>GESTION COMUNICACIONES</t>
  </si>
  <si>
    <t>GESTION JUDICIAL</t>
  </si>
  <si>
    <t>GESTION DE INFORMACION EMPRESARIAL</t>
  </si>
  <si>
    <t>ANALISIS ECONOMICO Y DE RIESGO</t>
  </si>
  <si>
    <t>GESTION CONTRACTUAL</t>
  </si>
  <si>
    <t>GESTION DOCUMENTAL</t>
  </si>
  <si>
    <t>GESTION FINANCIERA Y CONTABLE</t>
  </si>
  <si>
    <t>GESTION DE INFRAESTRUCTURA FISICA</t>
  </si>
  <si>
    <t>GESTION DEL TALENTO HUMANO</t>
  </si>
  <si>
    <t>ATENCION AL CIUDADANO</t>
  </si>
  <si>
    <t>GESTION DE INFRAESTRUCTURA Y TECNOLOGIAS DE INFORMACION</t>
  </si>
  <si>
    <t>CONTROL DISCIPLINARIO</t>
  </si>
  <si>
    <t>Contribuir a la preservación del orden público económico</t>
  </si>
  <si>
    <t>Entre 65% y 80%</t>
  </si>
  <si>
    <t>Mayor a 80%</t>
  </si>
  <si>
    <t>Menor a 65%</t>
  </si>
  <si>
    <t>TRIMESTRE I</t>
  </si>
  <si>
    <t>TRIMESTRE II</t>
  </si>
  <si>
    <t>TRIMESTRE III</t>
  </si>
  <si>
    <t>TRIMESTRE IV</t>
  </si>
  <si>
    <t>Análisis Trimestre 1:</t>
  </si>
  <si>
    <t>Análisis Trimestre 2:</t>
  </si>
  <si>
    <t>Análisis Trimestre 3:</t>
  </si>
  <si>
    <t>Análisis Trimestre 4:</t>
  </si>
  <si>
    <t>PORCENTAJE</t>
  </si>
  <si>
    <t>Código: GC-F-006</t>
  </si>
  <si>
    <t>Versión 004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</si>
  <si>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</si>
  <si>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</si>
  <si>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</si>
  <si>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</si>
  <si>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</si>
  <si>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GESTION DE APOYO JUDICIAL</t>
  </si>
  <si>
    <t>TIPO DE ACCION</t>
  </si>
  <si>
    <t>Fecha: 14 de junio de 2019</t>
  </si>
  <si>
    <t>Version: 004</t>
  </si>
  <si>
    <t>CONCILIACIÓN Y ARBITRAJE</t>
  </si>
  <si>
    <t>2019-2022</t>
  </si>
  <si>
    <t>Histórico de objetivos estratégicos</t>
  </si>
  <si>
    <t>Promover la adopción de prácticas empresariales, responsables y sostenibles que contribuyan al desarrollo social, ambiental y económico en las empresas y los diferentes grupos de interés</t>
  </si>
  <si>
    <t>Generar un equilibrio presupuestal sólido, mediante procesos de planificación y ejecución financiera eficiente, que apoyen la medición de resultados y la toma de decisiones basada en evidencia</t>
  </si>
  <si>
    <t>Facilitar la experiencia de los usuarios frente a los servicios que presta la Entidad</t>
  </si>
  <si>
    <t>Posicionar a la Superintendencia de Sociedades en la mente de sus grupos de interés</t>
  </si>
  <si>
    <t xml:space="preserve">Utilizar y apropiar nuevas tecnologías de la información para fortalecer la gestión institucional </t>
  </si>
  <si>
    <t>Consolidar el modelo de gestión del conocimiento y la innovación</t>
  </si>
  <si>
    <t>Fortalecer entornos de trabajo adaptables a las nuevas realidades que buscan el equilibrio de la vida personal, familiar y laboral, promoviendo mecanismos de inclusión social y espacios colaborativos</t>
  </si>
  <si>
    <t>}</t>
  </si>
  <si>
    <t>GRÁFICA DE INDICADOR</t>
  </si>
  <si>
    <t>Eficacia</t>
  </si>
  <si>
    <t>Cumplimiento en el Proceso de radicación por WebMaster</t>
  </si>
  <si>
    <t>Garantizar que los documentos y/o correos que ingresan a travès de la webmaster se radiquen.</t>
  </si>
  <si>
    <t>Cantidad de correos electrónicos radicados   * 100%
Total de correos electrónicos allegados a traves de la webmaster en el periodo evaluado</t>
  </si>
  <si>
    <r>
      <rPr>
        <u/>
        <sz val="10"/>
        <rFont val="Verdana"/>
        <family val="2"/>
      </rPr>
      <t xml:space="preserve">Número de correos electrónicos radicados: </t>
    </r>
    <r>
      <rPr>
        <sz val="10"/>
        <rFont val="Verdana"/>
        <family val="2"/>
      </rPr>
      <t xml:space="preserve">Cantidad de correos que son radicados diariamente por el correo electrónico.
</t>
    </r>
    <r>
      <rPr>
        <u/>
        <sz val="10"/>
        <rFont val="Verdana"/>
        <family val="2"/>
      </rPr>
      <t>Total de correos electrónicos allegados a través de la webmaster en el periodo evaluado:</t>
    </r>
    <r>
      <rPr>
        <sz val="10"/>
        <rFont val="Verdana"/>
        <family val="2"/>
      </rPr>
      <t xml:space="preserve"> Cantidad de correos electronicos que ingresan para radicar diariamente a la webmaster.</t>
    </r>
  </si>
  <si>
    <t xml:space="preserve">Número de correos electrónicos radicados </t>
  </si>
  <si>
    <t>Total de correos electrónicos allegados a través de la webmaster en el periodo evaluado</t>
  </si>
  <si>
    <t>Correos Electrónicos</t>
  </si>
  <si>
    <t>COORDINADOR GRUPO GESTIÓN DOCUMENTAL</t>
  </si>
  <si>
    <t>Eficiencia</t>
  </si>
  <si>
    <t>CONSUMO DE PAPEL</t>
  </si>
  <si>
    <t>Medir el consumo de resmas de papel en la entidad para identificar los servidores  que presenten mayor consumo, en cumplimiento a la Directiva Presidencial 04 del 2012, la cual establece la eficiencia administrativa y lineamientos de la política cero papel en la administración pública.</t>
  </si>
  <si>
    <t>Número de resmas de papel consumidas en el mes</t>
  </si>
  <si>
    <r>
      <rPr>
        <u/>
        <sz val="10"/>
        <rFont val="Verdana"/>
        <family val="2"/>
      </rPr>
      <t>Número de resmas de papel consumidas en el mes:</t>
    </r>
    <r>
      <rPr>
        <sz val="10"/>
        <rFont val="Verdana"/>
        <family val="2"/>
      </rPr>
      <t xml:space="preserve"> mediante informe remitido por la empresa contratista: Corresponde a la cantidad de resmas de papel  que han utilizado los servidores en los diferentes  puntos de impresión, durante el período actual a la medición del indicador.</t>
    </r>
  </si>
  <si>
    <t>Menor o igual a 300</t>
  </si>
  <si>
    <t>Entre 251 y 300</t>
  </si>
  <si>
    <t>&gt; 251</t>
  </si>
  <si>
    <t>NÚMERO</t>
  </si>
  <si>
    <t>Número de resmas de papel consumidas en el periodo actual</t>
  </si>
  <si>
    <t>Informe entregado por contratista</t>
  </si>
  <si>
    <t>Coordinador Grupo Gestión Documental</t>
  </si>
  <si>
    <t>SECRETARIA GENERAL</t>
  </si>
  <si>
    <t>ANÁLISIS DE INFORMACIÓN</t>
  </si>
  <si>
    <t>Reporte gestor documental  y correo Dirección de Informática</t>
  </si>
  <si>
    <t>Durante el primer  trimestre  de 2025 se validad las solicitudes allegadas al buzón de webmaster y de acuerdo a la estadísticas presentadas se evidencia un cumplimiento de radicaciones generadas de un aproximado de 76 % tramitados; se evidencia que  en el mes de marzo hay un volumen alto de solicitudes allegadas,  debido a la recepción de requerimiento para dar  soporte para el cargue de los estados financieros.</t>
  </si>
  <si>
    <t>Durante el primer  trimestre  de 2025 se validad las solicitudes allegadas al buzón de webmaster y de acuerdo a la estadísticas presentadas se evidencia un cumplimiento de radicaciones generadas de un aproximado de 76 % tramitados; se evidencia en el mes de marzo un volumen alto de solicitudes allegadas debido a la recepción y soporte para el cargue de los estados financieros.</t>
  </si>
  <si>
    <t>Durante el trimestre de enero a marzo de 2025, se evidencia una totalidad de impresiones de 450  resmas de papel consumido. Las estadísticas presentadas corresponde a todos los documentos que imprimen las dependencia de la entidad.</t>
  </si>
  <si>
    <t xml:space="preserve">
Durante el trimestre de enero a marzo de 2025, se evidencia una totalidad de impresiones de 450  resmas de papel consumido. Las estadísticas presentadas corresponde a todos los documentos que imprimen las dependencia de la entidad.</t>
  </si>
  <si>
    <t>I Trimestre</t>
  </si>
  <si>
    <t>II Trimestre</t>
  </si>
  <si>
    <t>III Trimestre</t>
  </si>
  <si>
    <t>lV Trimestre</t>
  </si>
  <si>
    <r>
      <t xml:space="preserve">Hasta </t>
    </r>
    <r>
      <rPr>
        <b/>
        <sz val="10"/>
        <rFont val="Verdana"/>
        <family val="2"/>
      </rPr>
      <t>300</t>
    </r>
    <r>
      <rPr>
        <sz val="10"/>
        <rFont val="Verdana"/>
        <family val="2"/>
      </rPr>
      <t xml:space="preserve"> resmas al mes papel en la entidad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</si>
</sst>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Verdana"/>
      <family val="2"/>
    </font>
    <font>
      <sz val="10"/>
      <color theme="0"/>
      <name val="Verdana"/>
      <family val="2"/>
    </font>
    <font>
      <b/>
      <sz val="10"/>
      <color indexed="8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10"/>
      <color rgb="FFFF0000"/>
      <name val="Verdana"/>
      <family val="2"/>
    </font>
    <font>
      <b/>
      <sz val="14"/>
      <color indexed="9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b/>
      <sz val="18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4"/>
      <color indexed="8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62D46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2" fillId="23" borderId="4" applyNumberFormat="0" applyFont="0" applyAlignment="0" applyProtection="0"/>
    <xf numFmtId="9" fontId="18" fillId="0" borderId="0" applyFont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</cellStyleXfs>
  <cellXfs count="230">
    <xf numFmtId="0" fontId="0" fillId="0" borderId="0" xfId="0"/>
    <xf numFmtId="0" fontId="21" fillId="24" borderId="0" xfId="0" applyFont="1" applyFill="1" applyProtection="1">
      <protection locked="0"/>
    </xf>
    <xf numFmtId="0" fontId="22" fillId="24" borderId="0" xfId="0" applyFont="1" applyFill="1" applyProtection="1">
      <protection locked="0"/>
    </xf>
    <xf numFmtId="0" fontId="26" fillId="24" borderId="0" xfId="0" applyFont="1" applyFill="1" applyProtection="1">
      <protection locked="0"/>
    </xf>
    <xf numFmtId="0" fontId="28" fillId="24" borderId="9" xfId="32" applyFont="1" applyFill="1" applyBorder="1" applyProtection="1">
      <protection locked="0"/>
    </xf>
    <xf numFmtId="0" fontId="28" fillId="24" borderId="23" xfId="32" applyFont="1" applyFill="1" applyBorder="1" applyProtection="1">
      <protection locked="0"/>
    </xf>
    <xf numFmtId="0" fontId="28" fillId="24" borderId="25" xfId="32" applyFont="1" applyFill="1" applyBorder="1" applyProtection="1">
      <protection locked="0"/>
    </xf>
    <xf numFmtId="0" fontId="28" fillId="30" borderId="10" xfId="32" applyFont="1" applyFill="1" applyBorder="1" applyAlignment="1">
      <alignment horizontal="center" vertical="distributed" wrapText="1"/>
    </xf>
    <xf numFmtId="0" fontId="21" fillId="0" borderId="0" xfId="0" applyFont="1" applyProtection="1">
      <protection locked="0"/>
    </xf>
    <xf numFmtId="0" fontId="29" fillId="25" borderId="9" xfId="0" applyFont="1" applyFill="1" applyBorder="1" applyAlignment="1">
      <alignment horizontal="center" wrapText="1"/>
    </xf>
    <xf numFmtId="0" fontId="29" fillId="24" borderId="10" xfId="0" applyFont="1" applyFill="1" applyBorder="1" applyAlignment="1" applyProtection="1">
      <alignment horizontal="center"/>
      <protection locked="0"/>
    </xf>
    <xf numFmtId="0" fontId="28" fillId="24" borderId="11" xfId="0" applyFont="1" applyFill="1" applyBorder="1" applyAlignment="1" applyProtection="1">
      <alignment horizontal="center"/>
      <protection locked="0"/>
    </xf>
    <xf numFmtId="0" fontId="21" fillId="24" borderId="16" xfId="0" applyFont="1" applyFill="1" applyBorder="1" applyAlignment="1" applyProtection="1">
      <alignment vertical="center" wrapText="1"/>
      <protection locked="0"/>
    </xf>
    <xf numFmtId="0" fontId="29" fillId="24" borderId="16" xfId="0" applyFont="1" applyFill="1" applyBorder="1" applyAlignment="1" applyProtection="1">
      <alignment horizontal="center"/>
      <protection locked="0"/>
    </xf>
    <xf numFmtId="0" fontId="28" fillId="24" borderId="14" xfId="0" applyFont="1" applyFill="1" applyBorder="1" applyAlignment="1" applyProtection="1">
      <alignment horizontal="center"/>
      <protection locked="0"/>
    </xf>
    <xf numFmtId="0" fontId="28" fillId="24" borderId="0" xfId="0" applyFont="1" applyFill="1" applyAlignment="1" applyProtection="1">
      <alignment horizontal="center"/>
      <protection locked="0"/>
    </xf>
    <xf numFmtId="0" fontId="28" fillId="24" borderId="12" xfId="0" applyFont="1" applyFill="1" applyBorder="1" applyAlignment="1">
      <alignment horizontal="center"/>
    </xf>
    <xf numFmtId="0" fontId="28" fillId="24" borderId="11" xfId="0" applyFont="1" applyFill="1" applyBorder="1" applyAlignment="1">
      <alignment horizontal="center"/>
    </xf>
    <xf numFmtId="0" fontId="28" fillId="24" borderId="13" xfId="0" applyFont="1" applyFill="1" applyBorder="1" applyAlignment="1">
      <alignment horizontal="center"/>
    </xf>
    <xf numFmtId="0" fontId="29" fillId="24" borderId="15" xfId="32" applyFont="1" applyFill="1" applyBorder="1"/>
    <xf numFmtId="0" fontId="29" fillId="24" borderId="20" xfId="32" applyFont="1" applyFill="1" applyBorder="1" applyAlignment="1">
      <alignment horizontal="center"/>
    </xf>
    <xf numFmtId="0" fontId="29" fillId="24" borderId="22" xfId="32" applyFont="1" applyFill="1" applyBorder="1" applyAlignment="1">
      <alignment horizontal="center"/>
    </xf>
    <xf numFmtId="0" fontId="29" fillId="24" borderId="19" xfId="32" applyFont="1" applyFill="1" applyBorder="1" applyAlignment="1">
      <alignment horizontal="center"/>
    </xf>
    <xf numFmtId="0" fontId="29" fillId="24" borderId="14" xfId="32" applyFont="1" applyFill="1" applyBorder="1"/>
    <xf numFmtId="165" fontId="29" fillId="29" borderId="17" xfId="34" applyNumberFormat="1" applyFont="1" applyFill="1" applyBorder="1" applyAlignment="1" applyProtection="1">
      <alignment horizontal="center"/>
    </xf>
    <xf numFmtId="0" fontId="28" fillId="24" borderId="9" xfId="0" applyFont="1" applyFill="1" applyBorder="1" applyProtection="1">
      <protection locked="0"/>
    </xf>
    <xf numFmtId="0" fontId="28" fillId="24" borderId="23" xfId="0" applyFont="1" applyFill="1" applyBorder="1" applyProtection="1">
      <protection locked="0"/>
    </xf>
    <xf numFmtId="9" fontId="28" fillId="24" borderId="23" xfId="0" applyNumberFormat="1" applyFont="1" applyFill="1" applyBorder="1" applyProtection="1">
      <protection locked="0"/>
    </xf>
    <xf numFmtId="0" fontId="22" fillId="0" borderId="0" xfId="0" applyFont="1" applyProtection="1">
      <protection locked="0"/>
    </xf>
    <xf numFmtId="0" fontId="21" fillId="24" borderId="0" xfId="0" applyFont="1" applyFill="1" applyAlignment="1" applyProtection="1">
      <alignment wrapText="1"/>
      <protection locked="0"/>
    </xf>
    <xf numFmtId="0" fontId="21" fillId="28" borderId="0" xfId="0" applyFont="1" applyFill="1" applyProtection="1">
      <protection locked="0"/>
    </xf>
    <xf numFmtId="0" fontId="22" fillId="28" borderId="0" xfId="0" applyFont="1" applyFill="1" applyProtection="1">
      <protection locked="0"/>
    </xf>
    <xf numFmtId="0" fontId="31" fillId="24" borderId="0" xfId="0" applyFont="1" applyFill="1" applyProtection="1">
      <protection locked="0"/>
    </xf>
    <xf numFmtId="0" fontId="32" fillId="24" borderId="0" xfId="0" applyFont="1" applyFill="1" applyProtection="1">
      <protection locked="0"/>
    </xf>
    <xf numFmtId="0" fontId="32" fillId="28" borderId="0" xfId="0" applyFont="1" applyFill="1" applyProtection="1">
      <protection locked="0"/>
    </xf>
    <xf numFmtId="0" fontId="29" fillId="28" borderId="0" xfId="0" applyFont="1" applyFill="1" applyProtection="1">
      <protection locked="0"/>
    </xf>
    <xf numFmtId="0" fontId="22" fillId="28" borderId="0" xfId="0" applyFont="1" applyFill="1" applyAlignment="1" applyProtection="1">
      <alignment vertical="center" wrapText="1"/>
      <protection locked="0"/>
    </xf>
    <xf numFmtId="0" fontId="22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horizontal="left" vertical="center"/>
      <protection locked="0"/>
    </xf>
    <xf numFmtId="0" fontId="29" fillId="28" borderId="0" xfId="0" applyFont="1" applyFill="1" applyAlignment="1" applyProtection="1">
      <alignment horizontal="center" vertical="center" wrapText="1"/>
      <protection locked="0"/>
    </xf>
    <xf numFmtId="0" fontId="32" fillId="28" borderId="0" xfId="0" applyFont="1" applyFill="1" applyAlignment="1" applyProtection="1">
      <alignment vertical="center" wrapText="1"/>
      <protection locked="0"/>
    </xf>
    <xf numFmtId="0" fontId="21" fillId="28" borderId="0" xfId="0" applyFont="1" applyFill="1" applyAlignment="1" applyProtection="1">
      <alignment vertical="center" wrapText="1"/>
      <protection locked="0"/>
    </xf>
    <xf numFmtId="0" fontId="32" fillId="28" borderId="0" xfId="0" applyFont="1" applyFill="1" applyAlignment="1" applyProtection="1">
      <alignment horizontal="center" vertical="center" wrapText="1"/>
      <protection locked="0"/>
    </xf>
    <xf numFmtId="0" fontId="28" fillId="30" borderId="10" xfId="32" applyFont="1" applyFill="1" applyBorder="1" applyAlignment="1">
      <alignment horizontal="center" vertical="center" wrapText="1"/>
    </xf>
    <xf numFmtId="0" fontId="33" fillId="0" borderId="0" xfId="0" applyFont="1" applyProtection="1">
      <protection locked="0"/>
    </xf>
    <xf numFmtId="0" fontId="34" fillId="0" borderId="0" xfId="0" applyFont="1" applyProtection="1">
      <protection locked="0"/>
    </xf>
    <xf numFmtId="0" fontId="21" fillId="28" borderId="0" xfId="0" applyFont="1" applyFill="1" applyAlignment="1">
      <alignment horizontal="center" vertical="center"/>
    </xf>
    <xf numFmtId="0" fontId="21" fillId="28" borderId="0" xfId="0" applyFont="1" applyFill="1"/>
    <xf numFmtId="0" fontId="34" fillId="28" borderId="0" xfId="0" applyFont="1" applyFill="1" applyAlignment="1">
      <alignment horizontal="center"/>
    </xf>
    <xf numFmtId="0" fontId="21" fillId="28" borderId="0" xfId="0" applyFont="1" applyFill="1" applyAlignment="1">
      <alignment horizontal="left"/>
    </xf>
    <xf numFmtId="0" fontId="35" fillId="28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center"/>
      <protection locked="0"/>
    </xf>
    <xf numFmtId="0" fontId="32" fillId="30" borderId="21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20" xfId="32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24" xfId="32" applyFont="1" applyBorder="1" applyAlignment="1">
      <alignment horizontal="center" vertical="center" wrapText="1"/>
    </xf>
    <xf numFmtId="0" fontId="21" fillId="0" borderId="24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164" fontId="21" fillId="0" borderId="0" xfId="0" applyNumberFormat="1" applyFont="1" applyAlignment="1" applyProtection="1">
      <alignment horizontal="center" wrapText="1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 wrapText="1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41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5" fillId="0" borderId="36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4" fillId="0" borderId="14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9" fillId="24" borderId="23" xfId="32" applyFont="1" applyFill="1" applyBorder="1" applyAlignment="1" applyProtection="1">
      <alignment horizontal="center" vertical="center"/>
      <protection locked="0"/>
    </xf>
    <xf numFmtId="0" fontId="29" fillId="24" borderId="25" xfId="32" applyFont="1" applyFill="1" applyBorder="1" applyAlignment="1" applyProtection="1">
      <alignment horizontal="center" vertical="center"/>
      <protection locked="0"/>
    </xf>
    <xf numFmtId="0" fontId="21" fillId="0" borderId="9" xfId="32" applyFont="1" applyBorder="1" applyAlignment="1" applyProtection="1">
      <alignment horizontal="center" vertical="center"/>
      <protection locked="0"/>
    </xf>
    <xf numFmtId="0" fontId="21" fillId="0" borderId="23" xfId="32" applyFont="1" applyBorder="1" applyAlignment="1" applyProtection="1">
      <alignment horizontal="center" vertical="center"/>
      <protection locked="0"/>
    </xf>
    <xf numFmtId="0" fontId="21" fillId="0" borderId="25" xfId="32" applyFont="1" applyBorder="1" applyAlignment="1" applyProtection="1">
      <alignment horizontal="center" vertical="center"/>
      <protection locked="0"/>
    </xf>
    <xf numFmtId="0" fontId="27" fillId="30" borderId="12" xfId="0" applyFont="1" applyFill="1" applyBorder="1" applyAlignment="1">
      <alignment horizontal="center" vertical="center" wrapText="1"/>
    </xf>
    <xf numFmtId="0" fontId="27" fillId="30" borderId="11" xfId="0" applyFont="1" applyFill="1" applyBorder="1" applyAlignment="1">
      <alignment horizontal="center" vertical="center" wrapText="1"/>
    </xf>
    <xf numFmtId="0" fontId="27" fillId="30" borderId="13" xfId="0" applyFont="1" applyFill="1" applyBorder="1" applyAlignment="1">
      <alignment horizontal="center" vertical="center" wrapText="1"/>
    </xf>
    <xf numFmtId="0" fontId="27" fillId="30" borderId="28" xfId="0" applyFont="1" applyFill="1" applyBorder="1" applyAlignment="1">
      <alignment horizontal="center" vertical="center" wrapText="1"/>
    </xf>
    <xf numFmtId="0" fontId="27" fillId="30" borderId="29" xfId="0" applyFont="1" applyFill="1" applyBorder="1" applyAlignment="1">
      <alignment horizontal="center" vertical="center" wrapText="1"/>
    </xf>
    <xf numFmtId="0" fontId="27" fillId="30" borderId="30" xfId="0" applyFont="1" applyFill="1" applyBorder="1" applyAlignment="1">
      <alignment horizontal="center" vertical="center" wrapText="1"/>
    </xf>
    <xf numFmtId="0" fontId="28" fillId="30" borderId="9" xfId="32" applyFont="1" applyFill="1" applyBorder="1" applyAlignment="1">
      <alignment horizontal="center" vertical="distributed" wrapText="1"/>
    </xf>
    <xf numFmtId="0" fontId="28" fillId="30" borderId="23" xfId="32" applyFont="1" applyFill="1" applyBorder="1" applyAlignment="1">
      <alignment horizontal="center" vertical="distributed" wrapText="1"/>
    </xf>
    <xf numFmtId="0" fontId="28" fillId="30" borderId="25" xfId="32" applyFont="1" applyFill="1" applyBorder="1" applyAlignment="1">
      <alignment horizontal="center" vertical="distributed" wrapText="1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9" fillId="0" borderId="9" xfId="32" applyFont="1" applyBorder="1" applyAlignment="1" applyProtection="1">
      <alignment horizontal="center" vertical="distributed"/>
      <protection locked="0"/>
    </xf>
    <xf numFmtId="0" fontId="29" fillId="0" borderId="23" xfId="32" applyFont="1" applyBorder="1" applyAlignment="1" applyProtection="1">
      <alignment horizontal="center" vertical="distributed"/>
      <protection locked="0"/>
    </xf>
    <xf numFmtId="0" fontId="29" fillId="0" borderId="25" xfId="32" applyFont="1" applyBorder="1" applyAlignment="1" applyProtection="1">
      <alignment horizontal="center" vertical="distributed"/>
      <protection locked="0"/>
    </xf>
    <xf numFmtId="0" fontId="21" fillId="24" borderId="9" xfId="32" applyFont="1" applyFill="1" applyBorder="1" applyAlignment="1" applyProtection="1">
      <alignment horizontal="center" vertical="center" wrapText="1"/>
      <protection locked="0"/>
    </xf>
    <xf numFmtId="0" fontId="21" fillId="24" borderId="23" xfId="32" applyFont="1" applyFill="1" applyBorder="1" applyAlignment="1" applyProtection="1">
      <alignment horizontal="center" vertical="center"/>
      <protection locked="0"/>
    </xf>
    <xf numFmtId="0" fontId="21" fillId="24" borderId="25" xfId="32" applyFont="1" applyFill="1" applyBorder="1" applyAlignment="1" applyProtection="1">
      <alignment horizontal="center" vertical="center"/>
      <protection locked="0"/>
    </xf>
    <xf numFmtId="0" fontId="21" fillId="0" borderId="9" xfId="32" applyFont="1" applyBorder="1" applyAlignment="1" applyProtection="1">
      <alignment horizontal="justify" vertical="center" wrapText="1"/>
      <protection locked="0"/>
    </xf>
    <xf numFmtId="0" fontId="21" fillId="0" borderId="23" xfId="32" applyFont="1" applyBorder="1" applyAlignment="1" applyProtection="1">
      <alignment horizontal="justify" vertical="center"/>
      <protection locked="0"/>
    </xf>
    <xf numFmtId="0" fontId="21" fillId="0" borderId="25" xfId="32" applyFont="1" applyBorder="1" applyAlignment="1" applyProtection="1">
      <alignment horizontal="justify" vertical="center"/>
      <protection locked="0"/>
    </xf>
    <xf numFmtId="0" fontId="28" fillId="24" borderId="9" xfId="0" applyFont="1" applyFill="1" applyBorder="1" applyAlignment="1" applyProtection="1">
      <alignment horizontal="center"/>
      <protection locked="0"/>
    </xf>
    <xf numFmtId="0" fontId="28" fillId="24" borderId="23" xfId="0" applyFont="1" applyFill="1" applyBorder="1" applyAlignment="1" applyProtection="1">
      <alignment horizontal="center"/>
      <protection locked="0"/>
    </xf>
    <xf numFmtId="0" fontId="28" fillId="24" borderId="25" xfId="0" applyFont="1" applyFill="1" applyBorder="1" applyAlignment="1" applyProtection="1">
      <alignment horizontal="center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8" fillId="30" borderId="9" xfId="0" applyFont="1" applyFill="1" applyBorder="1" applyAlignment="1">
      <alignment horizontal="center" vertical="center"/>
    </xf>
    <xf numFmtId="0" fontId="28" fillId="30" borderId="23" xfId="0" applyFont="1" applyFill="1" applyBorder="1" applyAlignment="1">
      <alignment horizontal="center" vertical="center"/>
    </xf>
    <xf numFmtId="0" fontId="28" fillId="30" borderId="25" xfId="0" applyFont="1" applyFill="1" applyBorder="1" applyAlignment="1">
      <alignment horizontal="center" vertical="center"/>
    </xf>
    <xf numFmtId="0" fontId="29" fillId="24" borderId="9" xfId="32" applyFont="1" applyFill="1" applyBorder="1" applyAlignment="1" applyProtection="1">
      <alignment horizontal="center"/>
      <protection locked="0"/>
    </xf>
    <xf numFmtId="0" fontId="29" fillId="24" borderId="23" xfId="32" applyFont="1" applyFill="1" applyBorder="1" applyAlignment="1" applyProtection="1">
      <alignment horizontal="center"/>
      <protection locked="0"/>
    </xf>
    <xf numFmtId="0" fontId="29" fillId="24" borderId="25" xfId="32" applyFont="1" applyFill="1" applyBorder="1" applyAlignment="1" applyProtection="1">
      <alignment horizontal="center"/>
      <protection locked="0"/>
    </xf>
    <xf numFmtId="0" fontId="28" fillId="24" borderId="9" xfId="32" applyFont="1" applyFill="1" applyBorder="1" applyAlignment="1" applyProtection="1">
      <alignment horizontal="center" vertical="center"/>
      <protection locked="0"/>
    </xf>
    <xf numFmtId="0" fontId="28" fillId="24" borderId="23" xfId="32" applyFont="1" applyFill="1" applyBorder="1" applyAlignment="1" applyProtection="1">
      <alignment horizontal="center" vertical="center"/>
      <protection locked="0"/>
    </xf>
    <xf numFmtId="0" fontId="28" fillId="24" borderId="25" xfId="32" applyFont="1" applyFill="1" applyBorder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 wrapText="1"/>
      <protection locked="0"/>
    </xf>
    <xf numFmtId="9" fontId="29" fillId="24" borderId="9" xfId="0" applyNumberFormat="1" applyFont="1" applyFill="1" applyBorder="1" applyAlignment="1" applyProtection="1">
      <alignment horizontal="center" wrapText="1"/>
      <protection locked="0"/>
    </xf>
    <xf numFmtId="0" fontId="29" fillId="24" borderId="23" xfId="0" applyFont="1" applyFill="1" applyBorder="1" applyAlignment="1" applyProtection="1">
      <alignment horizontal="center" wrapText="1"/>
      <protection locked="0"/>
    </xf>
    <xf numFmtId="0" fontId="29" fillId="24" borderId="25" xfId="0" applyFont="1" applyFill="1" applyBorder="1" applyAlignment="1" applyProtection="1">
      <alignment horizontal="center" wrapText="1"/>
      <protection locked="0"/>
    </xf>
    <xf numFmtId="0" fontId="28" fillId="0" borderId="26" xfId="0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27" xfId="0" applyFont="1" applyBorder="1" applyAlignment="1" applyProtection="1">
      <alignment horizontal="center"/>
      <protection locked="0"/>
    </xf>
    <xf numFmtId="0" fontId="29" fillId="24" borderId="9" xfId="0" applyFont="1" applyFill="1" applyBorder="1" applyAlignment="1" applyProtection="1">
      <alignment horizontal="center" wrapText="1"/>
      <protection locked="0"/>
    </xf>
    <xf numFmtId="0" fontId="29" fillId="26" borderId="23" xfId="0" applyFont="1" applyFill="1" applyBorder="1" applyAlignment="1">
      <alignment horizontal="center" wrapText="1"/>
    </xf>
    <xf numFmtId="0" fontId="29" fillId="27" borderId="9" xfId="0" applyFont="1" applyFill="1" applyBorder="1" applyAlignment="1">
      <alignment horizontal="center" vertical="center" wrapText="1"/>
    </xf>
    <xf numFmtId="0" fontId="29" fillId="27" borderId="25" xfId="0" applyFont="1" applyFill="1" applyBorder="1" applyAlignment="1">
      <alignment horizontal="center" vertical="center" wrapText="1"/>
    </xf>
    <xf numFmtId="0" fontId="28" fillId="24" borderId="12" xfId="32" applyFont="1" applyFill="1" applyBorder="1" applyAlignment="1" applyProtection="1">
      <alignment horizontal="center" vertical="center"/>
      <protection locked="0"/>
    </xf>
    <xf numFmtId="0" fontId="28" fillId="24" borderId="11" xfId="32" applyFont="1" applyFill="1" applyBorder="1" applyAlignment="1" applyProtection="1">
      <alignment horizontal="center" vertical="center"/>
      <protection locked="0"/>
    </xf>
    <xf numFmtId="0" fontId="28" fillId="24" borderId="13" xfId="32" applyFont="1" applyFill="1" applyBorder="1" applyAlignment="1" applyProtection="1">
      <alignment horizontal="center" vertical="center"/>
      <protection locked="0"/>
    </xf>
    <xf numFmtId="0" fontId="29" fillId="24" borderId="9" xfId="32" applyFont="1" applyFill="1" applyBorder="1" applyAlignment="1" applyProtection="1">
      <alignment horizontal="center" vertical="center"/>
      <protection locked="0"/>
    </xf>
    <xf numFmtId="0" fontId="28" fillId="30" borderId="15" xfId="0" applyFont="1" applyFill="1" applyBorder="1" applyAlignment="1">
      <alignment horizontal="center" vertical="center"/>
    </xf>
    <xf numFmtId="0" fontId="28" fillId="30" borderId="20" xfId="0" applyFont="1" applyFill="1" applyBorder="1" applyAlignment="1">
      <alignment horizontal="center" vertical="center"/>
    </xf>
    <xf numFmtId="0" fontId="28" fillId="30" borderId="19" xfId="0" applyFont="1" applyFill="1" applyBorder="1" applyAlignment="1">
      <alignment horizontal="center" vertical="center"/>
    </xf>
    <xf numFmtId="0" fontId="3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 wrapText="1"/>
      <protection locked="0"/>
    </xf>
    <xf numFmtId="0" fontId="21" fillId="24" borderId="42" xfId="0" applyFont="1" applyFill="1" applyBorder="1" applyAlignment="1" applyProtection="1">
      <alignment horizontal="center" vertical="center" wrapText="1"/>
      <protection locked="0"/>
    </xf>
    <xf numFmtId="0" fontId="29" fillId="28" borderId="12" xfId="32" applyFont="1" applyFill="1" applyBorder="1" applyAlignment="1" applyProtection="1">
      <alignment horizontal="left" vertical="top" wrapText="1"/>
      <protection locked="0"/>
    </xf>
    <xf numFmtId="0" fontId="29" fillId="28" borderId="11" xfId="32" applyFont="1" applyFill="1" applyBorder="1" applyAlignment="1" applyProtection="1">
      <alignment horizontal="left" vertical="top" wrapText="1"/>
      <protection locked="0"/>
    </xf>
    <xf numFmtId="0" fontId="29" fillId="28" borderId="13" xfId="32" applyFont="1" applyFill="1" applyBorder="1" applyAlignment="1" applyProtection="1">
      <alignment horizontal="left" vertical="top" wrapText="1"/>
      <protection locked="0"/>
    </xf>
    <xf numFmtId="0" fontId="28" fillId="30" borderId="32" xfId="32" applyFont="1" applyFill="1" applyBorder="1" applyAlignment="1">
      <alignment horizontal="center" vertical="center" wrapText="1"/>
    </xf>
    <xf numFmtId="0" fontId="28" fillId="30" borderId="43" xfId="32" applyFont="1" applyFill="1" applyBorder="1" applyAlignment="1">
      <alignment horizontal="center" vertical="center" wrapText="1"/>
    </xf>
    <xf numFmtId="0" fontId="28" fillId="30" borderId="33" xfId="32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26" xfId="0" applyFont="1" applyFill="1" applyBorder="1" applyAlignment="1">
      <alignment horizontal="center" vertical="center"/>
    </xf>
    <xf numFmtId="0" fontId="30" fillId="24" borderId="0" xfId="0" applyFont="1" applyFill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center"/>
      <protection locked="0"/>
    </xf>
    <xf numFmtId="0" fontId="28" fillId="24" borderId="17" xfId="0" applyFont="1" applyFill="1" applyBorder="1" applyAlignment="1" applyProtection="1">
      <alignment horizontal="center"/>
      <protection locked="0"/>
    </xf>
    <xf numFmtId="0" fontId="28" fillId="24" borderId="18" xfId="0" applyFont="1" applyFill="1" applyBorder="1" applyAlignment="1" applyProtection="1">
      <alignment horizontal="center"/>
      <protection locked="0"/>
    </xf>
    <xf numFmtId="0" fontId="28" fillId="30" borderId="32" xfId="32" applyFont="1" applyFill="1" applyBorder="1" applyAlignment="1">
      <alignment horizontal="center" vertical="distributed" wrapText="1"/>
    </xf>
    <xf numFmtId="0" fontId="28" fillId="30" borderId="33" xfId="32" applyFont="1" applyFill="1" applyBorder="1" applyAlignment="1">
      <alignment horizontal="center" vertical="distributed" wrapText="1"/>
    </xf>
    <xf numFmtId="0" fontId="28" fillId="30" borderId="9" xfId="0" applyFont="1" applyFill="1" applyBorder="1" applyAlignment="1" applyProtection="1">
      <alignment horizontal="center" vertical="center"/>
      <protection locked="0"/>
    </xf>
    <xf numFmtId="0" fontId="28" fillId="30" borderId="23" xfId="0" applyFont="1" applyFill="1" applyBorder="1" applyAlignment="1" applyProtection="1">
      <alignment horizontal="center" vertical="center"/>
      <protection locked="0"/>
    </xf>
    <xf numFmtId="0" fontId="28" fillId="30" borderId="25" xfId="0" applyFont="1" applyFill="1" applyBorder="1" applyAlignment="1" applyProtection="1">
      <alignment horizontal="center" vertical="center"/>
      <protection locked="0"/>
    </xf>
    <xf numFmtId="165" fontId="29" fillId="29" borderId="48" xfId="34" applyNumberFormat="1" applyFont="1" applyFill="1" applyBorder="1" applyAlignment="1" applyProtection="1">
      <alignment horizontal="center"/>
    </xf>
    <xf numFmtId="165" fontId="29" fillId="29" borderId="49" xfId="34" applyNumberFormat="1" applyFont="1" applyFill="1" applyBorder="1" applyAlignment="1" applyProtection="1">
      <alignment horizontal="center"/>
    </xf>
    <xf numFmtId="165" fontId="29" fillId="29" borderId="31" xfId="34" applyNumberFormat="1" applyFont="1" applyFill="1" applyBorder="1" applyAlignment="1" applyProtection="1">
      <alignment horizontal="center"/>
    </xf>
    <xf numFmtId="0" fontId="29" fillId="0" borderId="23" xfId="32" applyFont="1" applyBorder="1" applyAlignment="1" applyProtection="1">
      <alignment horizontal="center" vertical="center" wrapText="1"/>
      <protection locked="0"/>
    </xf>
    <xf numFmtId="0" fontId="29" fillId="0" borderId="25" xfId="32" applyFont="1" applyBorder="1" applyAlignment="1" applyProtection="1">
      <alignment horizontal="center" vertical="center" wrapText="1"/>
      <protection locked="0"/>
    </xf>
    <xf numFmtId="0" fontId="21" fillId="0" borderId="26" xfId="32" applyFont="1" applyBorder="1" applyAlignment="1" applyProtection="1">
      <alignment horizontal="justify" vertical="center" wrapText="1"/>
      <protection locked="0"/>
    </xf>
    <xf numFmtId="0" fontId="21" fillId="0" borderId="0" xfId="32" applyFont="1" applyAlignment="1" applyProtection="1">
      <alignment horizontal="justify" vertical="center" wrapText="1"/>
      <protection locked="0"/>
    </xf>
    <xf numFmtId="0" fontId="21" fillId="0" borderId="27" xfId="32" applyFont="1" applyBorder="1" applyAlignment="1" applyProtection="1">
      <alignment horizontal="justify" vertical="center" wrapText="1"/>
      <protection locked="0"/>
    </xf>
    <xf numFmtId="0" fontId="29" fillId="28" borderId="44" xfId="32" applyFont="1" applyFill="1" applyBorder="1" applyAlignment="1" applyProtection="1">
      <alignment horizontal="left" vertical="top" wrapText="1"/>
      <protection locked="0"/>
    </xf>
    <xf numFmtId="0" fontId="29" fillId="28" borderId="45" xfId="32" applyFont="1" applyFill="1" applyBorder="1" applyAlignment="1" applyProtection="1">
      <alignment horizontal="left" vertical="top" wrapText="1"/>
      <protection locked="0"/>
    </xf>
    <xf numFmtId="0" fontId="29" fillId="28" borderId="46" xfId="32" applyFont="1" applyFill="1" applyBorder="1" applyAlignment="1" applyProtection="1">
      <alignment horizontal="left" vertical="top" wrapText="1"/>
      <protection locked="0"/>
    </xf>
    <xf numFmtId="0" fontId="29" fillId="0" borderId="26" xfId="32" applyFont="1" applyBorder="1" applyAlignment="1" applyProtection="1">
      <alignment horizontal="justify" vertical="center" wrapText="1"/>
      <protection locked="0"/>
    </xf>
    <xf numFmtId="0" fontId="29" fillId="0" borderId="0" xfId="32" applyFont="1" applyAlignment="1" applyProtection="1">
      <alignment horizontal="justify" vertical="center" wrapText="1"/>
      <protection locked="0"/>
    </xf>
    <xf numFmtId="0" fontId="29" fillId="0" borderId="27" xfId="32" applyFont="1" applyBorder="1" applyAlignment="1" applyProtection="1">
      <alignment horizontal="justify" vertical="center" wrapText="1"/>
      <protection locked="0"/>
    </xf>
    <xf numFmtId="0" fontId="29" fillId="0" borderId="28" xfId="32" applyFont="1" applyBorder="1" applyAlignment="1" applyProtection="1">
      <alignment horizontal="justify" vertical="center" wrapText="1"/>
      <protection locked="0"/>
    </xf>
    <xf numFmtId="0" fontId="29" fillId="0" borderId="29" xfId="32" applyFont="1" applyBorder="1" applyAlignment="1" applyProtection="1">
      <alignment horizontal="justify" vertical="center" wrapText="1"/>
      <protection locked="0"/>
    </xf>
    <xf numFmtId="0" fontId="29" fillId="0" borderId="30" xfId="32" applyFont="1" applyBorder="1" applyAlignment="1" applyProtection="1">
      <alignment horizontal="justify" vertical="center" wrapText="1"/>
      <protection locked="0"/>
    </xf>
    <xf numFmtId="0" fontId="35" fillId="28" borderId="0" xfId="0" applyFont="1" applyFill="1" applyAlignment="1">
      <alignment horizontal="center" vertical="center"/>
    </xf>
    <xf numFmtId="10" fontId="29" fillId="0" borderId="20" xfId="0" applyNumberFormat="1" applyFont="1" applyBorder="1" applyAlignment="1" applyProtection="1">
      <alignment horizontal="center" vertical="center" wrapText="1"/>
      <protection locked="0"/>
    </xf>
    <xf numFmtId="10" fontId="29" fillId="0" borderId="24" xfId="0" applyNumberFormat="1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36" fillId="30" borderId="21" xfId="0" applyFont="1" applyFill="1" applyBorder="1" applyAlignment="1">
      <alignment horizontal="center" vertical="center" wrapText="1"/>
    </xf>
    <xf numFmtId="0" fontId="36" fillId="30" borderId="47" xfId="0" applyFont="1" applyFill="1" applyBorder="1" applyAlignment="1">
      <alignment horizontal="center" vertical="center" wrapText="1"/>
    </xf>
    <xf numFmtId="0" fontId="36" fillId="30" borderId="2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65" fontId="29" fillId="0" borderId="37" xfId="34" applyNumberFormat="1" applyFont="1" applyFill="1" applyBorder="1" applyAlignment="1" applyProtection="1">
      <alignment horizontal="center" vertical="center"/>
      <protection locked="0"/>
    </xf>
    <xf numFmtId="165" fontId="29" fillId="0" borderId="47" xfId="34" applyNumberFormat="1" applyFont="1" applyFill="1" applyBorder="1" applyAlignment="1" applyProtection="1">
      <alignment horizontal="center" vertical="center"/>
      <protection locked="0"/>
    </xf>
    <xf numFmtId="0" fontId="21" fillId="0" borderId="50" xfId="0" applyFont="1" applyBorder="1" applyAlignment="1" applyProtection="1">
      <alignment horizontal="left" vertical="top" wrapText="1"/>
      <protection locked="0"/>
    </xf>
    <xf numFmtId="0" fontId="21" fillId="0" borderId="45" xfId="0" applyFont="1" applyBorder="1" applyAlignment="1" applyProtection="1">
      <alignment horizontal="left" vertical="top" wrapText="1"/>
      <protection locked="0"/>
    </xf>
    <xf numFmtId="0" fontId="21" fillId="0" borderId="46" xfId="0" applyFont="1" applyBorder="1" applyAlignment="1" applyProtection="1">
      <alignment horizontal="left" vertical="top" wrapText="1"/>
      <protection locked="0"/>
    </xf>
    <xf numFmtId="0" fontId="21" fillId="0" borderId="51" xfId="0" applyFont="1" applyBorder="1" applyAlignment="1" applyProtection="1">
      <alignment horizontal="left" vertical="top" wrapText="1"/>
      <protection locked="0"/>
    </xf>
    <xf numFmtId="0" fontId="21" fillId="0" borderId="52" xfId="0" applyFont="1" applyBorder="1" applyAlignment="1" applyProtection="1">
      <alignment horizontal="left" vertical="top" wrapText="1"/>
      <protection locked="0"/>
    </xf>
    <xf numFmtId="0" fontId="21" fillId="0" borderId="53" xfId="0" applyFont="1" applyBorder="1" applyAlignment="1" applyProtection="1">
      <alignment horizontal="left" vertical="top" wrapText="1"/>
      <protection locked="0"/>
    </xf>
    <xf numFmtId="0" fontId="29" fillId="24" borderId="22" xfId="32" applyFont="1" applyFill="1" applyBorder="1" applyAlignment="1">
      <alignment horizontal="center"/>
    </xf>
    <xf numFmtId="0" fontId="29" fillId="24" borderId="54" xfId="32" applyFont="1" applyFill="1" applyBorder="1" applyAlignment="1">
      <alignment horizontal="center"/>
    </xf>
    <xf numFmtId="0" fontId="29" fillId="24" borderId="41" xfId="32" applyFont="1" applyFill="1" applyBorder="1" applyAlignment="1">
      <alignment horizontal="center"/>
    </xf>
    <xf numFmtId="49" fontId="29" fillId="29" borderId="48" xfId="34" applyNumberFormat="1" applyFont="1" applyFill="1" applyBorder="1" applyAlignment="1" applyProtection="1">
      <alignment horizontal="center"/>
    </xf>
    <xf numFmtId="49" fontId="29" fillId="29" borderId="49" xfId="34" applyNumberFormat="1" applyFont="1" applyFill="1" applyBorder="1" applyAlignment="1" applyProtection="1">
      <alignment horizontal="center"/>
    </xf>
    <xf numFmtId="49" fontId="29" fillId="29" borderId="31" xfId="34" applyNumberFormat="1" applyFont="1" applyFill="1" applyBorder="1" applyAlignment="1" applyProtection="1">
      <alignment horizontal="center"/>
    </xf>
    <xf numFmtId="0" fontId="29" fillId="24" borderId="24" xfId="0" applyFont="1" applyFill="1" applyBorder="1" applyAlignment="1" applyProtection="1">
      <alignment horizontal="center"/>
      <protection locked="0"/>
    </xf>
    <xf numFmtId="0" fontId="29" fillId="24" borderId="42" xfId="0" applyFont="1" applyFill="1" applyBorder="1" applyAlignment="1" applyProtection="1">
      <alignment horizontal="center"/>
      <protection locked="0"/>
    </xf>
    <xf numFmtId="0" fontId="28" fillId="24" borderId="9" xfId="32" applyFont="1" applyFill="1" applyBorder="1" applyAlignment="1" applyProtection="1">
      <alignment horizontal="center"/>
      <protection locked="0"/>
    </xf>
    <xf numFmtId="0" fontId="28" fillId="24" borderId="23" xfId="32" applyFont="1" applyFill="1" applyBorder="1" applyAlignment="1" applyProtection="1">
      <alignment horizontal="center"/>
      <protection locked="0"/>
    </xf>
    <xf numFmtId="0" fontId="28" fillId="24" borderId="25" xfId="32" applyFont="1" applyFill="1" applyBorder="1" applyAlignment="1" applyProtection="1">
      <alignment horizontal="center"/>
      <protection locked="0"/>
    </xf>
    <xf numFmtId="49" fontId="21" fillId="24" borderId="9" xfId="0" applyNumberFormat="1" applyFont="1" applyFill="1" applyBorder="1" applyAlignment="1" applyProtection="1">
      <alignment horizontal="center" wrapText="1"/>
      <protection locked="0"/>
    </xf>
    <xf numFmtId="49" fontId="21" fillId="24" borderId="23" xfId="0" applyNumberFormat="1" applyFont="1" applyFill="1" applyBorder="1" applyAlignment="1" applyProtection="1">
      <alignment horizontal="center" wrapText="1"/>
      <protection locked="0"/>
    </xf>
    <xf numFmtId="49" fontId="21" fillId="24" borderId="25" xfId="0" applyNumberFormat="1" applyFont="1" applyFill="1" applyBorder="1" applyAlignment="1" applyProtection="1">
      <alignment horizont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24" xfId="0" applyFont="1" applyBorder="1" applyAlignment="1" applyProtection="1">
      <alignment horizontal="left" vertical="center" wrapText="1"/>
      <protection locked="0"/>
    </xf>
    <xf numFmtId="0" fontId="21" fillId="0" borderId="42" xfId="0" applyFont="1" applyBorder="1" applyAlignment="1" applyProtection="1">
      <alignment horizontal="left" vertical="center" wrapText="1"/>
      <protection locked="0"/>
    </xf>
    <xf numFmtId="10" fontId="29" fillId="29" borderId="24" xfId="0" applyNumberFormat="1" applyFont="1" applyFill="1" applyBorder="1" applyAlignment="1" applyProtection="1">
      <alignment horizontal="center" vertical="center" wrapText="1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2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62D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EnvioRadicaciones!$C$47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(EnvioRadicaciones!$F$46,EnvioRadicaciones!$I$46,EnvioRadicaciones!$L$46,EnvioRadicaciones!$O$46,EnvioRadicaciones!$P$46)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(EnvioRadicaciones!$D$47,EnvioRadicaciones!$G$47,EnvioRadicaciones!$J$47,EnvioRadicaciones!$M$47,EnvioRadicaciones!$P$47)</c:f>
              <c:numCache>
                <c:formatCode>0.0%</c:formatCode>
                <c:ptCount val="5"/>
                <c:pt idx="0">
                  <c:v>0.76535902101039299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0.76535902101039299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(EnvioRadicaciones!$F$46,EnvioRadicaciones!$I$46,EnvioRadicaciones!$L$46,EnvioRadicaciones!$O$46,EnvioRadicaciones!$P$46)</c:f>
              <c:strCache>
                <c:ptCount val="5"/>
                <c:pt idx="0">
                  <c:v>MAR</c:v>
                </c:pt>
                <c:pt idx="1">
                  <c:v>JUN</c:v>
                </c:pt>
                <c:pt idx="2">
                  <c:v>SEP</c:v>
                </c:pt>
                <c:pt idx="3">
                  <c:v>DIC</c:v>
                </c:pt>
                <c:pt idx="4">
                  <c:v>PROMEDIO</c:v>
                </c:pt>
              </c:strCache>
            </c:strRef>
          </c:cat>
          <c:val>
            <c:numRef>
              <c:f>(EnvioRadicaciones!$F$48,EnvioRadicaciones!$I$48,EnvioRadicaciones!$L$48,EnvioRadicaciones!$O$48,EnvioRadicaciones!$P$48)</c:f>
              <c:numCache>
                <c:formatCode>0%</c:formatCode>
                <c:ptCount val="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0-4CFA-8C60-7979DCA5E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ConsumoPapel!$C$49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ConsumoPapel!$D$48:$O$48</c:f>
              <c:strCache>
                <c:ptCount val="10"/>
                <c:pt idx="0">
                  <c:v>I Trimestre</c:v>
                </c:pt>
                <c:pt idx="3">
                  <c:v>II Trimestre</c:v>
                </c:pt>
                <c:pt idx="6">
                  <c:v>III Trimestre</c:v>
                </c:pt>
                <c:pt idx="9">
                  <c:v>lV Trimestre</c:v>
                </c:pt>
              </c:strCache>
            </c:strRef>
          </c:cat>
          <c:val>
            <c:numRef>
              <c:f>(ConsumoPapel!$D$49,ConsumoPapel!$G$49,ConsumoPapel!$J$49,ConsumoPapel!$M$49,ConsumoPapel!$P$49)</c:f>
              <c:numCache>
                <c:formatCode>0.0%</c:formatCode>
                <c:ptCount val="5"/>
                <c:pt idx="0" formatCode="@">
                  <c:v>450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0.76535902101039299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D-4C82-9E2E-F91AB624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63192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(ConsumoPapel!$F$48,ConsumoPapel!$I$48,ConsumoPapel!$L$48,ConsumoPapel!$O$48,ConsumoPapel!$P$48)</c:f>
              <c:strCache>
                <c:ptCount val="5"/>
                <c:pt idx="4">
                  <c:v>PROMEDIO</c:v>
                </c:pt>
              </c:strCache>
            </c:strRef>
          </c:cat>
          <c:val>
            <c:numRef>
              <c:f>(ConsumoPapel!$F$50,ConsumoPapel!$I$50,ConsumoPapel!$L$50,ConsumoPapel!$O$50,ConsumoPapel!$P$50)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D-4C82-9E2E-F91AB624B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63192"/>
        <c:axId val="1"/>
      </c:lineChart>
      <c:catAx>
        <c:axId val="56906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690631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49</xdr:row>
      <xdr:rowOff>133350</xdr:rowOff>
    </xdr:from>
    <xdr:to>
      <xdr:col>14</xdr:col>
      <xdr:colOff>638175</xdr:colOff>
      <xdr:row>64</xdr:row>
      <xdr:rowOff>47625</xdr:rowOff>
    </xdr:to>
    <xdr:graphicFrame macro="">
      <xdr:nvGraphicFramePr>
        <xdr:cNvPr id="43264" name="1 Gráfico">
          <a:extLst>
            <a:ext uri="{FF2B5EF4-FFF2-40B4-BE49-F238E27FC236}">
              <a16:creationId xmlns:a16="http://schemas.microsoft.com/office/drawing/2014/main" id="{00000000-0008-0000-0000-000000A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7ACA26-BA0C-EEF2-F7C1-B43FCAD6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2450" y="191532"/>
          <a:ext cx="1352550" cy="7717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3" name="Group 1">
          <a:extLst>
            <a:ext uri="{FF2B5EF4-FFF2-40B4-BE49-F238E27FC236}">
              <a16:creationId xmlns:a16="http://schemas.microsoft.com/office/drawing/2014/main" id="{00000000-0008-0000-0100-000035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7" name="Rectangle 2">
            <a:extLst>
              <a:ext uri="{FF2B5EF4-FFF2-40B4-BE49-F238E27FC236}">
                <a16:creationId xmlns:a16="http://schemas.microsoft.com/office/drawing/2014/main" id="{00000000-0008-0000-0100-00006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4" name="Group 15">
          <a:extLst>
            <a:ext uri="{FF2B5EF4-FFF2-40B4-BE49-F238E27FC236}">
              <a16:creationId xmlns:a16="http://schemas.microsoft.com/office/drawing/2014/main" id="{00000000-0008-0000-0100-000036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5" name="Rectangle 16">
            <a:extLst>
              <a:ext uri="{FF2B5EF4-FFF2-40B4-BE49-F238E27FC236}">
                <a16:creationId xmlns:a16="http://schemas.microsoft.com/office/drawing/2014/main" id="{00000000-0008-0000-0100-00005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5" name="Group 1">
          <a:extLst>
            <a:ext uri="{FF2B5EF4-FFF2-40B4-BE49-F238E27FC236}">
              <a16:creationId xmlns:a16="http://schemas.microsoft.com/office/drawing/2014/main" id="{00000000-0008-0000-0100-000037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3" name="Rectangle 2">
            <a:extLst>
              <a:ext uri="{FF2B5EF4-FFF2-40B4-BE49-F238E27FC236}">
                <a16:creationId xmlns:a16="http://schemas.microsoft.com/office/drawing/2014/main" id="{00000000-0008-0000-0100-00005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6" name="Group 15">
          <a:extLst>
            <a:ext uri="{FF2B5EF4-FFF2-40B4-BE49-F238E27FC236}">
              <a16:creationId xmlns:a16="http://schemas.microsoft.com/office/drawing/2014/main" id="{00000000-0008-0000-0100-000038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91" name="Rectangle 16">
            <a:extLst>
              <a:ext uri="{FF2B5EF4-FFF2-40B4-BE49-F238E27FC236}">
                <a16:creationId xmlns:a16="http://schemas.microsoft.com/office/drawing/2014/main" id="{00000000-0008-0000-0100-00005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7" name="Group 1">
          <a:extLst>
            <a:ext uri="{FF2B5EF4-FFF2-40B4-BE49-F238E27FC236}">
              <a16:creationId xmlns:a16="http://schemas.microsoft.com/office/drawing/2014/main" id="{00000000-0008-0000-0100-000039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89" name="Rectangle 2">
            <a:extLst>
              <a:ext uri="{FF2B5EF4-FFF2-40B4-BE49-F238E27FC236}">
                <a16:creationId xmlns:a16="http://schemas.microsoft.com/office/drawing/2014/main" id="{00000000-0008-0000-0100-00005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8" name="Group 1">
          <a:extLst>
            <a:ext uri="{FF2B5EF4-FFF2-40B4-BE49-F238E27FC236}">
              <a16:creationId xmlns:a16="http://schemas.microsoft.com/office/drawing/2014/main" id="{00000000-0008-0000-0100-00003A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7" name="Rectangle 2">
            <a:extLst>
              <a:ext uri="{FF2B5EF4-FFF2-40B4-BE49-F238E27FC236}">
                <a16:creationId xmlns:a16="http://schemas.microsoft.com/office/drawing/2014/main" id="{00000000-0008-0000-0100-00005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59" name="Group 15">
          <a:extLst>
            <a:ext uri="{FF2B5EF4-FFF2-40B4-BE49-F238E27FC236}">
              <a16:creationId xmlns:a16="http://schemas.microsoft.com/office/drawing/2014/main" id="{00000000-0008-0000-0100-00003B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5" name="Rectangle 16">
            <a:extLst>
              <a:ext uri="{FF2B5EF4-FFF2-40B4-BE49-F238E27FC236}">
                <a16:creationId xmlns:a16="http://schemas.microsoft.com/office/drawing/2014/main" id="{00000000-0008-0000-0100-00005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0" name="Group 1">
          <a:extLst>
            <a:ext uri="{FF2B5EF4-FFF2-40B4-BE49-F238E27FC236}">
              <a16:creationId xmlns:a16="http://schemas.microsoft.com/office/drawing/2014/main" id="{00000000-0008-0000-0100-00003C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3" name="Rectangle 2">
            <a:extLst>
              <a:ext uri="{FF2B5EF4-FFF2-40B4-BE49-F238E27FC236}">
                <a16:creationId xmlns:a16="http://schemas.microsoft.com/office/drawing/2014/main" id="{00000000-0008-0000-0100-000053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1" name="Group 15">
          <a:extLst>
            <a:ext uri="{FF2B5EF4-FFF2-40B4-BE49-F238E27FC236}">
              <a16:creationId xmlns:a16="http://schemas.microsoft.com/office/drawing/2014/main" id="{00000000-0008-0000-0100-00003D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81" name="Rectangle 16">
            <a:extLst>
              <a:ext uri="{FF2B5EF4-FFF2-40B4-BE49-F238E27FC236}">
                <a16:creationId xmlns:a16="http://schemas.microsoft.com/office/drawing/2014/main" id="{00000000-0008-0000-0100-000051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2" name="Group 1">
          <a:extLst>
            <a:ext uri="{FF2B5EF4-FFF2-40B4-BE49-F238E27FC236}">
              <a16:creationId xmlns:a16="http://schemas.microsoft.com/office/drawing/2014/main" id="{00000000-0008-0000-0100-00003E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79" name="Rectangle 2">
            <a:extLst>
              <a:ext uri="{FF2B5EF4-FFF2-40B4-BE49-F238E27FC236}">
                <a16:creationId xmlns:a16="http://schemas.microsoft.com/office/drawing/2014/main" id="{00000000-0008-0000-0100-00004F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3" name="Group 1">
          <a:extLst>
            <a:ext uri="{FF2B5EF4-FFF2-40B4-BE49-F238E27FC236}">
              <a16:creationId xmlns:a16="http://schemas.microsoft.com/office/drawing/2014/main" id="{00000000-0008-0000-0100-00003F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7" name="Rectangle 2">
            <a:extLst>
              <a:ext uri="{FF2B5EF4-FFF2-40B4-BE49-F238E27FC236}">
                <a16:creationId xmlns:a16="http://schemas.microsoft.com/office/drawing/2014/main" id="{00000000-0008-0000-0100-00004D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4" name="Group 15">
          <a:extLst>
            <a:ext uri="{FF2B5EF4-FFF2-40B4-BE49-F238E27FC236}">
              <a16:creationId xmlns:a16="http://schemas.microsoft.com/office/drawing/2014/main" id="{00000000-0008-0000-0100-000040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5" name="Rectangle 16">
            <a:extLst>
              <a:ext uri="{FF2B5EF4-FFF2-40B4-BE49-F238E27FC236}">
                <a16:creationId xmlns:a16="http://schemas.microsoft.com/office/drawing/2014/main" id="{00000000-0008-0000-0100-00004B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5" name="Group 1">
          <a:extLst>
            <a:ext uri="{FF2B5EF4-FFF2-40B4-BE49-F238E27FC236}">
              <a16:creationId xmlns:a16="http://schemas.microsoft.com/office/drawing/2014/main" id="{00000000-0008-0000-0100-000041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3" name="Rectangle 2">
            <a:extLst>
              <a:ext uri="{FF2B5EF4-FFF2-40B4-BE49-F238E27FC236}">
                <a16:creationId xmlns:a16="http://schemas.microsoft.com/office/drawing/2014/main" id="{00000000-0008-0000-0100-000049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6" name="Group 15">
          <a:extLst>
            <a:ext uri="{FF2B5EF4-FFF2-40B4-BE49-F238E27FC236}">
              <a16:creationId xmlns:a16="http://schemas.microsoft.com/office/drawing/2014/main" id="{00000000-0008-0000-0100-000042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0471" name="Rectangle 16">
            <a:extLst>
              <a:ext uri="{FF2B5EF4-FFF2-40B4-BE49-F238E27FC236}">
                <a16:creationId xmlns:a16="http://schemas.microsoft.com/office/drawing/2014/main" id="{00000000-0008-0000-0100-000047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90467" name="Group 1">
          <a:extLst>
            <a:ext uri="{FF2B5EF4-FFF2-40B4-BE49-F238E27FC236}">
              <a16:creationId xmlns:a16="http://schemas.microsoft.com/office/drawing/2014/main" id="{00000000-0008-0000-0100-000043F5050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90469" name="Rectangle 2">
            <a:extLst>
              <a:ext uri="{FF2B5EF4-FFF2-40B4-BE49-F238E27FC236}">
                <a16:creationId xmlns:a16="http://schemas.microsoft.com/office/drawing/2014/main" id="{00000000-0008-0000-0100-000045F5050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65E472-BCA4-4C3A-AFAB-0F0D11754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B1E2DFA-85EA-42C3-B6CA-5782D25FF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352425</xdr:colOff>
      <xdr:row>1</xdr:row>
      <xdr:rowOff>20082</xdr:rowOff>
    </xdr:from>
    <xdr:to>
      <xdr:col>1</xdr:col>
      <xdr:colOff>1704975</xdr:colOff>
      <xdr:row>4</xdr:row>
      <xdr:rowOff>182245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A15DEF-DD94-461D-B046-ECAF37EFB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558165" y="187722"/>
          <a:ext cx="1352550" cy="764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F2CDC39-CE2E-4644-94A6-910ED0C0A6A0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E4629819-B9B2-8324-6A02-464928022C9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50A6B6FF-785B-E5E7-62F4-47815DFE7F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" name="Group 15">
          <a:extLst>
            <a:ext uri="{FF2B5EF4-FFF2-40B4-BE49-F238E27FC236}">
              <a16:creationId xmlns:a16="http://schemas.microsoft.com/office/drawing/2014/main" id="{9DC78C3D-BDDF-412A-8FDD-5A37F31F5AB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6" name="Rectangle 16">
            <a:extLst>
              <a:ext uri="{FF2B5EF4-FFF2-40B4-BE49-F238E27FC236}">
                <a16:creationId xmlns:a16="http://schemas.microsoft.com/office/drawing/2014/main" id="{C482A77F-0F9B-FC5A-E0BA-18C366A4402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9E097A01-E7A0-B72D-C3D1-C434844D1C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2F5D0D57-DB0C-485E-B486-C7FC1CC3145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9" name="Rectangle 2">
            <a:extLst>
              <a:ext uri="{FF2B5EF4-FFF2-40B4-BE49-F238E27FC236}">
                <a16:creationId xmlns:a16="http://schemas.microsoft.com/office/drawing/2014/main" id="{1CC76011-869E-D57D-FEFA-E0543FB30AB1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B986E54D-B718-5BB6-F840-2475965E675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1" name="Group 15">
          <a:extLst>
            <a:ext uri="{FF2B5EF4-FFF2-40B4-BE49-F238E27FC236}">
              <a16:creationId xmlns:a16="http://schemas.microsoft.com/office/drawing/2014/main" id="{3B83BBDB-8FEB-4D6B-B742-50A8936FDB6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D3ED390B-2DE6-92D1-EA11-8F3640224E8B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1E029924-8967-BE21-B4DD-23CF735776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4" name="Group 1">
          <a:extLst>
            <a:ext uri="{FF2B5EF4-FFF2-40B4-BE49-F238E27FC236}">
              <a16:creationId xmlns:a16="http://schemas.microsoft.com/office/drawing/2014/main" id="{BEE6ACD0-FC9D-454F-A482-2C7836D889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15" name="Rectangle 2">
            <a:extLst>
              <a:ext uri="{FF2B5EF4-FFF2-40B4-BE49-F238E27FC236}">
                <a16:creationId xmlns:a16="http://schemas.microsoft.com/office/drawing/2014/main" id="{E077CBD2-0D1F-68A1-3385-D9B0DB63549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AC706377-6DEC-7C75-F2FC-1A36E1CB7C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17" name="Group 1">
          <a:extLst>
            <a:ext uri="{FF2B5EF4-FFF2-40B4-BE49-F238E27FC236}">
              <a16:creationId xmlns:a16="http://schemas.microsoft.com/office/drawing/2014/main" id="{FBB8B12D-FF52-4D69-AD04-81FBF97ACD0C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18" name="Rectangle 2">
            <a:extLst>
              <a:ext uri="{FF2B5EF4-FFF2-40B4-BE49-F238E27FC236}">
                <a16:creationId xmlns:a16="http://schemas.microsoft.com/office/drawing/2014/main" id="{492F18CD-693E-6FEE-3E8E-D14D92FC996E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9613A0B7-FFB0-3C09-0ABA-3F93D337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0" name="Group 15">
          <a:extLst>
            <a:ext uri="{FF2B5EF4-FFF2-40B4-BE49-F238E27FC236}">
              <a16:creationId xmlns:a16="http://schemas.microsoft.com/office/drawing/2014/main" id="{0BC49EF3-FF0F-4CA9-BDF8-F6FCF703B6C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83590FF5-0B0F-F359-AA36-0E28F5DD92E0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7611845D-D96A-2DDE-BAFD-5BA85796D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3" name="Group 1">
          <a:extLst>
            <a:ext uri="{FF2B5EF4-FFF2-40B4-BE49-F238E27FC236}">
              <a16:creationId xmlns:a16="http://schemas.microsoft.com/office/drawing/2014/main" id="{93672D10-3126-41C8-8E31-71DDE3818C1D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4" name="Rectangle 2">
            <a:extLst>
              <a:ext uri="{FF2B5EF4-FFF2-40B4-BE49-F238E27FC236}">
                <a16:creationId xmlns:a16="http://schemas.microsoft.com/office/drawing/2014/main" id="{BE4946ED-F307-4EA6-BE18-96CCCEFC996D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8A5ED6AE-7FBC-82EE-A031-688AAFC4DF97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6" name="Group 15">
          <a:extLst>
            <a:ext uri="{FF2B5EF4-FFF2-40B4-BE49-F238E27FC236}">
              <a16:creationId xmlns:a16="http://schemas.microsoft.com/office/drawing/2014/main" id="{C3F8ED8B-1CE0-40C3-B35B-4636A1BA3D4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27" name="Rectangle 16">
            <a:extLst>
              <a:ext uri="{FF2B5EF4-FFF2-40B4-BE49-F238E27FC236}">
                <a16:creationId xmlns:a16="http://schemas.microsoft.com/office/drawing/2014/main" id="{77F298B1-0399-063E-8414-E00013D9F48C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37704A73-66D2-174B-6F66-EC1360B872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29" name="Group 1">
          <a:extLst>
            <a:ext uri="{FF2B5EF4-FFF2-40B4-BE49-F238E27FC236}">
              <a16:creationId xmlns:a16="http://schemas.microsoft.com/office/drawing/2014/main" id="{565C47E5-5CD4-4F7B-978D-9B0D7CC4F7CB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30" name="Rectangle 2">
            <a:extLst>
              <a:ext uri="{FF2B5EF4-FFF2-40B4-BE49-F238E27FC236}">
                <a16:creationId xmlns:a16="http://schemas.microsoft.com/office/drawing/2014/main" id="{A82A4285-62C0-1EDE-3DD6-FE9C10E341B4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ED8AF759-69B4-CA10-F5EB-661C977102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2" name="Group 1">
          <a:extLst>
            <a:ext uri="{FF2B5EF4-FFF2-40B4-BE49-F238E27FC236}">
              <a16:creationId xmlns:a16="http://schemas.microsoft.com/office/drawing/2014/main" id="{A1F0BA11-81D8-43F5-9F2A-F7ABBFDAD887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3" name="Rectangle 2">
            <a:extLst>
              <a:ext uri="{FF2B5EF4-FFF2-40B4-BE49-F238E27FC236}">
                <a16:creationId xmlns:a16="http://schemas.microsoft.com/office/drawing/2014/main" id="{74C82DF0-60A3-EDDB-514B-AEA3C62C5B9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73B1A5F6-A0AB-91E1-97E0-8D19C4E4DA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5" name="Group 15">
          <a:extLst>
            <a:ext uri="{FF2B5EF4-FFF2-40B4-BE49-F238E27FC236}">
              <a16:creationId xmlns:a16="http://schemas.microsoft.com/office/drawing/2014/main" id="{1EEBB2DA-0575-4C5A-9FB6-B834DAD6F9C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6" name="Rectangle 16">
            <a:extLst>
              <a:ext uri="{FF2B5EF4-FFF2-40B4-BE49-F238E27FC236}">
                <a16:creationId xmlns:a16="http://schemas.microsoft.com/office/drawing/2014/main" id="{7996F583-A7F8-851F-7CDF-9DBA82E7B977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D4D7690-D371-B825-BEEF-7C404635BF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38" name="Group 1">
          <a:extLst>
            <a:ext uri="{FF2B5EF4-FFF2-40B4-BE49-F238E27FC236}">
              <a16:creationId xmlns:a16="http://schemas.microsoft.com/office/drawing/2014/main" id="{A74200D8-1DA7-4414-933F-C4784E963F9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39" name="Rectangle 2">
            <a:extLst>
              <a:ext uri="{FF2B5EF4-FFF2-40B4-BE49-F238E27FC236}">
                <a16:creationId xmlns:a16="http://schemas.microsoft.com/office/drawing/2014/main" id="{2910F6C4-3334-2046-1507-80F853DBF4D8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E83700E-1234-61D5-7186-73C001AC29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1" name="Group 15">
          <a:extLst>
            <a:ext uri="{FF2B5EF4-FFF2-40B4-BE49-F238E27FC236}">
              <a16:creationId xmlns:a16="http://schemas.microsoft.com/office/drawing/2014/main" id="{36026A85-1691-41B1-BAB7-A11563693F13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5362575" y="104775"/>
          <a:chExt cx="0" cy="314325"/>
        </a:xfrm>
      </xdr:grpSpPr>
      <xdr:sp macro="" textlink="">
        <xdr:nvSpPr>
          <xdr:cNvPr id="42" name="Rectangle 16">
            <a:extLst>
              <a:ext uri="{FF2B5EF4-FFF2-40B4-BE49-F238E27FC236}">
                <a16:creationId xmlns:a16="http://schemas.microsoft.com/office/drawing/2014/main" id="{E15DC6C0-9FC9-26B5-9CCA-B17EFE37CF46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30E4A724-EFEE-A801-560C-7DD1A8524D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30247489217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" name="Group 1">
          <a:extLst>
            <a:ext uri="{FF2B5EF4-FFF2-40B4-BE49-F238E27FC236}">
              <a16:creationId xmlns:a16="http://schemas.microsoft.com/office/drawing/2014/main" id="{FB26F0CF-AC9B-4082-93D8-195B13DB5BF2}"/>
            </a:ext>
          </a:extLst>
        </xdr:cNvPr>
        <xdr:cNvGrpSpPr>
          <a:grpSpLocks/>
        </xdr:cNvGrpSpPr>
      </xdr:nvGrpSpPr>
      <xdr:grpSpPr bwMode="auto">
        <a:xfrm>
          <a:off x="3702844" y="104775"/>
          <a:ext cx="0" cy="428625"/>
          <a:chOff x="7950200" y="104775"/>
          <a:chExt cx="0" cy="314325"/>
        </a:xfrm>
      </xdr:grpSpPr>
      <xdr:sp macro="" textlink="">
        <xdr:nvSpPr>
          <xdr:cNvPr id="45" name="Rectangle 2">
            <a:extLst>
              <a:ext uri="{FF2B5EF4-FFF2-40B4-BE49-F238E27FC236}">
                <a16:creationId xmlns:a16="http://schemas.microsoft.com/office/drawing/2014/main" id="{3E4227DC-E2DE-609D-5E53-693417392503}"/>
              </a:ext>
            </a:extLst>
          </xdr:cNvPr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67A71261-B5D5-747D-FA09-034DB8173A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96139150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 editAs="oneCell">
    <xdr:from>
      <xdr:col>0</xdr:col>
      <xdr:colOff>166687</xdr:colOff>
      <xdr:row>0</xdr:row>
      <xdr:rowOff>166687</xdr:rowOff>
    </xdr:from>
    <xdr:to>
      <xdr:col>0</xdr:col>
      <xdr:colOff>1815120</xdr:colOff>
      <xdr:row>2</xdr:row>
      <xdr:rowOff>345280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97086A9-3332-45BD-B146-F66460ADE7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166687" y="166687"/>
          <a:ext cx="1648433" cy="9405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6"/>
  <sheetViews>
    <sheetView tabSelected="1" topLeftCell="A16" workbookViewId="0">
      <selection activeCell="C24" sqref="C24:P24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125</v>
      </c>
    </row>
    <row r="2" spans="1:19" ht="16.5" customHeight="1" x14ac:dyDescent="0.2">
      <c r="B2" s="65"/>
      <c r="C2" s="68" t="s">
        <v>34</v>
      </c>
      <c r="D2" s="69"/>
      <c r="E2" s="69"/>
      <c r="F2" s="69"/>
      <c r="G2" s="69"/>
      <c r="H2" s="69"/>
      <c r="I2" s="69"/>
      <c r="J2" s="69"/>
      <c r="K2" s="69"/>
      <c r="L2" s="69"/>
      <c r="M2" s="70"/>
      <c r="N2" s="71" t="s">
        <v>104</v>
      </c>
      <c r="O2" s="72"/>
      <c r="P2" s="73"/>
      <c r="S2" s="3">
        <v>0.8</v>
      </c>
    </row>
    <row r="3" spans="1:19" ht="15.75" customHeight="1" x14ac:dyDescent="0.2">
      <c r="B3" s="66"/>
      <c r="C3" s="74" t="s">
        <v>36</v>
      </c>
      <c r="D3" s="75"/>
      <c r="E3" s="75"/>
      <c r="F3" s="75"/>
      <c r="G3" s="75"/>
      <c r="H3" s="75"/>
      <c r="I3" s="75"/>
      <c r="J3" s="75"/>
      <c r="K3" s="75"/>
      <c r="L3" s="75"/>
      <c r="M3" s="76"/>
      <c r="N3" s="77" t="s">
        <v>113</v>
      </c>
      <c r="O3" s="78"/>
      <c r="P3" s="79"/>
      <c r="S3" s="3">
        <v>0.79998999999999998</v>
      </c>
    </row>
    <row r="4" spans="1:19" ht="15.75" customHeight="1" x14ac:dyDescent="0.2">
      <c r="B4" s="66"/>
      <c r="C4" s="74" t="s">
        <v>37</v>
      </c>
      <c r="D4" s="75"/>
      <c r="E4" s="75"/>
      <c r="F4" s="75"/>
      <c r="G4" s="75"/>
      <c r="H4" s="75"/>
      <c r="I4" s="75"/>
      <c r="J4" s="75"/>
      <c r="K4" s="75"/>
      <c r="L4" s="75"/>
      <c r="M4" s="76"/>
      <c r="N4" s="77" t="s">
        <v>105</v>
      </c>
      <c r="O4" s="78"/>
      <c r="P4" s="79"/>
      <c r="S4" s="3">
        <v>0.65</v>
      </c>
    </row>
    <row r="5" spans="1:19" ht="16.5" customHeight="1" thickBot="1" x14ac:dyDescent="0.25">
      <c r="B5" s="67"/>
      <c r="C5" s="80" t="s">
        <v>38</v>
      </c>
      <c r="D5" s="81"/>
      <c r="E5" s="81"/>
      <c r="F5" s="81"/>
      <c r="G5" s="81"/>
      <c r="H5" s="81"/>
      <c r="I5" s="81"/>
      <c r="J5" s="81"/>
      <c r="K5" s="81"/>
      <c r="L5" s="81"/>
      <c r="M5" s="82"/>
      <c r="N5" s="83" t="s">
        <v>39</v>
      </c>
      <c r="O5" s="84"/>
      <c r="P5" s="85"/>
      <c r="S5" s="3">
        <v>0.64999899999999999</v>
      </c>
    </row>
    <row r="6" spans="1:19" ht="3" customHeight="1" thickBot="1" x14ac:dyDescent="0.25">
      <c r="S6" s="3"/>
    </row>
    <row r="7" spans="1:19" x14ac:dyDescent="0.2">
      <c r="B7" s="91" t="s">
        <v>42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S7" s="3"/>
    </row>
    <row r="8" spans="1:19" ht="13.5" thickBot="1" x14ac:dyDescent="0.25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52</v>
      </c>
      <c r="C10" s="103">
        <v>2025</v>
      </c>
      <c r="D10" s="104"/>
      <c r="E10" s="104"/>
      <c r="F10" s="104"/>
      <c r="G10" s="104"/>
      <c r="H10" s="104"/>
      <c r="I10" s="105"/>
      <c r="J10" s="97" t="s">
        <v>1</v>
      </c>
      <c r="K10" s="98"/>
      <c r="L10" s="98"/>
      <c r="M10" s="99"/>
      <c r="N10" s="100" t="s">
        <v>127</v>
      </c>
      <c r="O10" s="101"/>
      <c r="P10" s="102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86" t="s">
        <v>84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5</v>
      </c>
      <c r="C14" s="88" t="s">
        <v>128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</row>
    <row r="15" spans="1:19" ht="3" customHeight="1" thickBot="1" x14ac:dyDescent="0.25">
      <c r="B15" s="4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1"/>
    </row>
    <row r="16" spans="1:19" ht="30" customHeight="1" thickBot="1" x14ac:dyDescent="0.25">
      <c r="B16" s="7" t="s">
        <v>23</v>
      </c>
      <c r="C16" s="115" t="s">
        <v>129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2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10</v>
      </c>
      <c r="C18" s="116" t="s">
        <v>120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19" t="s">
        <v>24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06" t="s">
        <v>130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11</v>
      </c>
      <c r="C24" s="109" t="s">
        <v>131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1:16" ht="3" customHeight="1" thickBot="1" x14ac:dyDescent="0.25"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/>
    </row>
    <row r="26" spans="1:16" ht="13.5" customHeight="1" thickBot="1" x14ac:dyDescent="0.25">
      <c r="B26" s="7" t="s">
        <v>2</v>
      </c>
      <c r="C26" s="129">
        <v>0.8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16" ht="3" customHeight="1" thickBot="1" x14ac:dyDescent="0.25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16" ht="12.75" customHeight="1" thickBot="1" x14ac:dyDescent="0.25">
      <c r="B28" s="7" t="s">
        <v>12</v>
      </c>
      <c r="C28" s="9" t="s">
        <v>13</v>
      </c>
      <c r="D28" s="135" t="s">
        <v>93</v>
      </c>
      <c r="E28" s="130"/>
      <c r="F28" s="130"/>
      <c r="G28" s="131"/>
      <c r="H28" s="136" t="s">
        <v>14</v>
      </c>
      <c r="I28" s="136"/>
      <c r="J28" s="136"/>
      <c r="K28" s="135" t="s">
        <v>92</v>
      </c>
      <c r="L28" s="130"/>
      <c r="M28" s="131"/>
      <c r="N28" s="137" t="s">
        <v>15</v>
      </c>
      <c r="O28" s="138"/>
      <c r="P28" s="10" t="s">
        <v>94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6</v>
      </c>
      <c r="C30" s="122" t="s">
        <v>103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4"/>
    </row>
    <row r="31" spans="1:16" ht="3" customHeight="1" thickBot="1" x14ac:dyDescent="0.25">
      <c r="B31" s="125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/>
    </row>
    <row r="32" spans="1:16" ht="13.5" thickBot="1" x14ac:dyDescent="0.25">
      <c r="B32" s="43" t="s">
        <v>4</v>
      </c>
      <c r="C32" s="128" t="s">
        <v>50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7"/>
    </row>
    <row r="33" spans="2:16" ht="3" customHeight="1" thickBot="1" x14ac:dyDescent="0.25"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7"/>
    </row>
    <row r="34" spans="2:16" ht="26.25" thickBot="1" x14ac:dyDescent="0.25">
      <c r="B34" s="43" t="s">
        <v>21</v>
      </c>
      <c r="C34" s="128" t="s">
        <v>50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7"/>
    </row>
    <row r="35" spans="2:16" ht="3" customHeight="1" thickBot="1" x14ac:dyDescent="0.25"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1"/>
    </row>
    <row r="36" spans="2:16" ht="16.5" customHeight="1" thickBot="1" x14ac:dyDescent="0.25">
      <c r="B36" s="43" t="s">
        <v>41</v>
      </c>
      <c r="C36" s="142" t="s">
        <v>47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7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43" t="s">
        <v>16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</row>
    <row r="39" spans="2:16" ht="27" customHeight="1" thickBot="1" x14ac:dyDescent="0.25">
      <c r="B39" s="7" t="s">
        <v>20</v>
      </c>
      <c r="C39" s="97" t="s">
        <v>17</v>
      </c>
      <c r="D39" s="98"/>
      <c r="E39" s="98"/>
      <c r="F39" s="98"/>
      <c r="G39" s="99"/>
      <c r="H39" s="97" t="s">
        <v>6</v>
      </c>
      <c r="I39" s="98"/>
      <c r="J39" s="98"/>
      <c r="K39" s="98"/>
      <c r="L39" s="99"/>
      <c r="M39" s="97" t="s">
        <v>18</v>
      </c>
      <c r="N39" s="98"/>
      <c r="O39" s="98"/>
      <c r="P39" s="99"/>
    </row>
    <row r="40" spans="2:16" ht="40.15" customHeight="1" x14ac:dyDescent="0.2">
      <c r="B40" s="12" t="s">
        <v>132</v>
      </c>
      <c r="C40" s="146" t="s">
        <v>150</v>
      </c>
      <c r="D40" s="146"/>
      <c r="E40" s="146"/>
      <c r="F40" s="146"/>
      <c r="G40" s="146"/>
      <c r="H40" s="147" t="s">
        <v>134</v>
      </c>
      <c r="I40" s="147"/>
      <c r="J40" s="147"/>
      <c r="K40" s="147"/>
      <c r="L40" s="147"/>
      <c r="M40" s="148" t="s">
        <v>135</v>
      </c>
      <c r="N40" s="148"/>
      <c r="O40" s="148"/>
      <c r="P40" s="149"/>
    </row>
    <row r="41" spans="2:16" ht="55.15" customHeight="1" x14ac:dyDescent="0.2">
      <c r="B41" s="12" t="s">
        <v>133</v>
      </c>
      <c r="C41" s="146" t="s">
        <v>150</v>
      </c>
      <c r="D41" s="146"/>
      <c r="E41" s="146"/>
      <c r="F41" s="146"/>
      <c r="G41" s="146"/>
      <c r="H41" s="147" t="s">
        <v>134</v>
      </c>
      <c r="I41" s="147"/>
      <c r="J41" s="147"/>
      <c r="K41" s="147"/>
      <c r="L41" s="147"/>
      <c r="M41" s="148" t="s">
        <v>135</v>
      </c>
      <c r="N41" s="148"/>
      <c r="O41" s="148"/>
      <c r="P41" s="149"/>
    </row>
    <row r="42" spans="2:16" ht="11.25" customHeight="1" thickBot="1" x14ac:dyDescent="0.25">
      <c r="B42" s="14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7"/>
    </row>
    <row r="43" spans="2:16" ht="3" customHeight="1" thickBot="1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2:16" ht="13.5" customHeight="1" thickBot="1" x14ac:dyDescent="0.25">
      <c r="B44" s="119" t="s">
        <v>7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1"/>
    </row>
    <row r="45" spans="2:16" ht="3" customHeight="1" thickBot="1" x14ac:dyDescent="0.25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</row>
    <row r="46" spans="2:16" x14ac:dyDescent="0.2">
      <c r="B46" s="168" t="s">
        <v>19</v>
      </c>
      <c r="C46" s="19" t="s">
        <v>8</v>
      </c>
      <c r="D46" s="20" t="s">
        <v>65</v>
      </c>
      <c r="E46" s="20" t="s">
        <v>66</v>
      </c>
      <c r="F46" s="20" t="s">
        <v>67</v>
      </c>
      <c r="G46" s="20" t="s">
        <v>68</v>
      </c>
      <c r="H46" s="20" t="s">
        <v>69</v>
      </c>
      <c r="I46" s="20" t="s">
        <v>70</v>
      </c>
      <c r="J46" s="20" t="s">
        <v>71</v>
      </c>
      <c r="K46" s="20" t="s">
        <v>72</v>
      </c>
      <c r="L46" s="20" t="s">
        <v>73</v>
      </c>
      <c r="M46" s="20" t="s">
        <v>74</v>
      </c>
      <c r="N46" s="20" t="s">
        <v>75</v>
      </c>
      <c r="O46" s="21" t="s">
        <v>76</v>
      </c>
      <c r="P46" s="22" t="s">
        <v>22</v>
      </c>
    </row>
    <row r="47" spans="2:16" ht="13.9" customHeight="1" thickBot="1" x14ac:dyDescent="0.25">
      <c r="B47" s="169"/>
      <c r="C47" s="23" t="s">
        <v>9</v>
      </c>
      <c r="D47" s="173">
        <f>RegistroEnvio!D10</f>
        <v>0.76535902101039299</v>
      </c>
      <c r="E47" s="174"/>
      <c r="F47" s="175"/>
      <c r="G47" s="173" t="str">
        <f>RegistroEnvio!F10</f>
        <v>0</v>
      </c>
      <c r="H47" s="174"/>
      <c r="I47" s="175"/>
      <c r="J47" s="173" t="str">
        <f>RegistroEnvio!H10</f>
        <v>0</v>
      </c>
      <c r="K47" s="174"/>
      <c r="L47" s="175"/>
      <c r="M47" s="173" t="str">
        <f>RegistroEnvio!J10</f>
        <v>0</v>
      </c>
      <c r="N47" s="174"/>
      <c r="O47" s="175"/>
      <c r="P47" s="24">
        <f>+RegistroEnvio!L10</f>
        <v>0.76535902101039299</v>
      </c>
    </row>
    <row r="48" spans="2:16" ht="3" customHeight="1" thickBot="1" x14ac:dyDescent="0.25">
      <c r="B48" s="25">
        <v>0.9</v>
      </c>
      <c r="C48" s="26"/>
      <c r="D48" s="26"/>
      <c r="E48" s="26"/>
      <c r="F48" s="27">
        <f>+$C$26</f>
        <v>0.8</v>
      </c>
      <c r="G48" s="26"/>
      <c r="H48" s="26"/>
      <c r="I48" s="27">
        <f>+$C$26</f>
        <v>0.8</v>
      </c>
      <c r="J48" s="26"/>
      <c r="K48" s="26"/>
      <c r="L48" s="27">
        <f>+$C$26</f>
        <v>0.8</v>
      </c>
      <c r="M48" s="26"/>
      <c r="N48" s="26"/>
      <c r="O48" s="27">
        <f>+$C$26</f>
        <v>0.8</v>
      </c>
      <c r="P48" s="27">
        <f>+$C$26</f>
        <v>0.8</v>
      </c>
    </row>
    <row r="49" spans="2:16" ht="22.5" customHeight="1" thickBot="1" x14ac:dyDescent="0.25">
      <c r="B49" s="170" t="s">
        <v>126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x14ac:dyDescent="0.2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x14ac:dyDescent="0.2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x14ac:dyDescent="0.2"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x14ac:dyDescent="0.2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x14ac:dyDescent="0.2"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1"/>
    </row>
    <row r="55" spans="2:16" x14ac:dyDescent="0.2">
      <c r="B55" s="159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1"/>
    </row>
    <row r="56" spans="2:16" x14ac:dyDescent="0.2">
      <c r="B56" s="159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1"/>
    </row>
    <row r="57" spans="2:16" x14ac:dyDescent="0.2"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1"/>
    </row>
    <row r="58" spans="2:16" x14ac:dyDescent="0.2"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1"/>
    </row>
    <row r="59" spans="2:16" x14ac:dyDescent="0.2">
      <c r="B59" s="159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1"/>
    </row>
    <row r="60" spans="2:16" x14ac:dyDescent="0.2">
      <c r="B60" s="159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</row>
    <row r="61" spans="2:16" x14ac:dyDescent="0.2"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1"/>
    </row>
    <row r="62" spans="2:16" x14ac:dyDescent="0.2">
      <c r="B62" s="159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1"/>
    </row>
    <row r="63" spans="2:16" x14ac:dyDescent="0.2">
      <c r="B63" s="159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1"/>
    </row>
    <row r="64" spans="2:16" x14ac:dyDescent="0.2">
      <c r="B64" s="159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1"/>
    </row>
    <row r="65" spans="1:19" ht="13.5" thickBot="1" x14ac:dyDescent="0.25">
      <c r="B65" s="162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4"/>
    </row>
    <row r="66" spans="1:19" s="8" customFormat="1" ht="3" customHeight="1" thickBot="1" x14ac:dyDescent="0.25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S66" s="28"/>
    </row>
    <row r="67" spans="1:19" ht="15" customHeight="1" x14ac:dyDescent="0.2">
      <c r="B67" s="153" t="s">
        <v>149</v>
      </c>
      <c r="C67" s="150" t="s">
        <v>99</v>
      </c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2"/>
    </row>
    <row r="68" spans="1:19" ht="70.5" customHeight="1" x14ac:dyDescent="0.2">
      <c r="B68" s="154"/>
      <c r="C68" s="178" t="s">
        <v>151</v>
      </c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80"/>
    </row>
    <row r="69" spans="1:19" ht="15" customHeight="1" x14ac:dyDescent="0.2">
      <c r="B69" s="154"/>
      <c r="C69" s="181" t="s">
        <v>100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3"/>
    </row>
    <row r="70" spans="1:19" ht="49.5" customHeight="1" x14ac:dyDescent="0.2">
      <c r="B70" s="154"/>
      <c r="C70" s="184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6"/>
    </row>
    <row r="71" spans="1:19" ht="18" customHeight="1" x14ac:dyDescent="0.2">
      <c r="B71" s="154"/>
      <c r="C71" s="181" t="s">
        <v>101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3"/>
    </row>
    <row r="72" spans="1:19" ht="49.5" customHeight="1" x14ac:dyDescent="0.2">
      <c r="B72" s="154"/>
      <c r="C72" s="184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6"/>
    </row>
    <row r="73" spans="1:19" ht="17.25" customHeight="1" x14ac:dyDescent="0.2">
      <c r="B73" s="154"/>
      <c r="C73" s="181" t="s">
        <v>102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3"/>
    </row>
    <row r="74" spans="1:19" ht="49.5" customHeight="1" thickBot="1" x14ac:dyDescent="0.25">
      <c r="B74" s="155"/>
      <c r="C74" s="187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9"/>
    </row>
    <row r="75" spans="1:19" ht="30.75" customHeight="1" thickBot="1" x14ac:dyDescent="0.25">
      <c r="B75" s="43" t="s">
        <v>40</v>
      </c>
      <c r="C75" s="142" t="s">
        <v>148</v>
      </c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7"/>
    </row>
    <row r="76" spans="1:19" ht="27.75" customHeight="1" thickBot="1" x14ac:dyDescent="0.25">
      <c r="B76" s="7" t="s">
        <v>53</v>
      </c>
      <c r="C76" s="176" t="s">
        <v>54</v>
      </c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7"/>
    </row>
    <row r="79" spans="1:19" x14ac:dyDescent="0.2">
      <c r="C79" s="29"/>
    </row>
    <row r="80" spans="1:19" hidden="1" x14ac:dyDescent="0.2">
      <c r="C80" s="1">
        <v>2018</v>
      </c>
    </row>
    <row r="81" spans="2:15" hidden="1" x14ac:dyDescent="0.2">
      <c r="C81" s="1">
        <v>2019</v>
      </c>
    </row>
    <row r="87" spans="2:15" s="2" customFormat="1" x14ac:dyDescent="0.2"/>
    <row r="88" spans="2:15" s="2" customFormat="1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spans="2:15" s="2" customFormat="1" x14ac:dyDescent="0.2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</row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1"/>
      <c r="C92" s="31"/>
      <c r="D92" s="31"/>
      <c r="E92" s="31"/>
      <c r="F92" s="31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1"/>
      <c r="C93" s="31"/>
      <c r="D93" s="31"/>
      <c r="E93" s="31"/>
      <c r="F93" s="31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  <c r="P98" s="32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  <c r="P99" s="32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  <c r="Q101" s="33" t="s">
        <v>45</v>
      </c>
    </row>
    <row r="102" spans="2:17" s="2" customFormat="1" x14ac:dyDescent="0.2">
      <c r="B102" s="34"/>
      <c r="C102" s="34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  <c r="Q102" s="33" t="s">
        <v>46</v>
      </c>
    </row>
    <row r="103" spans="2:17" s="2" customFormat="1" x14ac:dyDescent="0.2">
      <c r="B103" s="34"/>
      <c r="C103" s="34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48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47</v>
      </c>
    </row>
    <row r="105" spans="2:17" s="2" customFormat="1" x14ac:dyDescent="0.2">
      <c r="B105" s="31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5"/>
      <c r="N105" s="30"/>
      <c r="O105" s="30"/>
      <c r="P105" s="32"/>
      <c r="Q105" s="33" t="s">
        <v>49</v>
      </c>
    </row>
    <row r="106" spans="2:17" s="2" customFormat="1" x14ac:dyDescent="0.2">
      <c r="B106" s="31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 t="s">
        <v>44</v>
      </c>
      <c r="O106" s="30"/>
      <c r="P106" s="32"/>
      <c r="Q106" s="33" t="s">
        <v>50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0"/>
      <c r="N107" s="30"/>
      <c r="O107" s="30"/>
      <c r="P107" s="32"/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/>
      <c r="O108" s="30"/>
      <c r="P108" s="32"/>
    </row>
    <row r="109" spans="2:17" s="2" customFormat="1" x14ac:dyDescent="0.2">
      <c r="B109" s="31"/>
      <c r="C109" s="31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1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  <c r="Q111" s="33">
        <v>2015</v>
      </c>
    </row>
    <row r="112" spans="2:17" s="2" customFormat="1" ht="12.75" customHeigh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Q112" s="33">
        <v>2016</v>
      </c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Q113" s="33">
        <v>2017</v>
      </c>
    </row>
    <row r="114" spans="2:17" s="2" customForma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2018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</row>
    <row r="117" spans="2:17" s="2" customFormat="1" x14ac:dyDescent="0.2">
      <c r="B117" s="36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6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7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7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1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8" t="s">
        <v>118</v>
      </c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8" t="s">
        <v>119</v>
      </c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9" s="2" customFormat="1" x14ac:dyDescent="0.2">
      <c r="B129" s="38" t="s">
        <v>120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9" s="2" customFormat="1" x14ac:dyDescent="0.2">
      <c r="B130" s="38" t="s">
        <v>121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9" s="2" customFormat="1" x14ac:dyDescent="0.2">
      <c r="B131" s="38" t="s">
        <v>122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9" s="2" customFormat="1" x14ac:dyDescent="0.2">
      <c r="B132" s="38" t="s">
        <v>123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9" s="2" customFormat="1" x14ac:dyDescent="0.2">
      <c r="B133" s="38" t="s">
        <v>124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9" s="2" customFormat="1" x14ac:dyDescent="0.2">
      <c r="B134" s="39"/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9" s="2" customFormat="1" x14ac:dyDescent="0.2">
      <c r="B135" s="36"/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9" x14ac:dyDescent="0.2">
      <c r="B136" s="36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  <c r="P136" s="2"/>
      <c r="S136" s="1"/>
    </row>
    <row r="137" spans="2:19" hidden="1" x14ac:dyDescent="0.2">
      <c r="B137" s="31" t="s">
        <v>25</v>
      </c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  <c r="P137" s="2"/>
      <c r="S137" s="1"/>
    </row>
    <row r="138" spans="2:19" hidden="1" x14ac:dyDescent="0.2">
      <c r="B138" s="34" t="s">
        <v>33</v>
      </c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  <c r="S138" s="1"/>
    </row>
    <row r="139" spans="2:19" hidden="1" x14ac:dyDescent="0.2">
      <c r="B139" s="34" t="s">
        <v>82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  <c r="S139" s="1"/>
    </row>
    <row r="140" spans="2:19" hidden="1" x14ac:dyDescent="0.2">
      <c r="B140" s="34" t="s">
        <v>26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  <c r="S140" s="1"/>
    </row>
    <row r="141" spans="2:19" hidden="1" x14ac:dyDescent="0.2">
      <c r="B141" s="34" t="s">
        <v>88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  <c r="S141" s="1"/>
    </row>
    <row r="142" spans="2:19" hidden="1" x14ac:dyDescent="0.2">
      <c r="B142" s="34" t="s">
        <v>115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  <c r="S142" s="1"/>
    </row>
    <row r="143" spans="2:19" hidden="1" x14ac:dyDescent="0.2">
      <c r="B143" s="34" t="s">
        <v>90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  <c r="S143" s="1"/>
    </row>
    <row r="144" spans="2:19" hidden="1" x14ac:dyDescent="0.2">
      <c r="B144" s="34" t="s">
        <v>31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  <c r="S144" s="1"/>
    </row>
    <row r="145" spans="2:19" hidden="1" x14ac:dyDescent="0.2">
      <c r="B145" s="34" t="s">
        <v>79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83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t="25.5" hidden="1" x14ac:dyDescent="0.2">
      <c r="B147" s="40" t="s">
        <v>111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</row>
    <row r="148" spans="2:19" hidden="1" x14ac:dyDescent="0.2">
      <c r="B148" s="34" t="s">
        <v>81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</row>
    <row r="149" spans="2:19" hidden="1" x14ac:dyDescent="0.2">
      <c r="B149" s="34" t="s">
        <v>86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89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87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84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77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85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78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80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29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32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28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30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63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62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27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61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x14ac:dyDescent="0.2">
      <c r="B165" s="31"/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x14ac:dyDescent="0.2">
      <c r="B166" s="31"/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hidden="1" x14ac:dyDescent="0.2">
      <c r="B168" s="31" t="s">
        <v>112</v>
      </c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hidden="1" x14ac:dyDescent="0.2">
      <c r="B169" s="34" t="s">
        <v>43</v>
      </c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</row>
    <row r="170" spans="2:16" hidden="1" x14ac:dyDescent="0.2">
      <c r="B170" s="34" t="s">
        <v>54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</row>
    <row r="171" spans="2:16" x14ac:dyDescent="0.2">
      <c r="B171" s="30"/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x14ac:dyDescent="0.2">
      <c r="B172" s="41"/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41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s="2" customFormat="1" ht="25.5" hidden="1" x14ac:dyDescent="0.2">
      <c r="B177" s="36" t="s">
        <v>117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2:15" s="2" customFormat="1" hidden="1" x14ac:dyDescent="0.2">
      <c r="B178" s="37" t="s">
        <v>116</v>
      </c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</row>
    <row r="179" spans="2:15" s="2" customFormat="1" ht="38.25" hidden="1" x14ac:dyDescent="0.2">
      <c r="B179" s="42" t="s">
        <v>51</v>
      </c>
    </row>
    <row r="180" spans="2:15" s="2" customFormat="1" ht="51" hidden="1" x14ac:dyDescent="0.2">
      <c r="B180" s="42" t="s">
        <v>106</v>
      </c>
    </row>
    <row r="181" spans="2:15" s="2" customFormat="1" ht="51" hidden="1" x14ac:dyDescent="0.2">
      <c r="B181" s="42" t="s">
        <v>107</v>
      </c>
    </row>
    <row r="182" spans="2:15" s="2" customFormat="1" ht="76.5" hidden="1" x14ac:dyDescent="0.2">
      <c r="B182" s="42" t="s">
        <v>108</v>
      </c>
    </row>
    <row r="183" spans="2:15" s="2" customFormat="1" ht="51" hidden="1" x14ac:dyDescent="0.2">
      <c r="B183" s="42" t="s">
        <v>109</v>
      </c>
    </row>
    <row r="184" spans="2:15" s="2" customFormat="1" ht="38.25" hidden="1" x14ac:dyDescent="0.2">
      <c r="B184" s="42" t="s">
        <v>110</v>
      </c>
    </row>
    <row r="185" spans="2:15" s="2" customFormat="1" ht="38.25" hidden="1" x14ac:dyDescent="0.2">
      <c r="B185" s="42" t="s">
        <v>91</v>
      </c>
    </row>
    <row r="186" spans="2:15" s="2" customFormat="1" hidden="1" x14ac:dyDescent="0.2">
      <c r="B186" s="42" t="s">
        <v>64</v>
      </c>
    </row>
  </sheetData>
  <sheetProtection formatColumns="0" formatRows="0"/>
  <mergeCells count="67">
    <mergeCell ref="C75:P75"/>
    <mergeCell ref="C76:P76"/>
    <mergeCell ref="C68:P68"/>
    <mergeCell ref="C69:P69"/>
    <mergeCell ref="C70:P70"/>
    <mergeCell ref="C71:P71"/>
    <mergeCell ref="C72:P72"/>
    <mergeCell ref="C73:P73"/>
    <mergeCell ref="C74:P74"/>
    <mergeCell ref="C67:P67"/>
    <mergeCell ref="B67:B74"/>
    <mergeCell ref="B50:P65"/>
    <mergeCell ref="A66:Q66"/>
    <mergeCell ref="C42:G42"/>
    <mergeCell ref="H42:L42"/>
    <mergeCell ref="M42:P42"/>
    <mergeCell ref="B44:P44"/>
    <mergeCell ref="B46:B47"/>
    <mergeCell ref="B49:P49"/>
    <mergeCell ref="D47:F47"/>
    <mergeCell ref="G47:I47"/>
    <mergeCell ref="J47:L47"/>
    <mergeCell ref="M47:O47"/>
    <mergeCell ref="C40:G40"/>
    <mergeCell ref="H40:L40"/>
    <mergeCell ref="M40:P40"/>
    <mergeCell ref="C41:G41"/>
    <mergeCell ref="H41:L41"/>
    <mergeCell ref="M41:P41"/>
    <mergeCell ref="C34:P34"/>
    <mergeCell ref="B35:P35"/>
    <mergeCell ref="C36:P36"/>
    <mergeCell ref="B38:P38"/>
    <mergeCell ref="C39:G39"/>
    <mergeCell ref="H39:L39"/>
    <mergeCell ref="M39:P3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N28:O28"/>
    <mergeCell ref="C22:P22"/>
    <mergeCell ref="C24:P24"/>
    <mergeCell ref="B25:P25"/>
    <mergeCell ref="C16:P16"/>
    <mergeCell ref="C18:P18"/>
    <mergeCell ref="B20:P20"/>
    <mergeCell ref="C12:P12"/>
    <mergeCell ref="C14:P14"/>
    <mergeCell ref="B7:P8"/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D47 M47 P47">
    <cfRule type="cellIs" dxfId="27" priority="17" stopIfTrue="1" operator="equal">
      <formula>"0"</formula>
    </cfRule>
    <cfRule type="cellIs" dxfId="26" priority="18" stopIfTrue="1" operator="lessThanOrEqual">
      <formula>$S$5</formula>
    </cfRule>
    <cfRule type="cellIs" dxfId="25" priority="19" stopIfTrue="1" operator="greaterThanOrEqual">
      <formula>$S$2</formula>
    </cfRule>
    <cfRule type="cellIs" dxfId="24" priority="20" stopIfTrue="1" operator="between">
      <formula>$S$4</formula>
      <formula>$S$3</formula>
    </cfRule>
  </conditionalFormatting>
  <conditionalFormatting sqref="G47">
    <cfRule type="cellIs" dxfId="23" priority="13" stopIfTrue="1" operator="equal">
      <formula>"0"</formula>
    </cfRule>
    <cfRule type="cellIs" dxfId="22" priority="14" stopIfTrue="1" operator="lessThanOrEqual">
      <formula>$S$5</formula>
    </cfRule>
    <cfRule type="cellIs" dxfId="21" priority="15" stopIfTrue="1" operator="greaterThanOrEqual">
      <formula>$S$2</formula>
    </cfRule>
    <cfRule type="cellIs" dxfId="20" priority="16" stopIfTrue="1" operator="between">
      <formula>$S$4</formula>
      <formula>$S$3</formula>
    </cfRule>
  </conditionalFormatting>
  <conditionalFormatting sqref="J47">
    <cfRule type="cellIs" dxfId="19" priority="9" stopIfTrue="1" operator="equal">
      <formula>"0"</formula>
    </cfRule>
    <cfRule type="cellIs" dxfId="18" priority="10" stopIfTrue="1" operator="lessThanOrEqual">
      <formula>$S$5</formula>
    </cfRule>
    <cfRule type="cellIs" dxfId="17" priority="11" stopIfTrue="1" operator="greaterThanOrEqual">
      <formula>$S$2</formula>
    </cfRule>
    <cfRule type="cellIs" dxfId="1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 xr:uid="{00000000-0002-0000-0000-000000000000}">
      <formula1>$B$127:$B$133</formula1>
    </dataValidation>
    <dataValidation type="list" allowBlank="1" showInputMessage="1" showErrorMessage="1" sqref="C32:P32 C34:P34 C36:P36" xr:uid="{00000000-0002-0000-0000-000001000000}">
      <formula1>$Q$101:$Q$106</formula1>
    </dataValidation>
    <dataValidation type="list" allowBlank="1" showInputMessage="1" showErrorMessage="1" sqref="N10:P10" xr:uid="{00000000-0002-0000-0000-000002000000}">
      <formula1>"Economicos,Eficiencia,Eficacia, Efectividad,Calidad"</formula1>
    </dataValidation>
    <dataValidation type="list" allowBlank="1" showInputMessage="1" showErrorMessage="1" sqref="C10:I10" xr:uid="{00000000-0002-0000-0000-000003000000}">
      <formula1>"2024,2025,2026,2027,2028,2029"</formula1>
    </dataValidation>
    <dataValidation type="list" allowBlank="1" showInputMessage="1" showErrorMessage="1" sqref="C12:P12" xr:uid="{00000000-0002-0000-0000-000004000000}">
      <formula1>$B$138:$B$164</formula1>
    </dataValidation>
    <dataValidation type="list" allowBlank="1" showInputMessage="1" showErrorMessage="1" sqref="C76:P76" xr:uid="{00000000-0002-0000-0000-000005000000}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6"/>
  <sheetViews>
    <sheetView zoomScale="80" zoomScaleNormal="80" workbookViewId="0">
      <selection activeCell="E11" sqref="E1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3"/>
      <c r="B1" s="194" t="s">
        <v>34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6"/>
      <c r="N1" s="197" t="s">
        <v>35</v>
      </c>
      <c r="O1" s="197"/>
      <c r="P1" s="44"/>
      <c r="Q1" s="44"/>
      <c r="T1" s="44"/>
      <c r="U1" s="44"/>
      <c r="V1" s="44"/>
    </row>
    <row r="2" spans="1:22" ht="30" customHeight="1" x14ac:dyDescent="0.25">
      <c r="A2" s="193"/>
      <c r="B2" s="194" t="s">
        <v>55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  <c r="N2" s="197" t="s">
        <v>113</v>
      </c>
      <c r="O2" s="197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193"/>
      <c r="B3" s="194" t="s">
        <v>56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197" t="s">
        <v>114</v>
      </c>
      <c r="O3" s="197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193"/>
      <c r="B4" s="194" t="s">
        <v>57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6"/>
      <c r="N4" s="197" t="s">
        <v>39</v>
      </c>
      <c r="O4" s="197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0" t="str">
        <f>IF(EnvioRadicaciones!C12="","",EnvioRadicaciones!C12)</f>
        <v>GESTION DOCUMENTAL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198" t="s">
        <v>58</v>
      </c>
      <c r="B8" s="200" t="s">
        <v>19</v>
      </c>
      <c r="C8" s="200" t="str">
        <f>IF(EnvioRadicaciones!C12="","",EnvioRadicaciones!C12)</f>
        <v>GESTION DOCUMENTAL</v>
      </c>
      <c r="D8" s="200"/>
      <c r="E8" s="200"/>
      <c r="F8" s="200"/>
      <c r="G8" s="200"/>
      <c r="H8" s="200"/>
      <c r="I8" s="200"/>
      <c r="J8" s="200"/>
      <c r="K8" s="200"/>
      <c r="L8" s="200"/>
      <c r="M8" s="200" t="s">
        <v>60</v>
      </c>
      <c r="N8" s="200"/>
      <c r="O8" s="200"/>
      <c r="S8" s="2"/>
    </row>
    <row r="9" spans="1:22" s="53" customFormat="1" ht="30" customHeight="1" thickBot="1" x14ac:dyDescent="0.25">
      <c r="A9" s="199"/>
      <c r="B9" s="198"/>
      <c r="C9" s="52" t="s">
        <v>95</v>
      </c>
      <c r="D9" s="52" t="s">
        <v>59</v>
      </c>
      <c r="E9" s="52" t="s">
        <v>96</v>
      </c>
      <c r="F9" s="52" t="s">
        <v>59</v>
      </c>
      <c r="G9" s="52" t="s">
        <v>97</v>
      </c>
      <c r="H9" s="52" t="s">
        <v>59</v>
      </c>
      <c r="I9" s="52" t="s">
        <v>98</v>
      </c>
      <c r="J9" s="52" t="s">
        <v>59</v>
      </c>
      <c r="K9" s="52" t="s">
        <v>9</v>
      </c>
      <c r="L9" s="52" t="s">
        <v>59</v>
      </c>
      <c r="M9" s="198"/>
      <c r="N9" s="198"/>
      <c r="O9" s="198"/>
      <c r="S9" s="2"/>
    </row>
    <row r="10" spans="1:22" ht="90" customHeight="1" x14ac:dyDescent="0.2">
      <c r="A10" s="201" t="str">
        <f>IF(EnvioRadicaciones!M40="","",EnvioRadicaciones!M40)</f>
        <v>COORDINADOR GRUPO GESTIÓN DOCUMENTAL</v>
      </c>
      <c r="B10" s="54" t="str">
        <f>IF(EnvioRadicaciones!B40="","",EnvioRadicaciones!B40)</f>
        <v xml:space="preserve">Número de correos electrónicos radicados </v>
      </c>
      <c r="C10" s="55">
        <f>15909+22310+23198</f>
        <v>61417</v>
      </c>
      <c r="D10" s="191">
        <f>IF(C10=0,"0",C10/C11)</f>
        <v>0.76535902101039299</v>
      </c>
      <c r="E10" s="55"/>
      <c r="F10" s="191" t="str">
        <f>IF(E10=0,"0",E10/E11)</f>
        <v>0</v>
      </c>
      <c r="G10" s="55"/>
      <c r="H10" s="191" t="str">
        <f>IF(G10=0,"0",G10/G11)</f>
        <v>0</v>
      </c>
      <c r="I10" s="55"/>
      <c r="J10" s="191" t="str">
        <f>IF(I10=0,"0",I10/I11)</f>
        <v>0</v>
      </c>
      <c r="K10" s="55">
        <f>+C10+E10+G10+I10</f>
        <v>61417</v>
      </c>
      <c r="L10" s="203">
        <f>IF(K10=0,"0",K10/K11)</f>
        <v>0.76535902101039299</v>
      </c>
      <c r="M10" s="205" t="s">
        <v>152</v>
      </c>
      <c r="N10" s="206"/>
      <c r="O10" s="207"/>
    </row>
    <row r="11" spans="1:22" ht="117.75" customHeight="1" x14ac:dyDescent="0.2">
      <c r="A11" s="202"/>
      <c r="B11" s="56" t="str">
        <f>IF(EnvioRadicaciones!B41="","",EnvioRadicaciones!B41)</f>
        <v>Total de correos electrónicos allegados a través de la webmaster en el periodo evaluado</v>
      </c>
      <c r="C11" s="57">
        <f>14987+23214+42045</f>
        <v>80246</v>
      </c>
      <c r="D11" s="192"/>
      <c r="E11" s="57"/>
      <c r="F11" s="192"/>
      <c r="G11" s="57"/>
      <c r="H11" s="192"/>
      <c r="I11" s="57"/>
      <c r="J11" s="192"/>
      <c r="K11" s="57">
        <f>+C11+E11+G11+I11</f>
        <v>80246</v>
      </c>
      <c r="L11" s="204"/>
      <c r="M11" s="208"/>
      <c r="N11" s="209"/>
      <c r="O11" s="210"/>
    </row>
    <row r="12" spans="1:22" ht="30" customHeight="1" x14ac:dyDescent="0.2"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66" spans="19:19" ht="30" customHeight="1" x14ac:dyDescent="0.2">
      <c r="S66" s="28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  <row r="146" spans="19:19" ht="30" customHeight="1" x14ac:dyDescent="0.2">
      <c r="S146" s="1"/>
    </row>
  </sheetData>
  <sheetProtection formatColumns="0" formatRows="0"/>
  <mergeCells count="21">
    <mergeCell ref="D10:D11"/>
    <mergeCell ref="J10:J11"/>
    <mergeCell ref="L10:L11"/>
    <mergeCell ref="F10:F11"/>
    <mergeCell ref="M10:O11"/>
    <mergeCell ref="B6:O6"/>
    <mergeCell ref="H10:H11"/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A8:A9"/>
    <mergeCell ref="B8:B9"/>
    <mergeCell ref="C8:L8"/>
    <mergeCell ref="M8:O9"/>
    <mergeCell ref="A10:A11"/>
  </mergeCells>
  <conditionalFormatting sqref="L10">
    <cfRule type="cellIs" dxfId="15" priority="21" stopIfTrue="1" operator="equal">
      <formula>"0"</formula>
    </cfRule>
    <cfRule type="cellIs" dxfId="14" priority="22" stopIfTrue="1" operator="lessThanOrEqual">
      <formula>$S$5</formula>
    </cfRule>
    <cfRule type="cellIs" dxfId="13" priority="23" stopIfTrue="1" operator="greaterThanOrEqual">
      <formula>$S$2</formula>
    </cfRule>
    <cfRule type="cellIs" dxfId="12" priority="24" stopIfTrue="1" operator="between">
      <formula>$S$4</formula>
      <formula>$S$3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DA4C-F8AF-4CF9-B75B-62338861E9D4}">
  <dimension ref="A1:S188"/>
  <sheetViews>
    <sheetView topLeftCell="A18" workbookViewId="0">
      <selection activeCell="C28" sqref="C28"/>
    </sheetView>
  </sheetViews>
  <sheetFormatPr baseColWidth="10" defaultColWidth="11.42578125" defaultRowHeight="12.75" x14ac:dyDescent="0.2"/>
  <cols>
    <col min="1" max="1" width="3" style="1" customWidth="1"/>
    <col min="2" max="2" width="30" style="1" customWidth="1"/>
    <col min="3" max="3" width="16.85546875" style="1" customWidth="1"/>
    <col min="4" max="4" width="5" style="1" bestFit="1" customWidth="1"/>
    <col min="5" max="5" width="5.5703125" style="1" customWidth="1"/>
    <col min="6" max="6" width="10.85546875" style="1" bestFit="1" customWidth="1"/>
    <col min="7" max="7" width="5.42578125" style="1" bestFit="1" customWidth="1"/>
    <col min="8" max="8" width="5.140625" style="1" bestFit="1" customWidth="1"/>
    <col min="9" max="9" width="10.85546875" style="1" bestFit="1" customWidth="1"/>
    <col min="10" max="10" width="4.140625" style="1" bestFit="1" customWidth="1"/>
    <col min="11" max="11" width="6.42578125" style="1" bestFit="1" customWidth="1"/>
    <col min="12" max="12" width="10.85546875" style="1" bestFit="1" customWidth="1"/>
    <col min="13" max="13" width="8.42578125" style="1" customWidth="1"/>
    <col min="14" max="14" width="6.42578125" style="1" customWidth="1"/>
    <col min="15" max="15" width="11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13.5" thickBot="1" x14ac:dyDescent="0.25">
      <c r="A1" s="1" t="s">
        <v>125</v>
      </c>
    </row>
    <row r="2" spans="1:19" ht="16.5" customHeight="1" x14ac:dyDescent="0.2">
      <c r="B2" s="65"/>
      <c r="C2" s="68" t="s">
        <v>34</v>
      </c>
      <c r="D2" s="69"/>
      <c r="E2" s="69"/>
      <c r="F2" s="69"/>
      <c r="G2" s="69"/>
      <c r="H2" s="69"/>
      <c r="I2" s="69"/>
      <c r="J2" s="69"/>
      <c r="K2" s="69"/>
      <c r="L2" s="69"/>
      <c r="M2" s="70"/>
      <c r="N2" s="71" t="s">
        <v>104</v>
      </c>
      <c r="O2" s="72"/>
      <c r="P2" s="73"/>
      <c r="S2" s="3">
        <v>0.8</v>
      </c>
    </row>
    <row r="3" spans="1:19" ht="15.75" customHeight="1" x14ac:dyDescent="0.2">
      <c r="B3" s="66"/>
      <c r="C3" s="74" t="s">
        <v>36</v>
      </c>
      <c r="D3" s="75"/>
      <c r="E3" s="75"/>
      <c r="F3" s="75"/>
      <c r="G3" s="75"/>
      <c r="H3" s="75"/>
      <c r="I3" s="75"/>
      <c r="J3" s="75"/>
      <c r="K3" s="75"/>
      <c r="L3" s="75"/>
      <c r="M3" s="76"/>
      <c r="N3" s="77" t="s">
        <v>113</v>
      </c>
      <c r="O3" s="78"/>
      <c r="P3" s="79"/>
      <c r="S3" s="3">
        <v>0.79998999999999998</v>
      </c>
    </row>
    <row r="4" spans="1:19" ht="15.75" customHeight="1" x14ac:dyDescent="0.2">
      <c r="B4" s="66"/>
      <c r="C4" s="74" t="s">
        <v>37</v>
      </c>
      <c r="D4" s="75"/>
      <c r="E4" s="75"/>
      <c r="F4" s="75"/>
      <c r="G4" s="75"/>
      <c r="H4" s="75"/>
      <c r="I4" s="75"/>
      <c r="J4" s="75"/>
      <c r="K4" s="75"/>
      <c r="L4" s="75"/>
      <c r="M4" s="76"/>
      <c r="N4" s="77" t="s">
        <v>105</v>
      </c>
      <c r="O4" s="78"/>
      <c r="P4" s="79"/>
      <c r="S4" s="3">
        <v>0.65</v>
      </c>
    </row>
    <row r="5" spans="1:19" ht="16.5" customHeight="1" thickBot="1" x14ac:dyDescent="0.25">
      <c r="B5" s="67"/>
      <c r="C5" s="80" t="s">
        <v>38</v>
      </c>
      <c r="D5" s="81"/>
      <c r="E5" s="81"/>
      <c r="F5" s="81"/>
      <c r="G5" s="81"/>
      <c r="H5" s="81"/>
      <c r="I5" s="81"/>
      <c r="J5" s="81"/>
      <c r="K5" s="81"/>
      <c r="L5" s="81"/>
      <c r="M5" s="82"/>
      <c r="N5" s="83" t="s">
        <v>39</v>
      </c>
      <c r="O5" s="84"/>
      <c r="P5" s="85"/>
      <c r="S5" s="3">
        <v>0.64999899999999999</v>
      </c>
    </row>
    <row r="6" spans="1:19" ht="3" customHeight="1" thickBot="1" x14ac:dyDescent="0.25">
      <c r="S6" s="3"/>
    </row>
    <row r="7" spans="1:19" x14ac:dyDescent="0.2">
      <c r="B7" s="91" t="s">
        <v>42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3"/>
      <c r="S7" s="3"/>
    </row>
    <row r="8" spans="1:19" ht="13.5" thickBot="1" x14ac:dyDescent="0.25"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/>
    </row>
    <row r="9" spans="1:19" ht="3" customHeight="1" thickBo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9" ht="26.25" customHeight="1" thickBot="1" x14ac:dyDescent="0.25">
      <c r="B10" s="7" t="s">
        <v>52</v>
      </c>
      <c r="C10" s="103">
        <v>2025</v>
      </c>
      <c r="D10" s="104"/>
      <c r="E10" s="104"/>
      <c r="F10" s="104"/>
      <c r="G10" s="104"/>
      <c r="H10" s="104"/>
      <c r="I10" s="105"/>
      <c r="J10" s="97" t="s">
        <v>1</v>
      </c>
      <c r="K10" s="98"/>
      <c r="L10" s="98"/>
      <c r="M10" s="99"/>
      <c r="N10" s="100" t="s">
        <v>136</v>
      </c>
      <c r="O10" s="101"/>
      <c r="P10" s="102"/>
    </row>
    <row r="11" spans="1:19" ht="3" customHeight="1" thickBo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19" ht="30" customHeight="1" thickBot="1" x14ac:dyDescent="0.25">
      <c r="B12" s="7" t="s">
        <v>0</v>
      </c>
      <c r="C12" s="86" t="s">
        <v>84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</row>
    <row r="13" spans="1:19" ht="3" customHeight="1" thickBo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</row>
    <row r="14" spans="1:19" ht="30" customHeight="1" thickBot="1" x14ac:dyDescent="0.25">
      <c r="B14" s="7" t="s">
        <v>5</v>
      </c>
      <c r="C14" s="88" t="s">
        <v>137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90"/>
    </row>
    <row r="15" spans="1:19" ht="3" customHeight="1" thickBot="1" x14ac:dyDescent="0.25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</row>
    <row r="16" spans="1:19" ht="45" customHeight="1" thickBot="1" x14ac:dyDescent="0.25">
      <c r="B16" s="7" t="s">
        <v>23</v>
      </c>
      <c r="C16" s="115" t="s">
        <v>138</v>
      </c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6"/>
    </row>
    <row r="17" spans="1:16" ht="4.5" customHeight="1" thickBot="1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</row>
    <row r="18" spans="1:16" ht="30" customHeight="1" thickBot="1" x14ac:dyDescent="0.25">
      <c r="B18" s="7" t="s">
        <v>10</v>
      </c>
      <c r="C18" s="116" t="s">
        <v>120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</row>
    <row r="19" spans="1:16" ht="3" customHeight="1" thickBot="1" x14ac:dyDescent="0.25">
      <c r="A19" s="8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</row>
    <row r="20" spans="1:16" ht="16.5" customHeight="1" thickBot="1" x14ac:dyDescent="0.25">
      <c r="B20" s="119" t="s">
        <v>24</v>
      </c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1"/>
    </row>
    <row r="21" spans="1:16" ht="3" customHeight="1" thickBot="1" x14ac:dyDescent="0.2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1:16" ht="51" customHeight="1" thickBot="1" x14ac:dyDescent="0.25">
      <c r="B22" s="7" t="s">
        <v>3</v>
      </c>
      <c r="C22" s="106" t="s">
        <v>139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8"/>
    </row>
    <row r="23" spans="1:16" ht="3" customHeight="1" thickBot="1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</row>
    <row r="24" spans="1:16" ht="82.5" customHeight="1" thickBot="1" x14ac:dyDescent="0.25">
      <c r="B24" s="43" t="s">
        <v>11</v>
      </c>
      <c r="C24" s="109" t="s">
        <v>140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1:16" ht="3" customHeight="1" thickBot="1" x14ac:dyDescent="0.25">
      <c r="B25" s="112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4"/>
    </row>
    <row r="26" spans="1:16" ht="13.5" customHeight="1" thickBot="1" x14ac:dyDescent="0.25">
      <c r="B26" s="7" t="s">
        <v>2</v>
      </c>
      <c r="C26" s="222" t="s">
        <v>159</v>
      </c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4"/>
    </row>
    <row r="27" spans="1:16" ht="3" customHeight="1" thickBot="1" x14ac:dyDescent="0.25">
      <c r="B27" s="132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4"/>
    </row>
    <row r="28" spans="1:16" ht="12.75" customHeight="1" thickBot="1" x14ac:dyDescent="0.25">
      <c r="B28" s="7" t="s">
        <v>12</v>
      </c>
      <c r="C28" s="9" t="s">
        <v>13</v>
      </c>
      <c r="D28" s="135" t="s">
        <v>141</v>
      </c>
      <c r="E28" s="130"/>
      <c r="F28" s="130"/>
      <c r="G28" s="131"/>
      <c r="H28" s="136" t="s">
        <v>14</v>
      </c>
      <c r="I28" s="136"/>
      <c r="J28" s="136"/>
      <c r="K28" s="135" t="s">
        <v>142</v>
      </c>
      <c r="L28" s="130"/>
      <c r="M28" s="131"/>
      <c r="N28" s="137" t="s">
        <v>15</v>
      </c>
      <c r="O28" s="138"/>
      <c r="P28" s="10" t="s">
        <v>143</v>
      </c>
    </row>
    <row r="29" spans="1:16" ht="3" customHeight="1" thickBot="1" x14ac:dyDescent="0.25"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1:16" ht="13.5" thickBot="1" x14ac:dyDescent="0.25">
      <c r="B30" s="7" t="s">
        <v>6</v>
      </c>
      <c r="C30" s="122" t="s">
        <v>144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4"/>
    </row>
    <row r="31" spans="1:16" ht="3" customHeight="1" thickBot="1" x14ac:dyDescent="0.25">
      <c r="B31" s="219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1"/>
    </row>
    <row r="32" spans="1:16" ht="13.5" thickBot="1" x14ac:dyDescent="0.25">
      <c r="B32" s="43" t="s">
        <v>4</v>
      </c>
      <c r="C32" s="128" t="s">
        <v>47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7"/>
    </row>
    <row r="33" spans="2:16" ht="3" customHeight="1" thickBot="1" x14ac:dyDescent="0.25"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7"/>
    </row>
    <row r="34" spans="2:16" ht="26.25" thickBot="1" x14ac:dyDescent="0.25">
      <c r="B34" s="43" t="s">
        <v>21</v>
      </c>
      <c r="C34" s="128" t="s">
        <v>47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7"/>
    </row>
    <row r="35" spans="2:16" ht="3" customHeight="1" thickBot="1" x14ac:dyDescent="0.25">
      <c r="B35" s="139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1"/>
    </row>
    <row r="36" spans="2:16" ht="16.5" customHeight="1" thickBot="1" x14ac:dyDescent="0.25">
      <c r="B36" s="43" t="s">
        <v>41</v>
      </c>
      <c r="C36" s="142" t="s">
        <v>47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7"/>
    </row>
    <row r="37" spans="2:16" ht="3" customHeight="1" thickBo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ht="13.5" thickBot="1" x14ac:dyDescent="0.25">
      <c r="B38" s="143" t="s">
        <v>16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</row>
    <row r="39" spans="2:16" ht="27" customHeight="1" thickBot="1" x14ac:dyDescent="0.25">
      <c r="B39" s="7" t="s">
        <v>20</v>
      </c>
      <c r="C39" s="97" t="s">
        <v>17</v>
      </c>
      <c r="D39" s="98"/>
      <c r="E39" s="98"/>
      <c r="F39" s="98"/>
      <c r="G39" s="99"/>
      <c r="H39" s="97" t="s">
        <v>6</v>
      </c>
      <c r="I39" s="98"/>
      <c r="J39" s="98"/>
      <c r="K39" s="98"/>
      <c r="L39" s="99"/>
      <c r="M39" s="97" t="s">
        <v>18</v>
      </c>
      <c r="N39" s="98"/>
      <c r="O39" s="98"/>
      <c r="P39" s="99"/>
    </row>
    <row r="40" spans="2:16" ht="47.45" customHeight="1" x14ac:dyDescent="0.2">
      <c r="B40" s="12" t="s">
        <v>145</v>
      </c>
      <c r="C40" s="147" t="s">
        <v>146</v>
      </c>
      <c r="D40" s="147"/>
      <c r="E40" s="147"/>
      <c r="F40" s="147"/>
      <c r="G40" s="147"/>
      <c r="H40" s="147" t="s">
        <v>144</v>
      </c>
      <c r="I40" s="147"/>
      <c r="J40" s="147"/>
      <c r="K40" s="147"/>
      <c r="L40" s="147"/>
      <c r="M40" s="148" t="s">
        <v>147</v>
      </c>
      <c r="N40" s="148"/>
      <c r="O40" s="148"/>
      <c r="P40" s="149"/>
    </row>
    <row r="41" spans="2:16" ht="35.25" hidden="1" customHeight="1" x14ac:dyDescent="0.2">
      <c r="B41" s="1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8"/>
      <c r="N41" s="148"/>
      <c r="O41" s="148"/>
      <c r="P41" s="149"/>
    </row>
    <row r="42" spans="2:16" ht="13.5" hidden="1" customHeight="1" x14ac:dyDescent="0.2">
      <c r="B42" s="13"/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8"/>
    </row>
    <row r="43" spans="2:16" ht="12.75" hidden="1" customHeight="1" x14ac:dyDescent="0.2">
      <c r="B43" s="13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8"/>
    </row>
    <row r="44" spans="2:16" ht="11.25" customHeight="1" thickBot="1" x14ac:dyDescent="0.25">
      <c r="B44" s="14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3" customHeight="1" thickBot="1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2:16" ht="13.5" customHeight="1" thickBot="1" x14ac:dyDescent="0.25">
      <c r="B46" s="119" t="s">
        <v>7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1"/>
    </row>
    <row r="47" spans="2:16" ht="3" customHeight="1" thickBot="1" x14ac:dyDescent="0.25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</row>
    <row r="48" spans="2:16" x14ac:dyDescent="0.2">
      <c r="B48" s="168" t="s">
        <v>19</v>
      </c>
      <c r="C48" s="19" t="s">
        <v>8</v>
      </c>
      <c r="D48" s="211" t="s">
        <v>155</v>
      </c>
      <c r="E48" s="212"/>
      <c r="F48" s="213"/>
      <c r="G48" s="211" t="s">
        <v>156</v>
      </c>
      <c r="H48" s="212"/>
      <c r="I48" s="213"/>
      <c r="J48" s="211" t="s">
        <v>157</v>
      </c>
      <c r="K48" s="212"/>
      <c r="L48" s="213"/>
      <c r="M48" s="211" t="s">
        <v>158</v>
      </c>
      <c r="N48" s="212"/>
      <c r="O48" s="213"/>
      <c r="P48" s="22" t="s">
        <v>22</v>
      </c>
    </row>
    <row r="49" spans="2:16" ht="13.9" customHeight="1" thickBot="1" x14ac:dyDescent="0.25">
      <c r="B49" s="169"/>
      <c r="C49" s="23" t="s">
        <v>9</v>
      </c>
      <c r="D49" s="214">
        <f>RegistroConsumo!C10</f>
        <v>450</v>
      </c>
      <c r="E49" s="215"/>
      <c r="F49" s="216"/>
      <c r="G49" s="173" t="str">
        <f>RegistroConsumo!F10</f>
        <v>0</v>
      </c>
      <c r="H49" s="174"/>
      <c r="I49" s="175"/>
      <c r="J49" s="173" t="str">
        <f>RegistroConsumo!H10</f>
        <v>0</v>
      </c>
      <c r="K49" s="174"/>
      <c r="L49" s="175"/>
      <c r="M49" s="173" t="str">
        <f>RegistroConsumo!J10</f>
        <v>0</v>
      </c>
      <c r="N49" s="174"/>
      <c r="O49" s="175"/>
      <c r="P49" s="24">
        <f>+RegistroEnvio!L10</f>
        <v>0.76535902101039299</v>
      </c>
    </row>
    <row r="50" spans="2:16" ht="3" customHeight="1" thickBot="1" x14ac:dyDescent="0.25">
      <c r="B50" s="25">
        <v>0.9</v>
      </c>
      <c r="C50" s="26"/>
      <c r="D50" s="26"/>
      <c r="E50" s="26"/>
      <c r="F50" s="27" t="str">
        <f>+$C$26</f>
        <v>Hasta 300 resmas al mes papel en la entidad</v>
      </c>
      <c r="G50" s="26"/>
      <c r="H50" s="26"/>
      <c r="I50" s="27" t="str">
        <f>+$C$26</f>
        <v>Hasta 300 resmas al mes papel en la entidad</v>
      </c>
      <c r="J50" s="26"/>
      <c r="K50" s="26"/>
      <c r="L50" s="27" t="str">
        <f>+$C$26</f>
        <v>Hasta 300 resmas al mes papel en la entidad</v>
      </c>
      <c r="M50" s="26"/>
      <c r="N50" s="26"/>
      <c r="O50" s="27" t="str">
        <f>+$C$26</f>
        <v>Hasta 300 resmas al mes papel en la entidad</v>
      </c>
      <c r="P50" s="27" t="str">
        <f>+$C$26</f>
        <v>Hasta 300 resmas al mes papel en la entidad</v>
      </c>
    </row>
    <row r="51" spans="2:16" ht="22.5" customHeight="1" thickBot="1" x14ac:dyDescent="0.25">
      <c r="B51" s="170" t="s">
        <v>126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x14ac:dyDescent="0.2">
      <c r="B52" s="156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8"/>
    </row>
    <row r="53" spans="2:16" x14ac:dyDescent="0.2"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x14ac:dyDescent="0.2"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1"/>
    </row>
    <row r="55" spans="2:16" x14ac:dyDescent="0.2">
      <c r="B55" s="159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1"/>
    </row>
    <row r="56" spans="2:16" x14ac:dyDescent="0.2">
      <c r="B56" s="159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0"/>
      <c r="N56" s="160"/>
      <c r="O56" s="160"/>
      <c r="P56" s="161"/>
    </row>
    <row r="57" spans="2:16" x14ac:dyDescent="0.2">
      <c r="B57" s="159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1"/>
    </row>
    <row r="58" spans="2:16" x14ac:dyDescent="0.2"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1"/>
    </row>
    <row r="59" spans="2:16" x14ac:dyDescent="0.2">
      <c r="B59" s="159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1"/>
    </row>
    <row r="60" spans="2:16" x14ac:dyDescent="0.2">
      <c r="B60" s="159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1"/>
    </row>
    <row r="61" spans="2:16" x14ac:dyDescent="0.2">
      <c r="B61" s="159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1"/>
    </row>
    <row r="62" spans="2:16" x14ac:dyDescent="0.2">
      <c r="B62" s="159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1"/>
    </row>
    <row r="63" spans="2:16" x14ac:dyDescent="0.2">
      <c r="B63" s="159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1"/>
    </row>
    <row r="64" spans="2:16" x14ac:dyDescent="0.2">
      <c r="B64" s="159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1"/>
    </row>
    <row r="65" spans="1:19" x14ac:dyDescent="0.2">
      <c r="B65" s="159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1"/>
    </row>
    <row r="66" spans="1:19" x14ac:dyDescent="0.2">
      <c r="B66" s="159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1"/>
    </row>
    <row r="67" spans="1:19" ht="13.5" thickBot="1" x14ac:dyDescent="0.25">
      <c r="B67" s="162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4"/>
    </row>
    <row r="68" spans="1:19" s="8" customFormat="1" ht="3" customHeight="1" thickBot="1" x14ac:dyDescent="0.25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S68" s="28"/>
    </row>
    <row r="69" spans="1:19" ht="15" customHeight="1" x14ac:dyDescent="0.2">
      <c r="B69" s="153" t="s">
        <v>149</v>
      </c>
      <c r="C69" s="150" t="s">
        <v>99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2"/>
    </row>
    <row r="70" spans="1:19" ht="49.5" customHeight="1" x14ac:dyDescent="0.2">
      <c r="B70" s="154"/>
      <c r="C70" s="178" t="s">
        <v>153</v>
      </c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80"/>
    </row>
    <row r="71" spans="1:19" ht="15" customHeight="1" x14ac:dyDescent="0.2">
      <c r="B71" s="154"/>
      <c r="C71" s="181" t="s">
        <v>100</v>
      </c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3"/>
    </row>
    <row r="72" spans="1:19" ht="49.5" customHeight="1" x14ac:dyDescent="0.2">
      <c r="B72" s="154"/>
      <c r="C72" s="184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6"/>
    </row>
    <row r="73" spans="1:19" ht="18" customHeight="1" x14ac:dyDescent="0.2">
      <c r="B73" s="154"/>
      <c r="C73" s="181" t="s">
        <v>101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3"/>
    </row>
    <row r="74" spans="1:19" ht="49.5" customHeight="1" x14ac:dyDescent="0.2">
      <c r="B74" s="154"/>
      <c r="C74" s="184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6"/>
    </row>
    <row r="75" spans="1:19" ht="17.25" customHeight="1" x14ac:dyDescent="0.2">
      <c r="B75" s="154"/>
      <c r="C75" s="181" t="s">
        <v>102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3"/>
    </row>
    <row r="76" spans="1:19" ht="49.5" customHeight="1" thickBot="1" x14ac:dyDescent="0.25">
      <c r="B76" s="155"/>
      <c r="C76" s="187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9"/>
    </row>
    <row r="77" spans="1:19" ht="39" customHeight="1" thickBot="1" x14ac:dyDescent="0.25">
      <c r="B77" s="43" t="s">
        <v>40</v>
      </c>
      <c r="C77" s="142" t="s">
        <v>148</v>
      </c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7"/>
    </row>
    <row r="78" spans="1:19" ht="27.75" customHeight="1" thickBot="1" x14ac:dyDescent="0.25">
      <c r="B78" s="7" t="s">
        <v>53</v>
      </c>
      <c r="C78" s="176" t="s">
        <v>54</v>
      </c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7"/>
    </row>
    <row r="81" spans="2:15" x14ac:dyDescent="0.2">
      <c r="C81" s="29"/>
    </row>
    <row r="82" spans="2:15" hidden="1" x14ac:dyDescent="0.2">
      <c r="C82" s="1">
        <v>2018</v>
      </c>
    </row>
    <row r="83" spans="2:15" hidden="1" x14ac:dyDescent="0.2">
      <c r="C83" s="1">
        <v>2019</v>
      </c>
    </row>
    <row r="89" spans="2:15" s="2" customFormat="1" x14ac:dyDescent="0.2"/>
    <row r="90" spans="2:15" s="2" customFormat="1" x14ac:dyDescent="0.2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</row>
    <row r="91" spans="2:15" s="2" customFormat="1" x14ac:dyDescent="0.2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</row>
    <row r="92" spans="2:15" s="2" customFormat="1" x14ac:dyDescent="0.2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</row>
    <row r="93" spans="2:15" s="2" customFormat="1" x14ac:dyDescent="0.2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2:15" s="2" customFormat="1" x14ac:dyDescent="0.2">
      <c r="B94" s="31"/>
      <c r="C94" s="31"/>
      <c r="D94" s="31"/>
      <c r="E94" s="31"/>
      <c r="F94" s="31"/>
      <c r="G94" s="30"/>
      <c r="H94" s="30"/>
      <c r="I94" s="30"/>
      <c r="J94" s="30"/>
      <c r="K94" s="30"/>
      <c r="L94" s="30"/>
      <c r="M94" s="30"/>
      <c r="N94" s="30"/>
      <c r="O94" s="30"/>
    </row>
    <row r="95" spans="2:15" s="2" customFormat="1" x14ac:dyDescent="0.2">
      <c r="B95" s="31"/>
      <c r="C95" s="31"/>
      <c r="D95" s="31"/>
      <c r="E95" s="31"/>
      <c r="F95" s="31"/>
      <c r="G95" s="30"/>
      <c r="H95" s="30"/>
      <c r="I95" s="30"/>
      <c r="J95" s="30"/>
      <c r="K95" s="30"/>
      <c r="L95" s="30"/>
      <c r="M95" s="30"/>
      <c r="N95" s="30"/>
      <c r="O95" s="30"/>
    </row>
    <row r="96" spans="2:15" s="2" customFormat="1" x14ac:dyDescent="0.2">
      <c r="B96" s="31"/>
      <c r="C96" s="31"/>
      <c r="D96" s="31"/>
      <c r="E96" s="31"/>
      <c r="F96" s="31"/>
      <c r="G96" s="30"/>
      <c r="H96" s="30"/>
      <c r="I96" s="30"/>
      <c r="J96" s="30"/>
      <c r="K96" s="30"/>
      <c r="L96" s="30"/>
      <c r="M96" s="30"/>
      <c r="N96" s="30"/>
      <c r="O96" s="30"/>
    </row>
    <row r="97" spans="2:17" s="2" customFormat="1" x14ac:dyDescent="0.2">
      <c r="B97" s="31"/>
      <c r="C97" s="31"/>
      <c r="D97" s="31"/>
      <c r="E97" s="31"/>
      <c r="F97" s="31"/>
      <c r="G97" s="30"/>
      <c r="H97" s="30"/>
      <c r="I97" s="30"/>
      <c r="J97" s="30"/>
      <c r="K97" s="30"/>
      <c r="L97" s="30"/>
      <c r="M97" s="30"/>
      <c r="N97" s="30"/>
      <c r="O97" s="30"/>
    </row>
    <row r="98" spans="2:17" s="2" customFormat="1" x14ac:dyDescent="0.2">
      <c r="B98" s="31"/>
      <c r="C98" s="31"/>
      <c r="D98" s="31"/>
      <c r="E98" s="31"/>
      <c r="F98" s="31"/>
      <c r="G98" s="30"/>
      <c r="H98" s="30"/>
      <c r="I98" s="30"/>
      <c r="J98" s="30"/>
      <c r="K98" s="30"/>
      <c r="L98" s="30"/>
      <c r="M98" s="30"/>
      <c r="N98" s="30"/>
      <c r="O98" s="30"/>
    </row>
    <row r="99" spans="2:17" s="2" customFormat="1" x14ac:dyDescent="0.2">
      <c r="B99" s="31"/>
      <c r="C99" s="31"/>
      <c r="D99" s="31"/>
      <c r="E99" s="31"/>
      <c r="F99" s="31"/>
      <c r="G99" s="30"/>
      <c r="H99" s="30"/>
      <c r="I99" s="30"/>
      <c r="J99" s="30"/>
      <c r="K99" s="30"/>
      <c r="L99" s="30"/>
      <c r="M99" s="30"/>
      <c r="N99" s="30"/>
      <c r="O99" s="30"/>
    </row>
    <row r="100" spans="2:17" s="2" customFormat="1" x14ac:dyDescent="0.2">
      <c r="B100" s="31"/>
      <c r="C100" s="31"/>
      <c r="D100" s="31"/>
      <c r="E100" s="31"/>
      <c r="F100" s="31"/>
      <c r="G100" s="30"/>
      <c r="H100" s="30"/>
      <c r="I100" s="30"/>
      <c r="J100" s="30"/>
      <c r="K100" s="30"/>
      <c r="L100" s="30"/>
      <c r="M100" s="30"/>
      <c r="N100" s="30"/>
      <c r="O100" s="30"/>
      <c r="P100" s="32"/>
    </row>
    <row r="101" spans="2:17" s="2" customFormat="1" x14ac:dyDescent="0.2">
      <c r="B101" s="31"/>
      <c r="C101" s="31"/>
      <c r="D101" s="31"/>
      <c r="E101" s="31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2"/>
    </row>
    <row r="102" spans="2:17" s="2" customFormat="1" x14ac:dyDescent="0.2">
      <c r="B102" s="31"/>
      <c r="C102" s="31"/>
      <c r="D102" s="31"/>
      <c r="E102" s="31"/>
      <c r="F102" s="31"/>
      <c r="G102" s="30"/>
      <c r="H102" s="30"/>
      <c r="I102" s="30"/>
      <c r="J102" s="30"/>
      <c r="K102" s="30"/>
      <c r="L102" s="30"/>
      <c r="M102" s="30"/>
      <c r="N102" s="30"/>
      <c r="O102" s="30"/>
      <c r="P102" s="32"/>
    </row>
    <row r="103" spans="2:17" s="2" customFormat="1" x14ac:dyDescent="0.2">
      <c r="B103" s="31"/>
      <c r="C103" s="31"/>
      <c r="D103" s="31"/>
      <c r="E103" s="31"/>
      <c r="F103" s="31"/>
      <c r="G103" s="30"/>
      <c r="H103" s="30"/>
      <c r="I103" s="30"/>
      <c r="J103" s="30"/>
      <c r="K103" s="30"/>
      <c r="L103" s="30"/>
      <c r="M103" s="30"/>
      <c r="N103" s="30"/>
      <c r="O103" s="30"/>
      <c r="P103" s="32"/>
      <c r="Q103" s="33" t="s">
        <v>45</v>
      </c>
    </row>
    <row r="104" spans="2:17" s="2" customFormat="1" x14ac:dyDescent="0.2">
      <c r="B104" s="34"/>
      <c r="C104" s="34"/>
      <c r="D104" s="31"/>
      <c r="E104" s="31"/>
      <c r="F104" s="31"/>
      <c r="G104" s="30"/>
      <c r="H104" s="30"/>
      <c r="I104" s="30"/>
      <c r="J104" s="30"/>
      <c r="K104" s="30"/>
      <c r="L104" s="30"/>
      <c r="M104" s="30"/>
      <c r="N104" s="30"/>
      <c r="O104" s="30"/>
      <c r="P104" s="32"/>
      <c r="Q104" s="33" t="s">
        <v>46</v>
      </c>
    </row>
    <row r="105" spans="2:17" s="2" customFormat="1" x14ac:dyDescent="0.2">
      <c r="B105" s="34"/>
      <c r="C105" s="34"/>
      <c r="D105" s="31"/>
      <c r="E105" s="31"/>
      <c r="F105" s="31"/>
      <c r="G105" s="30"/>
      <c r="H105" s="30"/>
      <c r="I105" s="30"/>
      <c r="J105" s="30"/>
      <c r="K105" s="30"/>
      <c r="L105" s="30"/>
      <c r="M105" s="30"/>
      <c r="N105" s="30"/>
      <c r="O105" s="30"/>
      <c r="P105" s="32"/>
      <c r="Q105" s="33" t="s">
        <v>48</v>
      </c>
    </row>
    <row r="106" spans="2:17" s="2" customFormat="1" x14ac:dyDescent="0.2">
      <c r="B106" s="34"/>
      <c r="C106" s="34"/>
      <c r="D106" s="31"/>
      <c r="E106" s="31"/>
      <c r="F106" s="31"/>
      <c r="G106" s="30"/>
      <c r="H106" s="30"/>
      <c r="I106" s="30"/>
      <c r="J106" s="30"/>
      <c r="K106" s="30"/>
      <c r="L106" s="30"/>
      <c r="M106" s="30"/>
      <c r="N106" s="30"/>
      <c r="O106" s="30"/>
      <c r="P106" s="32"/>
      <c r="Q106" s="33" t="s">
        <v>47</v>
      </c>
    </row>
    <row r="107" spans="2:17" s="2" customFormat="1" x14ac:dyDescent="0.2">
      <c r="B107" s="31"/>
      <c r="C107" s="34"/>
      <c r="D107" s="31"/>
      <c r="E107" s="31"/>
      <c r="F107" s="31"/>
      <c r="G107" s="30"/>
      <c r="H107" s="30"/>
      <c r="I107" s="30"/>
      <c r="J107" s="30"/>
      <c r="K107" s="30"/>
      <c r="L107" s="30"/>
      <c r="M107" s="35"/>
      <c r="N107" s="30"/>
      <c r="O107" s="30"/>
      <c r="P107" s="32"/>
      <c r="Q107" s="33" t="s">
        <v>49</v>
      </c>
    </row>
    <row r="108" spans="2:17" s="2" customFormat="1" x14ac:dyDescent="0.2">
      <c r="B108" s="31"/>
      <c r="C108" s="34"/>
      <c r="D108" s="31"/>
      <c r="E108" s="31"/>
      <c r="F108" s="31"/>
      <c r="G108" s="30"/>
      <c r="H108" s="30"/>
      <c r="I108" s="30"/>
      <c r="J108" s="30"/>
      <c r="K108" s="30"/>
      <c r="L108" s="30"/>
      <c r="M108" s="30"/>
      <c r="N108" s="30" t="s">
        <v>44</v>
      </c>
      <c r="O108" s="30"/>
      <c r="P108" s="32"/>
      <c r="Q108" s="33" t="s">
        <v>50</v>
      </c>
    </row>
    <row r="109" spans="2:17" s="2" customFormat="1" x14ac:dyDescent="0.2">
      <c r="B109" s="31"/>
      <c r="C109" s="34"/>
      <c r="D109" s="31"/>
      <c r="E109" s="31"/>
      <c r="F109" s="31"/>
      <c r="G109" s="30"/>
      <c r="H109" s="30"/>
      <c r="I109" s="30"/>
      <c r="J109" s="30"/>
      <c r="K109" s="30"/>
      <c r="L109" s="30"/>
      <c r="M109" s="30"/>
      <c r="N109" s="30"/>
      <c r="O109" s="30"/>
      <c r="P109" s="32"/>
    </row>
    <row r="110" spans="2:17" s="2" customFormat="1" x14ac:dyDescent="0.2">
      <c r="B110" s="31"/>
      <c r="C110" s="34"/>
      <c r="D110" s="31"/>
      <c r="E110" s="31"/>
      <c r="F110" s="31"/>
      <c r="G110" s="30"/>
      <c r="H110" s="30"/>
      <c r="I110" s="30"/>
      <c r="J110" s="30"/>
      <c r="K110" s="30"/>
      <c r="L110" s="30"/>
      <c r="M110" s="30"/>
      <c r="N110" s="30"/>
      <c r="O110" s="30"/>
      <c r="P110" s="32"/>
    </row>
    <row r="111" spans="2:17" s="2" customFormat="1" x14ac:dyDescent="0.2">
      <c r="B111" s="31"/>
      <c r="C111" s="31"/>
      <c r="D111" s="31"/>
      <c r="E111" s="31"/>
      <c r="F111" s="31"/>
      <c r="G111" s="30"/>
      <c r="H111" s="30"/>
      <c r="I111" s="30"/>
      <c r="J111" s="30"/>
      <c r="K111" s="30"/>
      <c r="L111" s="30"/>
      <c r="M111" s="30"/>
      <c r="N111" s="30"/>
      <c r="O111" s="30"/>
      <c r="P111" s="32"/>
    </row>
    <row r="112" spans="2:17" s="2" customFormat="1" x14ac:dyDescent="0.2">
      <c r="B112" s="31"/>
      <c r="C112" s="31"/>
      <c r="D112" s="31"/>
      <c r="E112" s="31"/>
      <c r="F112" s="31"/>
      <c r="G112" s="30"/>
      <c r="H112" s="30"/>
      <c r="I112" s="30"/>
      <c r="J112" s="30"/>
      <c r="K112" s="30"/>
      <c r="L112" s="30"/>
      <c r="M112" s="30"/>
      <c r="N112" s="30"/>
      <c r="O112" s="30"/>
      <c r="P112" s="32"/>
    </row>
    <row r="113" spans="2:17" s="2" customFormat="1" x14ac:dyDescent="0.2">
      <c r="B113" s="31"/>
      <c r="C113" s="31"/>
      <c r="D113" s="31"/>
      <c r="E113" s="31"/>
      <c r="F113" s="31"/>
      <c r="G113" s="30"/>
      <c r="H113" s="30"/>
      <c r="I113" s="30"/>
      <c r="J113" s="30"/>
      <c r="K113" s="30"/>
      <c r="L113" s="30"/>
      <c r="M113" s="30"/>
      <c r="N113" s="30"/>
      <c r="O113" s="30"/>
      <c r="P113" s="32"/>
      <c r="Q113" s="33">
        <v>2015</v>
      </c>
    </row>
    <row r="114" spans="2:17" s="2" customFormat="1" ht="12.75" customHeight="1" x14ac:dyDescent="0.2">
      <c r="B114" s="31"/>
      <c r="C114" s="31"/>
      <c r="D114" s="31"/>
      <c r="E114" s="31"/>
      <c r="F114" s="31"/>
      <c r="G114" s="30"/>
      <c r="H114" s="30"/>
      <c r="I114" s="30"/>
      <c r="J114" s="30"/>
      <c r="K114" s="30"/>
      <c r="L114" s="30"/>
      <c r="M114" s="30"/>
      <c r="N114" s="30"/>
      <c r="O114" s="30"/>
      <c r="Q114" s="33">
        <v>2016</v>
      </c>
    </row>
    <row r="115" spans="2:17" s="2" customFormat="1" x14ac:dyDescent="0.2">
      <c r="B115" s="31"/>
      <c r="C115" s="31"/>
      <c r="D115" s="31"/>
      <c r="E115" s="31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Q115" s="33">
        <v>2017</v>
      </c>
    </row>
    <row r="116" spans="2:17" s="2" customFormat="1" x14ac:dyDescent="0.2">
      <c r="B116" s="31"/>
      <c r="C116" s="31"/>
      <c r="D116" s="31"/>
      <c r="E116" s="31"/>
      <c r="F116" s="31"/>
      <c r="G116" s="30"/>
      <c r="H116" s="30"/>
      <c r="I116" s="30"/>
      <c r="J116" s="30"/>
      <c r="K116" s="30"/>
      <c r="L116" s="30"/>
      <c r="M116" s="30"/>
      <c r="N116" s="30"/>
      <c r="O116" s="30"/>
      <c r="Q116" s="33">
        <v>2018</v>
      </c>
    </row>
    <row r="117" spans="2:17" s="2" customFormat="1" x14ac:dyDescent="0.2">
      <c r="B117" s="31"/>
      <c r="C117" s="31"/>
      <c r="D117" s="31"/>
      <c r="E117" s="31"/>
      <c r="F117" s="31"/>
      <c r="G117" s="30"/>
      <c r="H117" s="30"/>
      <c r="I117" s="30"/>
      <c r="J117" s="30"/>
      <c r="K117" s="30"/>
      <c r="L117" s="30"/>
      <c r="M117" s="30"/>
      <c r="N117" s="30"/>
      <c r="O117" s="30"/>
    </row>
    <row r="118" spans="2:17" s="2" customFormat="1" x14ac:dyDescent="0.2">
      <c r="B118" s="31"/>
      <c r="C118" s="31"/>
      <c r="D118" s="31"/>
      <c r="E118" s="31"/>
      <c r="F118" s="31"/>
      <c r="G118" s="30"/>
      <c r="H118" s="30"/>
      <c r="I118" s="30"/>
      <c r="J118" s="30"/>
      <c r="K118" s="30"/>
      <c r="L118" s="30"/>
      <c r="M118" s="30"/>
      <c r="N118" s="30"/>
      <c r="O118" s="30"/>
    </row>
    <row r="119" spans="2:17" s="2" customFormat="1" x14ac:dyDescent="0.2">
      <c r="B119" s="36"/>
      <c r="C119" s="31"/>
      <c r="D119" s="31"/>
      <c r="E119" s="31"/>
      <c r="F119" s="31"/>
      <c r="G119" s="30"/>
      <c r="H119" s="30"/>
      <c r="I119" s="30"/>
      <c r="J119" s="30"/>
      <c r="K119" s="30"/>
      <c r="L119" s="30"/>
      <c r="M119" s="30"/>
      <c r="N119" s="30"/>
      <c r="O119" s="30"/>
    </row>
    <row r="120" spans="2:17" s="2" customFormat="1" x14ac:dyDescent="0.2">
      <c r="B120" s="36"/>
      <c r="C120" s="31"/>
      <c r="D120" s="31"/>
      <c r="E120" s="31"/>
      <c r="F120" s="31"/>
      <c r="G120" s="30"/>
      <c r="H120" s="30"/>
      <c r="I120" s="30"/>
      <c r="J120" s="30"/>
      <c r="K120" s="30"/>
      <c r="L120" s="30"/>
      <c r="M120" s="30"/>
      <c r="N120" s="30"/>
      <c r="O120" s="30"/>
    </row>
    <row r="121" spans="2:17" s="2" customFormat="1" x14ac:dyDescent="0.2">
      <c r="B121" s="36"/>
      <c r="C121" s="31"/>
      <c r="D121" s="31"/>
      <c r="E121" s="31"/>
      <c r="F121" s="31"/>
      <c r="G121" s="30"/>
      <c r="H121" s="30"/>
      <c r="I121" s="30"/>
      <c r="J121" s="30"/>
      <c r="K121" s="30"/>
      <c r="L121" s="30"/>
      <c r="M121" s="30"/>
      <c r="N121" s="30"/>
      <c r="O121" s="30"/>
    </row>
    <row r="122" spans="2:17" s="2" customFormat="1" x14ac:dyDescent="0.2">
      <c r="B122" s="36"/>
      <c r="C122" s="31"/>
      <c r="D122" s="31"/>
      <c r="E122" s="31"/>
      <c r="F122" s="31"/>
      <c r="G122" s="30"/>
      <c r="H122" s="30"/>
      <c r="I122" s="30"/>
      <c r="J122" s="30"/>
      <c r="K122" s="30"/>
      <c r="L122" s="30"/>
      <c r="M122" s="30"/>
      <c r="N122" s="30"/>
      <c r="O122" s="30"/>
    </row>
    <row r="123" spans="2:17" s="2" customFormat="1" x14ac:dyDescent="0.2">
      <c r="B123" s="36"/>
      <c r="C123" s="31"/>
      <c r="D123" s="31"/>
      <c r="E123" s="31"/>
      <c r="F123" s="31"/>
      <c r="G123" s="30"/>
      <c r="H123" s="30"/>
      <c r="I123" s="30"/>
      <c r="J123" s="30"/>
      <c r="K123" s="30"/>
      <c r="L123" s="30"/>
      <c r="M123" s="30"/>
      <c r="N123" s="30"/>
      <c r="O123" s="30"/>
    </row>
    <row r="124" spans="2:17" s="2" customFormat="1" x14ac:dyDescent="0.2">
      <c r="B124" s="36"/>
      <c r="C124" s="31"/>
      <c r="D124" s="31"/>
      <c r="E124" s="31"/>
      <c r="F124" s="31"/>
      <c r="G124" s="30"/>
      <c r="H124" s="30"/>
      <c r="I124" s="30"/>
      <c r="J124" s="30"/>
      <c r="K124" s="30"/>
      <c r="L124" s="30"/>
      <c r="M124" s="30"/>
      <c r="N124" s="30"/>
      <c r="O124" s="30"/>
    </row>
    <row r="125" spans="2:17" s="2" customFormat="1" x14ac:dyDescent="0.2">
      <c r="B125" s="36"/>
      <c r="C125" s="31"/>
      <c r="D125" s="31"/>
      <c r="E125" s="31"/>
      <c r="F125" s="31"/>
      <c r="G125" s="30"/>
      <c r="H125" s="30"/>
      <c r="I125" s="30"/>
      <c r="J125" s="30"/>
      <c r="K125" s="30"/>
      <c r="L125" s="30"/>
      <c r="M125" s="30"/>
      <c r="N125" s="30"/>
      <c r="O125" s="30"/>
    </row>
    <row r="126" spans="2:17" s="2" customFormat="1" x14ac:dyDescent="0.2">
      <c r="B126" s="37"/>
      <c r="C126" s="31"/>
      <c r="D126" s="31"/>
      <c r="E126" s="31"/>
      <c r="F126" s="31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2:17" s="2" customFormat="1" x14ac:dyDescent="0.2">
      <c r="B127" s="37"/>
      <c r="C127" s="31"/>
      <c r="D127" s="31"/>
      <c r="E127" s="31"/>
      <c r="F127" s="31"/>
      <c r="G127" s="30"/>
      <c r="H127" s="30"/>
      <c r="I127" s="30"/>
      <c r="J127" s="30"/>
      <c r="K127" s="30"/>
      <c r="L127" s="30"/>
      <c r="M127" s="30"/>
      <c r="N127" s="30"/>
      <c r="O127" s="30"/>
    </row>
    <row r="128" spans="2:17" s="2" customFormat="1" x14ac:dyDescent="0.2">
      <c r="B128" s="31"/>
      <c r="C128" s="31"/>
      <c r="D128" s="31"/>
      <c r="E128" s="31"/>
      <c r="F128" s="31"/>
      <c r="G128" s="30"/>
      <c r="H128" s="30"/>
      <c r="I128" s="30"/>
      <c r="J128" s="30"/>
      <c r="K128" s="30"/>
      <c r="L128" s="30"/>
      <c r="M128" s="30"/>
      <c r="N128" s="30"/>
      <c r="O128" s="30"/>
    </row>
    <row r="129" spans="2:16" s="2" customFormat="1" x14ac:dyDescent="0.2">
      <c r="B129" s="38" t="s">
        <v>118</v>
      </c>
      <c r="C129" s="31"/>
      <c r="D129" s="31"/>
      <c r="E129" s="31"/>
      <c r="F129" s="31"/>
      <c r="G129" s="30"/>
      <c r="H129" s="30"/>
      <c r="I129" s="30"/>
      <c r="J129" s="30"/>
      <c r="K129" s="30"/>
      <c r="L129" s="30"/>
      <c r="M129" s="30"/>
      <c r="N129" s="30"/>
      <c r="O129" s="30"/>
    </row>
    <row r="130" spans="2:16" s="2" customFormat="1" x14ac:dyDescent="0.2">
      <c r="B130" s="38" t="s">
        <v>119</v>
      </c>
      <c r="C130" s="31"/>
      <c r="D130" s="31"/>
      <c r="E130" s="31"/>
      <c r="F130" s="31"/>
      <c r="G130" s="30"/>
      <c r="H130" s="30"/>
      <c r="I130" s="30"/>
      <c r="J130" s="30"/>
      <c r="K130" s="30"/>
      <c r="L130" s="30"/>
      <c r="M130" s="30"/>
      <c r="N130" s="30"/>
      <c r="O130" s="30"/>
    </row>
    <row r="131" spans="2:16" s="2" customFormat="1" x14ac:dyDescent="0.2">
      <c r="B131" s="38" t="s">
        <v>120</v>
      </c>
      <c r="C131" s="31"/>
      <c r="D131" s="31"/>
      <c r="E131" s="31"/>
      <c r="F131" s="31"/>
      <c r="G131" s="30"/>
      <c r="H131" s="30"/>
      <c r="I131" s="30"/>
      <c r="J131" s="30"/>
      <c r="K131" s="30"/>
      <c r="L131" s="30"/>
      <c r="M131" s="30"/>
      <c r="N131" s="30"/>
      <c r="O131" s="30"/>
    </row>
    <row r="132" spans="2:16" s="2" customFormat="1" x14ac:dyDescent="0.2">
      <c r="B132" s="38" t="s">
        <v>121</v>
      </c>
      <c r="C132" s="31"/>
      <c r="D132" s="31"/>
      <c r="E132" s="31"/>
      <c r="F132" s="31"/>
      <c r="G132" s="30"/>
      <c r="H132" s="30"/>
      <c r="I132" s="30"/>
      <c r="J132" s="30"/>
      <c r="K132" s="30"/>
      <c r="L132" s="30"/>
      <c r="M132" s="30"/>
      <c r="N132" s="30"/>
      <c r="O132" s="30"/>
    </row>
    <row r="133" spans="2:16" s="2" customFormat="1" x14ac:dyDescent="0.2">
      <c r="B133" s="38" t="s">
        <v>122</v>
      </c>
      <c r="C133" s="31"/>
      <c r="D133" s="31"/>
      <c r="E133" s="31"/>
      <c r="F133" s="31"/>
      <c r="G133" s="30"/>
      <c r="H133" s="30"/>
      <c r="I133" s="30"/>
      <c r="J133" s="30"/>
      <c r="K133" s="30"/>
      <c r="L133" s="30"/>
      <c r="M133" s="30"/>
      <c r="N133" s="30"/>
      <c r="O133" s="30"/>
    </row>
    <row r="134" spans="2:16" s="2" customFormat="1" x14ac:dyDescent="0.2">
      <c r="B134" s="38" t="s">
        <v>123</v>
      </c>
      <c r="C134" s="31"/>
      <c r="D134" s="31"/>
      <c r="E134" s="31"/>
      <c r="F134" s="31"/>
      <c r="G134" s="30"/>
      <c r="H134" s="30"/>
      <c r="I134" s="30"/>
      <c r="J134" s="30"/>
      <c r="K134" s="30"/>
      <c r="L134" s="30"/>
      <c r="M134" s="30"/>
      <c r="N134" s="30"/>
      <c r="O134" s="30"/>
    </row>
    <row r="135" spans="2:16" s="2" customFormat="1" x14ac:dyDescent="0.2">
      <c r="B135" s="38" t="s">
        <v>124</v>
      </c>
      <c r="C135" s="31"/>
      <c r="D135" s="31"/>
      <c r="E135" s="31"/>
      <c r="F135" s="31"/>
      <c r="G135" s="30"/>
      <c r="H135" s="30"/>
      <c r="I135" s="30"/>
      <c r="J135" s="30"/>
      <c r="K135" s="30"/>
      <c r="L135" s="30"/>
      <c r="M135" s="30"/>
      <c r="N135" s="30"/>
      <c r="O135" s="30"/>
    </row>
    <row r="136" spans="2:16" s="2" customFormat="1" x14ac:dyDescent="0.2">
      <c r="B136" s="39"/>
      <c r="C136" s="31"/>
      <c r="D136" s="31"/>
      <c r="E136" s="31"/>
      <c r="F136" s="31"/>
      <c r="G136" s="30"/>
      <c r="H136" s="30"/>
      <c r="I136" s="30"/>
      <c r="J136" s="30"/>
      <c r="K136" s="30"/>
      <c r="L136" s="30"/>
      <c r="M136" s="30"/>
      <c r="N136" s="30"/>
      <c r="O136" s="30"/>
    </row>
    <row r="137" spans="2:16" s="2" customFormat="1" x14ac:dyDescent="0.2">
      <c r="B137" s="36"/>
      <c r="C137" s="31"/>
      <c r="D137" s="31"/>
      <c r="E137" s="31"/>
      <c r="F137" s="31"/>
      <c r="G137" s="30"/>
      <c r="H137" s="30"/>
      <c r="I137" s="30"/>
      <c r="J137" s="30"/>
      <c r="K137" s="30"/>
      <c r="L137" s="30"/>
      <c r="M137" s="30"/>
      <c r="N137" s="30"/>
      <c r="O137" s="30"/>
    </row>
    <row r="138" spans="2:16" s="1" customFormat="1" x14ac:dyDescent="0.2">
      <c r="B138" s="36"/>
      <c r="C138" s="31"/>
      <c r="D138" s="31"/>
      <c r="E138" s="31"/>
      <c r="F138" s="31"/>
      <c r="G138" s="30"/>
      <c r="H138" s="30"/>
      <c r="I138" s="30"/>
      <c r="J138" s="30"/>
      <c r="K138" s="30"/>
      <c r="L138" s="30"/>
      <c r="M138" s="30"/>
      <c r="N138" s="30"/>
      <c r="O138" s="30"/>
      <c r="P138" s="2"/>
    </row>
    <row r="139" spans="2:16" s="1" customFormat="1" hidden="1" x14ac:dyDescent="0.2">
      <c r="B139" s="31" t="s">
        <v>25</v>
      </c>
      <c r="C139" s="31"/>
      <c r="D139" s="31"/>
      <c r="E139" s="31"/>
      <c r="F139" s="31"/>
      <c r="G139" s="30"/>
      <c r="H139" s="30"/>
      <c r="I139" s="30"/>
      <c r="J139" s="30"/>
      <c r="K139" s="30"/>
      <c r="L139" s="30"/>
      <c r="M139" s="30"/>
      <c r="N139" s="30"/>
      <c r="O139" s="30"/>
      <c r="P139" s="2"/>
    </row>
    <row r="140" spans="2:16" s="1" customFormat="1" hidden="1" x14ac:dyDescent="0.2">
      <c r="B140" s="34" t="s">
        <v>33</v>
      </c>
      <c r="C140" s="31"/>
      <c r="D140" s="31"/>
      <c r="E140" s="31"/>
      <c r="F140" s="31"/>
      <c r="G140" s="30"/>
      <c r="H140" s="30"/>
      <c r="I140" s="30"/>
      <c r="J140" s="30"/>
      <c r="K140" s="30"/>
      <c r="L140" s="30"/>
      <c r="M140" s="30"/>
      <c r="N140" s="30"/>
      <c r="O140" s="30"/>
      <c r="P140" s="2"/>
    </row>
    <row r="141" spans="2:16" s="1" customFormat="1" hidden="1" x14ac:dyDescent="0.2">
      <c r="B141" s="34" t="s">
        <v>82</v>
      </c>
      <c r="C141" s="31"/>
      <c r="D141" s="31"/>
      <c r="E141" s="31"/>
      <c r="F141" s="31"/>
      <c r="G141" s="30"/>
      <c r="H141" s="30"/>
      <c r="I141" s="30"/>
      <c r="J141" s="30"/>
      <c r="K141" s="30"/>
      <c r="L141" s="30"/>
      <c r="M141" s="30"/>
      <c r="N141" s="30"/>
      <c r="O141" s="30"/>
      <c r="P141" s="2"/>
    </row>
    <row r="142" spans="2:16" s="1" customFormat="1" hidden="1" x14ac:dyDescent="0.2">
      <c r="B142" s="34" t="s">
        <v>26</v>
      </c>
      <c r="C142" s="31"/>
      <c r="D142" s="31"/>
      <c r="E142" s="31"/>
      <c r="F142" s="31"/>
      <c r="G142" s="30"/>
      <c r="H142" s="30"/>
      <c r="I142" s="30"/>
      <c r="J142" s="30"/>
      <c r="K142" s="30"/>
      <c r="L142" s="30"/>
      <c r="M142" s="30"/>
      <c r="N142" s="30"/>
      <c r="O142" s="30"/>
      <c r="P142" s="2"/>
    </row>
    <row r="143" spans="2:16" s="1" customFormat="1" hidden="1" x14ac:dyDescent="0.2">
      <c r="B143" s="34" t="s">
        <v>88</v>
      </c>
      <c r="C143" s="31"/>
      <c r="D143" s="31"/>
      <c r="E143" s="31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2"/>
    </row>
    <row r="144" spans="2:16" s="1" customFormat="1" hidden="1" x14ac:dyDescent="0.2">
      <c r="B144" s="34" t="s">
        <v>115</v>
      </c>
      <c r="C144" s="31"/>
      <c r="D144" s="31"/>
      <c r="E144" s="31"/>
      <c r="F144" s="31"/>
      <c r="G144" s="30"/>
      <c r="H144" s="30"/>
      <c r="I144" s="30"/>
      <c r="J144" s="30"/>
      <c r="K144" s="30"/>
      <c r="L144" s="30"/>
      <c r="M144" s="30"/>
      <c r="N144" s="30"/>
      <c r="O144" s="30"/>
      <c r="P144" s="2"/>
    </row>
    <row r="145" spans="2:19" hidden="1" x14ac:dyDescent="0.2">
      <c r="B145" s="34" t="s">
        <v>90</v>
      </c>
      <c r="C145" s="31"/>
      <c r="D145" s="31"/>
      <c r="E145" s="31"/>
      <c r="F145" s="31"/>
      <c r="G145" s="30"/>
      <c r="H145" s="30"/>
      <c r="I145" s="30"/>
      <c r="J145" s="30"/>
      <c r="K145" s="30"/>
      <c r="L145" s="30"/>
      <c r="M145" s="30"/>
      <c r="N145" s="30"/>
      <c r="O145" s="30"/>
      <c r="P145" s="2"/>
      <c r="S145" s="1"/>
    </row>
    <row r="146" spans="2:19" hidden="1" x14ac:dyDescent="0.2">
      <c r="B146" s="34" t="s">
        <v>31</v>
      </c>
      <c r="C146" s="31"/>
      <c r="D146" s="31"/>
      <c r="E146" s="31"/>
      <c r="F146" s="31"/>
      <c r="G146" s="30"/>
      <c r="H146" s="30"/>
      <c r="I146" s="30"/>
      <c r="J146" s="30"/>
      <c r="K146" s="30"/>
      <c r="L146" s="30"/>
      <c r="M146" s="30"/>
      <c r="N146" s="30"/>
      <c r="O146" s="30"/>
      <c r="P146" s="2"/>
      <c r="S146" s="1"/>
    </row>
    <row r="147" spans="2:19" hidden="1" x14ac:dyDescent="0.2">
      <c r="B147" s="34" t="s">
        <v>79</v>
      </c>
      <c r="C147" s="31"/>
      <c r="D147" s="31"/>
      <c r="E147" s="31"/>
      <c r="F147" s="31"/>
      <c r="G147" s="30"/>
      <c r="H147" s="30"/>
      <c r="I147" s="30"/>
      <c r="J147" s="30"/>
      <c r="K147" s="30"/>
      <c r="L147" s="30"/>
      <c r="M147" s="30"/>
      <c r="N147" s="30"/>
      <c r="O147" s="30"/>
      <c r="P147" s="2"/>
      <c r="S147" s="1"/>
    </row>
    <row r="148" spans="2:19" hidden="1" x14ac:dyDescent="0.2">
      <c r="B148" s="34" t="s">
        <v>83</v>
      </c>
      <c r="C148" s="31"/>
      <c r="D148" s="31"/>
      <c r="E148" s="31"/>
      <c r="F148" s="31"/>
      <c r="G148" s="30"/>
      <c r="H148" s="30"/>
      <c r="I148" s="30"/>
      <c r="J148" s="30"/>
      <c r="K148" s="30"/>
      <c r="L148" s="30"/>
      <c r="M148" s="30"/>
      <c r="N148" s="30"/>
      <c r="O148" s="30"/>
      <c r="P148" s="2"/>
      <c r="S148" s="1"/>
    </row>
    <row r="149" spans="2:19" ht="25.5" hidden="1" x14ac:dyDescent="0.2">
      <c r="B149" s="40" t="s">
        <v>111</v>
      </c>
      <c r="C149" s="31"/>
      <c r="D149" s="31"/>
      <c r="E149" s="31"/>
      <c r="F149" s="31"/>
      <c r="G149" s="30"/>
      <c r="H149" s="30"/>
      <c r="I149" s="30"/>
      <c r="J149" s="30"/>
      <c r="K149" s="30"/>
      <c r="L149" s="30"/>
      <c r="M149" s="30"/>
      <c r="N149" s="30"/>
      <c r="O149" s="30"/>
      <c r="P149" s="2"/>
    </row>
    <row r="150" spans="2:19" hidden="1" x14ac:dyDescent="0.2">
      <c r="B150" s="34" t="s">
        <v>81</v>
      </c>
      <c r="C150" s="31"/>
      <c r="D150" s="31"/>
      <c r="E150" s="31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2"/>
    </row>
    <row r="151" spans="2:19" hidden="1" x14ac:dyDescent="0.2">
      <c r="B151" s="34" t="s">
        <v>86</v>
      </c>
      <c r="C151" s="31"/>
      <c r="D151" s="31"/>
      <c r="E151" s="31"/>
      <c r="F151" s="31"/>
      <c r="G151" s="30"/>
      <c r="H151" s="30"/>
      <c r="I151" s="30"/>
      <c r="J151" s="30"/>
      <c r="K151" s="30"/>
      <c r="L151" s="30"/>
      <c r="M151" s="30"/>
      <c r="N151" s="30"/>
      <c r="O151" s="30"/>
      <c r="P151" s="2"/>
    </row>
    <row r="152" spans="2:19" hidden="1" x14ac:dyDescent="0.2">
      <c r="B152" s="34" t="s">
        <v>89</v>
      </c>
      <c r="C152" s="31"/>
      <c r="D152" s="31"/>
      <c r="E152" s="31"/>
      <c r="F152" s="31"/>
      <c r="G152" s="30"/>
      <c r="H152" s="30"/>
      <c r="I152" s="30"/>
      <c r="J152" s="30"/>
      <c r="K152" s="30"/>
      <c r="L152" s="30"/>
      <c r="M152" s="30"/>
      <c r="N152" s="30"/>
      <c r="O152" s="30"/>
      <c r="P152" s="2"/>
    </row>
    <row r="153" spans="2:19" hidden="1" x14ac:dyDescent="0.2">
      <c r="B153" s="34" t="s">
        <v>87</v>
      </c>
      <c r="C153" s="31"/>
      <c r="D153" s="31"/>
      <c r="E153" s="31"/>
      <c r="F153" s="31"/>
      <c r="G153" s="30"/>
      <c r="H153" s="30"/>
      <c r="I153" s="30"/>
      <c r="J153" s="30"/>
      <c r="K153" s="30"/>
      <c r="L153" s="30"/>
      <c r="M153" s="30"/>
      <c r="N153" s="30"/>
      <c r="O153" s="30"/>
      <c r="P153" s="2"/>
    </row>
    <row r="154" spans="2:19" hidden="1" x14ac:dyDescent="0.2">
      <c r="B154" s="34" t="s">
        <v>84</v>
      </c>
      <c r="C154" s="31"/>
      <c r="D154" s="31"/>
      <c r="E154" s="31"/>
      <c r="F154" s="31"/>
      <c r="G154" s="30"/>
      <c r="H154" s="30"/>
      <c r="I154" s="30"/>
      <c r="J154" s="30"/>
      <c r="K154" s="30"/>
      <c r="L154" s="30"/>
      <c r="M154" s="30"/>
      <c r="N154" s="30"/>
      <c r="O154" s="30"/>
      <c r="P154" s="2"/>
    </row>
    <row r="155" spans="2:19" hidden="1" x14ac:dyDescent="0.2">
      <c r="B155" s="34" t="s">
        <v>77</v>
      </c>
      <c r="C155" s="31"/>
      <c r="D155" s="31"/>
      <c r="E155" s="31"/>
      <c r="F155" s="31"/>
      <c r="G155" s="30"/>
      <c r="H155" s="30"/>
      <c r="I155" s="30"/>
      <c r="J155" s="30"/>
      <c r="K155" s="30"/>
      <c r="L155" s="30"/>
      <c r="M155" s="30"/>
      <c r="N155" s="30"/>
      <c r="O155" s="30"/>
      <c r="P155" s="2"/>
    </row>
    <row r="156" spans="2:19" hidden="1" x14ac:dyDescent="0.2">
      <c r="B156" s="34" t="s">
        <v>85</v>
      </c>
      <c r="C156" s="31"/>
      <c r="D156" s="31"/>
      <c r="E156" s="31"/>
      <c r="F156" s="31"/>
      <c r="G156" s="30"/>
      <c r="H156" s="30"/>
      <c r="I156" s="30"/>
      <c r="J156" s="30"/>
      <c r="K156" s="30"/>
      <c r="L156" s="30"/>
      <c r="M156" s="30"/>
      <c r="N156" s="30"/>
      <c r="O156" s="30"/>
      <c r="P156" s="2"/>
    </row>
    <row r="157" spans="2:19" hidden="1" x14ac:dyDescent="0.2">
      <c r="B157" s="34" t="s">
        <v>78</v>
      </c>
      <c r="C157" s="31"/>
      <c r="D157" s="31"/>
      <c r="E157" s="31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2"/>
    </row>
    <row r="158" spans="2:19" hidden="1" x14ac:dyDescent="0.2">
      <c r="B158" s="34" t="s">
        <v>80</v>
      </c>
      <c r="C158" s="31"/>
      <c r="D158" s="31"/>
      <c r="E158" s="31"/>
      <c r="F158" s="31"/>
      <c r="G158" s="30"/>
      <c r="H158" s="30"/>
      <c r="I158" s="30"/>
      <c r="J158" s="30"/>
      <c r="K158" s="30"/>
      <c r="L158" s="30"/>
      <c r="M158" s="30"/>
      <c r="N158" s="30"/>
      <c r="O158" s="30"/>
      <c r="P158" s="2"/>
    </row>
    <row r="159" spans="2:19" hidden="1" x14ac:dyDescent="0.2">
      <c r="B159" s="34" t="s">
        <v>29</v>
      </c>
      <c r="C159" s="31"/>
      <c r="D159" s="31"/>
      <c r="E159" s="31"/>
      <c r="F159" s="31"/>
      <c r="G159" s="30"/>
      <c r="H159" s="30"/>
      <c r="I159" s="30"/>
      <c r="J159" s="30"/>
      <c r="K159" s="30"/>
      <c r="L159" s="30"/>
      <c r="M159" s="30"/>
      <c r="N159" s="30"/>
      <c r="O159" s="30"/>
      <c r="P159" s="2"/>
    </row>
    <row r="160" spans="2:19" hidden="1" x14ac:dyDescent="0.2">
      <c r="B160" s="34" t="s">
        <v>32</v>
      </c>
      <c r="C160" s="31"/>
      <c r="D160" s="31"/>
      <c r="E160" s="31"/>
      <c r="F160" s="31"/>
      <c r="G160" s="30"/>
      <c r="H160" s="30"/>
      <c r="I160" s="30"/>
      <c r="J160" s="30"/>
      <c r="K160" s="30"/>
      <c r="L160" s="30"/>
      <c r="M160" s="30"/>
      <c r="N160" s="30"/>
      <c r="O160" s="30"/>
      <c r="P160" s="2"/>
    </row>
    <row r="161" spans="2:16" hidden="1" x14ac:dyDescent="0.2">
      <c r="B161" s="34" t="s">
        <v>28</v>
      </c>
      <c r="C161" s="31"/>
      <c r="D161" s="31"/>
      <c r="E161" s="31"/>
      <c r="F161" s="31"/>
      <c r="G161" s="30"/>
      <c r="H161" s="30"/>
      <c r="I161" s="30"/>
      <c r="J161" s="30"/>
      <c r="K161" s="30"/>
      <c r="L161" s="30"/>
      <c r="M161" s="30"/>
      <c r="N161" s="30"/>
      <c r="O161" s="30"/>
      <c r="P161" s="2"/>
    </row>
    <row r="162" spans="2:16" hidden="1" x14ac:dyDescent="0.2">
      <c r="B162" s="34" t="s">
        <v>30</v>
      </c>
      <c r="C162" s="31"/>
      <c r="D162" s="31"/>
      <c r="E162" s="31"/>
      <c r="F162" s="31"/>
      <c r="G162" s="30"/>
      <c r="H162" s="30"/>
      <c r="I162" s="30"/>
      <c r="J162" s="30"/>
      <c r="K162" s="30"/>
      <c r="L162" s="30"/>
      <c r="M162" s="30"/>
      <c r="N162" s="30"/>
      <c r="O162" s="30"/>
      <c r="P162" s="2"/>
    </row>
    <row r="163" spans="2:16" hidden="1" x14ac:dyDescent="0.2">
      <c r="B163" s="34" t="s">
        <v>63</v>
      </c>
      <c r="C163" s="31"/>
      <c r="D163" s="31"/>
      <c r="E163" s="31"/>
      <c r="F163" s="31"/>
      <c r="G163" s="30"/>
      <c r="H163" s="30"/>
      <c r="I163" s="30"/>
      <c r="J163" s="30"/>
      <c r="K163" s="30"/>
      <c r="L163" s="30"/>
      <c r="M163" s="30"/>
      <c r="N163" s="30"/>
      <c r="O163" s="30"/>
      <c r="P163" s="2"/>
    </row>
    <row r="164" spans="2:16" hidden="1" x14ac:dyDescent="0.2">
      <c r="B164" s="34" t="s">
        <v>62</v>
      </c>
      <c r="C164" s="31"/>
      <c r="D164" s="31"/>
      <c r="E164" s="31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2"/>
    </row>
    <row r="165" spans="2:16" hidden="1" x14ac:dyDescent="0.2">
      <c r="B165" s="34" t="s">
        <v>27</v>
      </c>
      <c r="C165" s="31"/>
      <c r="D165" s="31"/>
      <c r="E165" s="31"/>
      <c r="F165" s="31"/>
      <c r="G165" s="30"/>
      <c r="H165" s="30"/>
      <c r="I165" s="30"/>
      <c r="J165" s="30"/>
      <c r="K165" s="30"/>
      <c r="L165" s="30"/>
      <c r="M165" s="30"/>
      <c r="N165" s="30"/>
      <c r="O165" s="30"/>
      <c r="P165" s="2"/>
    </row>
    <row r="166" spans="2:16" hidden="1" x14ac:dyDescent="0.2">
      <c r="B166" s="34" t="s">
        <v>61</v>
      </c>
      <c r="C166" s="31"/>
      <c r="D166" s="31"/>
      <c r="E166" s="31"/>
      <c r="F166" s="31"/>
      <c r="G166" s="30"/>
      <c r="H166" s="30"/>
      <c r="I166" s="30"/>
      <c r="J166" s="30"/>
      <c r="K166" s="30"/>
      <c r="L166" s="30"/>
      <c r="M166" s="30"/>
      <c r="N166" s="30"/>
      <c r="O166" s="30"/>
      <c r="P166" s="2"/>
    </row>
    <row r="167" spans="2:16" x14ac:dyDescent="0.2">
      <c r="B167" s="31"/>
      <c r="C167" s="31"/>
      <c r="D167" s="31"/>
      <c r="E167" s="31"/>
      <c r="F167" s="31"/>
      <c r="G167" s="30"/>
      <c r="H167" s="30"/>
      <c r="I167" s="30"/>
      <c r="J167" s="30"/>
      <c r="K167" s="30"/>
      <c r="L167" s="30"/>
      <c r="M167" s="30"/>
      <c r="N167" s="30"/>
      <c r="O167" s="30"/>
      <c r="P167" s="2"/>
    </row>
    <row r="168" spans="2:16" x14ac:dyDescent="0.2">
      <c r="B168" s="31"/>
      <c r="C168" s="31"/>
      <c r="D168" s="31"/>
      <c r="E168" s="31"/>
      <c r="F168" s="31"/>
      <c r="G168" s="30"/>
      <c r="H168" s="30"/>
      <c r="I168" s="30"/>
      <c r="J168" s="30"/>
      <c r="K168" s="30"/>
      <c r="L168" s="30"/>
      <c r="M168" s="30"/>
      <c r="N168" s="30"/>
      <c r="O168" s="30"/>
      <c r="P168" s="2"/>
    </row>
    <row r="169" spans="2:16" x14ac:dyDescent="0.2">
      <c r="B169" s="31"/>
      <c r="C169" s="31"/>
      <c r="D169" s="31"/>
      <c r="E169" s="31"/>
      <c r="F169" s="31"/>
      <c r="G169" s="30"/>
      <c r="H169" s="30"/>
      <c r="I169" s="30"/>
      <c r="J169" s="30"/>
      <c r="K169" s="30"/>
      <c r="L169" s="30"/>
      <c r="M169" s="30"/>
      <c r="N169" s="30"/>
      <c r="O169" s="30"/>
      <c r="P169" s="2"/>
    </row>
    <row r="170" spans="2:16" hidden="1" x14ac:dyDescent="0.2">
      <c r="B170" s="31" t="s">
        <v>112</v>
      </c>
      <c r="C170" s="31"/>
      <c r="D170" s="31"/>
      <c r="E170" s="31"/>
      <c r="F170" s="31"/>
      <c r="G170" s="30"/>
      <c r="H170" s="30"/>
      <c r="I170" s="30"/>
      <c r="J170" s="30"/>
      <c r="K170" s="30"/>
      <c r="L170" s="30"/>
      <c r="M170" s="30"/>
      <c r="N170" s="30"/>
      <c r="O170" s="30"/>
      <c r="P170" s="2"/>
    </row>
    <row r="171" spans="2:16" hidden="1" x14ac:dyDescent="0.2">
      <c r="B171" s="34" t="s">
        <v>43</v>
      </c>
      <c r="C171" s="31"/>
      <c r="D171" s="31"/>
      <c r="E171" s="31"/>
      <c r="F171" s="31"/>
      <c r="G171" s="30"/>
      <c r="H171" s="30"/>
      <c r="I171" s="30"/>
      <c r="J171" s="30"/>
      <c r="K171" s="30"/>
      <c r="L171" s="30"/>
      <c r="M171" s="30"/>
      <c r="N171" s="30"/>
      <c r="O171" s="30"/>
    </row>
    <row r="172" spans="2:16" hidden="1" x14ac:dyDescent="0.2">
      <c r="B172" s="34" t="s">
        <v>54</v>
      </c>
      <c r="C172" s="31"/>
      <c r="D172" s="31"/>
      <c r="E172" s="31"/>
      <c r="F172" s="31"/>
      <c r="G172" s="30"/>
      <c r="H172" s="30"/>
      <c r="I172" s="30"/>
      <c r="J172" s="30"/>
      <c r="K172" s="30"/>
      <c r="L172" s="30"/>
      <c r="M172" s="30"/>
      <c r="N172" s="30"/>
      <c r="O172" s="30"/>
    </row>
    <row r="173" spans="2:16" x14ac:dyDescent="0.2">
      <c r="B173" s="30"/>
      <c r="C173" s="31"/>
      <c r="D173" s="31"/>
      <c r="E173" s="31"/>
      <c r="F173" s="31"/>
      <c r="G173" s="30"/>
      <c r="H173" s="30"/>
      <c r="I173" s="30"/>
      <c r="J173" s="30"/>
      <c r="K173" s="30"/>
      <c r="L173" s="30"/>
      <c r="M173" s="30"/>
      <c r="N173" s="30"/>
      <c r="O173" s="30"/>
    </row>
    <row r="174" spans="2:16" x14ac:dyDescent="0.2">
      <c r="B174" s="41"/>
      <c r="C174" s="31"/>
      <c r="D174" s="31"/>
      <c r="E174" s="31"/>
      <c r="F174" s="31"/>
      <c r="G174" s="30"/>
      <c r="H174" s="30"/>
      <c r="I174" s="30"/>
      <c r="J174" s="30"/>
      <c r="K174" s="30"/>
      <c r="L174" s="30"/>
      <c r="M174" s="30"/>
      <c r="N174" s="30"/>
      <c r="O174" s="30"/>
    </row>
    <row r="175" spans="2:16" x14ac:dyDescent="0.2">
      <c r="B175" s="41"/>
      <c r="C175" s="31"/>
      <c r="D175" s="31"/>
      <c r="E175" s="31"/>
      <c r="F175" s="31"/>
      <c r="G175" s="30"/>
      <c r="H175" s="30"/>
      <c r="I175" s="30"/>
      <c r="J175" s="30"/>
      <c r="K175" s="30"/>
      <c r="L175" s="30"/>
      <c r="M175" s="30"/>
      <c r="N175" s="30"/>
      <c r="O175" s="30"/>
    </row>
    <row r="176" spans="2:16" x14ac:dyDescent="0.2">
      <c r="B176" s="41"/>
      <c r="C176" s="31"/>
      <c r="D176" s="31"/>
      <c r="E176" s="31"/>
      <c r="F176" s="31"/>
      <c r="G176" s="30"/>
      <c r="H176" s="30"/>
      <c r="I176" s="30"/>
      <c r="J176" s="30"/>
      <c r="K176" s="30"/>
      <c r="L176" s="30"/>
      <c r="M176" s="30"/>
      <c r="N176" s="30"/>
      <c r="O176" s="30"/>
    </row>
    <row r="177" spans="2:15" x14ac:dyDescent="0.2">
      <c r="B177" s="41"/>
      <c r="C177" s="31"/>
      <c r="D177" s="31"/>
      <c r="E177" s="31"/>
      <c r="F177" s="31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2:15" x14ac:dyDescent="0.2">
      <c r="B178" s="41"/>
      <c r="C178" s="31"/>
      <c r="D178" s="31"/>
      <c r="E178" s="31"/>
      <c r="F178" s="31"/>
      <c r="G178" s="30"/>
      <c r="H178" s="30"/>
      <c r="I178" s="30"/>
      <c r="J178" s="30"/>
      <c r="K178" s="30"/>
      <c r="L178" s="30"/>
      <c r="M178" s="30"/>
      <c r="N178" s="30"/>
      <c r="O178" s="30"/>
    </row>
    <row r="179" spans="2:15" s="2" customFormat="1" ht="25.5" hidden="1" x14ac:dyDescent="0.2">
      <c r="B179" s="36" t="s">
        <v>117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</row>
    <row r="180" spans="2:15" s="2" customFormat="1" hidden="1" x14ac:dyDescent="0.2">
      <c r="B180" s="37" t="s">
        <v>116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</row>
    <row r="181" spans="2:15" s="2" customFormat="1" ht="38.25" hidden="1" x14ac:dyDescent="0.2">
      <c r="B181" s="42" t="s">
        <v>51</v>
      </c>
    </row>
    <row r="182" spans="2:15" s="2" customFormat="1" ht="51" hidden="1" x14ac:dyDescent="0.2">
      <c r="B182" s="42" t="s">
        <v>106</v>
      </c>
    </row>
    <row r="183" spans="2:15" s="2" customFormat="1" ht="51" hidden="1" x14ac:dyDescent="0.2">
      <c r="B183" s="42" t="s">
        <v>107</v>
      </c>
    </row>
    <row r="184" spans="2:15" s="2" customFormat="1" ht="76.5" hidden="1" x14ac:dyDescent="0.2">
      <c r="B184" s="42" t="s">
        <v>108</v>
      </c>
    </row>
    <row r="185" spans="2:15" s="2" customFormat="1" ht="51" hidden="1" x14ac:dyDescent="0.2">
      <c r="B185" s="42" t="s">
        <v>109</v>
      </c>
    </row>
    <row r="186" spans="2:15" s="2" customFormat="1" ht="38.25" hidden="1" x14ac:dyDescent="0.2">
      <c r="B186" s="42" t="s">
        <v>110</v>
      </c>
    </row>
    <row r="187" spans="2:15" s="2" customFormat="1" ht="38.25" hidden="1" x14ac:dyDescent="0.2">
      <c r="B187" s="42" t="s">
        <v>91</v>
      </c>
    </row>
    <row r="188" spans="2:15" s="2" customFormat="1" hidden="1" x14ac:dyDescent="0.2">
      <c r="B188" s="42" t="s">
        <v>64</v>
      </c>
    </row>
  </sheetData>
  <sheetProtection formatColumns="0" formatRows="0"/>
  <mergeCells count="77">
    <mergeCell ref="B2:B5"/>
    <mergeCell ref="C2:M2"/>
    <mergeCell ref="N2:P2"/>
    <mergeCell ref="C3:M3"/>
    <mergeCell ref="N3:P3"/>
    <mergeCell ref="C4:M4"/>
    <mergeCell ref="N4:P4"/>
    <mergeCell ref="C5:M5"/>
    <mergeCell ref="N5:P5"/>
    <mergeCell ref="B25:P25"/>
    <mergeCell ref="B7:P8"/>
    <mergeCell ref="C10:I10"/>
    <mergeCell ref="J10:M10"/>
    <mergeCell ref="N10:P10"/>
    <mergeCell ref="C12:P12"/>
    <mergeCell ref="C14:P14"/>
    <mergeCell ref="C16:P16"/>
    <mergeCell ref="C18:P18"/>
    <mergeCell ref="B20:P20"/>
    <mergeCell ref="C22:P22"/>
    <mergeCell ref="C24:P24"/>
    <mergeCell ref="C26:P26"/>
    <mergeCell ref="B27:P27"/>
    <mergeCell ref="D28:G28"/>
    <mergeCell ref="H28:J28"/>
    <mergeCell ref="K28:M28"/>
    <mergeCell ref="N28:O28"/>
    <mergeCell ref="C40:G40"/>
    <mergeCell ref="H40:L40"/>
    <mergeCell ref="M40:P40"/>
    <mergeCell ref="C30:P30"/>
    <mergeCell ref="B31:P31"/>
    <mergeCell ref="C32:P32"/>
    <mergeCell ref="B33:P33"/>
    <mergeCell ref="C34:P34"/>
    <mergeCell ref="B35:P35"/>
    <mergeCell ref="C36:P36"/>
    <mergeCell ref="B38:P38"/>
    <mergeCell ref="C39:G39"/>
    <mergeCell ref="H39:L39"/>
    <mergeCell ref="M39:P39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44:G44"/>
    <mergeCell ref="H44:L44"/>
    <mergeCell ref="M44:P44"/>
    <mergeCell ref="B69:B76"/>
    <mergeCell ref="C69:P69"/>
    <mergeCell ref="C70:P70"/>
    <mergeCell ref="C71:P71"/>
    <mergeCell ref="C72:P72"/>
    <mergeCell ref="C73:P73"/>
    <mergeCell ref="C74:P74"/>
    <mergeCell ref="C75:P75"/>
    <mergeCell ref="C76:P76"/>
    <mergeCell ref="B46:P46"/>
    <mergeCell ref="B48:B49"/>
    <mergeCell ref="B51:P51"/>
    <mergeCell ref="B52:P67"/>
    <mergeCell ref="A68:Q68"/>
    <mergeCell ref="D49:F49"/>
    <mergeCell ref="G49:I49"/>
    <mergeCell ref="J49:L49"/>
    <mergeCell ref="M49:O49"/>
    <mergeCell ref="C78:P78"/>
    <mergeCell ref="C77:P77"/>
    <mergeCell ref="D48:F48"/>
    <mergeCell ref="G48:I48"/>
    <mergeCell ref="J48:L48"/>
    <mergeCell ref="M48:O48"/>
  </mergeCells>
  <conditionalFormatting sqref="D49 M49 P49">
    <cfRule type="cellIs" dxfId="11" priority="13" stopIfTrue="1" operator="equal">
      <formula>"0"</formula>
    </cfRule>
    <cfRule type="cellIs" dxfId="10" priority="14" stopIfTrue="1" operator="lessThanOrEqual">
      <formula>$S$5</formula>
    </cfRule>
    <cfRule type="cellIs" dxfId="9" priority="15" stopIfTrue="1" operator="greaterThanOrEqual">
      <formula>$S$2</formula>
    </cfRule>
    <cfRule type="cellIs" dxfId="8" priority="16" stopIfTrue="1" operator="between">
      <formula>$S$4</formula>
      <formula>$S$3</formula>
    </cfRule>
  </conditionalFormatting>
  <conditionalFormatting sqref="G49">
    <cfRule type="cellIs" dxfId="7" priority="9" stopIfTrue="1" operator="equal">
      <formula>"0"</formula>
    </cfRule>
    <cfRule type="cellIs" dxfId="6" priority="10" stopIfTrue="1" operator="lessThanOrEqual">
      <formula>$S$5</formula>
    </cfRule>
    <cfRule type="cellIs" dxfId="5" priority="11" stopIfTrue="1" operator="greaterThanOrEqual">
      <formula>$S$2</formula>
    </cfRule>
    <cfRule type="cellIs" dxfId="4" priority="12" stopIfTrue="1" operator="between">
      <formula>$S$4</formula>
      <formula>$S$3</formula>
    </cfRule>
  </conditionalFormatting>
  <conditionalFormatting sqref="J49">
    <cfRule type="cellIs" dxfId="3" priority="5" stopIfTrue="1" operator="equal">
      <formula>"0"</formula>
    </cfRule>
    <cfRule type="cellIs" dxfId="2" priority="6" stopIfTrue="1" operator="lessThanOrEqual">
      <formula>$S$5</formula>
    </cfRule>
    <cfRule type="cellIs" dxfId="1" priority="7" stopIfTrue="1" operator="greaterThanOrEqual">
      <formula>$S$2</formula>
    </cfRule>
    <cfRule type="cellIs" dxfId="0" priority="8" stopIfTrue="1" operator="between">
      <formula>$S$4</formula>
      <formula>$S$3</formula>
    </cfRule>
  </conditionalFormatting>
  <dataValidations count="6">
    <dataValidation type="list" allowBlank="1" showInputMessage="1" showErrorMessage="1" sqref="C78:P78" xr:uid="{1CEA0F29-7426-4A78-9DDD-CF44F3483971}">
      <formula1>$B$171:$B$172</formula1>
    </dataValidation>
    <dataValidation type="list" allowBlank="1" showInputMessage="1" showErrorMessage="1" sqref="C12:P12" xr:uid="{A73A3AA5-9E1B-4218-AE5F-81DD3F799E41}">
      <formula1>$B$140:$B$166</formula1>
    </dataValidation>
    <dataValidation type="list" allowBlank="1" showInputMessage="1" showErrorMessage="1" sqref="C10:I10" xr:uid="{C8AE7349-37AE-4AF4-AF5D-A6508E8F96F8}">
      <formula1>"2024,2025,2026,2027,2028,2029"</formula1>
    </dataValidation>
    <dataValidation type="list" allowBlank="1" showInputMessage="1" showErrorMessage="1" sqref="N10:P10" xr:uid="{B206DC37-84EE-4366-9EA9-03FE05319C14}">
      <formula1>"Economicos,Eficiencia,Eficacia, Efectividad,Calidad"</formula1>
    </dataValidation>
    <dataValidation type="list" allowBlank="1" showInputMessage="1" showErrorMessage="1" sqref="C32:P32 C36:P36 C34:P34" xr:uid="{EECF2984-E74B-4C11-80C1-6FACD9800A3B}">
      <formula1>$Q$103:$Q$108</formula1>
    </dataValidation>
    <dataValidation type="list" allowBlank="1" showInputMessage="1" showErrorMessage="1" sqref="C18:P18" xr:uid="{FD8CFDC7-8733-4070-B100-59888C61A1E6}">
      <formula1>$B$129:$B$135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7587-A03E-4CE8-B926-7C0B9E9C00ED}">
  <dimension ref="A1:V145"/>
  <sheetViews>
    <sheetView zoomScale="80" zoomScaleNormal="80" workbookViewId="0">
      <selection activeCell="E21" sqref="E21"/>
    </sheetView>
  </sheetViews>
  <sheetFormatPr baseColWidth="10" defaultColWidth="11.42578125" defaultRowHeight="30" customHeight="1" x14ac:dyDescent="0.2"/>
  <cols>
    <col min="1" max="1" width="28.5703125" style="58" customWidth="1"/>
    <col min="2" max="2" width="27" style="8" bestFit="1" customWidth="1"/>
    <col min="3" max="12" width="15.7109375" style="8" customWidth="1"/>
    <col min="13" max="13" width="5.28515625" style="8" customWidth="1"/>
    <col min="14" max="14" width="10.7109375" style="8" customWidth="1"/>
    <col min="15" max="15" width="27.5703125" style="8" bestFit="1" customWidth="1"/>
    <col min="16" max="18" width="11.42578125" style="8"/>
    <col min="19" max="19" width="11.42578125" style="2" hidden="1" customWidth="1"/>
    <col min="20" max="16384" width="11.42578125" style="8"/>
  </cols>
  <sheetData>
    <row r="1" spans="1:22" ht="30" customHeight="1" x14ac:dyDescent="0.25">
      <c r="A1" s="193"/>
      <c r="B1" s="194" t="s">
        <v>34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6"/>
      <c r="N1" s="197" t="s">
        <v>35</v>
      </c>
      <c r="O1" s="197"/>
      <c r="P1" s="44"/>
      <c r="Q1" s="44"/>
      <c r="T1" s="44"/>
      <c r="U1" s="44"/>
      <c r="V1" s="44"/>
    </row>
    <row r="2" spans="1:22" ht="30" customHeight="1" x14ac:dyDescent="0.25">
      <c r="A2" s="193"/>
      <c r="B2" s="194" t="s">
        <v>55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6"/>
      <c r="N2" s="197" t="s">
        <v>113</v>
      </c>
      <c r="O2" s="197"/>
      <c r="P2" s="44"/>
      <c r="Q2" s="44"/>
      <c r="S2" s="3">
        <v>0.8</v>
      </c>
      <c r="T2" s="44"/>
      <c r="U2" s="44"/>
      <c r="V2" s="44"/>
    </row>
    <row r="3" spans="1:22" ht="30" customHeight="1" x14ac:dyDescent="0.25">
      <c r="A3" s="193"/>
      <c r="B3" s="194" t="s">
        <v>56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197" t="s">
        <v>114</v>
      </c>
      <c r="O3" s="197"/>
      <c r="P3" s="44"/>
      <c r="Q3" s="44"/>
      <c r="S3" s="3">
        <v>0.79998999999999998</v>
      </c>
      <c r="T3" s="44"/>
      <c r="U3" s="44"/>
      <c r="V3" s="44"/>
    </row>
    <row r="4" spans="1:22" ht="30" customHeight="1" x14ac:dyDescent="0.25">
      <c r="A4" s="193"/>
      <c r="B4" s="194" t="s">
        <v>57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6"/>
      <c r="N4" s="197" t="s">
        <v>39</v>
      </c>
      <c r="O4" s="197"/>
      <c r="P4" s="45"/>
      <c r="Q4" s="45"/>
      <c r="S4" s="3">
        <v>0.65</v>
      </c>
      <c r="T4" s="45"/>
      <c r="U4" s="45"/>
      <c r="V4" s="45"/>
    </row>
    <row r="5" spans="1:22" ht="18" x14ac:dyDescent="0.25">
      <c r="A5" s="46"/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  <c r="N5" s="49"/>
      <c r="O5" s="49"/>
      <c r="P5" s="45"/>
      <c r="Q5" s="45"/>
      <c r="S5" s="3">
        <v>0.64999899999999999</v>
      </c>
      <c r="T5" s="45"/>
      <c r="U5" s="45"/>
      <c r="V5" s="45"/>
    </row>
    <row r="6" spans="1:22" ht="21" customHeight="1" x14ac:dyDescent="0.2">
      <c r="A6" s="50" t="s">
        <v>0</v>
      </c>
      <c r="B6" s="190" t="str">
        <f>IF(EnvioRadicaciones!C12="","",EnvioRadicaciones!C12)</f>
        <v>GESTION DOCUMENTAL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S6" s="3"/>
    </row>
    <row r="7" spans="1:22" ht="11.25" customHeight="1" x14ac:dyDescent="0.2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S7" s="3"/>
    </row>
    <row r="8" spans="1:22" s="51" customFormat="1" ht="30" customHeight="1" x14ac:dyDescent="0.2">
      <c r="A8" s="198" t="s">
        <v>58</v>
      </c>
      <c r="B8" s="200" t="s">
        <v>19</v>
      </c>
      <c r="C8" s="200" t="str">
        <f>IF(EnvioRadicaciones!C12="","",EnvioRadicaciones!C12)</f>
        <v>GESTION DOCUMENTAL</v>
      </c>
      <c r="D8" s="200"/>
      <c r="E8" s="200"/>
      <c r="F8" s="200"/>
      <c r="G8" s="200"/>
      <c r="H8" s="200"/>
      <c r="I8" s="200"/>
      <c r="J8" s="200"/>
      <c r="K8" s="200"/>
      <c r="L8" s="200"/>
      <c r="M8" s="200" t="s">
        <v>60</v>
      </c>
      <c r="N8" s="200"/>
      <c r="O8" s="200"/>
      <c r="S8" s="2"/>
    </row>
    <row r="9" spans="1:22" s="53" customFormat="1" ht="30" customHeight="1" thickBot="1" x14ac:dyDescent="0.25">
      <c r="A9" s="199"/>
      <c r="B9" s="198"/>
      <c r="C9" s="52" t="s">
        <v>95</v>
      </c>
      <c r="D9" s="52" t="s">
        <v>59</v>
      </c>
      <c r="E9" s="52" t="s">
        <v>96</v>
      </c>
      <c r="F9" s="52" t="s">
        <v>59</v>
      </c>
      <c r="G9" s="52" t="s">
        <v>97</v>
      </c>
      <c r="H9" s="52" t="s">
        <v>59</v>
      </c>
      <c r="I9" s="52" t="s">
        <v>98</v>
      </c>
      <c r="J9" s="52" t="s">
        <v>59</v>
      </c>
      <c r="K9" s="52" t="s">
        <v>9</v>
      </c>
      <c r="L9" s="52" t="s">
        <v>59</v>
      </c>
      <c r="M9" s="198"/>
      <c r="N9" s="198"/>
      <c r="O9" s="198"/>
      <c r="S9" s="2"/>
    </row>
    <row r="10" spans="1:22" ht="118.5" customHeight="1" x14ac:dyDescent="0.2">
      <c r="A10" s="63" t="str">
        <f>IF(EnvioRadicaciones!M40="","",EnvioRadicaciones!M40)</f>
        <v>COORDINADOR GRUPO GESTIÓN DOCUMENTAL</v>
      </c>
      <c r="B10" s="54" t="s">
        <v>145</v>
      </c>
      <c r="C10" s="55">
        <f>111+176+163</f>
        <v>450</v>
      </c>
      <c r="D10" s="229" t="str">
        <f>ConsumoPapel!D28</f>
        <v>Menor o igual a 300</v>
      </c>
      <c r="E10" s="55"/>
      <c r="F10" s="62" t="str">
        <f>IF(E10=0,"0",E10/#REF!)</f>
        <v>0</v>
      </c>
      <c r="G10" s="55"/>
      <c r="H10" s="62" t="str">
        <f>IF(G10=0,"0",G10/#REF!)</f>
        <v>0</v>
      </c>
      <c r="I10" s="55"/>
      <c r="J10" s="62" t="str">
        <f>IF(I10=0,"0",I10/#REF!)</f>
        <v>0</v>
      </c>
      <c r="K10" s="55">
        <f>+C10+E10+G10+I10</f>
        <v>450</v>
      </c>
      <c r="L10" s="64"/>
      <c r="M10" s="227" t="s">
        <v>154</v>
      </c>
      <c r="N10" s="227"/>
      <c r="O10" s="228"/>
    </row>
    <row r="11" spans="1:22" ht="30" customHeight="1" x14ac:dyDescent="0.2"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65" spans="19:19" ht="30" customHeight="1" x14ac:dyDescent="0.2">
      <c r="S65" s="28"/>
    </row>
    <row r="135" spans="19:19" ht="30" customHeight="1" x14ac:dyDescent="0.2">
      <c r="S135" s="1"/>
    </row>
    <row r="136" spans="19:19" ht="30" customHeight="1" x14ac:dyDescent="0.2">
      <c r="S136" s="1"/>
    </row>
    <row r="137" spans="19:19" ht="30" customHeight="1" x14ac:dyDescent="0.2">
      <c r="S137" s="1"/>
    </row>
    <row r="138" spans="19:19" ht="30" customHeight="1" x14ac:dyDescent="0.2">
      <c r="S138" s="1"/>
    </row>
    <row r="139" spans="19:19" ht="30" customHeight="1" x14ac:dyDescent="0.2">
      <c r="S139" s="1"/>
    </row>
    <row r="140" spans="19:19" ht="30" customHeight="1" x14ac:dyDescent="0.2">
      <c r="S140" s="1"/>
    </row>
    <row r="141" spans="19:19" ht="30" customHeight="1" x14ac:dyDescent="0.2">
      <c r="S141" s="1"/>
    </row>
    <row r="142" spans="19:19" ht="30" customHeight="1" x14ac:dyDescent="0.2">
      <c r="S142" s="1"/>
    </row>
    <row r="143" spans="19:19" ht="30" customHeight="1" x14ac:dyDescent="0.2">
      <c r="S143" s="1"/>
    </row>
    <row r="144" spans="19:19" ht="30" customHeight="1" x14ac:dyDescent="0.2">
      <c r="S144" s="1"/>
    </row>
    <row r="145" spans="19:19" ht="30" customHeight="1" x14ac:dyDescent="0.2">
      <c r="S145" s="1"/>
    </row>
  </sheetData>
  <sheetProtection formatColumns="0" formatRows="0"/>
  <mergeCells count="15">
    <mergeCell ref="A1:A4"/>
    <mergeCell ref="B1:M1"/>
    <mergeCell ref="N1:O1"/>
    <mergeCell ref="B2:M2"/>
    <mergeCell ref="N2:O2"/>
    <mergeCell ref="B3:M3"/>
    <mergeCell ref="N3:O3"/>
    <mergeCell ref="B4:M4"/>
    <mergeCell ref="N4:O4"/>
    <mergeCell ref="M10:O10"/>
    <mergeCell ref="B6:O6"/>
    <mergeCell ref="A8:A9"/>
    <mergeCell ref="B8:B9"/>
    <mergeCell ref="C8:L8"/>
    <mergeCell ref="M8:O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  <AverageRating xmlns="http://schemas.microsoft.com/sharepoint/v3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201C1EA5-7AE0-4696-B200-D0DE945DE48B}"/>
</file>

<file path=customXml/itemProps2.xml><?xml version="1.0" encoding="utf-8"?>
<ds:datastoreItem xmlns:ds="http://schemas.openxmlformats.org/officeDocument/2006/customXml" ds:itemID="{D5211CF4-63F9-46D7-9D25-53E5DFB4996F}"/>
</file>

<file path=customXml/itemProps3.xml><?xml version="1.0" encoding="utf-8"?>
<ds:datastoreItem xmlns:ds="http://schemas.openxmlformats.org/officeDocument/2006/customXml" ds:itemID="{78D5A314-06C7-4863-984B-5126C290E42A}"/>
</file>

<file path=customXml/itemProps4.xml><?xml version="1.0" encoding="utf-8"?>
<ds:datastoreItem xmlns:ds="http://schemas.openxmlformats.org/officeDocument/2006/customXml" ds:itemID="{179D415A-3918-4AD2-9D09-3D3A1E41566F}"/>
</file>

<file path=customXml/itemProps5.xml><?xml version="1.0" encoding="utf-8"?>
<ds:datastoreItem xmlns:ds="http://schemas.openxmlformats.org/officeDocument/2006/customXml" ds:itemID="{B21A580B-9ABF-4D0A-BE4A-0876AE48A4E4}"/>
</file>

<file path=customXml/itemProps6.xml><?xml version="1.0" encoding="utf-8"?>
<ds:datastoreItem xmlns:ds="http://schemas.openxmlformats.org/officeDocument/2006/customXml" ds:itemID="{C633CC34-65CC-4369-87BA-2F6A3BC4C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EnvioRadicaciones</vt:lpstr>
      <vt:lpstr>RegistroEnvio</vt:lpstr>
      <vt:lpstr>ConsumoPapel</vt:lpstr>
      <vt:lpstr>RegistroConsumo</vt:lpstr>
    </vt:vector>
  </TitlesOfParts>
  <Company>SUPERSOCIEDADES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creator>hoslanders</dc:creator>
  <cp:lastModifiedBy>Claudia Marcela Sandoval Aldana</cp:lastModifiedBy>
  <cp:lastPrinted>2022-11-22T18:45:25Z</cp:lastPrinted>
  <dcterms:created xsi:type="dcterms:W3CDTF">2012-02-20T19:54:14Z</dcterms:created>
  <dcterms:modified xsi:type="dcterms:W3CDTF">2025-04-22T20:28:24Z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onOverlay">
    <vt:lpwstr/>
  </property>
  <property fmtid="{D5CDD505-2E9C-101B-9397-08002B2CF9AE}" pid="3" name="ContentTypeId">
    <vt:lpwstr>0x010100DAE502E0AF30B84A96E60AFD0F2E04C4</vt:lpwstr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eDOCS AutoSave">
    <vt:lpwstr/>
  </property>
  <property fmtid="{D5CDD505-2E9C-101B-9397-08002B2CF9AE}" pid="7" name="_dlc_DocId">
    <vt:lpwstr>SSDOCID-1136287043-3926</vt:lpwstr>
  </property>
  <property fmtid="{D5CDD505-2E9C-101B-9397-08002B2CF9AE}" pid="8" name="_dlc_DocIdItemGuid">
    <vt:lpwstr>979f38eb-dee3-48cf-bb78-dc33486cf9e3</vt:lpwstr>
  </property>
  <property fmtid="{D5CDD505-2E9C-101B-9397-08002B2CF9AE}" pid="9" name="_dlc_DocIdUrl">
    <vt:lpwstr>http://old2022.supersociedades.gov.co/sgi/_layouts/15/DocIdRedir.aspx?ID=SSDOCID-1136287043-3926, SSDOCID-1136287043-3926</vt:lpwstr>
  </property>
  <property fmtid="{D5CDD505-2E9C-101B-9397-08002B2CF9AE}" pid="10" name="Version_Documento">
    <vt:lpwstr>4.00000000000000</vt:lpwstr>
  </property>
  <property fmtid="{D5CDD505-2E9C-101B-9397-08002B2CF9AE}" pid="11" name="Tipo Documental SGI">
    <vt:lpwstr>Formato</vt:lpwstr>
  </property>
</Properties>
</file>