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intranet/DSS/OAP/DOCS/Documentos/Año_2025/02_IndicadoresdeGestión/20_AtencionCiudadano/"/>
    </mc:Choice>
  </mc:AlternateContent>
  <xr:revisionPtr revIDLastSave="0" documentId="14_{E3E18C22-77B1-497A-AD75-9467C10D59AD}" xr6:coauthVersionLast="47" xr6:coauthVersionMax="47" xr10:uidLastSave="{00000000-0000-0000-0000-000000000000}"/>
  <bookViews>
    <workbookView xWindow="-120" yWindow="-120" windowWidth="29040" windowHeight="15720" firstSheet="4" activeTab="7" xr2:uid="{00000000-000D-0000-FFFF-FFFF00000000}"/>
  </bookViews>
  <sheets>
    <sheet name="Lista desplegables" sheetId="3" state="hidden" r:id="rId1"/>
    <sheet name="1_OportunidadPQRSF" sheetId="9" r:id="rId2"/>
    <sheet name="1_RegistroOportunidad" sheetId="13" r:id="rId3"/>
    <sheet name="2_ExperienciaCiudadano" sheetId="11" r:id="rId4"/>
    <sheet name="2_RegistroExperienciaC" sheetId="14" r:id="rId5"/>
    <sheet name="3_CumplimientoMultas" sheetId="15" r:id="rId6"/>
    <sheet name="3_RegCumplimientoMultas" sheetId="16" r:id="rId7"/>
    <sheet name="4_EficaciaNotificacion" sheetId="17" r:id="rId8"/>
    <sheet name="4_RegEficaciaNotificacion" sheetId="18" r:id="rId9"/>
  </sheets>
  <externalReferences>
    <externalReference r:id="rId10"/>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6" l="1"/>
  <c r="I25" i="14"/>
  <c r="I24" i="14"/>
  <c r="E11" i="18"/>
  <c r="E10" i="18"/>
  <c r="E11" i="16"/>
  <c r="E10" i="16"/>
  <c r="F22" i="18"/>
  <c r="B17" i="18"/>
  <c r="B10" i="13"/>
  <c r="B11" i="13"/>
  <c r="A10" i="13"/>
  <c r="K25" i="18" l="1"/>
  <c r="K24" i="18"/>
  <c r="J24" i="18"/>
  <c r="H24" i="18"/>
  <c r="F24" i="18"/>
  <c r="D24" i="18"/>
  <c r="D22" i="18"/>
  <c r="F20" i="18"/>
  <c r="D20" i="18"/>
  <c r="F18" i="18"/>
  <c r="D18" i="18"/>
  <c r="F16" i="18"/>
  <c r="D16" i="18"/>
  <c r="F14" i="18"/>
  <c r="D14" i="18"/>
  <c r="F12" i="18"/>
  <c r="D12" i="18"/>
  <c r="I11" i="18"/>
  <c r="G11" i="18"/>
  <c r="C11" i="18"/>
  <c r="B11" i="18"/>
  <c r="B13" i="18" s="1"/>
  <c r="B15" i="18" s="1"/>
  <c r="B19" i="18" s="1"/>
  <c r="B21" i="18" s="1"/>
  <c r="B23" i="18" s="1"/>
  <c r="B25" i="18" s="1"/>
  <c r="I10" i="18"/>
  <c r="G10" i="18"/>
  <c r="C10" i="18"/>
  <c r="B10" i="18"/>
  <c r="B12" i="18" s="1"/>
  <c r="B14" i="18" s="1"/>
  <c r="B16" i="18" s="1"/>
  <c r="B18" i="18" s="1"/>
  <c r="B20" i="18" s="1"/>
  <c r="B22" i="18" s="1"/>
  <c r="B24" i="18" s="1"/>
  <c r="C8" i="18"/>
  <c r="C6" i="18"/>
  <c r="P47" i="17"/>
  <c r="O47" i="17"/>
  <c r="L47" i="17"/>
  <c r="I47" i="17"/>
  <c r="F47" i="17"/>
  <c r="K25" i="16"/>
  <c r="K24" i="16"/>
  <c r="H24" i="16"/>
  <c r="F24" i="16"/>
  <c r="D24" i="16"/>
  <c r="F22" i="16"/>
  <c r="D22" i="16"/>
  <c r="F20" i="16"/>
  <c r="D20" i="16"/>
  <c r="F18" i="16"/>
  <c r="D18" i="16"/>
  <c r="F16" i="16"/>
  <c r="D16" i="16"/>
  <c r="F14" i="16"/>
  <c r="D14" i="16"/>
  <c r="F12" i="16"/>
  <c r="D12" i="16"/>
  <c r="I11" i="16"/>
  <c r="G11" i="16"/>
  <c r="C11" i="16"/>
  <c r="B11" i="16"/>
  <c r="B13" i="16" s="1"/>
  <c r="B15" i="16" s="1"/>
  <c r="B17" i="16" s="1"/>
  <c r="B19" i="16" s="1"/>
  <c r="B21" i="16" s="1"/>
  <c r="B23" i="16" s="1"/>
  <c r="B25" i="16" s="1"/>
  <c r="I10" i="16"/>
  <c r="G10" i="16"/>
  <c r="C10" i="16"/>
  <c r="B10" i="16"/>
  <c r="B12" i="16" s="1"/>
  <c r="B14" i="16" s="1"/>
  <c r="B16" i="16" s="1"/>
  <c r="B18" i="16" s="1"/>
  <c r="B20" i="16" s="1"/>
  <c r="B22" i="16" s="1"/>
  <c r="B24" i="16" s="1"/>
  <c r="C8" i="16"/>
  <c r="C6" i="16"/>
  <c r="P47" i="15"/>
  <c r="O47" i="15"/>
  <c r="L47" i="15"/>
  <c r="I47" i="15"/>
  <c r="F47" i="15"/>
  <c r="L24" i="16" l="1"/>
  <c r="J10" i="18"/>
  <c r="O46" i="17" s="1"/>
  <c r="D10" i="18"/>
  <c r="F46" i="17" s="1"/>
  <c r="D10" i="16"/>
  <c r="F46" i="15" s="1"/>
  <c r="L24" i="18"/>
  <c r="K10" i="16"/>
  <c r="K11" i="16"/>
  <c r="K11" i="18"/>
  <c r="H10" i="18"/>
  <c r="L46" i="17" s="1"/>
  <c r="F10" i="18"/>
  <c r="I46" i="17" s="1"/>
  <c r="F10" i="16"/>
  <c r="I46" i="15" s="1"/>
  <c r="K10" i="18"/>
  <c r="H10" i="16"/>
  <c r="L46" i="15" s="1"/>
  <c r="J10" i="16"/>
  <c r="O46" i="15" s="1"/>
  <c r="K25" i="14"/>
  <c r="K24" i="14"/>
  <c r="J24" i="14"/>
  <c r="H24" i="14"/>
  <c r="F24" i="14"/>
  <c r="D24" i="14"/>
  <c r="F22" i="14"/>
  <c r="D22" i="14"/>
  <c r="F20" i="14"/>
  <c r="D20" i="14"/>
  <c r="F18" i="14"/>
  <c r="D18" i="14"/>
  <c r="F16" i="14"/>
  <c r="D16" i="14"/>
  <c r="F14" i="14"/>
  <c r="D14" i="14"/>
  <c r="B13" i="14"/>
  <c r="B15" i="14" s="1"/>
  <c r="B17" i="14" s="1"/>
  <c r="B19" i="14" s="1"/>
  <c r="B21" i="14" s="1"/>
  <c r="B23" i="14" s="1"/>
  <c r="B25" i="14" s="1"/>
  <c r="F12" i="14"/>
  <c r="D12" i="14"/>
  <c r="I11" i="14"/>
  <c r="G11" i="14"/>
  <c r="E11" i="14"/>
  <c r="C11" i="14"/>
  <c r="B11" i="14"/>
  <c r="I10" i="14"/>
  <c r="G10" i="14"/>
  <c r="E10" i="14"/>
  <c r="C10" i="14"/>
  <c r="B10" i="14"/>
  <c r="B12" i="14" s="1"/>
  <c r="B14" i="14" s="1"/>
  <c r="B16" i="14" s="1"/>
  <c r="B18" i="14" s="1"/>
  <c r="B20" i="14" s="1"/>
  <c r="B22" i="14" s="1"/>
  <c r="B24" i="14" s="1"/>
  <c r="A10" i="14"/>
  <c r="C8" i="14"/>
  <c r="B6" i="14"/>
  <c r="K25" i="13"/>
  <c r="K24" i="13"/>
  <c r="J24" i="13"/>
  <c r="H24" i="13"/>
  <c r="F24" i="13"/>
  <c r="D24" i="13"/>
  <c r="F22" i="13"/>
  <c r="D22" i="13"/>
  <c r="F20" i="13"/>
  <c r="D20" i="13"/>
  <c r="F18" i="13"/>
  <c r="D18" i="13"/>
  <c r="F16" i="13"/>
  <c r="D16" i="13"/>
  <c r="F14" i="13"/>
  <c r="D14" i="13"/>
  <c r="F12" i="13"/>
  <c r="D12" i="13"/>
  <c r="I11" i="13"/>
  <c r="G11" i="13"/>
  <c r="E11" i="13"/>
  <c r="C11" i="13"/>
  <c r="B13" i="13"/>
  <c r="B15" i="13" s="1"/>
  <c r="B17" i="13" s="1"/>
  <c r="B19" i="13" s="1"/>
  <c r="B21" i="13" s="1"/>
  <c r="B23" i="13" s="1"/>
  <c r="B25" i="13" s="1"/>
  <c r="I10" i="13"/>
  <c r="G10" i="13"/>
  <c r="E10" i="13"/>
  <c r="C10" i="13"/>
  <c r="B12" i="13"/>
  <c r="B14" i="13" s="1"/>
  <c r="B16" i="13" s="1"/>
  <c r="B18" i="13" s="1"/>
  <c r="B20" i="13" s="1"/>
  <c r="B22" i="13" s="1"/>
  <c r="B24" i="13" s="1"/>
  <c r="C8" i="13"/>
  <c r="B6" i="13"/>
  <c r="J10" i="14" l="1"/>
  <c r="O46" i="11" s="1"/>
  <c r="J10" i="13"/>
  <c r="O46" i="9" s="1"/>
  <c r="H10" i="13"/>
  <c r="L46" i="9" s="1"/>
  <c r="L24" i="13"/>
  <c r="P46" i="15"/>
  <c r="P46" i="17"/>
  <c r="H10" i="14"/>
  <c r="L46" i="11" s="1"/>
  <c r="K10" i="14"/>
  <c r="K11" i="13"/>
  <c r="L24" i="14"/>
  <c r="F10" i="14"/>
  <c r="I46" i="11" s="1"/>
  <c r="K11" i="14"/>
  <c r="F10" i="13"/>
  <c r="I46" i="9" s="1"/>
  <c r="L10" i="16"/>
  <c r="L10" i="18"/>
  <c r="D10" i="13"/>
  <c r="F46" i="9" s="1"/>
  <c r="D10" i="14"/>
  <c r="F46" i="11" s="1"/>
  <c r="K10" i="13"/>
  <c r="P46" i="9" l="1"/>
  <c r="P46" i="11"/>
  <c r="L10" i="13"/>
  <c r="L10" i="14"/>
  <c r="P47" i="11"/>
  <c r="O47" i="11"/>
  <c r="L47" i="11"/>
  <c r="I47" i="11"/>
  <c r="F47" i="11"/>
  <c r="P47" i="9"/>
  <c r="O47" i="9"/>
  <c r="L47" i="9"/>
  <c r="I47" i="9"/>
  <c r="F4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40" authorId="0" shapeId="0" xr:uid="{00000000-0006-0000-0100-000001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24" authorId="0" shapeId="0" xr:uid="{00000000-0006-0000-0300-000001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40" authorId="0" shapeId="0" xr:uid="{00000000-0006-0000-0300-000002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300-000003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300-000004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41" authorId="0" shapeId="0" xr:uid="{00000000-0006-0000-0300-000005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1" authorId="0" shapeId="0" xr:uid="{00000000-0006-0000-0300-000006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1" authorId="0" shapeId="0" xr:uid="{00000000-0006-0000-0300-000007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sharedStrings.xml><?xml version="1.0" encoding="utf-8"?>
<sst xmlns="http://schemas.openxmlformats.org/spreadsheetml/2006/main" count="716" uniqueCount="236">
  <si>
    <t>SUPERINTENDENCIA DE SOCIEDADES</t>
  </si>
  <si>
    <t>Código: GC-F-006</t>
  </si>
  <si>
    <t>SISTEMA DE GESTIÓN INTEGRADO</t>
  </si>
  <si>
    <t>Fecha: 14 de junio de 2019</t>
  </si>
  <si>
    <t>PROCESO: GESTIÓN INTEGRAL</t>
  </si>
  <si>
    <t>Versión 004</t>
  </si>
  <si>
    <t>FORMATO: HOJA DE VIDA INDICADORES</t>
  </si>
  <si>
    <t>Pagina 1 de 1</t>
  </si>
  <si>
    <t>HOJA DE VIDA DE INDICADORES</t>
  </si>
  <si>
    <t>AÑO</t>
  </si>
  <si>
    <t>TIPO DE INDICADOR</t>
  </si>
  <si>
    <t>PROCESO</t>
  </si>
  <si>
    <t>NOMBRE DEL INDICADOR</t>
  </si>
  <si>
    <t>OBJETIVO DEL INDICADOR</t>
  </si>
  <si>
    <t>OBJETIVO ESTRATEGICO</t>
  </si>
  <si>
    <t>COMO SE MIDE EL INDICADOR</t>
  </si>
  <si>
    <t>FORMULACIÓN</t>
  </si>
  <si>
    <t>DEFINICIÓN DE LAS VARIABLES</t>
  </si>
  <si>
    <t>META</t>
  </si>
  <si>
    <t>RANGO</t>
  </si>
  <si>
    <t>VERDE</t>
  </si>
  <si>
    <t>AMARILLO</t>
  </si>
  <si>
    <t>ROJO</t>
  </si>
  <si>
    <t>UNIDAD DE MEDIDA</t>
  </si>
  <si>
    <t>PORCENTAJE</t>
  </si>
  <si>
    <t>FRECUENCIA DE MEDICION</t>
  </si>
  <si>
    <t>TRIMESTRAL</t>
  </si>
  <si>
    <t>FRECUENCIA DE SEGUIMIENTO</t>
  </si>
  <si>
    <t>PERIODO DE ANALISIS</t>
  </si>
  <si>
    <t>DATOS DE LAS VARIABLES</t>
  </si>
  <si>
    <t>NOMBRE DE LA VARIABLE</t>
  </si>
  <si>
    <t>FUENTE</t>
  </si>
  <si>
    <t>RESPONSABLE</t>
  </si>
  <si>
    <t>MEDICIÓN</t>
  </si>
  <si>
    <t>DATOS</t>
  </si>
  <si>
    <t>MES</t>
  </si>
  <si>
    <t>ENE</t>
  </si>
  <si>
    <t>FEB</t>
  </si>
  <si>
    <t>MAR</t>
  </si>
  <si>
    <t>ABR</t>
  </si>
  <si>
    <t>MAY</t>
  </si>
  <si>
    <t>JUN</t>
  </si>
  <si>
    <t>JUL</t>
  </si>
  <si>
    <t>AGOS</t>
  </si>
  <si>
    <t>SEP</t>
  </si>
  <si>
    <t>OCT</t>
  </si>
  <si>
    <t>NOV</t>
  </si>
  <si>
    <t>DIC</t>
  </si>
  <si>
    <t>PROMEDIO</t>
  </si>
  <si>
    <t>RESULTADO</t>
  </si>
  <si>
    <t>GRAFICA DE INDICADOR</t>
  </si>
  <si>
    <t>ANALISIS DE INFORMACIÓN</t>
  </si>
  <si>
    <t>Análisis Trimestre 1:</t>
  </si>
  <si>
    <t>Análisis Trimestre 2:</t>
  </si>
  <si>
    <t>Análisis Trimestre 3:</t>
  </si>
  <si>
    <t>Análisis Trimestre 4:</t>
  </si>
  <si>
    <t>LIDER DEL PROCESO
(cargo)</t>
  </si>
  <si>
    <t>ACCIÓN A TOMAR</t>
  </si>
  <si>
    <t>NINGUNA</t>
  </si>
  <si>
    <t>PROCESOS</t>
  </si>
  <si>
    <t>ACTUACIONES Y AUTORIZACIONES ADMINISTRATIVAS</t>
  </si>
  <si>
    <t>ANALISIS ECONOMICO Y DE RIESGO</t>
  </si>
  <si>
    <t>ANALISIS FINANCIERO Y CONTABLE</t>
  </si>
  <si>
    <t>ATENCION AL CIUDADANO</t>
  </si>
  <si>
    <t>CONCILIACIÓN Y ARBITRAJE</t>
  </si>
  <si>
    <t>CONTROL DISCIPLINARIO</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</si>
  <si>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</si>
  <si>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</si>
  <si>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</si>
  <si>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</si>
  <si>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</si>
  <si>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</si>
  <si>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</si>
  <si>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</si>
  <si>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</si>
  <si>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</si>
  <si>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</si>
  <si>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</si>
  <si>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</si>
  <si>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</si>
  <si>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</si>
  <si>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</si>
  <si>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</si>
  <si>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</si>
  <si>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PROCESOS SOCIETARIOS</t>
  </si>
  <si>
    <t>REGIMEN CAMBIARIO</t>
  </si>
  <si>
    <t>RECUPERACIÓN EMPRESARIAL</t>
  </si>
  <si>
    <t>1. Promover la adopción de prácticas empresariales, responsables y sostenibles que contribuyan al desarrollo social, ambiental y económico en las empresas y los diferentes grupos de interés.</t>
  </si>
  <si>
    <t>2. Generar un equilibrio presupuestal sólido, mediante procesos de planificación y ejecución financiera eficientes, que apoyen la toma de decisiones basada en evidencias.</t>
  </si>
  <si>
    <t>3. Mejorar la experiencia de los usuarios frente a  los servicios que presta la Entidad.</t>
  </si>
  <si>
    <t>4. Posicionar la imagen de la Superintendencia de Sociedades en la mente de sus grupos de interés.</t>
  </si>
  <si>
    <t>5. Mejorar la gestión Institucional con el uso y apropiación de las TIC.</t>
  </si>
  <si>
    <t>6. Implementar un proceso continuo de gestión de conocimiento e innovación.</t>
  </si>
  <si>
    <t>7. Fortalecer entornos de trabajo adaptables a las nuevas realidades que buscan el equilibrio de la vida personal, familiar y laboral, promoviendo mecanismos de inclusión social y espacios colaborativos.</t>
  </si>
  <si>
    <t>Calidad</t>
  </si>
  <si>
    <t>EXPERIENCIA DEL CIUDADANO</t>
  </si>
  <si>
    <t xml:space="preserve">Total de Peticiones atendidas dentro de los términos de Ley.
------------------------------------------------------------------------------------------------------------------
Total de peticiones radicadas al GREC e Intendencias hasta quince (15) días hábiles, antes de la fecha de corte </t>
  </si>
  <si>
    <t>Medir Ia satisfacción de experiencia del ciudadano</t>
  </si>
  <si>
    <t>Total clientes que califican entre excelente(Superó mis Expectativas)  y bueno (Cumplió mis Expectativas) el servicio</t>
  </si>
  <si>
    <t>Cantidad</t>
  </si>
  <si>
    <t>Total de Usuarios que presentaron la encuesta</t>
  </si>
  <si>
    <t>Total de Peticiones atendidas dentro de los términos de Ley</t>
  </si>
  <si>
    <t>Total de peticiones radicadas al GREC e Intendencias hasta quince (15) días hábiles antes de la fecha de corte</t>
  </si>
  <si>
    <t>SECRETARIA GENERAL</t>
  </si>
  <si>
    <t>Total usuarios que califican entre excelente y bueno el servicio / 
Total de Usuarios que presentaron la encuesta</t>
  </si>
  <si>
    <t>Porcentaje</t>
  </si>
  <si>
    <t>Sistema de Información Documental (Radicador)</t>
  </si>
  <si>
    <t>Eficiencia</t>
  </si>
  <si>
    <t>Mensual</t>
  </si>
  <si>
    <t>Bimensual</t>
  </si>
  <si>
    <t>Trimestral</t>
  </si>
  <si>
    <t>Cuatrimestral</t>
  </si>
  <si>
    <t>Semestral</t>
  </si>
  <si>
    <t>Coordinador Grupo Relación Estado - Ciudadano e 
Intendentes Regionales</t>
  </si>
  <si>
    <t>Coordinador Grupo Relación Estado - Ciudadano e Intendentes Regionales</t>
  </si>
  <si>
    <r>
      <rPr>
        <b/>
        <sz val="10"/>
        <rFont val="Calibri Light"/>
        <family val="2"/>
        <scheme val="major"/>
      </rPr>
      <t>Total de Peticiones atendidas dentro de los términos de Ley</t>
    </r>
    <r>
      <rPr>
        <sz val="10"/>
        <rFont val="Calibri Light"/>
        <family val="2"/>
        <scheme val="major"/>
      </rPr>
      <t xml:space="preserve">: Se refiere al total de las peticiones (General (codigo 92000), Información o copia (codigo 99000), Certificaciones (codigo 90000), Certificaciones de cámaras de comercio (codigo 90054), certificaciones representantes legales cámaras de comercio (codigo 90053), Reclamos (codigo 94001), Sugerencias (codigo 94002), Felicitaciones (codigo 94049),  atendidas en los términos de Ley.
</t>
    </r>
    <r>
      <rPr>
        <b/>
        <sz val="10"/>
        <rFont val="Calibri Light"/>
        <family val="2"/>
        <scheme val="major"/>
      </rPr>
      <t xml:space="preserve">
Total de peticiones radicadas al GREC e Intendencias hasta quince (15) días hábiles antes de la fecha de corte</t>
    </r>
    <r>
      <rPr>
        <sz val="10"/>
        <rFont val="Calibri Light"/>
        <family val="2"/>
        <scheme val="major"/>
      </rPr>
      <t>: Se refiere al número total de peticiones (General (codigo 92000), Información o copia (codigo 99000), Certificaciones (codigo 90000), Certificaciones de cámaras de comercio (codigo90054), certificaciones representantes legales cámaras de comercio (codigo 90053), Reclamos (codigo 94001), Sugerencias (codigo 94002), Felicitaciones (codigo 94049), radicadas al GREC e Intendencias Regionales con quince (15) días hábiles de anticipación a las fechas de corte del trimestre.</t>
    </r>
  </si>
  <si>
    <t>ATC-F-003 Encuesta satisfación al cliente
Reporte de los calificadores de servicio
Reporte encuesta telefónica
Reporte encuesta virtual chat</t>
  </si>
  <si>
    <t>OPORTUNIDAD EN RESPUESTA PQRSF</t>
  </si>
  <si>
    <t>Medir la oportunidad en respuestas de PQRSF</t>
  </si>
  <si>
    <t>Mayor o igual a 90%</t>
  </si>
  <si>
    <t>Entre 75% y 89.9%</t>
  </si>
  <si>
    <t>Menor a 75%</t>
  </si>
  <si>
    <t>Codigo: GC-F-006</t>
  </si>
  <si>
    <t>SISTEMA DE GESTION INTEGRADO</t>
  </si>
  <si>
    <t>PROCESO:  GESTION INTEGRAL</t>
  </si>
  <si>
    <t>Version: 004</t>
  </si>
  <si>
    <t>FORMATO: DATOS INDICADORES PROCESOS</t>
  </si>
  <si>
    <t>GRUPO</t>
  </si>
  <si>
    <t>OBSERVACIONES</t>
  </si>
  <si>
    <t>TRIMESTRE I</t>
  </si>
  <si>
    <t>TOTAL</t>
  </si>
  <si>
    <t>TRIMESTRE II</t>
  </si>
  <si>
    <t>TRIMESTRE III</t>
  </si>
  <si>
    <t>TRIMESTRE IV</t>
  </si>
  <si>
    <t>Sede Bogotá</t>
  </si>
  <si>
    <t>Proyecto</t>
  </si>
  <si>
    <t>Trimestre</t>
  </si>
  <si>
    <t>Dependencia</t>
  </si>
  <si>
    <t>Estado</t>
  </si>
  <si>
    <t>Reforma al régimen general de sociedades y de insolvencia</t>
  </si>
  <si>
    <t>I</t>
  </si>
  <si>
    <t>Despacho</t>
  </si>
  <si>
    <t>Cumple</t>
  </si>
  <si>
    <t>Decreto Reglamentario BIC</t>
  </si>
  <si>
    <t>Inteligencia de datos (Supervisión preventiva con alertas tempranas)</t>
  </si>
  <si>
    <t>AEC</t>
  </si>
  <si>
    <t>Pedagogía y política de supervisión para el cumplimiento normativo (Compliance)</t>
  </si>
  <si>
    <t>Promoción de los aspectos societarios y contables de la economía naranja</t>
  </si>
  <si>
    <t>Actualizar la Política de Supervisión en Materia Cambiaria</t>
  </si>
  <si>
    <t>IVC</t>
  </si>
  <si>
    <t>Expedición de la circular correspondiente al Plan de normalización de inscripciones de grupos empresariales y situaciones de control</t>
  </si>
  <si>
    <t xml:space="preserve">Modificación de la regulación vigente en materia del proceso de intervención por captación ilegal, masiva y habitual.
</t>
  </si>
  <si>
    <t xml:space="preserve">Revisión, actualización y/o ajuste  de la política de supervisión en Inspección, Vigilancia y Control
</t>
  </si>
  <si>
    <t>Modificación de la regulación de insolvencia (Ley, decreto y resoluciones)</t>
  </si>
  <si>
    <t>Insolvencia</t>
  </si>
  <si>
    <t>Pagina 1 de 2</t>
  </si>
  <si>
    <t>Cumplimiento de multas</t>
  </si>
  <si>
    <t>Garantizar que todos los actos administrativos de multas se trasladen en el término de 10 días hábiles al Grupo de Cartera</t>
  </si>
  <si>
    <r>
      <rPr>
        <u/>
        <sz val="10"/>
        <rFont val="Arial"/>
        <family val="2"/>
      </rPr>
      <t>Total actos administrativos de multa trasladados en término (10 días hábiles)</t>
    </r>
    <r>
      <rPr>
        <sz val="10"/>
        <rFont val="Arial"/>
        <family val="2"/>
      </rPr>
      <t xml:space="preserve">
Total actos administrativos de multa ejecutoriados</t>
    </r>
  </si>
  <si>
    <r>
      <rPr>
        <b/>
        <sz val="10"/>
        <rFont val="Arial"/>
        <family val="2"/>
      </rPr>
      <t xml:space="preserve">Total actos administrativos de multa trasladados en término (10 días hábiles): 
</t>
    </r>
    <r>
      <rPr>
        <sz val="10"/>
        <rFont val="Arial"/>
        <family val="2"/>
      </rPr>
      <t>Se refiere a los actos administrativos ejecutoriados trasladados al Grupo de Cartera dentro del término de 10 días hábiles.</t>
    </r>
    <r>
      <rPr>
        <b/>
        <sz val="10"/>
        <rFont val="Arial"/>
        <family val="2"/>
      </rPr>
      <t xml:space="preserve">
Total actos administrativos de multa ejecutoriados: 
</t>
    </r>
    <r>
      <rPr>
        <sz val="10"/>
        <rFont val="Arial"/>
        <family val="2"/>
      </rPr>
      <t>Se refiere al número total de actos administrativos de multa que se ejecutoriaron y que deben ser trasladados en el periodo de medición.</t>
    </r>
  </si>
  <si>
    <t>SEMESTRAL</t>
  </si>
  <si>
    <t xml:space="preserve">Total Actos Administrativos de Multa Trasladados en Terminos de diez Días (10 días hábiles) </t>
  </si>
  <si>
    <t>Gestor documental</t>
  </si>
  <si>
    <t>Actos administrativos</t>
  </si>
  <si>
    <t>Coordinador Grupo Notificaciones Administrativas e Intendentes Regionales</t>
  </si>
  <si>
    <t>Total actos administrativos de multa ejecutoriados</t>
  </si>
  <si>
    <t>Análisis Semestre 1:</t>
  </si>
  <si>
    <t>Análisis Semestre 2:</t>
  </si>
  <si>
    <t>ANUAL</t>
  </si>
  <si>
    <t>CUATRIMESTRAL</t>
  </si>
  <si>
    <t>BIMESTRAL</t>
  </si>
  <si>
    <t xml:space="preserve">           </t>
  </si>
  <si>
    <t>MENSUAL</t>
  </si>
  <si>
    <t>CONCILIACIÓN Y ARBITRAMENTO</t>
  </si>
  <si>
    <t>TIPO DE ACCION</t>
  </si>
  <si>
    <t>ACCIÓN CORRECTIVA</t>
  </si>
  <si>
    <t>Pagina 2 de 2</t>
  </si>
  <si>
    <t>Proceso Atención al Ciudadano</t>
  </si>
  <si>
    <t>Eficacia</t>
  </si>
  <si>
    <t>EFICACIA EN LA NOTIFICACIÓN DE ACTOS ADMINISTRATIVOS ASIGNADOS AL GRUPO DE TRABAJO</t>
  </si>
  <si>
    <t>Garantizar que todos los actos administrativos asignados al grupo estén en trámite de notificación</t>
  </si>
  <si>
    <t>Entre 80% y 89,9%</t>
  </si>
  <si>
    <t>Menor a 80%</t>
  </si>
  <si>
    <t>Total de actuaciones administrativas de notificación en el trimestre</t>
  </si>
  <si>
    <t>Gestor Documental</t>
  </si>
  <si>
    <t xml:space="preserve">ACTOS ADMINISTRATIVOS </t>
  </si>
  <si>
    <t>Total de actos administrativos recibidos para notificar en el trimestre</t>
  </si>
  <si>
    <r>
      <rPr>
        <b/>
        <sz val="10"/>
        <rFont val="Verdana"/>
        <family val="2"/>
      </rPr>
      <t>Total de actuaciones administrativas de notificación en el trimestre:</t>
    </r>
    <r>
      <rPr>
        <sz val="10"/>
        <rFont val="Verdana"/>
        <family val="2"/>
      </rPr>
      <t xml:space="preserve"> Se refiere a los actos administrativos que surtieron el trámite de notificación según la ley. </t>
    </r>
    <r>
      <rPr>
        <b/>
        <sz val="10"/>
        <rFont val="Verdana"/>
        <family val="2"/>
      </rPr>
      <t xml:space="preserve">
Total de actos administrativos recibidos para notificar en el trimestre: </t>
    </r>
    <r>
      <rPr>
        <sz val="10"/>
        <rFont val="Verdana"/>
        <family val="2"/>
      </rPr>
      <t>Corresponde al total de actos administrativos recibidos para notificar en el trimestre.</t>
    </r>
  </si>
  <si>
    <r>
      <rPr>
        <b/>
        <sz val="11"/>
        <rFont val="Verdana"/>
        <family val="2"/>
      </rPr>
      <t xml:space="preserve">Total clientes que califican entre excelente y bueno el servicio: </t>
    </r>
    <r>
      <rPr>
        <sz val="11"/>
        <rFont val="Verdana"/>
        <family val="2"/>
      </rPr>
      <t>Se refiere a los ciudadanos que otorgan una calificación entre excelente (Superó mis Expectativas) y bueno (Cumplió mis Expectativas) al servicio prestado por los funcionarios y/o contratistas que atienden el canal presencial, telefónico y chat.</t>
    </r>
    <r>
      <rPr>
        <b/>
        <sz val="11"/>
        <rFont val="Verdana"/>
        <family val="2"/>
      </rPr>
      <t xml:space="preserve">
Total de usuarios que presentaron la encuesta: </t>
    </r>
    <r>
      <rPr>
        <sz val="11"/>
        <rFont val="Verdana"/>
        <family val="2"/>
      </rPr>
      <t>Se refiere al número total de ciudadanos atendidos en forma presencial,  telefónica y por chat que presentaron la encuesta de satisfacción.</t>
    </r>
  </si>
  <si>
    <t>Intendencia Occidental y Costa Pacífica</t>
  </si>
  <si>
    <t>Intendencia Zona Sur</t>
  </si>
  <si>
    <t>Intendencia Eje Cafetero</t>
  </si>
  <si>
    <t>Intendencia Caribe y Archipiélago</t>
  </si>
  <si>
    <t>Intendencia Zona Norte</t>
  </si>
  <si>
    <t>Intendencia Santanderes y Arauca</t>
  </si>
  <si>
    <r>
      <t xml:space="preserve">INT. CARTAGENA: </t>
    </r>
    <r>
      <rPr>
        <sz val="10"/>
        <rFont val="Calibri Light"/>
        <family val="2"/>
        <scheme val="major"/>
      </rPr>
      <t>En el trimestre se respondieron peticiones, solicitudes, derechos de petición, tutelas entre otras, dentro del término</t>
    </r>
    <r>
      <rPr>
        <b/>
        <sz val="10"/>
        <rFont val="Calibri Light"/>
        <family val="2"/>
        <scheme val="major"/>
      </rPr>
      <t xml:space="preserve">
INT. CALI: </t>
    </r>
    <r>
      <rPr>
        <sz val="10"/>
        <rFont val="Calibri Light"/>
        <family val="2"/>
        <scheme val="major"/>
      </rPr>
      <t>En el primer trimestre entre el 09/12/2024 y 07/03/2024 se radicaron 18 peticiones, de las cuales fueron 17 atendidas dentro de los términos. La radicacion atendida por fuera de término, corresponde a una peticion de documentos (99000).</t>
    </r>
    <r>
      <rPr>
        <b/>
        <sz val="10"/>
        <rFont val="Calibri Light"/>
        <family val="2"/>
        <scheme val="major"/>
      </rPr>
      <t xml:space="preserve">
INT. MANIZALES: </t>
    </r>
    <r>
      <rPr>
        <sz val="10"/>
        <rFont val="Calibri Light"/>
        <family val="2"/>
        <scheme val="major"/>
      </rPr>
      <t>Se atendieron derechos de petición, solicitudes de copias, tutelas, dentro del término.</t>
    </r>
    <r>
      <rPr>
        <b/>
        <sz val="10"/>
        <rFont val="Calibri Light"/>
        <family val="2"/>
        <scheme val="major"/>
      </rPr>
      <t xml:space="preserve">
INT Occidental y Costa Pacífica: 2025-01. E</t>
    </r>
    <r>
      <rPr>
        <sz val="10"/>
        <rFont val="Calibri Light"/>
        <family val="2"/>
        <scheme val="major"/>
      </rPr>
      <t>n el periodo se radicaron 84 derechos de petición los cuales fueron resueltos dentro del termino.</t>
    </r>
    <r>
      <rPr>
        <b/>
        <sz val="10"/>
        <rFont val="Calibri Light"/>
        <family val="2"/>
        <scheme val="major"/>
      </rPr>
      <t xml:space="preserve">  Bogotá: </t>
    </r>
    <r>
      <rPr>
        <sz val="10"/>
        <rFont val="Calibri Light"/>
        <family val="2"/>
        <scheme val="major"/>
      </rPr>
      <t xml:space="preserve">A partir del mes de marzo se logró fortalecer el equipo de trabajo del GREC con la contratación de los agentes del centro de contacto los cuales atienden la respuesta de PQRSD, asimismo, se han venido desarrollando algunas estrategias para la atención oportuna de los radicados asignados al GREC. </t>
    </r>
  </si>
  <si>
    <r>
      <t xml:space="preserve">INT. CARTAGENA: En el II trimestre se respondieron peticiones, solicitudes, derechos de petición, tutelas entre otras, dentro del término
BOGOTA: </t>
    </r>
    <r>
      <rPr>
        <sz val="10"/>
        <rFont val="Calibri Light"/>
        <family val="2"/>
        <scheme val="major"/>
      </rPr>
      <t xml:space="preserve">Se implementaron estrategias de control al interior del grupo, orientadas a mejorar la atencion oportuna de las peticiones, con el fin de mitigar el impacto de los vencimientos acumulados del trimestre anterior.
</t>
    </r>
    <r>
      <rPr>
        <b/>
        <sz val="10"/>
        <rFont val="Calibri Light"/>
        <family val="2"/>
        <scheme val="major"/>
      </rPr>
      <t>INT Occidental y Costa Pacífica</t>
    </r>
    <r>
      <rPr>
        <sz val="10"/>
        <rFont val="Calibri Light"/>
        <family val="2"/>
        <scheme val="major"/>
      </rPr>
      <t xml:space="preserve">: 2025-02. En el periodo se radicaron 85 derechos de petición los cuales fueron resueltos dentro del termino.  
</t>
    </r>
    <r>
      <rPr>
        <b/>
        <sz val="10"/>
        <rFont val="Calibri Light"/>
        <family val="2"/>
        <scheme val="major"/>
      </rPr>
      <t xml:space="preserve">INT. ZONA EJE CAFETERO </t>
    </r>
    <r>
      <rPr>
        <sz val="10"/>
        <rFont val="Calibri Light"/>
        <family val="2"/>
        <scheme val="major"/>
      </rPr>
      <t>(Manizales): Las peticiones recibidas fueron atendidas en término.</t>
    </r>
    <r>
      <rPr>
        <b/>
        <sz val="10"/>
        <rFont val="Calibri Light"/>
        <family val="2"/>
        <scheme val="major"/>
      </rPr>
      <t xml:space="preserve">
</t>
    </r>
  </si>
  <si>
    <r>
      <t xml:space="preserve">int. Cartagena. En el primer trimestre a corte de 27 de junio ingresaron a la Sede de la Intendencia aproximadamete (170) usuarios de los cuales accedieron a diligenciar la encuesta unos (75) calificando el servicio prestado en bueno y excelente.
Int. Zona del Eje Cafetero (Manizales): </t>
    </r>
    <r>
      <rPr>
        <sz val="11"/>
        <rFont val="Verdana"/>
        <family val="2"/>
      </rPr>
      <t xml:space="preserve">Los usuarios que diligenciaron la encuesta, calificaron el servicio como excelente, resaltando la buena atención y disposición de los funcionarios.     </t>
    </r>
    <r>
      <rPr>
        <b/>
        <sz val="11"/>
        <rFont val="Verdana"/>
        <family val="2"/>
      </rPr>
      <t>INT. Occidental y Costa Pacífica:</t>
    </r>
    <r>
      <rPr>
        <sz val="11"/>
        <rFont val="Verdana"/>
        <family val="2"/>
      </rPr>
      <t xml:space="preserve"> En el segundo trimestre se entregaron 401 turnos, 373 turnos atendidos 2 cancelados y 26 abandonados
</t>
    </r>
    <r>
      <rPr>
        <b/>
        <sz val="11"/>
        <rFont val="Verdana"/>
        <family val="2"/>
      </rPr>
      <t xml:space="preserve">BOGOTA: </t>
    </r>
    <r>
      <rPr>
        <sz val="11"/>
        <rFont val="Verdana"/>
        <family val="2"/>
      </rPr>
      <t>La disminución temporal en la capacidad operativa del equipo de agentes impactó en la calidad de atención percibida por los usuarios, afectando negativamente la experiencia del usuario. Se espera que para el siguiente trimestre los niveles de satisfacción mejoren.</t>
    </r>
    <r>
      <rPr>
        <b/>
        <sz val="11"/>
        <rFont val="Verdana"/>
        <family val="2"/>
      </rPr>
      <t xml:space="preserve">
</t>
    </r>
  </si>
  <si>
    <r>
      <t xml:space="preserve">Int. Cartagena. </t>
    </r>
    <r>
      <rPr>
        <sz val="11"/>
        <rFont val="Verdana"/>
        <family val="2"/>
      </rPr>
      <t>En el primer trimestre a corte de 31 de marzo ingresaron a la Sede de la Intendencia aproximadamete (97) usuarios de los cuales accedieron a diligenciar la encuesta unos (65) calificando el servicio prestado en bueno y excelente.</t>
    </r>
    <r>
      <rPr>
        <b/>
        <sz val="11"/>
        <rFont val="Verdana"/>
        <family val="2"/>
      </rPr>
      <t xml:space="preserve">
Int. Cali: </t>
    </r>
    <r>
      <rPr>
        <sz val="11"/>
        <rFont val="Verdana"/>
        <family val="2"/>
      </rPr>
      <t>Se atendieron 337 usuarios, los que calificaron el servicio entre excelente (335) y bueno (2).</t>
    </r>
    <r>
      <rPr>
        <b/>
        <sz val="11"/>
        <rFont val="Verdana"/>
        <family val="2"/>
      </rPr>
      <t xml:space="preserve">
Int. Manizales:</t>
    </r>
    <r>
      <rPr>
        <sz val="11"/>
        <rFont val="Verdana"/>
        <family val="2"/>
      </rPr>
      <t xml:space="preserve"> Los usuarios  que diligenciaron la encuesta, calificaron el servicio como excelente. </t>
    </r>
    <r>
      <rPr>
        <b/>
        <sz val="11"/>
        <rFont val="Verdana"/>
        <family val="2"/>
      </rPr>
      <t>INT. Occidental y Costa Pacífica:</t>
    </r>
    <r>
      <rPr>
        <sz val="11"/>
        <rFont val="Verdana"/>
        <family val="2"/>
      </rPr>
      <t xml:space="preserve"> En el primer trimestre se entregaron 406 turnos efectivos, 2 cancelados y 17 abandonados, </t>
    </r>
    <r>
      <rPr>
        <b/>
        <sz val="11"/>
        <rFont val="Verdana"/>
        <family val="2"/>
      </rPr>
      <t xml:space="preserve">
Bogota: </t>
    </r>
    <r>
      <rPr>
        <sz val="11"/>
        <rFont val="Verdana"/>
        <family val="2"/>
      </rPr>
      <t>Para el primer trimestre se presento novedad en capacidad instalada del equipo de agentes que atienden los diferentes canales de atención lo cual impactó en la oportunidad de respuesta de los canales dispuestos por la entidad, no obstante, se espera que el segundo trimestre mejore la satisfacción de los usuarios.</t>
    </r>
  </si>
  <si>
    <r>
      <t xml:space="preserve">Int. Cartagena. En el periodo se firmaro 19 actos administrativos de los cuales quedaron (8) ejecutoriados. De los actos que venían en proceso de notificación se ejecutoriaron (17), los cuales fueron enviados a Cartera 
</t>
    </r>
    <r>
      <rPr>
        <b/>
        <sz val="10"/>
        <rFont val="Arial"/>
        <family val="2"/>
      </rPr>
      <t>Int. Occidental y Costa Pacífica:</t>
    </r>
    <r>
      <rPr>
        <sz val="10"/>
        <rFont val="Arial"/>
        <family val="2"/>
      </rPr>
      <t xml:space="preserve"> </t>
    </r>
    <r>
      <rPr>
        <b/>
        <sz val="10"/>
        <rFont val="Arial"/>
        <family val="2"/>
      </rPr>
      <t>En el primer trimestre</t>
    </r>
    <r>
      <rPr>
        <sz val="10"/>
        <rFont val="Arial"/>
        <family val="2"/>
      </rPr>
      <t xml:space="preserve"> se realizó la ejecutoria de 3 actos administrativos, los cuales fueron reportados a cartera durante el término 10 días hábiles. La información anterior se soporta en el formato ATC-F-06 Notificaciones trimestre 1 2025, que se adjunta al presente.</t>
    </r>
    <r>
      <rPr>
        <b/>
        <sz val="10"/>
        <rFont val="Arial"/>
        <family val="2"/>
      </rPr>
      <t xml:space="preserve"> En el segundo trimestre</t>
    </r>
    <r>
      <rPr>
        <sz val="10"/>
        <rFont val="Arial"/>
        <family val="2"/>
      </rPr>
      <t xml:space="preserve"> se realizó la ejecutoria de 4 actos administrativos de los cuales 3 se reportaron dentro del término de 10 días hábiles y 1 por fuera del término de 10 días hábiles; Estos actos administrativos ejecutoriados, los cuales se reportaron mediante los memorandos con radicados No. 2025-02-007383, 2025-02-010919 y 2025-02-014564, de los 4 actos administrativos 1 fue reportado en abril y su ejecutoria fue en marzo y se hizo dentro del termino de 10 días hábiles.
En el presente trimestre se firmaron 17 multas, de las cuales se realizó el oficio de citación dentro de los 5 primeros días como ordena la ley.
Int. Regional Zona Eje Cafetero: Todas las resoluciones de multa ejecutoriadas, fueron trasladadas dentro de los términos al Grupo de Cartera para el respectivo cobro.  </t>
    </r>
  </si>
  <si>
    <r>
      <t xml:space="preserve">INT. CARTAGENA: 2025-01.- En el periodo se surtieron las notificaciones de actos administrtivos que venían de la vigencia anterior. Entre pliegos de cargos y sanciones.
</t>
    </r>
    <r>
      <rPr>
        <b/>
        <sz val="10"/>
        <rFont val="Verdana"/>
        <family val="2"/>
      </rPr>
      <t>Int. Occidental y Costa Pacífica: En el primer trimestre</t>
    </r>
    <r>
      <rPr>
        <sz val="10"/>
        <rFont val="Verdana"/>
        <family val="2"/>
      </rPr>
      <t xml:space="preserve"> Se notificaron 78 actos administrativos de carácter general y 11 multas, de estas últimas sólo 2 están en firme se hizo la ejecutoria y fueron reportadas a cartera, como se indicó previamente. Hay dos actos administrativos generales que no se encuentran en firme y se encuentran en proceso de notificación.</t>
    </r>
    <r>
      <rPr>
        <b/>
        <sz val="10"/>
        <rFont val="Verdana"/>
        <family val="2"/>
      </rPr>
      <t xml:space="preserve"> En el segundo trimestre </t>
    </r>
    <r>
      <rPr>
        <sz val="10"/>
        <rFont val="Verdana"/>
        <family val="2"/>
      </rPr>
      <t xml:space="preserve">Se remitieron citaciones dentro de los 5 primeros días hábiles a  345 actos administrativos asignados en el trimestre, quedando uno por fuera de término,  cumpliendo el indicador al 100%. De los cuales se cumplio la etapata total de notificación en  235 actos, los restantes 111 actos administrativos se encuentran en proceso de notificación dentro de los términos legales.
Int. Zona Eje Cafetero: Los actos administrativos proferidos en el primer semestre fueron notificados en términos. </t>
    </r>
  </si>
  <si>
    <r>
      <rPr>
        <b/>
        <sz val="10"/>
        <rFont val="Verdana"/>
        <family val="2"/>
      </rPr>
      <t>TRIMESTRE I:</t>
    </r>
    <r>
      <rPr>
        <sz val="10"/>
        <rFont val="Verdana"/>
        <family val="2"/>
      </rPr>
      <t xml:space="preserve"> Se atendieron 31 peticiones correspondientes a derechos de petición, solicitud de copias, diferente a Tutelas
</t>
    </r>
    <r>
      <rPr>
        <b/>
        <sz val="10"/>
        <rFont val="Verdana"/>
        <family val="2"/>
      </rPr>
      <t>TRIMESTRE II</t>
    </r>
    <r>
      <rPr>
        <sz val="10"/>
        <rFont val="Verdana"/>
        <family val="2"/>
      </rPr>
      <t xml:space="preserve">: Se atendieron 49 peticiones correspondientes a derechos de petición, solicitud de copias, es decir, los trámites 92000 y 99000.
</t>
    </r>
    <r>
      <rPr>
        <b/>
        <sz val="10"/>
        <rFont val="Verdana"/>
        <family val="2"/>
      </rPr>
      <t>TRIMESTRE III</t>
    </r>
    <r>
      <rPr>
        <sz val="10"/>
        <rFont val="Verdana"/>
        <family val="2"/>
      </rPr>
      <t xml:space="preserve">: Se atendieron 23 peticiones correspondientes a derechos de petición, solicitud de copias, es decir, los trámites 92000 y 99000.
</t>
    </r>
    <r>
      <rPr>
        <b/>
        <sz val="10"/>
        <rFont val="Verdana"/>
        <family val="2"/>
      </rPr>
      <t>TRIMESTRE IV</t>
    </r>
    <r>
      <rPr>
        <sz val="10"/>
        <rFont val="Verdana"/>
        <family val="2"/>
      </rPr>
      <t>: Se atendieron 40 peticiones correspondientes a derechos de petición, solicitud de copias, es decir, los trámites 92000 y 99000.</t>
    </r>
  </si>
  <si>
    <r>
      <t xml:space="preserve">En el </t>
    </r>
    <r>
      <rPr>
        <b/>
        <sz val="10"/>
        <rFont val="Verdana"/>
        <family val="2"/>
      </rPr>
      <t>primer</t>
    </r>
    <r>
      <rPr>
        <sz val="10"/>
        <rFont val="Verdana"/>
        <family val="2"/>
      </rPr>
      <t xml:space="preserve"> </t>
    </r>
    <r>
      <rPr>
        <b/>
        <sz val="10"/>
        <rFont val="Verdana"/>
        <family val="2"/>
      </rPr>
      <t>trimestre de 2025</t>
    </r>
    <r>
      <rPr>
        <sz val="10"/>
        <rFont val="Verdana"/>
        <family val="2"/>
      </rPr>
      <t xml:space="preserve">, 132 usuarios presentaron encuestas y </t>
    </r>
    <r>
      <rPr>
        <b/>
        <sz val="10"/>
        <rFont val="Verdana"/>
        <family val="2"/>
      </rPr>
      <t>132 usuarios</t>
    </r>
    <r>
      <rPr>
        <sz val="10"/>
        <rFont val="Verdana"/>
        <family val="2"/>
      </rPr>
      <t xml:space="preserve"> calificaron las encuentas como </t>
    </r>
    <r>
      <rPr>
        <b/>
        <sz val="10"/>
        <rFont val="Verdana"/>
        <family val="2"/>
      </rPr>
      <t>EXCELENTE</t>
    </r>
    <r>
      <rPr>
        <sz val="10"/>
        <rFont val="Verdana"/>
        <family val="2"/>
      </rPr>
      <t xml:space="preserve"> sobre la atención prestada.
En el </t>
    </r>
    <r>
      <rPr>
        <b/>
        <sz val="10"/>
        <rFont val="Verdana"/>
        <family val="2"/>
      </rPr>
      <t>segundo trimestre de 2025</t>
    </r>
    <r>
      <rPr>
        <sz val="10"/>
        <rFont val="Verdana"/>
        <family val="2"/>
      </rPr>
      <t xml:space="preserve">, 105 usuarios presentaron encuestas y </t>
    </r>
    <r>
      <rPr>
        <b/>
        <sz val="10"/>
        <rFont val="Verdana"/>
        <family val="2"/>
      </rPr>
      <t>103 usuarios</t>
    </r>
    <r>
      <rPr>
        <sz val="10"/>
        <rFont val="Verdana"/>
        <family val="2"/>
      </rPr>
      <t xml:space="preserve"> calificaron las encuentas como</t>
    </r>
    <r>
      <rPr>
        <b/>
        <sz val="10"/>
        <rFont val="Verdana"/>
        <family val="2"/>
      </rPr>
      <t xml:space="preserve"> EXCELENTE</t>
    </r>
    <r>
      <rPr>
        <sz val="10"/>
        <rFont val="Verdana"/>
        <family val="2"/>
      </rPr>
      <t xml:space="preserve"> sobre la atención prestada.
En el </t>
    </r>
    <r>
      <rPr>
        <b/>
        <sz val="10"/>
        <rFont val="Verdana"/>
        <family val="2"/>
      </rPr>
      <t>tercer trimestre de 2025</t>
    </r>
    <r>
      <rPr>
        <sz val="10"/>
        <rFont val="Verdana"/>
        <family val="2"/>
      </rPr>
      <t xml:space="preserve">, 150 usuarios presentaron encuesta y </t>
    </r>
    <r>
      <rPr>
        <b/>
        <sz val="10"/>
        <rFont val="Verdana"/>
        <family val="2"/>
      </rPr>
      <t>146</t>
    </r>
    <r>
      <rPr>
        <sz val="10"/>
        <rFont val="Verdana"/>
        <family val="2"/>
      </rPr>
      <t xml:space="preserve"> </t>
    </r>
    <r>
      <rPr>
        <b/>
        <sz val="10"/>
        <rFont val="Verdana"/>
        <family val="2"/>
      </rPr>
      <t>usuarios</t>
    </r>
    <r>
      <rPr>
        <sz val="10"/>
        <rFont val="Verdana"/>
        <family val="2"/>
      </rPr>
      <t xml:space="preserve"> calificaron el servicio como </t>
    </r>
    <r>
      <rPr>
        <b/>
        <sz val="10"/>
        <rFont val="Verdana"/>
        <family val="2"/>
      </rPr>
      <t>EXCELENTE</t>
    </r>
    <r>
      <rPr>
        <sz val="10"/>
        <rFont val="Verdana"/>
        <family val="2"/>
      </rPr>
      <t xml:space="preserve"> sobre la atención prestada.
En el </t>
    </r>
    <r>
      <rPr>
        <b/>
        <sz val="10"/>
        <rFont val="Verdana"/>
        <family val="2"/>
      </rPr>
      <t>cuarto trimestre de 2025</t>
    </r>
    <r>
      <rPr>
        <sz val="10"/>
        <rFont val="Verdana"/>
        <family val="2"/>
      </rPr>
      <t xml:space="preserve">, 140 usuarios presentaron encuesta y </t>
    </r>
    <r>
      <rPr>
        <b/>
        <sz val="10"/>
        <rFont val="Verdana"/>
        <family val="2"/>
      </rPr>
      <t>135 usuarios</t>
    </r>
    <r>
      <rPr>
        <sz val="10"/>
        <rFont val="Verdana"/>
        <family val="2"/>
      </rPr>
      <t xml:space="preserve"> calificaron el servicio como </t>
    </r>
    <r>
      <rPr>
        <b/>
        <sz val="10"/>
        <rFont val="Verdana"/>
        <family val="2"/>
      </rPr>
      <t>EXCELENTE</t>
    </r>
    <r>
      <rPr>
        <sz val="10"/>
        <rFont val="Verdana"/>
        <family val="2"/>
      </rPr>
      <t xml:space="preserve"> sobre la atención prestada.</t>
    </r>
  </si>
  <si>
    <r>
      <rPr>
        <b/>
        <sz val="10"/>
        <rFont val="Verdana"/>
        <family val="2"/>
      </rPr>
      <t xml:space="preserve">Trimstre I: </t>
    </r>
    <r>
      <rPr>
        <sz val="10"/>
        <rFont val="Verdana"/>
        <family val="2"/>
      </rPr>
      <t xml:space="preserve">83 resoluciones recibidas para notificación, con 83 resoluciones con tramite de notificación surtido. 
</t>
    </r>
    <r>
      <rPr>
        <b/>
        <sz val="10"/>
        <rFont val="Verdana"/>
        <family val="2"/>
      </rPr>
      <t>Trimestre II</t>
    </r>
    <r>
      <rPr>
        <sz val="10"/>
        <rFont val="Verdana"/>
        <family val="2"/>
      </rPr>
      <t xml:space="preserve">: 44 resoluciones recibidas para notificación, 44 resoluciones con tramite de notificación surtido.
</t>
    </r>
    <r>
      <rPr>
        <b/>
        <sz val="10"/>
        <rFont val="Verdana"/>
        <family val="2"/>
      </rPr>
      <t xml:space="preserve">Trimestre III: </t>
    </r>
    <r>
      <rPr>
        <sz val="10"/>
        <rFont val="Verdana"/>
        <family val="2"/>
      </rPr>
      <t xml:space="preserve">140 resoluciones recibidas para notificación,  se suscribieron 140 oficios de citación a notificación, 48 avisos y 23 constancias de ejecutoria. 
</t>
    </r>
    <r>
      <rPr>
        <b/>
        <sz val="10"/>
        <rFont val="Verdana"/>
        <family val="2"/>
      </rPr>
      <t>Trimestre IV:</t>
    </r>
    <r>
      <rPr>
        <sz val="10"/>
        <rFont val="Verdana"/>
        <family val="2"/>
      </rPr>
      <t xml:space="preserve"> 148 resoluciones recibidas para notificación,  se suscribieron 138 oficios de citación a notificación. Se suscribieron 45 oficios de citación, 126 oficios de comunicación, 85 avisos externos y 4 avisos de cartelera.</t>
    </r>
  </si>
  <si>
    <r>
      <rPr>
        <b/>
        <sz val="10"/>
        <rFont val="Arial"/>
        <family val="2"/>
      </rPr>
      <t xml:space="preserve">Trimestre 1. </t>
    </r>
    <r>
      <rPr>
        <sz val="10"/>
        <rFont val="Arial"/>
        <family val="2"/>
      </rPr>
      <t xml:space="preserve">La Intendencia Bucaramanga, realizó la ejecutoria de </t>
    </r>
    <r>
      <rPr>
        <b/>
        <sz val="10"/>
        <rFont val="Arial"/>
        <family val="2"/>
      </rPr>
      <t>32 Actos Administrativos de Multa</t>
    </r>
    <r>
      <rPr>
        <sz val="10"/>
        <rFont val="Arial"/>
        <family val="2"/>
      </rPr>
      <t xml:space="preserve">, los cuales fueron reportados a Cartera durante el término 10 días hábiles. La información anterior se soporta en el formato ATC-F-06 Notificaciones Trimestre 1 2025.
Debido a inconvenientes con el Gedess en cuanto a su normalización de radicados, por correos pendientes , en su implementación y para evitar dejar sin efectos las constancias de ejecutoria por no tener certeza de no presentar recurso se debió esperar un tiempo prudencial para su suscripción.  Evidencia reportes de Cartera
</t>
    </r>
    <r>
      <rPr>
        <b/>
        <sz val="10"/>
        <rFont val="Arial"/>
        <family val="2"/>
      </rPr>
      <t>Trimestre 2.</t>
    </r>
    <r>
      <rPr>
        <sz val="10"/>
        <rFont val="Arial"/>
        <family val="2"/>
      </rPr>
      <t xml:space="preserve"> La Intendencia de la Zona de los Santanderes y Arauca, realizó 20 actos administrativos ejecutoridos, 2 actos administrativos de Multa tralasdados en términos a cartera
</t>
    </r>
    <r>
      <rPr>
        <b/>
        <sz val="10"/>
        <rFont val="Arial"/>
        <family val="2"/>
      </rPr>
      <t xml:space="preserve">Trimestre 3. </t>
    </r>
    <r>
      <rPr>
        <sz val="10"/>
        <rFont val="Arial"/>
        <family val="2"/>
      </rPr>
      <t xml:space="preserve">La Intendencia de la Zona de los Santanderes y Arauca,se suscribieron 23 constancias de ejecutoria de las cuales se remitieron en términos.
</t>
    </r>
    <r>
      <rPr>
        <b/>
        <sz val="10"/>
        <rFont val="Arial"/>
        <family val="2"/>
      </rPr>
      <t>Trimestre 4.</t>
    </r>
    <r>
      <rPr>
        <sz val="10"/>
        <rFont val="Arial"/>
        <family val="2"/>
      </rPr>
      <t xml:space="preserve"> No se suscribieron constancias por ende no se remitieron informes.</t>
    </r>
  </si>
  <si>
    <r>
      <rPr>
        <b/>
        <sz val="10"/>
        <rFont val="Verdana"/>
        <family val="2"/>
      </rPr>
      <t>2025-01</t>
    </r>
    <r>
      <rPr>
        <sz val="10"/>
        <rFont val="Verdana"/>
        <family val="2"/>
      </rPr>
      <t xml:space="preserve"> se alcanzó un 49.1 % en el indicador de la respuesta oportuna de PQRSD, lo anterior obedece a dos factores los cuales están asociados a la transición del nuevo gestor documental y el impacto que ha representado la estabilización de dicha herramienta y a la capacidad instalada de en el equipo del GREC la cual se vio disminuida desde el mes de diciembre hasta el mes de marzo de 2025, lo que generó retrasos en la respuesta de las PQRSD asignadas al GREC.
</t>
    </r>
    <r>
      <rPr>
        <b/>
        <sz val="10"/>
        <rFont val="Verdana"/>
        <family val="2"/>
      </rPr>
      <t xml:space="preserve">2025-02: </t>
    </r>
    <r>
      <rPr>
        <sz val="10"/>
        <rFont val="Verdana"/>
        <family val="2"/>
      </rPr>
      <t xml:space="preserve">Se obtuvo un 52% como resultado en el periodo evaluado para el cumplimiento de respuestas oportunas de PQRSD, debido a la disminucion en la capacidad operativa del equipo GREC, por la contingencia para la atencion de petriciones vencidas acumuladas del rezago del primer trrimestre evaluado, lo que impacto directamente los tiempos de respuesta a los requerimiento ciudadanos.
</t>
    </r>
    <r>
      <rPr>
        <b/>
        <sz val="10"/>
        <rFont val="Verdana"/>
        <family val="2"/>
      </rPr>
      <t>2025-03:</t>
    </r>
    <r>
      <rPr>
        <sz val="10"/>
        <rFont val="Verdana"/>
        <family val="2"/>
      </rPr>
      <t xml:space="preserve"> El resultado del 80% obtenido en el periodo evaluado refleja un progreso notable, gracias a la efectiva mitigcion de los vencimientos acumulados de ciclos anteriores.                                                                                                                                                                                              2025-04: EL resultado para el periodo evaluado correspondio a un 97%. mejorando la oportunidad en los tiempos de respuesta, comparado con los resultados anterios, teniendo en cuenta el plan de choque que se implemento en el periodo anterior frente a radicaciones vencidas.    </t>
    </r>
  </si>
  <si>
    <r>
      <rPr>
        <b/>
        <sz val="10"/>
        <rFont val="Verdana"/>
        <family val="2"/>
      </rPr>
      <t>2025-01. E</t>
    </r>
    <r>
      <rPr>
        <sz val="10"/>
        <rFont val="Verdana"/>
        <family val="2"/>
      </rPr>
      <t xml:space="preserve">n el periodo se radicaron 84 derechos de petición los cuales fueron resueltos dentro del termino.
</t>
    </r>
    <r>
      <rPr>
        <b/>
        <sz val="10"/>
        <rFont val="Verdana"/>
        <family val="2"/>
      </rPr>
      <t xml:space="preserve">2025-02. </t>
    </r>
    <r>
      <rPr>
        <sz val="10"/>
        <rFont val="Verdana"/>
        <family val="2"/>
      </rPr>
      <t xml:space="preserve">En el periodo se radicaron 85 derechos de petición los cuales fueron resueltos dentro del termino
</t>
    </r>
    <r>
      <rPr>
        <b/>
        <sz val="10"/>
        <rFont val="Verdana"/>
        <family val="2"/>
      </rPr>
      <t>2025-03.</t>
    </r>
    <r>
      <rPr>
        <sz val="10"/>
        <rFont val="Verdana"/>
        <family val="2"/>
      </rPr>
      <t xml:space="preserve"> En el periodo (jun 6 a sep 9) se radicaron 43 derechos de petición los cuales fueron resueltos dentro del termino.
</t>
    </r>
    <r>
      <rPr>
        <b/>
        <sz val="10"/>
        <rFont val="Verdana"/>
        <family val="2"/>
      </rPr>
      <t>2025-04.</t>
    </r>
    <r>
      <rPr>
        <sz val="10"/>
        <rFont val="Verdana"/>
        <family val="2"/>
      </rPr>
      <t xml:space="preserve"> En el periodo (sep 10 a dic 9) se radicaron 48 derechos de petición los cuales fueron resueltos dentro del termino.</t>
    </r>
  </si>
  <si>
    <r>
      <rPr>
        <b/>
        <sz val="9"/>
        <rFont val="Verdana"/>
        <family val="2"/>
      </rPr>
      <t>2025-I. E</t>
    </r>
    <r>
      <rPr>
        <sz val="9"/>
        <rFont val="Verdana"/>
        <family val="2"/>
      </rPr>
      <t xml:space="preserve">n el primer trimestre entre el 09/12/2024 y 07/03/2024 se radicaron 18 peticiones, de las cuales fueron 17 atendidas dentro de los términos. La radicacion atendida por fuera de término, corresponde a una peticion de documentos (99000)
</t>
    </r>
    <r>
      <rPr>
        <b/>
        <sz val="9"/>
        <rFont val="Verdana"/>
        <family val="2"/>
      </rPr>
      <t>2025-II</t>
    </r>
    <r>
      <rPr>
        <sz val="9"/>
        <rFont val="Verdana"/>
        <family val="2"/>
      </rPr>
      <t xml:space="preserve">. En el segundo trimestre entre el 08/03/2025 y 05/06/2025 se radicaron 42 peticiones, de las cuales fueron 39 atendidas dentro de los términos. 
</t>
    </r>
    <r>
      <rPr>
        <b/>
        <sz val="9"/>
        <rFont val="Verdana"/>
        <family val="2"/>
      </rPr>
      <t>2025-III</t>
    </r>
    <r>
      <rPr>
        <sz val="9"/>
        <rFont val="Verdana"/>
        <family val="2"/>
      </rPr>
      <t xml:space="preserve">. En el tercer trimestre entre el 06/06/2025 y 09/09/2025 se radicaron 43 peticiones, de las cuales fueron 39 atendidas dentro de los términos. 
</t>
    </r>
    <r>
      <rPr>
        <b/>
        <sz val="9"/>
        <rFont val="Verdana"/>
        <family val="2"/>
      </rPr>
      <t>2025-IV</t>
    </r>
    <r>
      <rPr>
        <sz val="9"/>
        <rFont val="Verdana"/>
        <family val="2"/>
      </rPr>
      <t xml:space="preserve">. En el cuarto trimestre entre el 10/09/2025 y 09/12/2025 se radicaron 35 peticiones, de las cuales fueron 30 atendidas dentro de los términos. </t>
    </r>
  </si>
  <si>
    <t>TRIMESTRE I - 2025: Se atendieron 48 peticiones correspondientes a derechos de petición, solicitud de copias.
TRIMESTRE II - 2025: Se atendieron 15 peticiones correspondientes a derechos de petición, solicitud de copias.
TRIMESTRE III- 2025: Se atendieron 24 peticiones correspondientes a derechos de peticion y solicitudes de copias
TRIMESTRE IV- 2025: Se atendieron 24 peticiones correspondientes a derechos de peticion y solicitudes de información y copias</t>
  </si>
  <si>
    <t>2025-01. En el primer trimestre a corte de 31 de marzo se radicaron 68 peticiones las cuales fueron resueltas dentro del termino
2025-02. En el periodo señalado a corte 30 de junio se radicaron 65 peticiones , todas resueltas dentro el término
2025-03, En el periodo señalado a corte (jun.6 a sep.9) se radicaron 56 peticiones, y se resolvieron 82
2025-04, en el periodo señalado a corte de sep 10 a dic. 9, se resolvieron 55 peticiones.</t>
  </si>
  <si>
    <r>
      <rPr>
        <b/>
        <sz val="10"/>
        <rFont val="Verdana"/>
        <family val="2"/>
      </rPr>
      <t xml:space="preserve">2025-01. TRIMESTRE I: </t>
    </r>
    <r>
      <rPr>
        <sz val="10"/>
        <rFont val="Verdana"/>
        <family val="2"/>
      </rPr>
      <t xml:space="preserve">En el primer trimestre a corte de 31 de marzo se radicaron 84 peticiones las cuales fueron resueltas dentro del termino.                                    </t>
    </r>
    <r>
      <rPr>
        <b/>
        <sz val="10"/>
        <rFont val="Verdana"/>
        <family val="2"/>
      </rPr>
      <t>TRIMESTRE II:</t>
    </r>
    <r>
      <rPr>
        <sz val="10"/>
        <rFont val="Verdana"/>
        <family val="2"/>
      </rPr>
      <t xml:space="preserve"> En el segundo trimestre a corte de 30 de junio se radicaron 112 peticiones las cuales fueron resueltas dentro del termino.                                    </t>
    </r>
    <r>
      <rPr>
        <b/>
        <sz val="10"/>
        <rFont val="Verdana"/>
        <family val="2"/>
      </rPr>
      <t>TRIMESTRE III</t>
    </r>
    <r>
      <rPr>
        <sz val="10"/>
        <rFont val="Verdana"/>
        <family val="2"/>
      </rPr>
      <t xml:space="preserve">: En el tercer trimestre a corte de 30 de septiembre se radicaron 129 peticiones las cuales fueron resueltas dentro del termino.                                  </t>
    </r>
    <r>
      <rPr>
        <b/>
        <sz val="10"/>
        <rFont val="Verdana"/>
        <family val="2"/>
      </rPr>
      <t>TRIMESTRE IV:</t>
    </r>
    <r>
      <rPr>
        <sz val="10"/>
        <rFont val="Verdana"/>
        <family val="2"/>
      </rPr>
      <t xml:space="preserve"> En el cuarto trimestre a corte de 31 de diciembre se radicaron 96 peticiones las cuales fueron resueltas dentro del termino.</t>
    </r>
  </si>
  <si>
    <r>
      <t xml:space="preserve">Bogota: El resultado obtenido en este periodo evaluado obedece a la oportunidad en los tiempos de respuesta, luego de la finalizacion del plan de choque implementado al interior del GREC frente a los radicados vencidos acumulados          INT Occidental y Costa Pacífica: </t>
    </r>
    <r>
      <rPr>
        <sz val="10"/>
        <rFont val="Calibri Light"/>
        <family val="2"/>
        <scheme val="major"/>
      </rPr>
      <t>2025-04. En el periodo (sep 10 a dic 9) se radicaron 48 derechos de petición los cuales fueron resueltos dentro del termino.</t>
    </r>
    <r>
      <rPr>
        <b/>
        <sz val="10"/>
        <rFont val="Calibri Light"/>
        <family val="2"/>
        <scheme val="major"/>
      </rPr>
      <t xml:space="preserve">
INT. ZONA EJE CAFETERO (Manizales): </t>
    </r>
    <r>
      <rPr>
        <sz val="10"/>
        <rFont val="Calibri Light"/>
        <family val="2"/>
        <scheme val="major"/>
      </rPr>
      <t>Las peticiones recibidas en el trimestre fueron atendidas en término.</t>
    </r>
    <r>
      <rPr>
        <b/>
        <sz val="10"/>
        <rFont val="Calibri Light"/>
        <family val="2"/>
        <scheme val="major"/>
      </rPr>
      <t xml:space="preserve">
INT. ZONA CARIBE Y DEL ARCHIPIÉLAGO: las peticiones recibidas en el periodo fueron atendidas dentro del término.</t>
    </r>
  </si>
  <si>
    <r>
      <t xml:space="preserve">Bogota: </t>
    </r>
    <r>
      <rPr>
        <sz val="10"/>
        <rFont val="Calibri Light"/>
        <family val="2"/>
        <scheme val="major"/>
      </rPr>
      <t xml:space="preserve">Con el objetivo de reducir el impacto de los vencimientos acumulados del trimestre anterior, se pusieron en marcha estrategias de control internas enfocadas en mejorar la atencion oportuna de las peticiones. </t>
    </r>
    <r>
      <rPr>
        <b/>
        <sz val="10"/>
        <rFont val="Calibri Light"/>
        <family val="2"/>
        <scheme val="major"/>
      </rPr>
      <t xml:space="preserve">
INT Occidental y Costa Pacífica: 2025-03. E</t>
    </r>
    <r>
      <rPr>
        <sz val="10"/>
        <rFont val="Calibri Light"/>
        <family val="2"/>
        <scheme val="major"/>
      </rPr>
      <t>n el periodo (jun 6 a sep 9) se radicaron 43 derechos de petición los cuales fueron resueltos dentro del termino</t>
    </r>
    <r>
      <rPr>
        <b/>
        <sz val="10"/>
        <rFont val="Calibri Light"/>
        <family val="2"/>
        <scheme val="major"/>
      </rPr>
      <t xml:space="preserve">
Int. REg. Zona Caribe y Arch... </t>
    </r>
    <r>
      <rPr>
        <sz val="10"/>
        <rFont val="Calibri Light"/>
        <family val="2"/>
        <scheme val="major"/>
      </rPr>
      <t>En el Periodo las peticiones fueron atendidas en el término de (Jun.6 a sep.9) se radicaron 56 peticiones entre derechos de petición, solicitud de documentos e información, y tutelas) total 82 de las culaes 26 venían del periodo anterior.</t>
    </r>
    <r>
      <rPr>
        <b/>
        <sz val="10"/>
        <rFont val="Calibri Light"/>
        <family val="2"/>
        <scheme val="major"/>
      </rPr>
      <t xml:space="preserve">
INT. ZONA EJE CAFETERO (Manizales):</t>
    </r>
    <r>
      <rPr>
        <sz val="10"/>
        <rFont val="Calibri Light"/>
        <family val="2"/>
        <scheme val="major"/>
      </rPr>
      <t xml:space="preserve"> Las peticiones recibidas fueron atendidas en término.</t>
    </r>
  </si>
  <si>
    <r>
      <t xml:space="preserve">BOGOTA: </t>
    </r>
    <r>
      <rPr>
        <sz val="11"/>
        <rFont val="Verdana"/>
        <family val="2"/>
      </rPr>
      <t xml:space="preserve">Se evidencia un avance en la mejora de la gestion, al haberse logrado mitigar los vencimientos represeados de periodos anteriores, lo que permitio brindar una mejor calidad en el servicio. </t>
    </r>
    <r>
      <rPr>
        <b/>
        <sz val="11"/>
        <rFont val="Verdana"/>
        <family val="2"/>
      </rPr>
      <t xml:space="preserve"> 
INT. Occidental y Costa Pacífica: </t>
    </r>
    <r>
      <rPr>
        <sz val="11"/>
        <rFont val="Verdana"/>
        <family val="2"/>
      </rPr>
      <t>En el tercer trimestre se entregaron 481 turnos, 481 turnos atendidos 3 cancelados y 12  abandonados de los cualres 436 presentaron encuensta con calificación excelente y bueno</t>
    </r>
    <r>
      <rPr>
        <b/>
        <sz val="11"/>
        <rFont val="Verdana"/>
        <family val="2"/>
      </rPr>
      <t xml:space="preserve">
Int- Zona Caribe y Archipíelago de San Andres, Providencia y Santa Catalina</t>
    </r>
    <r>
      <rPr>
        <sz val="11"/>
        <rFont val="Verdana"/>
        <family val="2"/>
      </rPr>
      <t xml:space="preserve">: En el tercer trimestre , se atendieron aproximadamente 232 personas entre presencial y telefónicamente. De ellas solo 112 calificaron el Servicio así: Excelente (87) y Bueno (25) </t>
    </r>
    <r>
      <rPr>
        <b/>
        <sz val="11"/>
        <rFont val="Verdana"/>
        <family val="2"/>
      </rPr>
      <t xml:space="preserve">
Int. Manizales: </t>
    </r>
    <r>
      <rPr>
        <sz val="11"/>
        <rFont val="Verdana"/>
        <family val="2"/>
      </rPr>
      <t xml:space="preserve">Los usuarios  que diligenciaron la encuesta, calificaron el servicio como excelente. </t>
    </r>
  </si>
  <si>
    <r>
      <t xml:space="preserve">BOGOTA: Se evidencia un avance en la mejora de la gestion, al haberse logrado gestionar los radicados dentro del termino de ley , lo que permitio brindar una mejor calidad en el servicio, y la oportunidad en los tiempos de respuesta                                                                                                                                             INT. Occidental y Costa Pacífica: </t>
    </r>
    <r>
      <rPr>
        <sz val="11"/>
        <rFont val="Verdana"/>
        <family val="2"/>
      </rPr>
      <t>En el cuarto trimestre se entregaron 295 turnos, 8  abandonados de los cuales 285 presentaron encuensta con calificación excelente y bueno</t>
    </r>
    <r>
      <rPr>
        <b/>
        <sz val="11"/>
        <rFont val="Verdana"/>
        <family val="2"/>
      </rPr>
      <t xml:space="preserve">.- Int- Zona Caribe y Archipíelago de San Andres, Providencia y Santa Catalina: </t>
    </r>
    <r>
      <rPr>
        <sz val="11"/>
        <rFont val="Verdana"/>
        <family val="2"/>
      </rPr>
      <t xml:space="preserve"> En este periodo se atendieron aproximadamente unos 214 usuarios de ello 98 calificaron el servicio entre excelente (78) y buneo (20) el servicio prestado.</t>
    </r>
    <r>
      <rPr>
        <b/>
        <sz val="11"/>
        <rFont val="Verdana"/>
        <family val="2"/>
      </rPr>
      <t xml:space="preserve">
Int. Manizales: </t>
    </r>
    <r>
      <rPr>
        <sz val="11"/>
        <rFont val="Verdana"/>
        <family val="2"/>
      </rPr>
      <t xml:space="preserve">Los usuarios  que diligenciaron la encuesta, calificaron el servicio como excelente. </t>
    </r>
  </si>
  <si>
    <r>
      <rPr>
        <b/>
        <sz val="10"/>
        <rFont val="Verdana"/>
        <family val="2"/>
      </rPr>
      <t xml:space="preserve">Trimestre I: </t>
    </r>
    <r>
      <rPr>
        <sz val="10"/>
        <rFont val="Verdana"/>
        <family val="2"/>
      </rPr>
      <t xml:space="preserve">se obtuvo un resultado del 79 % de satisfacción en la calificación registrada por los usuarios, esto debido a que en los primeros dos meses de la vigencia el equipo de agentes no se encontraba completo, lo cual impacto en la oportunidad de la atención de los diferentes canales, se espera que con el fortalecimiento del equipo de agentes en el segundo trimestre mejor el nivel de satisfacción de los usuarios.
</t>
    </r>
    <r>
      <rPr>
        <b/>
        <sz val="10"/>
        <rFont val="Verdana"/>
        <family val="2"/>
      </rPr>
      <t xml:space="preserve">Trimestre II: </t>
    </r>
    <r>
      <rPr>
        <sz val="10"/>
        <rFont val="Verdana"/>
        <family val="2"/>
      </rPr>
      <t xml:space="preserve">Se obtuvo como resultado un 74% en la calificacion registrada por los usuarios, debido a la disminucion temporal en la capacidad operativa del equipo de agentes, debido a la contingencia de atencion a las respuestas de PQRS vencidas acumuladas del primer tirmestre, impactando en los tiempos de respuesta y en la calidad de atencion percibida por los usuarios, afectando negativamente la experiencia del usuario.
</t>
    </r>
    <r>
      <rPr>
        <b/>
        <sz val="10"/>
        <rFont val="Verdana"/>
        <family val="2"/>
      </rPr>
      <t xml:space="preserve">Trimestre III: </t>
    </r>
    <r>
      <rPr>
        <sz val="10"/>
        <rFont val="Verdana"/>
        <family val="2"/>
      </rPr>
      <t>durante el periodo evaluado por los usuarios se alcanzo un resultado del 75%, lo que evidencia un avance importante en la mejora de la gestion, al haberse logrado mitigar los vencimientos represados de periodos anteriores.                                                              Trimestre IV: durante el periodo evaluado por los usuarios se alcanzo un resultado en el nivel de satifaccion de los servios prestados por la entidad del 84%, lo que evidencia un avance con las medidas adoptadas al interior del grupo y implementacion del boton Agenda tu cita a traves de la página Web.</t>
    </r>
  </si>
  <si>
    <r>
      <rPr>
        <b/>
        <sz val="10"/>
        <rFont val="Verdana"/>
        <family val="2"/>
      </rPr>
      <t>En el primer trimestre s</t>
    </r>
    <r>
      <rPr>
        <sz val="10"/>
        <rFont val="Verdana"/>
        <family val="2"/>
      </rPr>
      <t>e entregaron 406 turnos efectivos, 2 cancelados y 17 abandonados,</t>
    </r>
    <r>
      <rPr>
        <b/>
        <sz val="10"/>
        <rFont val="Verdana"/>
        <family val="2"/>
      </rPr>
      <t xml:space="preserve">  En el segundo trimestre s</t>
    </r>
    <r>
      <rPr>
        <sz val="10"/>
        <rFont val="Verdana"/>
        <family val="2"/>
      </rPr>
      <t xml:space="preserve">e entregaron 401 turnos, 373 turnos atendidos 2 cancelados y 26 abandonados. En el tercer trimestre se entregaron 401 turnos, 373 turnos atendidos 2 cancelados y 26 abandonados, </t>
    </r>
    <r>
      <rPr>
        <b/>
        <sz val="10"/>
        <rFont val="Verdana"/>
        <family val="2"/>
      </rPr>
      <t>En el tercer trimestre</t>
    </r>
    <r>
      <rPr>
        <sz val="10"/>
        <rFont val="Verdana"/>
        <family val="2"/>
      </rPr>
      <t xml:space="preserve"> se entregaron 481 turnos, 481 turnos atendidos 3 cancelados y 12  abandonados de los cualres 436 presentaron encuensta con calificación excelente y bueno, </t>
    </r>
    <r>
      <rPr>
        <b/>
        <sz val="10"/>
        <rFont val="Verdana"/>
        <family val="2"/>
      </rPr>
      <t>En el cuarto trimestre</t>
    </r>
    <r>
      <rPr>
        <sz val="10"/>
        <rFont val="Verdana"/>
        <family val="2"/>
      </rPr>
      <t xml:space="preserve"> se entregaron 295 turnos, 8  abandonados de los cualres 285 presentaron encuensta con calificación excelente y bueno</t>
    </r>
  </si>
  <si>
    <r>
      <rPr>
        <b/>
        <sz val="10"/>
        <rFont val="Verdana"/>
        <family val="2"/>
      </rPr>
      <t xml:space="preserve">2025-I. </t>
    </r>
    <r>
      <rPr>
        <sz val="10"/>
        <rFont val="Verdana"/>
        <family val="2"/>
      </rPr>
      <t xml:space="preserve">Se atendieron 337 usuarios, los que calificaron el servicio entre excelente (335) y bueno (2).
</t>
    </r>
    <r>
      <rPr>
        <b/>
        <sz val="10"/>
        <rFont val="Verdana"/>
        <family val="2"/>
      </rPr>
      <t>2025-II</t>
    </r>
    <r>
      <rPr>
        <sz val="10"/>
        <rFont val="Verdana"/>
        <family val="2"/>
      </rPr>
      <t xml:space="preserve"> Se atendieron 247 usuarios, los que calificaron el servicio entre excelente y bueno.  207 turnos atendidos, 3 cancelados y 37 abandonados
</t>
    </r>
    <r>
      <rPr>
        <b/>
        <sz val="10"/>
        <rFont val="Verdana"/>
        <family val="2"/>
      </rPr>
      <t>2025-III</t>
    </r>
    <r>
      <rPr>
        <sz val="10"/>
        <rFont val="Verdana"/>
        <family val="2"/>
      </rPr>
      <t xml:space="preserve"> Se atendieron 390 usuarios, los que calificaron el servicio entre excelente y bueno.
</t>
    </r>
    <r>
      <rPr>
        <b/>
        <sz val="10"/>
        <rFont val="Verdana"/>
        <family val="2"/>
      </rPr>
      <t>2025-IV</t>
    </r>
    <r>
      <rPr>
        <sz val="10"/>
        <rFont val="Verdana"/>
        <family val="2"/>
      </rPr>
      <t xml:space="preserve"> Se atendieron 285 usuarios, los que calificaron el servicio entre excelente y bueno.</t>
    </r>
  </si>
  <si>
    <t>TRIMESTRE I;: 87 usuarios  que diligenciaron la encuesta, calificaron el servicio como excelente.
TRIMESTRE II: 80 usuarios que diligenciaron la encuesta, calificaron el servicio como excelente.
TRIMESTRE III: 116 usuarios que diligenciaron la encuestra, calificaron el servicio como excelente
TRIMESTRE IV: 71 usuarios que diligenciaron la encuestra, calificaron el servicio como excelente</t>
  </si>
  <si>
    <r>
      <rPr>
        <b/>
        <sz val="10"/>
        <rFont val="Verdana"/>
        <family val="2"/>
      </rPr>
      <t>2025-01</t>
    </r>
    <r>
      <rPr>
        <sz val="10"/>
        <rFont val="Verdana"/>
        <family val="2"/>
      </rPr>
      <t>. En el primer trimestre a corte de 31 de marzo presentaron encuestas 65/97 usuarios calificando el servicio prestado en bueno y excelente.
2025-02, El el segundo trimestre a corte de 27-06-25 setenta  y cinco 75 personas de las cuales 66 calificaron excelente y 9 calificaron como bueno el servicio prestado por la Dependencia. En total ingresaron 170 personas.-
2025--03, En el periodo se atendieron 232 personas de las cuales 112 calificaron entre excelente 87 y bueno 25 el servicio prestado.
2025-04, En el peridodo se atendieron 214 personas de las cuales 98  calificaron entre excelente y bueno el servicio prestado  (78/20)</t>
    </r>
  </si>
  <si>
    <r>
      <rPr>
        <b/>
        <sz val="10"/>
        <rFont val="Verdana"/>
        <family val="2"/>
      </rPr>
      <t xml:space="preserve">2025-01. TRIMESTRE I: </t>
    </r>
    <r>
      <rPr>
        <sz val="10"/>
        <rFont val="Verdana"/>
        <family val="2"/>
      </rPr>
      <t xml:space="preserve">En el primer trimestre a corte de 31 de marzo presentaron encuestas 288 usuarios calificando todas las encuestas excelente.                                                                            </t>
    </r>
    <r>
      <rPr>
        <b/>
        <sz val="10"/>
        <rFont val="Verdana"/>
        <family val="2"/>
      </rPr>
      <t>TRIMESTRE II:</t>
    </r>
    <r>
      <rPr>
        <sz val="10"/>
        <rFont val="Verdana"/>
        <family val="2"/>
      </rPr>
      <t xml:space="preserve"> En el segundo trimestre a corte de 30 de junio presentaron encuestas 197 usuarios calificando todas las encuestas excelente.                                                                                                    </t>
    </r>
    <r>
      <rPr>
        <b/>
        <sz val="10"/>
        <rFont val="Verdana"/>
        <family val="2"/>
      </rPr>
      <t>TRIMESTRE III:</t>
    </r>
    <r>
      <rPr>
        <sz val="10"/>
        <rFont val="Verdana"/>
        <family val="2"/>
      </rPr>
      <t xml:space="preserve"> En el tercer trimestre a corte de 30 de septiembre presentaron encuestas 163 usuarios calificando 148 encuestas excelentes y 15 buenas.                                                                                        </t>
    </r>
    <r>
      <rPr>
        <b/>
        <sz val="10"/>
        <rFont val="Verdana"/>
        <family val="2"/>
      </rPr>
      <t>TRIMESTRE IV</t>
    </r>
    <r>
      <rPr>
        <sz val="10"/>
        <rFont val="Verdana"/>
        <family val="2"/>
      </rPr>
      <t>: En el cuarto trimestre a corte de 31 de diciembre presentaron encuestas 109 usuarios calificando 103 encuestas excelentes y 6 buenas.</t>
    </r>
  </si>
  <si>
    <r>
      <t xml:space="preserve">Int. Occidental y Costa Pacífica: En el tercer trimestre </t>
    </r>
    <r>
      <rPr>
        <sz val="10"/>
        <rFont val="Arial"/>
        <family val="2"/>
      </rPr>
      <t>se se realizó la ejecutoria de 19 actos administrativos de los cuales 19 se reportaron dentro del término de 10 días hábiles; Estos actos administrativos ejecutoriados, los cuales se reportaron mediante los memorandos con radicados No. 2025-02-015596, 2025-02-016414, 2025-02-020624 y 2025-02-020300.</t>
    </r>
    <r>
      <rPr>
        <b/>
        <sz val="10"/>
        <rFont val="Arial"/>
        <family val="2"/>
      </rPr>
      <t xml:space="preserve">                                                  En el cuarto trimestre </t>
    </r>
    <r>
      <rPr>
        <sz val="10"/>
        <rFont val="Arial"/>
        <family val="2"/>
      </rPr>
      <t xml:space="preserve">se realizó la ejecutoria de 106 actos administrativos de los cuales 106 se reportaron dentro del término de 10 días hábiles; Estos actos administrativos ejecutoriados se reportaron mediante los memorandos con radicados No. 2025-02-023358, 2025-02-028193, 2025-02-030176 y 2025-02-030964.   </t>
    </r>
    <r>
      <rPr>
        <b/>
        <sz val="10"/>
        <rFont val="Arial"/>
        <family val="2"/>
      </rPr>
      <t xml:space="preserve">                               
nt. Zona Caribe y Archip...</t>
    </r>
    <r>
      <rPr>
        <sz val="10"/>
        <rFont val="Arial"/>
        <family val="2"/>
      </rPr>
      <t>En el periodo a septiembre 30, se firmaron 56 casi todos en proceso de notificación, los 2 actos administrativos ejecutoriados  corresponden a multas. Estos fueron enviados a Cartera oportunamente.En el último periodo sólo se alcanzó a ejecutoriar dos actos administrativos .</t>
    </r>
    <r>
      <rPr>
        <b/>
        <sz val="10"/>
        <rFont val="Arial"/>
        <family val="2"/>
      </rPr>
      <t xml:space="preserve">
Int. Regional Zona Eje Cafetero: </t>
    </r>
    <r>
      <rPr>
        <sz val="10"/>
        <rFont val="Arial"/>
        <family val="2"/>
      </rPr>
      <t>Durante el segundo semestre 2025, no se presentaron ejecutorias de multas.</t>
    </r>
  </si>
  <si>
    <t>En el  primer trimestre fueron ejecutoriadas y reportadas a Cartera 48 multas.                                                                   En el segundo trimestre fueron ejecutoriadas y reportadas a Cartera 10 multas.                    En el tercer trimestre corte a 30 de septiembre fueron ejecutoriadas y Reportadas a Cartera 55 multas.
En el cuarto trimestre fueron ejecutoriadas y reportadas al grupo de cartera 133 multas.</t>
  </si>
  <si>
    <r>
      <rPr>
        <b/>
        <sz val="10"/>
        <rFont val="Arial"/>
        <family val="2"/>
      </rPr>
      <t>En el primer trimestre</t>
    </r>
    <r>
      <rPr>
        <sz val="10"/>
        <rFont val="Arial"/>
        <family val="2"/>
      </rPr>
      <t xml:space="preserve"> se realizó la ejecutoria de 3 actos administrativos, los cuales fueron reportados a cartera durante el término 10 días hábiles. La información anterior se soporta en el formato ATC-F-06 Notificaciones trimestre 1 2025, que se adjunta al presente. </t>
    </r>
    <r>
      <rPr>
        <b/>
        <sz val="10"/>
        <rFont val="Arial"/>
        <family val="2"/>
      </rPr>
      <t>En el segundo trimestre</t>
    </r>
    <r>
      <rPr>
        <sz val="10"/>
        <rFont val="Arial"/>
        <family val="2"/>
      </rPr>
      <t xml:space="preserve"> se realizó la ejecutoria de 4 actos administrativos de los cuales 3 se reportaron dentro del término de 10 días hábiles y 1 por fuera del término de 10 días hábiles; Estos actos administrativos ejecutoriados, los cuales se reportaron mediante los memorandos con radicados No. 2025-02-007383, 2025-02-010919 y 2025-02-014564, de los 4 actos administrativos 1 fue reportado en abril y su ejecutoria fue en marzo y se hizo dentro del termino de 10 días hábiles.
En el presente trimestre se firmaron 17 multas, de las cuales se realizó el oficio de citación dentro de los 5 primeros días como ordena la ley. </t>
    </r>
    <r>
      <rPr>
        <b/>
        <sz val="10"/>
        <rFont val="Arial"/>
        <family val="2"/>
      </rPr>
      <t>En el tercer trimestr</t>
    </r>
    <r>
      <rPr>
        <sz val="10"/>
        <rFont val="Arial"/>
        <family val="2"/>
      </rPr>
      <t xml:space="preserve">e se se realizó la ejecutoria de 19 actos administrativos de los cuales 19 se reportaron dentro del término de 10 días hábiles; Estos actos administrativos ejecutoriados, los cuales se reportaron mediante los memorandos con radicados No. 2025-02-015596, 2025-02-016414, 2025-02-020624 y 2025-02-020300.    En el presente trimestre se firmaron 38 multas, de las cuales se realizó el oficio de citación dentro de los 5 primeros días como ordena la ley.                                                  </t>
    </r>
    <r>
      <rPr>
        <b/>
        <sz val="10"/>
        <rFont val="Arial"/>
        <family val="2"/>
      </rPr>
      <t xml:space="preserve">En el cuarto trimestre </t>
    </r>
    <r>
      <rPr>
        <sz val="10"/>
        <rFont val="Arial"/>
        <family val="2"/>
      </rPr>
      <t xml:space="preserve">se realizó la ejecutoria de 106 actos administrativos de los cuales 106 se reportaron dentro del término de 10 días hábiles; Estos actos administrativos ejecutoriados se reportaron mediante los memorandos con radicados No. 2025-02-023358, 2025-02-028193, 2025-02-030176 y 2025-02-030964.
</t>
    </r>
  </si>
  <si>
    <r>
      <rPr>
        <b/>
        <sz val="10"/>
        <rFont val="Arial"/>
        <family val="2"/>
      </rPr>
      <t>2025-I</t>
    </r>
    <r>
      <rPr>
        <sz val="10"/>
        <rFont val="Arial"/>
        <family val="2"/>
      </rPr>
      <t xml:space="preserve">: 25 resoluciones de multas trasladadas dentro de los términos al Grupo de Cartera
</t>
    </r>
    <r>
      <rPr>
        <b/>
        <sz val="10"/>
        <rFont val="Arial"/>
        <family val="2"/>
      </rPr>
      <t>2025-II</t>
    </r>
    <r>
      <rPr>
        <sz val="10"/>
        <rFont val="Arial"/>
        <family val="2"/>
      </rPr>
      <t xml:space="preserve">: 23 resoluciones de multas trasladadas dentro de los términos al Grupo de Cartera
</t>
    </r>
    <r>
      <rPr>
        <b/>
        <sz val="10"/>
        <rFont val="Arial"/>
        <family val="2"/>
      </rPr>
      <t>2025-III</t>
    </r>
    <r>
      <rPr>
        <sz val="10"/>
        <rFont val="Arial"/>
        <family val="2"/>
      </rPr>
      <t xml:space="preserve">: 2 resoluciones de multas trasladadas dentro de los términos al Grupo de Cartera
2025-IV: 15 resoluciones de multas trasladadas dentro de los términos al Grupo de Cartera
</t>
    </r>
  </si>
  <si>
    <t>0</t>
  </si>
  <si>
    <r>
      <rPr>
        <b/>
        <sz val="10"/>
        <rFont val="Arial"/>
        <family val="2"/>
      </rPr>
      <t>2025-01,</t>
    </r>
    <r>
      <rPr>
        <sz val="10"/>
        <rFont val="Arial"/>
        <family val="2"/>
      </rPr>
      <t xml:space="preserve"> En el periodo quedaron ejecutoriados 25 actos administrativos los cueles se trasladaron dentro del término.
</t>
    </r>
    <r>
      <rPr>
        <b/>
        <sz val="10"/>
        <rFont val="Arial"/>
        <family val="2"/>
      </rPr>
      <t>2025-02</t>
    </r>
    <r>
      <rPr>
        <sz val="10"/>
        <rFont val="Arial"/>
        <family val="2"/>
      </rPr>
      <t>. En el II trimestre solo se ejecutoriaron 5 actos administrativos todos trasladados dentro del término.-
2025-03. En el III trimestre solo se ejecutoriaron 2 actos administrativos todos trasladados dentro del término.-
2025-04, En el cuarto periodo se emitieron 24 actos administrtivos de multa, actualmente en proceso de notificación. En el periodo solo se ejecutoriaron dos actos.</t>
    </r>
  </si>
  <si>
    <r>
      <rPr>
        <b/>
        <sz val="10"/>
        <rFont val="Verdana"/>
        <family val="2"/>
      </rPr>
      <t>2025-01.TRIMESTRE I E</t>
    </r>
    <r>
      <rPr>
        <sz val="10"/>
        <rFont val="Verdana"/>
        <family val="2"/>
      </rPr>
      <t xml:space="preserve">n el primer trimestre a corte de 31 de marzo se trasladaron y ejecutoriaron 27 actos administrativos.                                          </t>
    </r>
    <r>
      <rPr>
        <b/>
        <sz val="10"/>
        <rFont val="Verdana"/>
        <family val="2"/>
      </rPr>
      <t xml:space="preserve"> TRIMESTRE II </t>
    </r>
    <r>
      <rPr>
        <sz val="10"/>
        <rFont val="Verdana"/>
        <family val="2"/>
      </rPr>
      <t xml:space="preserve">En el segundo trimestre a corte de 30 de junio se trasladaron y ejecutoriaron 8 actos administrativos.                         </t>
    </r>
    <r>
      <rPr>
        <b/>
        <sz val="10"/>
        <rFont val="Verdana"/>
        <family val="2"/>
      </rPr>
      <t>TRIMESTRE III</t>
    </r>
    <r>
      <rPr>
        <sz val="10"/>
        <rFont val="Verdana"/>
        <family val="2"/>
      </rPr>
      <t xml:space="preserve"> En el tercer trimestre a corte de 30 de septiembre se trasladaron y ejecutoriaron 19 actos administrativos.  </t>
    </r>
    <r>
      <rPr>
        <b/>
        <sz val="10"/>
        <rFont val="Verdana"/>
        <family val="2"/>
      </rPr>
      <t>TRIMESTRE IV</t>
    </r>
    <r>
      <rPr>
        <sz val="10"/>
        <rFont val="Verdana"/>
        <family val="2"/>
      </rPr>
      <t xml:space="preserve"> En el cuarto trimestre a corte de 31 de diciembre se trasladaron y ejecutoriaron 32 actos administrativos.</t>
    </r>
  </si>
  <si>
    <r>
      <rPr>
        <b/>
        <sz val="10"/>
        <rFont val="Verdana"/>
        <family val="2"/>
      </rPr>
      <t>Int. Occidental y Costa Pacífica: En el tercer trimestre</t>
    </r>
    <r>
      <rPr>
        <sz val="10"/>
        <rFont val="Verdana"/>
        <family val="2"/>
      </rPr>
      <t xml:space="preserve"> . En el tercer trimestre Se remitieron citaciones dentro de los 5 primeros las citaciones para notificar de 288  actos administrativos asignados y 1 Por fuera del término de los 5 días en el trimestre y de estos se logró finalizar en su totalidad la notificación de 271; los restantes 18 actos administrativos se encuentran en proceso de notificación dentro de los términos legales.                         </t>
    </r>
    <r>
      <rPr>
        <b/>
        <sz val="10"/>
        <rFont val="Verdana"/>
        <family val="2"/>
      </rPr>
      <t>En el cuarto trimestre</t>
    </r>
    <r>
      <rPr>
        <sz val="10"/>
        <rFont val="Verdana"/>
        <family val="2"/>
      </rPr>
      <t xml:space="preserve"> Se sacaron 487 oficios de citación de los 487 actos administrativos entregados para Notificar  y se logró notificar 451, quedando pendientes un total de 36 actos administrativos del total asignado, los cuales se encuentran en proceso de finalización del proceso de notificación dentro de los términos legales.                           </t>
    </r>
    <r>
      <rPr>
        <b/>
        <sz val="10"/>
        <rFont val="Verdana"/>
        <family val="2"/>
      </rPr>
      <t>INT. CARTAGENA: 2025-02</t>
    </r>
    <r>
      <rPr>
        <sz val="10"/>
        <rFont val="Verdana"/>
        <family val="2"/>
      </rPr>
      <t xml:space="preserve">.- En el periodo, a 30 de septiembre se han emitido (56) nuevos actos administrtivos entre pliegos de cargo, resoluciones de pruebas y dos multas, se surtieron las etapas correspondientes al proceso de notificacion entre (citaciones, avisos, notifcación electrónica y personal. Entre pliegos de cargos y sanciones cincuenta y seis en total (56). En el periodo de octubre a diciembre del 2025, se cerro con la emisión de 133 actos administrativos todos en proceso de notificación, entre ello 33 actos culminaron el proceso de notificación.-
</t>
    </r>
    <r>
      <rPr>
        <b/>
        <sz val="10"/>
        <rFont val="Verdana"/>
        <family val="2"/>
      </rPr>
      <t>Int. Zona Eje Cafetero</t>
    </r>
    <r>
      <rPr>
        <sz val="10"/>
        <rFont val="Verdana"/>
        <family val="2"/>
      </rPr>
      <t xml:space="preserve">: Los actos administrativos proferidos en el segundo semestre fueron notificados en términos. </t>
    </r>
  </si>
  <si>
    <r>
      <rPr>
        <b/>
        <sz val="10"/>
        <rFont val="Arial"/>
        <family val="2"/>
      </rPr>
      <t xml:space="preserve">En el primer trimestre se realizaron las siguientes actuaciones:
</t>
    </r>
    <r>
      <rPr>
        <sz val="10"/>
        <rFont val="Arial"/>
        <family val="2"/>
      </rPr>
      <t xml:space="preserve">Alegatos de conclusión 1, Aprobación de disminución de capital 5, Aprobación de escisiones 1, Aprobación de fusiones 5, Autorización de notificaciones electrónicas 48, Citación 5, Comisión para notificar 112, Constancia de notificación 1, Cuentas de cobro de cuotas partes pensionales 10, Declaración situación de control o grupo empresarial 1, Derecho de petición general 2, Desistimiento de la investigación 1, Facturas cotizaciones 2, Formulación de cargos 3, Imposicion de multa y declaración situación de control o grupo empresarial 1, Imposición de multas 5, Investigación conformación de grupo o situaciones de control 1, Poder 1, Pruebas de entrega (correo devuelto) 26, Pruebas de entrega (correo entregado) 9, Qcc - formulación de cargos 1, Rar - decisión recurso de apelación 4, Rechazo de disminuciones de capital 1, Rechazo de las escisiones 1, Rechazo de las fusiones 3, Recurso de apelacion 2, Recurso de apelacion 4, Renuncia a terminos 8, Retiros de personal -  (incluye renuncias) 9, Solicitud inicial de fusiones 1, Solicitud primas especiales (funerarios,matrimonio,prima por dependiente) 4, Solicitudes especiales 3, Traslado situacion de control o grupo empresarial 3.
</t>
    </r>
    <r>
      <rPr>
        <b/>
        <sz val="10"/>
        <rFont val="Arial"/>
        <family val="2"/>
      </rPr>
      <t>En el segundo trimestre</t>
    </r>
    <r>
      <rPr>
        <sz val="10"/>
        <rFont val="Arial"/>
        <family val="2"/>
      </rPr>
      <t xml:space="preserve"> se realizaron las siguientes actuaciones: Comisiones para notificar 100, 
Constancia de ejecutoria de multas 1, Constancia de notificación  27, Constancias de ejecutoria de actos administrativos generales 8, Edictos 100, Facturas 6, Imposiciones de multas 25, 
Notificaciones  71, Oficios de citación 282, Pruebas de entrega de correo devuelto 35, Prueba de entrega de correo entregado 14. 
</t>
    </r>
    <r>
      <rPr>
        <b/>
        <sz val="10"/>
        <rFont val="Arial"/>
        <family val="2"/>
      </rPr>
      <t>En el tercer trimestre</t>
    </r>
    <r>
      <rPr>
        <sz val="10"/>
        <rFont val="Arial"/>
        <family val="2"/>
      </rPr>
      <t xml:space="preserve"> corte a 30 de agosto se realizaron las siguientes actuaciones: 
Edictos, avisos de notificaciones y ejecutoria 8. RAR - decisión recurso de apelación 10.  Recurso de reposición 8. imposición de multas 32. Declaratoria de incumplimiento 8. Traslado situación de control o grupo empresarial 10.  Acuerdo de pago persuasivo (incluye solicitud, resolución, oficios, notificación 6.  Imposición de multa y declaración situación de control o grupo empresarial 6.  RAR - decisión recurso de apelación 18. constancias de ejecutoria multas 78. Respuesta desistimiento 2. 
Renuncia a términos 4.  Decisión recurso de apelación 10. 
</t>
    </r>
    <r>
      <rPr>
        <b/>
        <sz val="10"/>
        <rFont val="Arial"/>
        <family val="2"/>
      </rPr>
      <t>En el cuatro trimestre</t>
    </r>
    <r>
      <rPr>
        <sz val="10"/>
        <rFont val="Arial"/>
        <family val="2"/>
      </rPr>
      <t xml:space="preserve"> se realizaron las siguientes actuaciones:
Actos administrativos 21. Actuaciones e investigaciones administrativas 99, Acuerdo de pago persuasivo (incluye solicitud, resolución, oficios, notificación 13. Aprobación de disminución de capital 5. Aprobación de escisiones 7. Aprobación de fusiones 8. Autorización de notificación electrónica 2. Autorización recurso de reposicion 1. Cargos por pérdida BIC 1. Cargos por Sagralaft 1. Citación 2. Comisión para notificar 2. Comunicación archivo 1. Constancias de ejecutoria multas 1.
Contratos 4. Decisión recurso de apelación 10. Declaratoria de incumplimiento 2. Derechos de petición 109. Edictos, avisos de notificaciones y ejecutoria 1. Historias laborales 95. Imposición de multa y declaración situación de control o grupo empresarial 10. Imposición de multas 20. IA Decisión de trámite SIC 1. Informes 44. Investigaciones 4. Notificaciones 312. Orden  de reforma de cláusulas estatutarias 1. Planes 1. Pruebas de entrega correo entregado 2. QQC Decisión de trámite SIC 2, RAR - decisión recurso de apelación 6, RAR - decisión recurso de queja 2. RAR Recurso de queja 6. 
Recurso de reposición 10. Renuncia a términos 2. Renuncia a términos 3.  Traslado situación de control o grupo empresarial 10.  </t>
    </r>
  </si>
  <si>
    <r>
      <rPr>
        <b/>
        <sz val="10"/>
        <rFont val="Arial"/>
        <family val="2"/>
      </rPr>
      <t>En el primer trimestre</t>
    </r>
    <r>
      <rPr>
        <sz val="10"/>
        <rFont val="Arial"/>
        <family val="2"/>
      </rPr>
      <t xml:space="preserve"> Se notificaron 78 actos administrativos de carácter general y 11 multas, de estas últimas sólo 2 están en firme se hizo la ejecutoria y fueron reportadas a cartera, como se indicó previamente. Hay dos actos administrativos generales que no se encuentran en firme y se encuentran en proceso de notificación . </t>
    </r>
    <r>
      <rPr>
        <b/>
        <sz val="10"/>
        <rFont val="Arial"/>
        <family val="2"/>
      </rPr>
      <t xml:space="preserve">En el segundo trimestre </t>
    </r>
    <r>
      <rPr>
        <sz val="10"/>
        <rFont val="Arial"/>
        <family val="2"/>
      </rPr>
      <t xml:space="preserve">Se remitieron citaciones dentro de los 5 primeros días hábiles a  345 actos administrativos asignados en el trimestre, quedando uno por fuera de término,  cumpliendo el indicador al 100%. De los cuales se cumplio la etapata total de notificación en  235 actos, los restantes 111 actos administrativos se encuentran en proceso de notificación dentro de los términos legales. </t>
    </r>
    <r>
      <rPr>
        <b/>
        <sz val="10"/>
        <rFont val="Arial"/>
        <family val="2"/>
      </rPr>
      <t>En el tercer trimestre</t>
    </r>
    <r>
      <rPr>
        <sz val="10"/>
        <rFont val="Arial"/>
        <family val="2"/>
      </rPr>
      <t xml:space="preserve"> Se remitieron citaciones dentro de los 5 primeros las citaciones para notificar de 288  actos administrativos asignados y 1 Por fuera del término de los 5 días en el trimestre y de estos se logró finalizar en su totalidad la notificación de 271; los restantes 18 actos administrativos se encuentran en proceso de notificación dentro de los términos legales.  </t>
    </r>
    <r>
      <rPr>
        <b/>
        <sz val="10"/>
        <rFont val="Arial"/>
        <family val="2"/>
      </rPr>
      <t xml:space="preserve">En el cuarto trimestre </t>
    </r>
    <r>
      <rPr>
        <sz val="10"/>
        <rFont val="Arial"/>
        <family val="2"/>
      </rPr>
      <t>Se sacaron 487 oficios de citación de los 487 actos administrativos entregados para Notificar  y se logró notificar 451, quedando pendientes un total de 36 actos administrativos del total asignado, los cuales se encuentran en proceso de finalización del proceso de notificación dentro de los términos legales.</t>
    </r>
  </si>
  <si>
    <r>
      <rPr>
        <b/>
        <sz val="10"/>
        <rFont val="Arial"/>
        <family val="2"/>
      </rPr>
      <t>2025-1</t>
    </r>
    <r>
      <rPr>
        <sz val="10"/>
        <rFont val="Arial"/>
        <family val="2"/>
      </rPr>
      <t xml:space="preserve">: 39 actos administrativos, debidamente notificados
</t>
    </r>
    <r>
      <rPr>
        <b/>
        <sz val="10"/>
        <rFont val="Arial"/>
        <family val="2"/>
      </rPr>
      <t>2025-II</t>
    </r>
    <r>
      <rPr>
        <sz val="10"/>
        <rFont val="Arial"/>
        <family val="2"/>
      </rPr>
      <t xml:space="preserve">: 74 actos administrativos, debidamente notificados
</t>
    </r>
    <r>
      <rPr>
        <b/>
        <sz val="10"/>
        <rFont val="Arial"/>
        <family val="2"/>
      </rPr>
      <t>2025-III</t>
    </r>
    <r>
      <rPr>
        <sz val="10"/>
        <rFont val="Arial"/>
        <family val="2"/>
      </rPr>
      <t>: 92 actos administrativos, debidamente notificados
2025-IV: 245 actos administrativos, debidamente notificados</t>
    </r>
  </si>
  <si>
    <t>TRIMESTRE I: Se profirieron 10 resoluciones de multa, notificadas en el trimestre.
TRIMESTRE II: Se profirieron 5 resoluciones de multa, notificadas en el trimestre.
TRIMESTRE III: Se profirieron 83 resoluciones, correspondientes a pliegos, incorporaciones, archivo y apertura de investigación, notificadas en el trimestre.
TRIMESTRE IV: Se profirieron 12 resoluciones de multa y 2 de incorporación, notificadas en el trimestre</t>
  </si>
  <si>
    <t>2025-01, En el periodo recibimos de diciembre 2024 19 actos administrativos, todos en proceso de notificación.
2025-02. En el periodo se emitieron 46 actos administrativos, todos en proceso de notificación.
2025-03. En el periodo se emitieron 56 actos administrativos, todos en proceso de notificación.
2025-04, En el Periodo se emitieron 133 actos administrativos, todos en proceso de notificación</t>
  </si>
  <si>
    <r>
      <rPr>
        <b/>
        <sz val="10"/>
        <rFont val="Verdana"/>
        <family val="2"/>
      </rPr>
      <t xml:space="preserve">2025-01. SEMESTRE I </t>
    </r>
    <r>
      <rPr>
        <sz val="10"/>
        <rFont val="Verdana"/>
        <family val="2"/>
      </rPr>
      <t xml:space="preserve">En el primer trimestre a corte de 31 de marzo se recibieron y notificaron 65 actos administrativos.                                                            </t>
    </r>
    <r>
      <rPr>
        <b/>
        <sz val="10"/>
        <rFont val="Verdana"/>
        <family val="2"/>
      </rPr>
      <t>SEMESTRE II</t>
    </r>
    <r>
      <rPr>
        <sz val="10"/>
        <rFont val="Verdana"/>
        <family val="2"/>
      </rPr>
      <t xml:space="preserve"> En el segundo trimestre a corte de 30 de junio se recibieron y notificaron 85 actos administrativos.                                                      </t>
    </r>
    <r>
      <rPr>
        <b/>
        <sz val="10"/>
        <rFont val="Verdana"/>
        <family val="2"/>
      </rPr>
      <t>SEMESTRE III</t>
    </r>
    <r>
      <rPr>
        <sz val="10"/>
        <rFont val="Verdana"/>
        <family val="2"/>
      </rPr>
      <t xml:space="preserve"> En el tercer trimestre a corte de 30 de septiembre se recibieron y notificaron 301 actos administrativos.   </t>
    </r>
    <r>
      <rPr>
        <b/>
        <sz val="10"/>
        <rFont val="Verdana"/>
        <family val="2"/>
      </rPr>
      <t>SEMESTRE IV</t>
    </r>
    <r>
      <rPr>
        <sz val="10"/>
        <rFont val="Verdana"/>
        <family val="2"/>
      </rPr>
      <t xml:space="preserve"> En el cuarto trimestre a corte de 31 de diciembre se recibieron y notificaron 77 actos administrativos.</t>
    </r>
  </si>
  <si>
    <r>
      <rPr>
        <u/>
        <sz val="10"/>
        <rFont val="Verdana"/>
        <family val="2"/>
      </rPr>
      <t xml:space="preserve">Total de actuaciones administrativas de notificación en el trimestre </t>
    </r>
    <r>
      <rPr>
        <sz val="10"/>
        <rFont val="Verdana"/>
        <family val="2"/>
      </rPr>
      <t xml:space="preserve">     
 Total de actos administrativos recibidos para notificar en el trimestre (2 MESES)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</si>
</sst>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00_);_(* \(#,##0.00\);_(* &quot;-&quot;??_);_(@_)"/>
  </numFmts>
  <fonts count="62" x14ac:knownFonts="1">
    <font>
      <sz val="11"/>
      <color theme="1"/>
      <name val="Calibri"/>
      <family val="2"/>
      <scheme val="minor"/>
    </font>
    <font>
      <sz val="10"/>
      <name val="Arial"/>
      <family val="2"/>
    </font>
    <font>
      <b/>
      <sz val="10"/>
      <color indexed="8"/>
      <name val="Arial"/>
      <family val="2"/>
    </font>
    <font>
      <b/>
      <sz val="12"/>
      <color indexed="8"/>
      <name val="Arial"/>
      <family val="2"/>
    </font>
    <font>
      <sz val="9"/>
      <color indexed="8"/>
      <name val="Arial"/>
      <family val="2"/>
    </font>
    <font>
      <sz val="10"/>
      <name val="Arial"/>
      <family val="2"/>
    </font>
    <font>
      <b/>
      <sz val="14"/>
      <color indexed="9"/>
      <name val="Arial"/>
      <family val="2"/>
    </font>
    <font>
      <b/>
      <sz val="10"/>
      <color indexed="9"/>
      <name val="Arial"/>
      <family val="2"/>
    </font>
    <font>
      <b/>
      <sz val="10"/>
      <name val="Arial"/>
      <family val="2"/>
    </font>
    <font>
      <b/>
      <sz val="18"/>
      <name val="Arial"/>
      <family val="2"/>
    </font>
    <font>
      <b/>
      <sz val="11"/>
      <color theme="0"/>
      <name val="Calibri"/>
      <family val="2"/>
      <scheme val="minor"/>
    </font>
    <font>
      <sz val="10"/>
      <name val="Arial"/>
      <family val="2"/>
    </font>
    <font>
      <b/>
      <sz val="8"/>
      <color indexed="81"/>
      <name val="Tahoma"/>
      <family val="2"/>
    </font>
    <font>
      <sz val="8"/>
      <color indexed="81"/>
      <name val="Tahoma"/>
      <family val="2"/>
    </font>
    <font>
      <sz val="10"/>
      <name val="Calibri Light"/>
      <family val="2"/>
      <scheme val="major"/>
    </font>
    <font>
      <b/>
      <sz val="10"/>
      <name val="Calibri Light"/>
      <family val="2"/>
      <scheme val="major"/>
    </font>
    <font>
      <b/>
      <sz val="11"/>
      <name val="Calibri Light"/>
      <family val="2"/>
      <scheme val="major"/>
    </font>
    <font>
      <sz val="11"/>
      <name val="Calibri Light"/>
      <family val="2"/>
      <scheme val="major"/>
    </font>
    <font>
      <b/>
      <sz val="11"/>
      <color indexed="9"/>
      <name val="Calibri Light"/>
      <family val="2"/>
      <scheme val="major"/>
    </font>
    <font>
      <b/>
      <sz val="12"/>
      <name val="Calibri Light"/>
      <family val="2"/>
      <scheme val="major"/>
    </font>
    <font>
      <sz val="12"/>
      <name val="Calibri Light"/>
      <family val="2"/>
      <scheme val="major"/>
    </font>
    <font>
      <sz val="11"/>
      <color theme="1"/>
      <name val="Calibri"/>
      <family val="2"/>
      <scheme val="minor"/>
    </font>
    <font>
      <b/>
      <sz val="14"/>
      <color indexed="8"/>
      <name val="Arial"/>
      <family val="2"/>
    </font>
    <font>
      <sz val="10"/>
      <color theme="0"/>
      <name val="Arial"/>
      <family val="2"/>
    </font>
    <font>
      <sz val="10"/>
      <color rgb="FFFF0000"/>
      <name val="Arial"/>
      <family val="2"/>
    </font>
    <font>
      <b/>
      <sz val="14"/>
      <name val="Arial"/>
      <family val="2"/>
    </font>
    <font>
      <b/>
      <sz val="12"/>
      <name val="Arial"/>
      <family val="2"/>
    </font>
    <font>
      <b/>
      <sz val="14"/>
      <name val="Calibri Light"/>
      <family val="2"/>
      <scheme val="major"/>
    </font>
    <font>
      <b/>
      <sz val="11"/>
      <color theme="0"/>
      <name val="Arial"/>
      <family val="2"/>
    </font>
    <font>
      <b/>
      <sz val="10"/>
      <color theme="0"/>
      <name val="Arial"/>
      <family val="2"/>
    </font>
    <font>
      <b/>
      <sz val="11"/>
      <name val="Arial"/>
      <family val="2"/>
    </font>
    <font>
      <sz val="11"/>
      <name val="Arial"/>
      <family val="2"/>
    </font>
    <font>
      <sz val="10"/>
      <name val="Arial"/>
      <family val="2"/>
    </font>
    <font>
      <u/>
      <sz val="10"/>
      <name val="Arial"/>
      <family val="2"/>
    </font>
    <font>
      <sz val="9"/>
      <name val="Arial"/>
      <family val="2"/>
    </font>
    <font>
      <sz val="10"/>
      <color theme="1"/>
      <name val="Arial"/>
      <family val="2"/>
    </font>
    <font>
      <b/>
      <sz val="10"/>
      <color theme="1"/>
      <name val="Arial"/>
      <family val="2"/>
    </font>
    <font>
      <sz val="10"/>
      <name val="Verdana"/>
      <family val="2"/>
    </font>
    <font>
      <sz val="11"/>
      <name val="Verdana"/>
      <family val="2"/>
    </font>
    <font>
      <b/>
      <sz val="11"/>
      <name val="Verdana"/>
      <family val="2"/>
    </font>
    <font>
      <sz val="11"/>
      <color theme="1"/>
      <name val="Verdana"/>
      <family val="2"/>
    </font>
    <font>
      <sz val="10"/>
      <color theme="0"/>
      <name val="Verdana"/>
      <family val="2"/>
    </font>
    <font>
      <sz val="14"/>
      <name val="Verdana"/>
      <family val="2"/>
    </font>
    <font>
      <b/>
      <sz val="10"/>
      <name val="Verdana"/>
      <family val="2"/>
    </font>
    <font>
      <sz val="9"/>
      <name val="Verdana"/>
      <family val="2"/>
    </font>
    <font>
      <b/>
      <sz val="10"/>
      <color indexed="8"/>
      <name val="Verdana"/>
      <family val="2"/>
    </font>
    <font>
      <b/>
      <sz val="12"/>
      <color indexed="8"/>
      <name val="Verdana"/>
      <family val="2"/>
    </font>
    <font>
      <sz val="9"/>
      <color indexed="8"/>
      <name val="Verdana"/>
      <family val="2"/>
    </font>
    <font>
      <sz val="10"/>
      <color rgb="FFFF0000"/>
      <name val="Verdana"/>
      <family val="2"/>
    </font>
    <font>
      <b/>
      <sz val="14"/>
      <color indexed="9"/>
      <name val="Verdana"/>
      <family val="2"/>
    </font>
    <font>
      <b/>
      <sz val="10"/>
      <color indexed="9"/>
      <name val="Verdana"/>
      <family val="2"/>
    </font>
    <font>
      <u/>
      <sz val="10"/>
      <name val="Verdana"/>
      <family val="2"/>
    </font>
    <font>
      <b/>
      <sz val="18"/>
      <name val="Verdana"/>
      <family val="2"/>
    </font>
    <font>
      <sz val="10"/>
      <color theme="1"/>
      <name val="Verdana"/>
      <family val="2"/>
    </font>
    <font>
      <b/>
      <sz val="10"/>
      <color theme="0"/>
      <name val="Verdana"/>
      <family val="2"/>
    </font>
    <font>
      <b/>
      <sz val="10"/>
      <color theme="1"/>
      <name val="Verdana"/>
      <family val="2"/>
    </font>
    <font>
      <b/>
      <sz val="14"/>
      <color indexed="8"/>
      <name val="Verdana"/>
      <family val="2"/>
    </font>
    <font>
      <b/>
      <sz val="14"/>
      <name val="Verdana"/>
      <family val="2"/>
    </font>
    <font>
      <b/>
      <sz val="12"/>
      <name val="Verdana"/>
      <family val="2"/>
    </font>
    <font>
      <b/>
      <sz val="11"/>
      <color theme="0"/>
      <name val="Verdana"/>
      <family val="2"/>
    </font>
    <font>
      <sz val="12"/>
      <name val="Verdana"/>
      <family val="2"/>
    </font>
    <font>
      <b/>
      <sz val="9"/>
      <name val="Verdana"/>
      <family val="2"/>
    </font>
  </fonts>
  <fills count="14">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92D050"/>
        <bgColor indexed="64"/>
      </patternFill>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96284B"/>
        <bgColor indexed="64"/>
      </patternFill>
    </fill>
    <fill>
      <patternFill patternType="solid">
        <fgColor theme="5" tint="0.79998168889431442"/>
        <bgColor indexed="64"/>
      </patternFill>
    </fill>
  </fills>
  <borders count="57">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1">
    <xf numFmtId="0" fontId="0" fillId="0" borderId="0"/>
    <xf numFmtId="0" fontId="1" fillId="0" borderId="0"/>
    <xf numFmtId="0" fontId="5" fillId="0" borderId="0"/>
    <xf numFmtId="9" fontId="5" fillId="0" borderId="0" applyFont="0" applyFill="0" applyBorder="0" applyAlignment="0" applyProtection="0"/>
    <xf numFmtId="0" fontId="1" fillId="0" borderId="0"/>
    <xf numFmtId="9" fontId="1" fillId="0" borderId="0" applyFont="0" applyFill="0" applyBorder="0" applyAlignment="0" applyProtection="0"/>
    <xf numFmtId="0" fontId="11" fillId="0" borderId="0"/>
    <xf numFmtId="43" fontId="21" fillId="0" borderId="0" applyFont="0" applyFill="0" applyBorder="0" applyAlignment="0" applyProtection="0"/>
    <xf numFmtId="9" fontId="21" fillId="0" borderId="0" applyFont="0" applyFill="0" applyBorder="0" applyAlignment="0" applyProtection="0"/>
    <xf numFmtId="0" fontId="32" fillId="0" borderId="0"/>
    <xf numFmtId="166" fontId="1" fillId="0" borderId="0" applyFont="0" applyFill="0" applyBorder="0" applyAlignment="0" applyProtection="0"/>
  </cellStyleXfs>
  <cellXfs count="870">
    <xf numFmtId="0" fontId="0" fillId="0" borderId="0" xfId="0"/>
    <xf numFmtId="0" fontId="1" fillId="2" borderId="0" xfId="1" applyFill="1" applyProtection="1">
      <protection locked="0"/>
    </xf>
    <xf numFmtId="0" fontId="8" fillId="7" borderId="0" xfId="1" applyFont="1" applyFill="1" applyProtection="1">
      <protection locked="0"/>
    </xf>
    <xf numFmtId="0" fontId="10" fillId="8" borderId="0" xfId="0" applyFont="1" applyFill="1"/>
    <xf numFmtId="0" fontId="0" fillId="7" borderId="0" xfId="0" applyFill="1"/>
    <xf numFmtId="0" fontId="0" fillId="7" borderId="8" xfId="0" applyFill="1" applyBorder="1" applyAlignment="1">
      <alignment wrapText="1"/>
    </xf>
    <xf numFmtId="0" fontId="0" fillId="7" borderId="0" xfId="0" applyFill="1" applyAlignment="1">
      <alignment wrapText="1"/>
    </xf>
    <xf numFmtId="0" fontId="8" fillId="7" borderId="0" xfId="1" applyFont="1" applyFill="1" applyAlignment="1" applyProtection="1">
      <alignment vertical="center" wrapText="1"/>
      <protection locked="0"/>
    </xf>
    <xf numFmtId="0" fontId="1" fillId="7" borderId="0" xfId="1" applyFill="1" applyProtection="1">
      <protection locked="0"/>
    </xf>
    <xf numFmtId="0" fontId="14" fillId="2" borderId="7" xfId="1" applyFont="1" applyFill="1" applyBorder="1" applyAlignment="1">
      <alignment horizontal="center" vertical="center" wrapText="1"/>
    </xf>
    <xf numFmtId="164" fontId="15" fillId="6" borderId="13" xfId="5" applyNumberFormat="1" applyFont="1" applyFill="1" applyBorder="1" applyAlignment="1" applyProtection="1">
      <alignment horizontal="center"/>
    </xf>
    <xf numFmtId="164" fontId="15" fillId="2" borderId="13" xfId="5" applyNumberFormat="1" applyFont="1" applyFill="1" applyBorder="1" applyAlignment="1" applyProtection="1">
      <alignment horizontal="center"/>
    </xf>
    <xf numFmtId="0" fontId="1" fillId="2" borderId="0" xfId="1" applyFill="1" applyAlignment="1" applyProtection="1">
      <alignment vertical="center"/>
      <protection locked="0"/>
    </xf>
    <xf numFmtId="0" fontId="0" fillId="7" borderId="0" xfId="0" applyFill="1" applyAlignment="1">
      <alignment vertical="center"/>
    </xf>
    <xf numFmtId="0" fontId="0" fillId="9" borderId="0" xfId="0" applyFill="1"/>
    <xf numFmtId="0" fontId="1" fillId="0" borderId="0" xfId="1" applyProtection="1">
      <protection locked="0"/>
    </xf>
    <xf numFmtId="0" fontId="14" fillId="2" borderId="12" xfId="1" applyFont="1" applyFill="1" applyBorder="1" applyAlignment="1">
      <alignment horizontal="center" vertical="center" wrapText="1"/>
    </xf>
    <xf numFmtId="164" fontId="15" fillId="6" borderId="14" xfId="5" applyNumberFormat="1" applyFont="1" applyFill="1" applyBorder="1" applyAlignment="1" applyProtection="1">
      <alignment horizontal="center"/>
    </xf>
    <xf numFmtId="0" fontId="1" fillId="2" borderId="0" xfId="1" applyFill="1"/>
    <xf numFmtId="0" fontId="8" fillId="3" borderId="23" xfId="1" applyFont="1" applyFill="1" applyBorder="1" applyAlignment="1">
      <alignment horizontal="center" wrapText="1"/>
    </xf>
    <xf numFmtId="0" fontId="8" fillId="2" borderId="22" xfId="1" applyFont="1" applyFill="1" applyBorder="1" applyAlignment="1">
      <alignment horizontal="center"/>
    </xf>
    <xf numFmtId="0" fontId="7" fillId="2" borderId="23" xfId="4" applyFont="1" applyFill="1" applyBorder="1"/>
    <xf numFmtId="0" fontId="18" fillId="2" borderId="24" xfId="4" applyFont="1" applyFill="1" applyBorder="1"/>
    <xf numFmtId="0" fontId="18" fillId="2" borderId="25" xfId="4" applyFont="1" applyFill="1" applyBorder="1"/>
    <xf numFmtId="0" fontId="7" fillId="2" borderId="16" xfId="4" applyFont="1" applyFill="1" applyBorder="1"/>
    <xf numFmtId="0" fontId="18" fillId="2" borderId="17" xfId="4" applyFont="1" applyFill="1" applyBorder="1"/>
    <xf numFmtId="0" fontId="18" fillId="2" borderId="18" xfId="4" applyFont="1" applyFill="1" applyBorder="1"/>
    <xf numFmtId="0" fontId="7" fillId="2" borderId="17" xfId="1" applyFont="1" applyFill="1" applyBorder="1" applyAlignment="1">
      <alignment horizontal="center"/>
    </xf>
    <xf numFmtId="0" fontId="7" fillId="2" borderId="0" xfId="1" applyFont="1" applyFill="1" applyAlignment="1">
      <alignment horizontal="center"/>
    </xf>
    <xf numFmtId="0" fontId="7" fillId="2" borderId="16" xfId="1" applyFont="1" applyFill="1" applyBorder="1" applyAlignment="1">
      <alignment horizontal="center"/>
    </xf>
    <xf numFmtId="0" fontId="7" fillId="2" borderId="18" xfId="1" applyFont="1" applyFill="1" applyBorder="1" applyAlignment="1">
      <alignment horizontal="center"/>
    </xf>
    <xf numFmtId="0" fontId="1" fillId="2" borderId="0" xfId="1" applyFill="1" applyAlignment="1">
      <alignment vertical="center"/>
    </xf>
    <xf numFmtId="0" fontId="15" fillId="2" borderId="2" xfId="4" applyFont="1" applyFill="1" applyBorder="1" applyAlignment="1">
      <alignment vertical="center"/>
    </xf>
    <xf numFmtId="0" fontId="15" fillId="2" borderId="3" xfId="4" applyFont="1" applyFill="1" applyBorder="1" applyAlignment="1">
      <alignment horizontal="center" vertical="center"/>
    </xf>
    <xf numFmtId="0" fontId="15" fillId="2" borderId="29" xfId="4" applyFont="1" applyFill="1" applyBorder="1" applyAlignment="1">
      <alignment horizontal="center" vertical="center"/>
    </xf>
    <xf numFmtId="0" fontId="15" fillId="2" borderId="4" xfId="4" applyFont="1" applyFill="1" applyBorder="1" applyAlignment="1">
      <alignment horizontal="center" vertical="center"/>
    </xf>
    <xf numFmtId="0" fontId="15" fillId="2" borderId="12" xfId="4" applyFont="1" applyFill="1" applyBorder="1"/>
    <xf numFmtId="0" fontId="15" fillId="2" borderId="13" xfId="4" applyFont="1" applyFill="1" applyBorder="1" applyAlignment="1">
      <alignment horizontal="center"/>
    </xf>
    <xf numFmtId="0" fontId="7" fillId="2" borderId="23" xfId="1" applyFont="1" applyFill="1" applyBorder="1"/>
    <xf numFmtId="0" fontId="7" fillId="2" borderId="24" xfId="1" applyFont="1" applyFill="1" applyBorder="1"/>
    <xf numFmtId="9" fontId="7" fillId="2" borderId="24" xfId="1" applyNumberFormat="1" applyFont="1" applyFill="1" applyBorder="1"/>
    <xf numFmtId="0" fontId="1" fillId="0" borderId="0" xfId="1"/>
    <xf numFmtId="0" fontId="22" fillId="0" borderId="0" xfId="0" applyFont="1"/>
    <xf numFmtId="0" fontId="23" fillId="2" borderId="0" xfId="0" applyFont="1" applyFill="1"/>
    <xf numFmtId="0" fontId="22" fillId="0" borderId="0" xfId="0" applyFont="1" applyProtection="1">
      <protection locked="0"/>
    </xf>
    <xf numFmtId="0" fontId="0" fillId="0" borderId="0" xfId="0" applyProtection="1">
      <protection locked="0"/>
    </xf>
    <xf numFmtId="0" fontId="24" fillId="2" borderId="0" xfId="0" applyFont="1" applyFill="1"/>
    <xf numFmtId="0" fontId="25" fillId="0" borderId="0" xfId="0" applyFont="1"/>
    <xf numFmtId="0" fontId="25" fillId="0" borderId="0" xfId="0" applyFont="1" applyProtection="1">
      <protection locked="0"/>
    </xf>
    <xf numFmtId="0" fontId="0" fillId="7" borderId="0" xfId="0" applyFill="1" applyAlignment="1">
      <alignment horizontal="center" vertical="center"/>
    </xf>
    <xf numFmtId="0" fontId="25" fillId="7" borderId="0" xfId="0" applyFont="1" applyFill="1" applyAlignment="1">
      <alignment horizontal="center"/>
    </xf>
    <xf numFmtId="0" fontId="0" fillId="7" borderId="0" xfId="0" applyFill="1" applyAlignment="1">
      <alignment horizontal="left"/>
    </xf>
    <xf numFmtId="0" fontId="26" fillId="7" borderId="0" xfId="0" applyFont="1" applyFill="1" applyAlignment="1">
      <alignment horizontal="center" vertical="center"/>
    </xf>
    <xf numFmtId="0" fontId="27" fillId="7" borderId="0" xfId="0" applyFont="1" applyFill="1" applyAlignment="1">
      <alignment vertical="center"/>
    </xf>
    <xf numFmtId="0" fontId="0" fillId="0" borderId="0" xfId="0" applyAlignment="1">
      <alignment vertical="center"/>
    </xf>
    <xf numFmtId="0" fontId="24" fillId="2" borderId="0" xfId="0" applyFont="1" applyFill="1" applyAlignment="1">
      <alignment vertical="center"/>
    </xf>
    <xf numFmtId="0" fontId="0" fillId="0" borderId="0" xfId="0" applyAlignment="1" applyProtection="1">
      <alignment vertical="center"/>
      <protection locked="0"/>
    </xf>
    <xf numFmtId="0" fontId="8" fillId="0" borderId="0" xfId="0" applyFont="1" applyAlignment="1">
      <alignment horizontal="center"/>
    </xf>
    <xf numFmtId="0" fontId="8" fillId="0" borderId="0" xfId="0" applyFont="1" applyAlignment="1" applyProtection="1">
      <alignment horizontal="center"/>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31" fillId="0" borderId="8" xfId="1" applyFont="1" applyBorder="1" applyAlignment="1">
      <alignment horizontal="center" vertical="center" wrapText="1"/>
    </xf>
    <xf numFmtId="0" fontId="0" fillId="0" borderId="0" xfId="0" applyAlignment="1" applyProtection="1">
      <alignment horizontal="center" vertical="center"/>
      <protection locked="0"/>
    </xf>
    <xf numFmtId="165" fontId="0" fillId="0" borderId="0" xfId="0" applyNumberFormat="1" applyAlignment="1" applyProtection="1">
      <alignment horizontal="center" wrapText="1"/>
      <protection locked="0"/>
    </xf>
    <xf numFmtId="0" fontId="0" fillId="0" borderId="0" xfId="0" applyAlignment="1" applyProtection="1">
      <alignment horizontal="center" vertical="center" wrapText="1"/>
      <protection locked="0"/>
    </xf>
    <xf numFmtId="0" fontId="8" fillId="9" borderId="0" xfId="0" applyFont="1" applyFill="1" applyAlignment="1" applyProtection="1">
      <alignment horizontal="center" vertical="center" wrapText="1"/>
      <protection locked="0"/>
    </xf>
    <xf numFmtId="0" fontId="0" fillId="0" borderId="0" xfId="0" applyAlignment="1">
      <alignment horizontal="center" vertical="center" wrapText="1"/>
    </xf>
    <xf numFmtId="0" fontId="23" fillId="2" borderId="0" xfId="0" applyFont="1" applyFill="1" applyAlignment="1">
      <alignment horizontal="center" vertical="center" wrapText="1"/>
    </xf>
    <xf numFmtId="0" fontId="0" fillId="0" borderId="0" xfId="0"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0" fillId="0" borderId="0" xfId="0" applyAlignment="1">
      <alignment vertical="center" wrapText="1"/>
    </xf>
    <xf numFmtId="0" fontId="23" fillId="2" borderId="0" xfId="0" applyFont="1" applyFill="1" applyAlignment="1">
      <alignment vertical="center" wrapText="1"/>
    </xf>
    <xf numFmtId="0" fontId="23" fillId="0" borderId="0" xfId="0" applyFont="1" applyAlignment="1">
      <alignment vertical="center" wrapText="1"/>
    </xf>
    <xf numFmtId="0" fontId="1" fillId="2" borderId="0" xfId="0" applyFont="1" applyFill="1" applyAlignment="1">
      <alignment vertical="center" wrapText="1"/>
    </xf>
    <xf numFmtId="0" fontId="1" fillId="2" borderId="0" xfId="0" applyFont="1" applyFill="1"/>
    <xf numFmtId="0" fontId="1" fillId="0" borderId="8" xfId="1" applyBorder="1" applyAlignment="1">
      <alignment horizontal="center" vertical="center" wrapText="1"/>
    </xf>
    <xf numFmtId="0" fontId="32" fillId="2" borderId="0" xfId="9" applyFill="1"/>
    <xf numFmtId="0" fontId="32" fillId="2" borderId="0" xfId="9" applyFill="1" applyProtection="1">
      <protection locked="0"/>
    </xf>
    <xf numFmtId="0" fontId="23" fillId="2" borderId="0" xfId="9" applyFont="1" applyFill="1"/>
    <xf numFmtId="0" fontId="24" fillId="2" borderId="0" xfId="9" applyFont="1" applyFill="1"/>
    <xf numFmtId="0" fontId="1" fillId="2" borderId="0" xfId="9" applyFont="1" applyFill="1"/>
    <xf numFmtId="0" fontId="1" fillId="2" borderId="0" xfId="9" applyFont="1" applyFill="1" applyProtection="1">
      <protection locked="0"/>
    </xf>
    <xf numFmtId="0" fontId="8" fillId="3" borderId="23" xfId="9" applyFont="1" applyFill="1" applyBorder="1" applyAlignment="1">
      <alignment horizontal="center" wrapText="1"/>
    </xf>
    <xf numFmtId="0" fontId="8" fillId="2" borderId="22" xfId="9" applyFont="1" applyFill="1" applyBorder="1" applyAlignment="1">
      <alignment horizontal="center"/>
    </xf>
    <xf numFmtId="0" fontId="7" fillId="2" borderId="17" xfId="9" applyFont="1" applyFill="1" applyBorder="1" applyAlignment="1">
      <alignment horizontal="center"/>
    </xf>
    <xf numFmtId="0" fontId="34" fillId="2" borderId="2" xfId="9" applyFont="1" applyFill="1" applyBorder="1" applyAlignment="1">
      <alignment vertical="center" wrapText="1"/>
    </xf>
    <xf numFmtId="0" fontId="34" fillId="2" borderId="7" xfId="9" applyFont="1" applyFill="1" applyBorder="1" applyAlignment="1">
      <alignment vertical="center" wrapText="1"/>
    </xf>
    <xf numFmtId="0" fontId="7" fillId="2" borderId="0" xfId="9" applyFont="1" applyFill="1" applyAlignment="1">
      <alignment horizontal="center"/>
    </xf>
    <xf numFmtId="0" fontId="7" fillId="2" borderId="16" xfId="9" applyFont="1" applyFill="1" applyBorder="1" applyAlignment="1">
      <alignment horizontal="center"/>
    </xf>
    <xf numFmtId="0" fontId="7" fillId="2" borderId="18" xfId="9" applyFont="1" applyFill="1" applyBorder="1" applyAlignment="1">
      <alignment horizontal="center"/>
    </xf>
    <xf numFmtId="0" fontId="8" fillId="2" borderId="2" xfId="1" applyFont="1" applyFill="1" applyBorder="1"/>
    <xf numFmtId="0" fontId="8" fillId="2" borderId="3" xfId="1" applyFont="1" applyFill="1" applyBorder="1" applyAlignment="1">
      <alignment horizontal="center"/>
    </xf>
    <xf numFmtId="0" fontId="8" fillId="2" borderId="29" xfId="1" applyFont="1" applyFill="1" applyBorder="1" applyAlignment="1">
      <alignment horizontal="center"/>
    </xf>
    <xf numFmtId="0" fontId="8" fillId="2" borderId="4" xfId="1" applyFont="1" applyFill="1" applyBorder="1" applyAlignment="1">
      <alignment horizontal="center"/>
    </xf>
    <xf numFmtId="0" fontId="8" fillId="2" borderId="12" xfId="1" applyFont="1" applyFill="1" applyBorder="1"/>
    <xf numFmtId="0" fontId="8" fillId="2" borderId="13" xfId="1" applyFont="1" applyFill="1" applyBorder="1" applyAlignment="1">
      <alignment horizontal="center"/>
    </xf>
    <xf numFmtId="164" fontId="8" fillId="6" borderId="13" xfId="5" applyNumberFormat="1" applyFont="1" applyFill="1" applyBorder="1" applyAlignment="1" applyProtection="1">
      <alignment horizontal="center"/>
    </xf>
    <xf numFmtId="164" fontId="8" fillId="2" borderId="13" xfId="5" applyNumberFormat="1" applyFont="1" applyFill="1" applyBorder="1" applyAlignment="1" applyProtection="1">
      <alignment horizontal="center"/>
    </xf>
    <xf numFmtId="0" fontId="23" fillId="2" borderId="0" xfId="9" applyFont="1" applyFill="1" applyAlignment="1">
      <alignment horizontal="center"/>
    </xf>
    <xf numFmtId="0" fontId="29" fillId="2" borderId="0" xfId="9" applyFont="1" applyFill="1" applyAlignment="1">
      <alignment horizontal="center"/>
    </xf>
    <xf numFmtId="9" fontId="29" fillId="2" borderId="0" xfId="9" applyNumberFormat="1" applyFont="1" applyFill="1" applyAlignment="1">
      <alignment horizontal="center"/>
    </xf>
    <xf numFmtId="0" fontId="23" fillId="2" borderId="0" xfId="9" applyFont="1" applyFill="1" applyAlignment="1" applyProtection="1">
      <alignment horizontal="center"/>
      <protection locked="0"/>
    </xf>
    <xf numFmtId="0" fontId="1" fillId="0" borderId="0" xfId="9" applyFont="1" applyAlignment="1" applyProtection="1">
      <alignment horizontal="center"/>
      <protection locked="0"/>
    </xf>
    <xf numFmtId="0" fontId="32" fillId="0" borderId="0" xfId="9" applyProtection="1">
      <protection locked="0"/>
    </xf>
    <xf numFmtId="0" fontId="23" fillId="0" borderId="0" xfId="9" applyFont="1"/>
    <xf numFmtId="0" fontId="32" fillId="2" borderId="0" xfId="9" applyFill="1" applyAlignment="1" applyProtection="1">
      <alignment wrapText="1"/>
      <protection locked="0"/>
    </xf>
    <xf numFmtId="0" fontId="23" fillId="2" borderId="0" xfId="9" applyFont="1" applyFill="1" applyProtection="1">
      <protection locked="0"/>
    </xf>
    <xf numFmtId="0" fontId="35" fillId="2" borderId="0" xfId="9" applyFont="1" applyFill="1" applyProtection="1">
      <protection locked="0"/>
    </xf>
    <xf numFmtId="0" fontId="29" fillId="2" borderId="0" xfId="9" applyFont="1" applyFill="1" applyProtection="1">
      <protection locked="0"/>
    </xf>
    <xf numFmtId="0" fontId="36" fillId="2" borderId="0" xfId="9" applyFont="1" applyFill="1" applyProtection="1">
      <protection locked="0"/>
    </xf>
    <xf numFmtId="0" fontId="23" fillId="2" borderId="0" xfId="9" applyFont="1" applyFill="1" applyAlignment="1" applyProtection="1">
      <alignment vertical="center" wrapText="1"/>
      <protection locked="0"/>
    </xf>
    <xf numFmtId="0" fontId="23" fillId="2" borderId="0" xfId="9" applyFont="1" applyFill="1" applyAlignment="1" applyProtection="1">
      <alignment horizontal="center" vertical="center" wrapText="1"/>
      <protection locked="0"/>
    </xf>
    <xf numFmtId="0" fontId="29" fillId="2" borderId="0" xfId="9" applyFont="1" applyFill="1" applyAlignment="1" applyProtection="1">
      <alignment horizontal="center" vertical="center" wrapText="1"/>
      <protection locked="0"/>
    </xf>
    <xf numFmtId="0" fontId="24" fillId="2" borderId="0" xfId="9" applyFont="1" applyFill="1" applyProtection="1">
      <protection locked="0"/>
    </xf>
    <xf numFmtId="0" fontId="23" fillId="7" borderId="0" xfId="9" applyFont="1" applyFill="1"/>
    <xf numFmtId="0" fontId="29" fillId="7" borderId="0" xfId="9" applyFont="1" applyFill="1" applyProtection="1">
      <protection locked="0"/>
    </xf>
    <xf numFmtId="0" fontId="29" fillId="2" borderId="0" xfId="9" applyFont="1" applyFill="1" applyAlignment="1" applyProtection="1">
      <alignment vertical="center" wrapText="1"/>
      <protection locked="0"/>
    </xf>
    <xf numFmtId="0" fontId="1" fillId="2" borderId="0" xfId="9" applyFont="1" applyFill="1" applyAlignment="1" applyProtection="1">
      <alignment vertical="center" wrapText="1"/>
      <protection locked="0"/>
    </xf>
    <xf numFmtId="0" fontId="22" fillId="0" borderId="0" xfId="9" applyFont="1"/>
    <xf numFmtId="0" fontId="32" fillId="0" borderId="0" xfId="9"/>
    <xf numFmtId="0" fontId="22" fillId="0" borderId="0" xfId="9" applyFont="1" applyProtection="1">
      <protection locked="0"/>
    </xf>
    <xf numFmtId="0" fontId="25" fillId="0" borderId="0" xfId="9" applyFont="1"/>
    <xf numFmtId="0" fontId="25" fillId="0" borderId="0" xfId="9" applyFont="1" applyProtection="1">
      <protection locked="0"/>
    </xf>
    <xf numFmtId="0" fontId="32" fillId="7" borderId="0" xfId="9" applyFill="1" applyAlignment="1">
      <alignment horizontal="center" vertical="center"/>
    </xf>
    <xf numFmtId="0" fontId="32" fillId="7" borderId="0" xfId="9" applyFill="1"/>
    <xf numFmtId="0" fontId="25" fillId="7" borderId="0" xfId="9" applyFont="1" applyFill="1" applyAlignment="1">
      <alignment horizontal="center"/>
    </xf>
    <xf numFmtId="0" fontId="32" fillId="7" borderId="0" xfId="9" applyFill="1" applyAlignment="1">
      <alignment horizontal="left"/>
    </xf>
    <xf numFmtId="0" fontId="26" fillId="7" borderId="0" xfId="9" applyFont="1" applyFill="1" applyAlignment="1">
      <alignment horizontal="center" vertical="center"/>
    </xf>
    <xf numFmtId="0" fontId="8" fillId="0" borderId="0" xfId="9" applyFont="1" applyAlignment="1">
      <alignment horizontal="center"/>
    </xf>
    <xf numFmtId="0" fontId="8" fillId="0" borderId="0" xfId="9" applyFont="1" applyAlignment="1" applyProtection="1">
      <alignment horizontal="center"/>
      <protection locked="0"/>
    </xf>
    <xf numFmtId="0" fontId="8" fillId="0" borderId="0" xfId="9" applyFont="1" applyAlignment="1">
      <alignment horizontal="center" vertical="center"/>
    </xf>
    <xf numFmtId="0" fontId="8" fillId="0" borderId="0" xfId="9" applyFont="1" applyAlignment="1" applyProtection="1">
      <alignment horizontal="center" vertical="center"/>
      <protection locked="0"/>
    </xf>
    <xf numFmtId="0" fontId="30" fillId="11" borderId="8" xfId="1" applyFont="1" applyFill="1" applyBorder="1" applyAlignment="1">
      <alignment horizontal="center" vertical="center" wrapText="1"/>
    </xf>
    <xf numFmtId="0" fontId="32" fillId="11" borderId="8" xfId="9" applyFill="1" applyBorder="1" applyAlignment="1">
      <alignment horizontal="center" vertical="center" wrapText="1"/>
    </xf>
    <xf numFmtId="3" fontId="1" fillId="0" borderId="8" xfId="10" applyNumberFormat="1" applyFont="1" applyFill="1" applyBorder="1" applyAlignment="1" applyProtection="1">
      <alignment horizontal="center" vertical="center" wrapText="1"/>
      <protection locked="0"/>
    </xf>
    <xf numFmtId="0" fontId="1" fillId="11" borderId="8" xfId="9" applyFont="1" applyFill="1" applyBorder="1" applyAlignment="1">
      <alignment horizontal="center" vertical="center" wrapText="1"/>
    </xf>
    <xf numFmtId="3" fontId="1" fillId="0" borderId="8" xfId="10" applyNumberFormat="1" applyFont="1" applyBorder="1" applyAlignment="1" applyProtection="1">
      <alignment horizontal="center" vertical="center" wrapText="1"/>
      <protection locked="0"/>
    </xf>
    <xf numFmtId="0" fontId="32" fillId="0" borderId="0" xfId="9" applyAlignment="1" applyProtection="1">
      <alignment horizontal="center" vertical="center"/>
      <protection locked="0"/>
    </xf>
    <xf numFmtId="0" fontId="7" fillId="12" borderId="22" xfId="4" applyFont="1" applyFill="1" applyBorder="1" applyAlignment="1">
      <alignment horizontal="center" vertical="distributed" wrapText="1"/>
    </xf>
    <xf numFmtId="0" fontId="7" fillId="12" borderId="22" xfId="4" applyFont="1" applyFill="1" applyBorder="1" applyAlignment="1">
      <alignment vertical="center" wrapText="1"/>
    </xf>
    <xf numFmtId="0" fontId="7" fillId="12" borderId="22" xfId="1" applyFont="1" applyFill="1" applyBorder="1"/>
    <xf numFmtId="0" fontId="7" fillId="12" borderId="22" xfId="4" applyFont="1" applyFill="1" applyBorder="1"/>
    <xf numFmtId="0" fontId="7" fillId="12" borderId="7" xfId="1" applyFont="1" applyFill="1" applyBorder="1" applyAlignment="1">
      <alignment horizontal="center"/>
    </xf>
    <xf numFmtId="0" fontId="7" fillId="12" borderId="23" xfId="1" applyFont="1" applyFill="1" applyBorder="1" applyAlignment="1">
      <alignment vertical="center" wrapText="1"/>
    </xf>
    <xf numFmtId="0" fontId="38" fillId="0" borderId="8" xfId="1" applyFont="1" applyBorder="1" applyAlignment="1">
      <alignment horizontal="center" vertical="center" wrapText="1"/>
    </xf>
    <xf numFmtId="3" fontId="37" fillId="0" borderId="8" xfId="7" applyNumberFormat="1" applyFont="1" applyFill="1" applyBorder="1" applyAlignment="1" applyProtection="1">
      <alignment horizontal="center" vertical="center" wrapText="1"/>
      <protection locked="0"/>
    </xf>
    <xf numFmtId="0" fontId="37" fillId="0" borderId="8" xfId="0" applyFont="1" applyBorder="1" applyAlignment="1" applyProtection="1">
      <alignment horizontal="center" vertical="center" wrapText="1"/>
      <protection locked="0"/>
    </xf>
    <xf numFmtId="1" fontId="38" fillId="0" borderId="8" xfId="0" applyNumberFormat="1" applyFont="1" applyBorder="1" applyAlignment="1">
      <alignment horizontal="center" vertical="center" wrapText="1"/>
    </xf>
    <xf numFmtId="0" fontId="40" fillId="0" borderId="0" xfId="0" applyFont="1"/>
    <xf numFmtId="0" fontId="41" fillId="2" borderId="0" xfId="0" applyFont="1" applyFill="1"/>
    <xf numFmtId="0" fontId="40" fillId="0" borderId="0" xfId="0" applyFont="1" applyProtection="1">
      <protection locked="0"/>
    </xf>
    <xf numFmtId="0" fontId="38" fillId="0" borderId="47" xfId="1" applyFont="1" applyBorder="1" applyAlignment="1">
      <alignment horizontal="center" vertical="center" wrapText="1"/>
    </xf>
    <xf numFmtId="3" fontId="37" fillId="0" borderId="47" xfId="7" applyNumberFormat="1" applyFont="1" applyFill="1" applyBorder="1" applyAlignment="1" applyProtection="1">
      <alignment horizontal="center" vertical="center" wrapText="1"/>
      <protection locked="0"/>
    </xf>
    <xf numFmtId="0" fontId="37" fillId="0" borderId="47" xfId="0" applyFont="1" applyBorder="1" applyAlignment="1" applyProtection="1">
      <alignment horizontal="center" vertical="center" wrapText="1"/>
      <protection locked="0"/>
    </xf>
    <xf numFmtId="0" fontId="38" fillId="0" borderId="8" xfId="0" applyFont="1" applyBorder="1" applyAlignment="1">
      <alignment horizontal="center" vertical="center" wrapText="1"/>
    </xf>
    <xf numFmtId="3" fontId="37" fillId="0" borderId="8" xfId="7" applyNumberFormat="1" applyFont="1" applyBorder="1" applyAlignment="1" applyProtection="1">
      <alignment horizontal="center" vertical="center" wrapText="1"/>
      <protection locked="0"/>
    </xf>
    <xf numFmtId="0" fontId="42" fillId="13" borderId="3" xfId="1" applyFont="1" applyFill="1" applyBorder="1" applyAlignment="1">
      <alignment horizontal="left" vertical="center" wrapText="1"/>
    </xf>
    <xf numFmtId="3" fontId="38" fillId="13" borderId="3" xfId="0" applyNumberFormat="1" applyFont="1" applyFill="1" applyBorder="1" applyAlignment="1">
      <alignment horizontal="center" vertical="center" wrapText="1"/>
    </xf>
    <xf numFmtId="0" fontId="38" fillId="0" borderId="3" xfId="0" applyFont="1" applyBorder="1" applyAlignment="1">
      <alignment horizontal="center" vertical="center" wrapText="1"/>
    </xf>
    <xf numFmtId="0" fontId="42" fillId="13" borderId="40" xfId="1" applyFont="1" applyFill="1" applyBorder="1" applyAlignment="1">
      <alignment horizontal="left" vertical="center" wrapText="1"/>
    </xf>
    <xf numFmtId="3" fontId="38" fillId="13" borderId="40" xfId="0" applyNumberFormat="1" applyFont="1" applyFill="1" applyBorder="1" applyAlignment="1">
      <alignment horizontal="center" vertical="center" wrapText="1"/>
    </xf>
    <xf numFmtId="0" fontId="38" fillId="0" borderId="40" xfId="0" applyFont="1" applyBorder="1" applyAlignment="1">
      <alignment horizontal="center" vertical="center" wrapText="1"/>
    </xf>
    <xf numFmtId="0" fontId="29" fillId="12" borderId="40" xfId="0" applyFont="1" applyFill="1" applyBorder="1" applyAlignment="1">
      <alignment horizontal="center" vertical="center" wrapText="1"/>
    </xf>
    <xf numFmtId="0" fontId="38" fillId="0" borderId="3" xfId="1" applyFont="1" applyBorder="1" applyAlignment="1">
      <alignment horizontal="left" vertical="center" wrapText="1"/>
    </xf>
    <xf numFmtId="3" fontId="38" fillId="0" borderId="3" xfId="0" applyNumberFormat="1" applyFont="1" applyBorder="1" applyAlignment="1">
      <alignment horizontal="center" vertical="center" wrapText="1"/>
    </xf>
    <xf numFmtId="0" fontId="38" fillId="0" borderId="8" xfId="1" applyFont="1" applyBorder="1" applyAlignment="1">
      <alignment horizontal="left" vertical="center" wrapText="1"/>
    </xf>
    <xf numFmtId="3" fontId="38" fillId="0" borderId="40" xfId="0" applyNumberFormat="1" applyFont="1" applyBorder="1" applyAlignment="1">
      <alignment horizontal="center" vertical="center" wrapText="1"/>
    </xf>
    <xf numFmtId="0" fontId="29" fillId="12" borderId="8" xfId="9" applyFont="1" applyFill="1" applyBorder="1" applyAlignment="1">
      <alignment horizontal="center" vertical="center" wrapText="1"/>
    </xf>
    <xf numFmtId="0" fontId="7" fillId="12" borderId="22" xfId="1" applyFont="1" applyFill="1" applyBorder="1" applyAlignment="1">
      <alignment horizontal="center" vertical="distributed" wrapText="1"/>
    </xf>
    <xf numFmtId="0" fontId="7" fillId="12" borderId="22" xfId="1" applyFont="1" applyFill="1" applyBorder="1" applyAlignment="1">
      <alignment vertical="center" wrapText="1"/>
    </xf>
    <xf numFmtId="0" fontId="7" fillId="12" borderId="22" xfId="9" applyFont="1" applyFill="1" applyBorder="1"/>
    <xf numFmtId="0" fontId="7" fillId="12" borderId="16" xfId="9" applyFont="1" applyFill="1" applyBorder="1" applyAlignment="1">
      <alignment horizontal="center"/>
    </xf>
    <xf numFmtId="0" fontId="7" fillId="12" borderId="23" xfId="9" applyFont="1" applyFill="1" applyBorder="1" applyAlignment="1">
      <alignment vertical="center" wrapText="1"/>
    </xf>
    <xf numFmtId="0" fontId="37" fillId="2" borderId="0" xfId="9" applyFont="1" applyFill="1"/>
    <xf numFmtId="0" fontId="37" fillId="2" borderId="0" xfId="9" applyFont="1" applyFill="1" applyProtection="1">
      <protection locked="0"/>
    </xf>
    <xf numFmtId="0" fontId="41" fillId="2" borderId="0" xfId="9" applyFont="1" applyFill="1"/>
    <xf numFmtId="0" fontId="48" fillId="2" borderId="0" xfId="9" applyFont="1" applyFill="1"/>
    <xf numFmtId="0" fontId="50" fillId="12" borderId="22" xfId="1" applyFont="1" applyFill="1" applyBorder="1" applyAlignment="1">
      <alignment horizontal="center" vertical="distributed" wrapText="1"/>
    </xf>
    <xf numFmtId="0" fontId="50" fillId="12" borderId="22" xfId="1" applyFont="1" applyFill="1" applyBorder="1" applyAlignment="1">
      <alignment vertical="center" wrapText="1"/>
    </xf>
    <xf numFmtId="0" fontId="50" fillId="2" borderId="16" xfId="1" applyFont="1" applyFill="1" applyBorder="1" applyAlignment="1">
      <alignment horizontal="center"/>
    </xf>
    <xf numFmtId="0" fontId="50" fillId="2" borderId="17" xfId="1" applyFont="1" applyFill="1" applyBorder="1" applyAlignment="1">
      <alignment horizontal="center"/>
    </xf>
    <xf numFmtId="0" fontId="50" fillId="2" borderId="18" xfId="1" applyFont="1" applyFill="1" applyBorder="1" applyAlignment="1">
      <alignment horizontal="center"/>
    </xf>
    <xf numFmtId="0" fontId="50" fillId="12" borderId="22" xfId="9" applyFont="1" applyFill="1" applyBorder="1"/>
    <xf numFmtId="0" fontId="43" fillId="3" borderId="23" xfId="9" applyFont="1" applyFill="1" applyBorder="1" applyAlignment="1">
      <alignment horizontal="center" wrapText="1"/>
    </xf>
    <xf numFmtId="0" fontId="43" fillId="2" borderId="22" xfId="9" applyFont="1" applyFill="1" applyBorder="1" applyAlignment="1">
      <alignment horizontal="center"/>
    </xf>
    <xf numFmtId="0" fontId="50" fillId="12" borderId="22" xfId="1" applyFont="1" applyFill="1" applyBorder="1"/>
    <xf numFmtId="0" fontId="50" fillId="2" borderId="17" xfId="9" applyFont="1" applyFill="1" applyBorder="1" applyAlignment="1">
      <alignment horizontal="center"/>
    </xf>
    <xf numFmtId="0" fontId="50" fillId="12" borderId="16" xfId="9" applyFont="1" applyFill="1" applyBorder="1" applyAlignment="1">
      <alignment horizontal="center"/>
    </xf>
    <xf numFmtId="0" fontId="44" fillId="2" borderId="2" xfId="9" applyFont="1" applyFill="1" applyBorder="1" applyAlignment="1">
      <alignment vertical="center" wrapText="1"/>
    </xf>
    <xf numFmtId="0" fontId="44" fillId="2" borderId="54" xfId="9" applyFont="1" applyFill="1" applyBorder="1" applyAlignment="1">
      <alignment vertical="center" wrapText="1"/>
    </xf>
    <xf numFmtId="0" fontId="50" fillId="2" borderId="0" xfId="9" applyFont="1" applyFill="1" applyAlignment="1">
      <alignment horizontal="center"/>
    </xf>
    <xf numFmtId="0" fontId="50" fillId="2" borderId="16" xfId="9" applyFont="1" applyFill="1" applyBorder="1" applyAlignment="1">
      <alignment horizontal="center"/>
    </xf>
    <xf numFmtId="0" fontId="50" fillId="2" borderId="18" xfId="9" applyFont="1" applyFill="1" applyBorder="1" applyAlignment="1">
      <alignment horizontal="center"/>
    </xf>
    <xf numFmtId="0" fontId="43" fillId="2" borderId="2" xfId="1" applyFont="1" applyFill="1" applyBorder="1"/>
    <xf numFmtId="0" fontId="43" fillId="2" borderId="3" xfId="1" applyFont="1" applyFill="1" applyBorder="1" applyAlignment="1">
      <alignment horizontal="center"/>
    </xf>
    <xf numFmtId="0" fontId="43" fillId="2" borderId="29" xfId="1" applyFont="1" applyFill="1" applyBorder="1" applyAlignment="1">
      <alignment horizontal="center"/>
    </xf>
    <xf numFmtId="0" fontId="43" fillId="2" borderId="4" xfId="1" applyFont="1" applyFill="1" applyBorder="1" applyAlignment="1">
      <alignment horizontal="center"/>
    </xf>
    <xf numFmtId="0" fontId="43" fillId="2" borderId="12" xfId="1" applyFont="1" applyFill="1" applyBorder="1"/>
    <xf numFmtId="0" fontId="43" fillId="2" borderId="13" xfId="1" applyFont="1" applyFill="1" applyBorder="1" applyAlignment="1">
      <alignment horizontal="center"/>
    </xf>
    <xf numFmtId="164" fontId="43" fillId="6" borderId="13" xfId="5" applyNumberFormat="1" applyFont="1" applyFill="1" applyBorder="1" applyAlignment="1" applyProtection="1">
      <alignment horizontal="center"/>
    </xf>
    <xf numFmtId="164" fontId="43" fillId="2" borderId="13" xfId="5" applyNumberFormat="1" applyFont="1" applyFill="1" applyBorder="1" applyAlignment="1" applyProtection="1">
      <alignment horizontal="center"/>
    </xf>
    <xf numFmtId="0" fontId="50" fillId="2" borderId="23" xfId="9" applyFont="1" applyFill="1" applyBorder="1"/>
    <xf numFmtId="0" fontId="50" fillId="2" borderId="24" xfId="9" applyFont="1" applyFill="1" applyBorder="1"/>
    <xf numFmtId="9" fontId="50" fillId="2" borderId="24" xfId="9" applyNumberFormat="1" applyFont="1" applyFill="1" applyBorder="1"/>
    <xf numFmtId="0" fontId="37" fillId="0" borderId="0" xfId="9" applyFont="1" applyAlignment="1" applyProtection="1">
      <alignment horizontal="center"/>
      <protection locked="0"/>
    </xf>
    <xf numFmtId="0" fontId="37" fillId="0" borderId="0" xfId="9" applyFont="1" applyProtection="1">
      <protection locked="0"/>
    </xf>
    <xf numFmtId="0" fontId="41" fillId="0" borderId="0" xfId="9" applyFont="1"/>
    <xf numFmtId="0" fontId="50" fillId="12" borderId="23" xfId="9" applyFont="1" applyFill="1" applyBorder="1" applyAlignment="1">
      <alignment vertical="center" wrapText="1"/>
    </xf>
    <xf numFmtId="0" fontId="37" fillId="2" borderId="0" xfId="9" applyFont="1" applyFill="1" applyAlignment="1" applyProtection="1">
      <alignment wrapText="1"/>
      <protection locked="0"/>
    </xf>
    <xf numFmtId="0" fontId="41" fillId="2" borderId="0" xfId="9" applyFont="1" applyFill="1" applyProtection="1">
      <protection locked="0"/>
    </xf>
    <xf numFmtId="0" fontId="41" fillId="0" borderId="0" xfId="9" applyFont="1" applyProtection="1">
      <protection locked="0"/>
    </xf>
    <xf numFmtId="0" fontId="53" fillId="2" borderId="0" xfId="9" applyFont="1" applyFill="1" applyProtection="1">
      <protection locked="0"/>
    </xf>
    <xf numFmtId="0" fontId="54" fillId="2" borderId="0" xfId="9" applyFont="1" applyFill="1" applyProtection="1">
      <protection locked="0"/>
    </xf>
    <xf numFmtId="0" fontId="55" fillId="2" borderId="0" xfId="9" applyFont="1" applyFill="1" applyProtection="1">
      <protection locked="0"/>
    </xf>
    <xf numFmtId="0" fontId="41" fillId="2" borderId="0" xfId="9" applyFont="1" applyFill="1" applyAlignment="1" applyProtection="1">
      <alignment vertical="center" wrapText="1"/>
      <protection locked="0"/>
    </xf>
    <xf numFmtId="0" fontId="41" fillId="2" borderId="0" xfId="9" applyFont="1" applyFill="1" applyAlignment="1" applyProtection="1">
      <alignment horizontal="center" vertical="center" wrapText="1"/>
      <protection locked="0"/>
    </xf>
    <xf numFmtId="0" fontId="54" fillId="2" borderId="0" xfId="9" applyFont="1" applyFill="1" applyAlignment="1" applyProtection="1">
      <alignment horizontal="center" vertical="center" wrapText="1"/>
      <protection locked="0"/>
    </xf>
    <xf numFmtId="0" fontId="48" fillId="2" borderId="0" xfId="9" applyFont="1" applyFill="1" applyProtection="1">
      <protection locked="0"/>
    </xf>
    <xf numFmtId="0" fontId="41" fillId="7" borderId="8" xfId="9" applyFont="1" applyFill="1" applyBorder="1"/>
    <xf numFmtId="0" fontId="41" fillId="7" borderId="0" xfId="9" applyFont="1" applyFill="1"/>
    <xf numFmtId="0" fontId="54" fillId="7" borderId="0" xfId="9" applyFont="1" applyFill="1" applyProtection="1">
      <protection locked="0"/>
    </xf>
    <xf numFmtId="0" fontId="54" fillId="2" borderId="0" xfId="9" applyFont="1" applyFill="1" applyAlignment="1" applyProtection="1">
      <alignment vertical="center" wrapText="1"/>
      <protection locked="0"/>
    </xf>
    <xf numFmtId="0" fontId="37" fillId="2" borderId="0" xfId="9" applyFont="1" applyFill="1" applyAlignment="1" applyProtection="1">
      <alignment vertical="center" wrapText="1"/>
      <protection locked="0"/>
    </xf>
    <xf numFmtId="0" fontId="56" fillId="0" borderId="0" xfId="0" applyFont="1"/>
    <xf numFmtId="0" fontId="48" fillId="2" borderId="0" xfId="0" applyFont="1" applyFill="1"/>
    <xf numFmtId="0" fontId="56" fillId="0" borderId="0" xfId="0" applyFont="1" applyProtection="1">
      <protection locked="0"/>
    </xf>
    <xf numFmtId="0" fontId="57" fillId="0" borderId="0" xfId="0" applyFont="1"/>
    <xf numFmtId="0" fontId="57" fillId="0" borderId="0" xfId="0" applyFont="1" applyProtection="1">
      <protection locked="0"/>
    </xf>
    <xf numFmtId="0" fontId="40" fillId="7" borderId="0" xfId="0" applyFont="1" applyFill="1" applyAlignment="1">
      <alignment horizontal="center" vertical="center"/>
    </xf>
    <xf numFmtId="0" fontId="40" fillId="7" borderId="0" xfId="0" applyFont="1" applyFill="1"/>
    <xf numFmtId="0" fontId="57" fillId="7" borderId="0" xfId="0" applyFont="1" applyFill="1" applyAlignment="1">
      <alignment horizontal="center"/>
    </xf>
    <xf numFmtId="0" fontId="40" fillId="7" borderId="0" xfId="0" applyFont="1" applyFill="1" applyAlignment="1">
      <alignment horizontal="left"/>
    </xf>
    <xf numFmtId="0" fontId="58" fillId="7" borderId="0" xfId="0" applyFont="1" applyFill="1" applyAlignment="1">
      <alignment horizontal="center" vertical="center"/>
    </xf>
    <xf numFmtId="0" fontId="57" fillId="7" borderId="0" xfId="0" applyFont="1" applyFill="1" applyAlignment="1">
      <alignment vertical="center"/>
    </xf>
    <xf numFmtId="0" fontId="40" fillId="0" borderId="0" xfId="0" applyFont="1" applyAlignment="1">
      <alignment vertical="center"/>
    </xf>
    <xf numFmtId="0" fontId="48" fillId="2" borderId="0" xfId="0" applyFont="1" applyFill="1" applyAlignment="1">
      <alignment vertical="center"/>
    </xf>
    <xf numFmtId="0" fontId="40" fillId="0" borderId="0" xfId="0" applyFont="1" applyAlignment="1" applyProtection="1">
      <alignment vertical="center"/>
      <protection locked="0"/>
    </xf>
    <xf numFmtId="0" fontId="43" fillId="0" borderId="0" xfId="0" applyFont="1" applyAlignment="1">
      <alignment horizontal="center"/>
    </xf>
    <xf numFmtId="0" fontId="43" fillId="0" borderId="0" xfId="0" applyFont="1" applyAlignment="1" applyProtection="1">
      <alignment horizontal="center"/>
      <protection locked="0"/>
    </xf>
    <xf numFmtId="0" fontId="54" fillId="12" borderId="40" xfId="0" applyFont="1" applyFill="1" applyBorder="1" applyAlignment="1">
      <alignment horizontal="center" vertical="center" wrapText="1"/>
    </xf>
    <xf numFmtId="0" fontId="43" fillId="0" borderId="0" xfId="0" applyFont="1" applyAlignment="1">
      <alignment horizontal="center" vertical="center"/>
    </xf>
    <xf numFmtId="0" fontId="43" fillId="0" borderId="0" xfId="0" applyFont="1" applyAlignment="1" applyProtection="1">
      <alignment horizontal="center" vertical="center"/>
      <protection locked="0"/>
    </xf>
    <xf numFmtId="0" fontId="40" fillId="0" borderId="0" xfId="0" applyFont="1" applyAlignment="1" applyProtection="1">
      <alignment horizontal="center" vertical="center"/>
      <protection locked="0"/>
    </xf>
    <xf numFmtId="165" fontId="40" fillId="0" borderId="0" xfId="0" applyNumberFormat="1" applyFont="1" applyAlignment="1" applyProtection="1">
      <alignment horizontal="center" wrapText="1"/>
      <protection locked="0"/>
    </xf>
    <xf numFmtId="0" fontId="40" fillId="0" borderId="0" xfId="0" applyFont="1" applyAlignment="1" applyProtection="1">
      <alignment horizontal="center" vertical="center" wrapText="1"/>
      <protection locked="0"/>
    </xf>
    <xf numFmtId="0" fontId="43" fillId="9" borderId="0" xfId="0" applyFont="1" applyFill="1" applyAlignment="1" applyProtection="1">
      <alignment horizontal="center" vertical="center" wrapText="1"/>
      <protection locked="0"/>
    </xf>
    <xf numFmtId="0" fontId="40" fillId="0" borderId="0" xfId="0" applyFont="1" applyAlignment="1">
      <alignment horizontal="center" vertical="center" wrapText="1"/>
    </xf>
    <xf numFmtId="0" fontId="41" fillId="2" borderId="0" xfId="0" applyFont="1" applyFill="1" applyAlignment="1">
      <alignment horizontal="center" vertical="center" wrapText="1"/>
    </xf>
    <xf numFmtId="0" fontId="40" fillId="0" borderId="0" xfId="0" applyFont="1" applyAlignment="1" applyProtection="1">
      <alignment vertical="center" wrapText="1"/>
      <protection locked="0"/>
    </xf>
    <xf numFmtId="0" fontId="37" fillId="0" borderId="0" xfId="0" applyFont="1" applyAlignment="1" applyProtection="1">
      <alignment vertical="center" wrapText="1"/>
      <protection locked="0"/>
    </xf>
    <xf numFmtId="0" fontId="37" fillId="0" borderId="0" xfId="0" applyFont="1" applyAlignment="1" applyProtection="1">
      <alignment horizontal="center" vertical="center" wrapText="1"/>
      <protection locked="0"/>
    </xf>
    <xf numFmtId="0" fontId="40" fillId="0" borderId="0" xfId="0" applyFont="1" applyAlignment="1">
      <alignment vertical="center" wrapText="1"/>
    </xf>
    <xf numFmtId="0" fontId="41" fillId="2" borderId="0" xfId="0" applyFont="1" applyFill="1" applyAlignment="1">
      <alignment vertical="center" wrapText="1"/>
    </xf>
    <xf numFmtId="0" fontId="41" fillId="0" borderId="0" xfId="0" applyFont="1" applyAlignment="1">
      <alignment vertical="center" wrapText="1"/>
    </xf>
    <xf numFmtId="0" fontId="37" fillId="2" borderId="0" xfId="0" applyFont="1" applyFill="1" applyAlignment="1">
      <alignment vertical="center" wrapText="1"/>
    </xf>
    <xf numFmtId="0" fontId="37" fillId="2" borderId="0" xfId="0" applyFont="1" applyFill="1"/>
    <xf numFmtId="0" fontId="37" fillId="2" borderId="0" xfId="1" applyFont="1" applyFill="1"/>
    <xf numFmtId="0" fontId="37" fillId="2" borderId="0" xfId="1" applyFont="1" applyFill="1" applyProtection="1">
      <protection locked="0"/>
    </xf>
    <xf numFmtId="0" fontId="40" fillId="9" borderId="0" xfId="0" applyFont="1" applyFill="1"/>
    <xf numFmtId="0" fontId="50" fillId="12" borderId="22" xfId="4" applyFont="1" applyFill="1" applyBorder="1" applyAlignment="1">
      <alignment horizontal="center" vertical="distributed" wrapText="1"/>
    </xf>
    <xf numFmtId="0" fontId="50" fillId="12" borderId="22" xfId="4" applyFont="1" applyFill="1" applyBorder="1" applyAlignment="1">
      <alignment vertical="center" wrapText="1"/>
    </xf>
    <xf numFmtId="0" fontId="43" fillId="3" borderId="23" xfId="1" applyFont="1" applyFill="1" applyBorder="1" applyAlignment="1">
      <alignment horizontal="center" wrapText="1"/>
    </xf>
    <xf numFmtId="0" fontId="43" fillId="5" borderId="23" xfId="1" applyFont="1" applyFill="1" applyBorder="1" applyAlignment="1">
      <alignment horizontal="center" vertical="center" wrapText="1"/>
    </xf>
    <xf numFmtId="0" fontId="50" fillId="12" borderId="22" xfId="4" applyFont="1" applyFill="1" applyBorder="1"/>
    <xf numFmtId="0" fontId="50" fillId="12" borderId="7" xfId="1" applyFont="1" applyFill="1" applyBorder="1" applyAlignment="1">
      <alignment horizontal="center"/>
    </xf>
    <xf numFmtId="0" fontId="38" fillId="2" borderId="2" xfId="1" applyFont="1" applyFill="1" applyBorder="1" applyAlignment="1">
      <alignment horizontal="center" vertical="center" wrapText="1"/>
    </xf>
    <xf numFmtId="0" fontId="38" fillId="2" borderId="12" xfId="1" applyFont="1" applyFill="1" applyBorder="1" applyAlignment="1">
      <alignment horizontal="center" vertical="center" wrapText="1"/>
    </xf>
    <xf numFmtId="0" fontId="50" fillId="2" borderId="0" xfId="1" applyFont="1" applyFill="1" applyAlignment="1">
      <alignment horizontal="center"/>
    </xf>
    <xf numFmtId="0" fontId="43" fillId="2" borderId="2" xfId="4" applyFont="1" applyFill="1" applyBorder="1"/>
    <xf numFmtId="0" fontId="43" fillId="2" borderId="3" xfId="4" applyFont="1" applyFill="1" applyBorder="1" applyAlignment="1">
      <alignment horizontal="center"/>
    </xf>
    <xf numFmtId="0" fontId="43" fillId="2" borderId="29" xfId="4" applyFont="1" applyFill="1" applyBorder="1" applyAlignment="1">
      <alignment horizontal="center"/>
    </xf>
    <xf numFmtId="0" fontId="43" fillId="2" borderId="4" xfId="4" applyFont="1" applyFill="1" applyBorder="1" applyAlignment="1">
      <alignment horizontal="center"/>
    </xf>
    <xf numFmtId="0" fontId="43" fillId="2" borderId="12" xfId="4" applyFont="1" applyFill="1" applyBorder="1"/>
    <xf numFmtId="0" fontId="43" fillId="2" borderId="13" xfId="4" applyFont="1" applyFill="1" applyBorder="1" applyAlignment="1">
      <alignment horizontal="center"/>
    </xf>
    <xf numFmtId="164" fontId="43" fillId="6" borderId="14" xfId="5" applyNumberFormat="1" applyFont="1" applyFill="1" applyBorder="1" applyAlignment="1" applyProtection="1">
      <alignment horizontal="center"/>
    </xf>
    <xf numFmtId="0" fontId="50" fillId="2" borderId="23" xfId="1" applyFont="1" applyFill="1" applyBorder="1"/>
    <xf numFmtId="0" fontId="50" fillId="2" borderId="24" xfId="1" applyFont="1" applyFill="1" applyBorder="1"/>
    <xf numFmtId="9" fontId="50" fillId="2" borderId="24" xfId="1" applyNumberFormat="1" applyFont="1" applyFill="1" applyBorder="1"/>
    <xf numFmtId="0" fontId="37" fillId="0" borderId="0" xfId="1" applyFont="1"/>
    <xf numFmtId="0" fontId="37" fillId="0" borderId="0" xfId="1" applyFont="1" applyProtection="1">
      <protection locked="0"/>
    </xf>
    <xf numFmtId="0" fontId="50" fillId="12" borderId="23" xfId="1" applyFont="1" applyFill="1" applyBorder="1" applyAlignment="1">
      <alignment vertical="center" wrapText="1"/>
    </xf>
    <xf numFmtId="0" fontId="37" fillId="7" borderId="0" xfId="1" applyFont="1" applyFill="1" applyProtection="1">
      <protection locked="0"/>
    </xf>
    <xf numFmtId="3" fontId="37" fillId="0" borderId="8" xfId="0" applyNumberFormat="1" applyFont="1" applyBorder="1" applyAlignment="1" applyProtection="1">
      <alignment horizontal="center" vertical="center" wrapText="1"/>
      <protection locked="0"/>
    </xf>
    <xf numFmtId="0" fontId="1" fillId="2" borderId="26" xfId="4" applyFill="1" applyBorder="1" applyAlignment="1">
      <alignment horizontal="center"/>
    </xf>
    <xf numFmtId="0" fontId="1" fillId="2" borderId="0" xfId="4" applyFill="1" applyAlignment="1">
      <alignment horizontal="center"/>
    </xf>
    <xf numFmtId="0" fontId="1" fillId="2" borderId="27" xfId="4" applyFill="1" applyBorder="1" applyAlignment="1">
      <alignment horizontal="center"/>
    </xf>
    <xf numFmtId="0" fontId="2" fillId="0" borderId="1" xfId="1" applyFont="1" applyBorder="1" applyAlignment="1">
      <alignment horizontal="center" vertical="center"/>
    </xf>
    <xf numFmtId="0" fontId="2" fillId="0" borderId="6" xfId="1" applyFont="1" applyBorder="1" applyAlignment="1">
      <alignment horizontal="center" vertical="center"/>
    </xf>
    <xf numFmtId="0" fontId="2" fillId="0" borderId="1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4" fillId="0" borderId="5" xfId="1" applyFont="1" applyBorder="1" applyAlignment="1">
      <alignment vertical="center"/>
    </xf>
    <xf numFmtId="0" fontId="4" fillId="0" borderId="3" xfId="1" applyFont="1" applyBorder="1" applyAlignment="1">
      <alignment vertical="center"/>
    </xf>
    <xf numFmtId="0" fontId="4" fillId="0" borderId="4" xfId="1" applyFont="1" applyBorder="1" applyAlignment="1">
      <alignment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4" fillId="0" borderId="10" xfId="1" applyFont="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4" fillId="0" borderId="15" xfId="1" applyFont="1" applyBorder="1" applyAlignment="1">
      <alignment vertical="center"/>
    </xf>
    <xf numFmtId="0" fontId="4" fillId="0" borderId="13" xfId="1" applyFont="1" applyBorder="1" applyAlignment="1">
      <alignment vertical="center"/>
    </xf>
    <xf numFmtId="0" fontId="4" fillId="0" borderId="14" xfId="1" applyFont="1" applyBorder="1" applyAlignment="1">
      <alignment vertical="center"/>
    </xf>
    <xf numFmtId="0" fontId="6" fillId="12" borderId="16" xfId="1" applyFont="1" applyFill="1" applyBorder="1" applyAlignment="1">
      <alignment horizontal="center" vertical="center" wrapText="1"/>
    </xf>
    <xf numFmtId="0" fontId="6" fillId="12" borderId="17" xfId="1" applyFont="1" applyFill="1" applyBorder="1" applyAlignment="1">
      <alignment horizontal="center" vertical="center" wrapText="1"/>
    </xf>
    <xf numFmtId="0" fontId="6" fillId="12" borderId="18" xfId="1" applyFont="1" applyFill="1" applyBorder="1" applyAlignment="1">
      <alignment horizontal="center" vertical="center" wrapText="1"/>
    </xf>
    <xf numFmtId="0" fontId="6" fillId="12" borderId="19" xfId="1" applyFont="1" applyFill="1" applyBorder="1" applyAlignment="1">
      <alignment horizontal="center" vertical="center" wrapText="1"/>
    </xf>
    <xf numFmtId="0" fontId="6" fillId="12" borderId="20" xfId="1" applyFont="1" applyFill="1" applyBorder="1" applyAlignment="1">
      <alignment horizontal="center" vertical="center" wrapText="1"/>
    </xf>
    <xf numFmtId="0" fontId="6" fillId="1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19" fillId="0" borderId="23" xfId="4" applyFont="1" applyBorder="1" applyAlignment="1">
      <alignment horizontal="center" vertical="distributed"/>
    </xf>
    <xf numFmtId="0" fontId="19" fillId="0" borderId="24" xfId="4" applyFont="1" applyBorder="1" applyAlignment="1">
      <alignment horizontal="center" vertical="distributed"/>
    </xf>
    <xf numFmtId="0" fontId="19" fillId="0" borderId="25" xfId="4" applyFont="1" applyBorder="1" applyAlignment="1">
      <alignment horizontal="center" vertical="distributed"/>
    </xf>
    <xf numFmtId="0" fontId="7" fillId="12" borderId="23" xfId="4" applyFont="1" applyFill="1" applyBorder="1" applyAlignment="1">
      <alignment horizontal="center" vertical="distributed"/>
    </xf>
    <xf numFmtId="0" fontId="7" fillId="12" borderId="24" xfId="4" applyFont="1" applyFill="1" applyBorder="1" applyAlignment="1">
      <alignment horizontal="center" vertical="distributed"/>
    </xf>
    <xf numFmtId="0" fontId="20" fillId="0" borderId="23" xfId="1" applyFont="1" applyBorder="1" applyAlignment="1">
      <alignment horizontal="center" vertical="center"/>
    </xf>
    <xf numFmtId="0" fontId="20" fillId="0" borderId="24" xfId="1" applyFont="1" applyBorder="1" applyAlignment="1">
      <alignment horizontal="center" vertical="center"/>
    </xf>
    <xf numFmtId="0" fontId="20" fillId="0" borderId="25" xfId="1" applyFont="1" applyBorder="1" applyAlignment="1">
      <alignment horizontal="center" vertical="center"/>
    </xf>
    <xf numFmtId="0" fontId="7" fillId="2" borderId="23" xfId="4" applyFont="1" applyFill="1" applyBorder="1" applyAlignment="1">
      <alignment horizontal="center"/>
    </xf>
    <xf numFmtId="0" fontId="7" fillId="2" borderId="24" xfId="4" applyFont="1" applyFill="1" applyBorder="1" applyAlignment="1">
      <alignment horizontal="center"/>
    </xf>
    <xf numFmtId="0" fontId="7" fillId="2" borderId="25" xfId="4" applyFont="1" applyFill="1" applyBorder="1" applyAlignment="1">
      <alignment horizontal="center"/>
    </xf>
    <xf numFmtId="0" fontId="19" fillId="2" borderId="24" xfId="4" applyFont="1" applyFill="1" applyBorder="1" applyAlignment="1">
      <alignment horizontal="center" vertical="center"/>
    </xf>
    <xf numFmtId="0" fontId="19" fillId="2" borderId="25" xfId="4" applyFont="1" applyFill="1" applyBorder="1" applyAlignment="1">
      <alignment horizontal="center" vertical="center"/>
    </xf>
    <xf numFmtId="0" fontId="7" fillId="2" borderId="16" xfId="4" applyFont="1" applyFill="1" applyBorder="1" applyAlignment="1">
      <alignment horizontal="center"/>
    </xf>
    <xf numFmtId="0" fontId="7" fillId="2" borderId="17" xfId="4" applyFont="1" applyFill="1" applyBorder="1" applyAlignment="1">
      <alignment horizontal="center"/>
    </xf>
    <xf numFmtId="0" fontId="7" fillId="2" borderId="18" xfId="4" applyFont="1" applyFill="1" applyBorder="1" applyAlignment="1">
      <alignment horizontal="center"/>
    </xf>
    <xf numFmtId="0" fontId="17" fillId="0" borderId="23" xfId="4" applyFont="1" applyBorder="1" applyAlignment="1">
      <alignment horizontal="center" vertical="center" wrapText="1"/>
    </xf>
    <xf numFmtId="0" fontId="17" fillId="0" borderId="24" xfId="4" applyFont="1" applyBorder="1" applyAlignment="1">
      <alignment horizontal="center" vertical="center"/>
    </xf>
    <xf numFmtId="0" fontId="17" fillId="0" borderId="25" xfId="4" applyFont="1" applyBorder="1" applyAlignment="1">
      <alignment horizontal="center" vertical="center"/>
    </xf>
    <xf numFmtId="0" fontId="17" fillId="0" borderId="23" xfId="1" applyFont="1" applyBorder="1" applyAlignment="1">
      <alignment horizontal="center" vertical="center" wrapText="1"/>
    </xf>
    <xf numFmtId="0" fontId="17" fillId="0" borderId="24" xfId="1" applyFont="1" applyBorder="1" applyAlignment="1">
      <alignment horizontal="center" vertical="center"/>
    </xf>
    <xf numFmtId="0" fontId="17" fillId="0" borderId="25" xfId="1" applyFont="1" applyBorder="1" applyAlignment="1">
      <alignment horizontal="center" vertical="center"/>
    </xf>
    <xf numFmtId="0" fontId="16" fillId="0" borderId="23"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25" xfId="1" applyFont="1" applyBorder="1" applyAlignment="1">
      <alignment horizontal="center" vertical="center" wrapText="1"/>
    </xf>
    <xf numFmtId="0" fontId="7" fillId="0" borderId="17" xfId="1" applyFont="1" applyBorder="1" applyAlignment="1">
      <alignment horizontal="center"/>
    </xf>
    <xf numFmtId="0" fontId="7" fillId="12" borderId="23" xfId="1" applyFont="1" applyFill="1" applyBorder="1" applyAlignment="1">
      <alignment horizontal="center"/>
    </xf>
    <xf numFmtId="0" fontId="7" fillId="12" borderId="24" xfId="1" applyFont="1" applyFill="1" applyBorder="1" applyAlignment="1">
      <alignment horizontal="center"/>
    </xf>
    <xf numFmtId="0" fontId="7" fillId="12" borderId="25" xfId="1" applyFont="1" applyFill="1" applyBorder="1" applyAlignment="1">
      <alignment horizontal="center"/>
    </xf>
    <xf numFmtId="0" fontId="7" fillId="0" borderId="23" xfId="1" applyFont="1" applyBorder="1" applyAlignment="1">
      <alignment horizontal="center"/>
    </xf>
    <xf numFmtId="0" fontId="7" fillId="0" borderId="24" xfId="1" applyFont="1" applyBorder="1" applyAlignment="1">
      <alignment horizontal="center"/>
    </xf>
    <xf numFmtId="0" fontId="7" fillId="0" borderId="25" xfId="1" applyFont="1" applyBorder="1" applyAlignment="1">
      <alignment horizontal="center"/>
    </xf>
    <xf numFmtId="0" fontId="17" fillId="2" borderId="23" xfId="4" applyFont="1" applyFill="1" applyBorder="1" applyAlignment="1">
      <alignment horizontal="center" vertical="center" wrapText="1"/>
    </xf>
    <xf numFmtId="0" fontId="17" fillId="2" borderId="24" xfId="4" applyFont="1" applyFill="1" applyBorder="1" applyAlignment="1">
      <alignment horizontal="center" vertical="center"/>
    </xf>
    <xf numFmtId="0" fontId="17" fillId="2" borderId="25" xfId="4" applyFont="1" applyFill="1" applyBorder="1" applyAlignment="1">
      <alignment horizontal="center" vertical="center"/>
    </xf>
    <xf numFmtId="0" fontId="16" fillId="2" borderId="23" xfId="4" applyFont="1" applyFill="1" applyBorder="1" applyAlignment="1">
      <alignment horizontal="center" wrapText="1"/>
    </xf>
    <xf numFmtId="0" fontId="16" fillId="2" borderId="24" xfId="4" applyFont="1" applyFill="1" applyBorder="1" applyAlignment="1">
      <alignment horizontal="center"/>
    </xf>
    <xf numFmtId="0" fontId="16" fillId="2" borderId="25" xfId="4" applyFont="1" applyFill="1" applyBorder="1" applyAlignment="1">
      <alignment horizontal="center"/>
    </xf>
    <xf numFmtId="0" fontId="14" fillId="0" borderId="23" xfId="4" applyFont="1" applyBorder="1" applyAlignment="1">
      <alignment horizontal="justify" vertical="center" wrapText="1"/>
    </xf>
    <xf numFmtId="0" fontId="14" fillId="0" borderId="24" xfId="4" applyFont="1" applyBorder="1" applyAlignment="1">
      <alignment horizontal="justify" vertical="center" wrapText="1"/>
    </xf>
    <xf numFmtId="0" fontId="14" fillId="0" borderId="25" xfId="4" applyFont="1" applyBorder="1" applyAlignment="1">
      <alignment horizontal="justify" vertical="center" wrapText="1"/>
    </xf>
    <xf numFmtId="0" fontId="7" fillId="2" borderId="23" xfId="1" applyFont="1" applyFill="1" applyBorder="1" applyAlignment="1">
      <alignment horizontal="center"/>
    </xf>
    <xf numFmtId="0" fontId="7" fillId="2" borderId="24" xfId="1" applyFont="1" applyFill="1" applyBorder="1" applyAlignment="1">
      <alignment horizontal="center"/>
    </xf>
    <xf numFmtId="0" fontId="7" fillId="2" borderId="25" xfId="1" applyFont="1" applyFill="1" applyBorder="1" applyAlignment="1">
      <alignment horizontal="center"/>
    </xf>
    <xf numFmtId="9" fontId="15" fillId="2" borderId="23" xfId="1" applyNumberFormat="1" applyFont="1" applyFill="1" applyBorder="1" applyAlignment="1">
      <alignment horizontal="center" wrapText="1"/>
    </xf>
    <xf numFmtId="0" fontId="15" fillId="2" borderId="24" xfId="1" applyFont="1" applyFill="1" applyBorder="1" applyAlignment="1">
      <alignment horizontal="center" wrapText="1"/>
    </xf>
    <xf numFmtId="0" fontId="15" fillId="2" borderId="25" xfId="1" applyFont="1" applyFill="1" applyBorder="1" applyAlignment="1">
      <alignment horizontal="center" wrapText="1"/>
    </xf>
    <xf numFmtId="0" fontId="7" fillId="0" borderId="26" xfId="1" applyFont="1" applyBorder="1" applyAlignment="1">
      <alignment horizontal="center"/>
    </xf>
    <xf numFmtId="0" fontId="7" fillId="0" borderId="0" xfId="1" applyFont="1" applyAlignment="1">
      <alignment horizontal="center"/>
    </xf>
    <xf numFmtId="0" fontId="7" fillId="0" borderId="27" xfId="1" applyFont="1" applyBorder="1" applyAlignment="1">
      <alignment horizontal="center"/>
    </xf>
    <xf numFmtId="0" fontId="8" fillId="2" borderId="23" xfId="1" applyFont="1" applyFill="1" applyBorder="1" applyAlignment="1">
      <alignment horizontal="center" wrapText="1"/>
    </xf>
    <xf numFmtId="0" fontId="8" fillId="2" borderId="24" xfId="1" applyFont="1" applyFill="1" applyBorder="1" applyAlignment="1">
      <alignment horizontal="center" wrapText="1"/>
    </xf>
    <xf numFmtId="0" fontId="8" fillId="2" borderId="25" xfId="1" applyFont="1" applyFill="1" applyBorder="1" applyAlignment="1">
      <alignment horizontal="center" wrapText="1"/>
    </xf>
    <xf numFmtId="0" fontId="8" fillId="4" borderId="24" xfId="1" applyFont="1" applyFill="1" applyBorder="1" applyAlignment="1">
      <alignment horizontal="center" wrapText="1"/>
    </xf>
    <xf numFmtId="0" fontId="8" fillId="5" borderId="23" xfId="1" applyFont="1" applyFill="1" applyBorder="1" applyAlignment="1">
      <alignment horizontal="center" vertical="center" wrapText="1"/>
    </xf>
    <xf numFmtId="0" fontId="8" fillId="5" borderId="25" xfId="1" applyFont="1" applyFill="1" applyBorder="1" applyAlignment="1">
      <alignment horizontal="center" vertical="center" wrapText="1"/>
    </xf>
    <xf numFmtId="0" fontId="7" fillId="0" borderId="16" xfId="4" applyFont="1" applyBorder="1" applyAlignment="1">
      <alignment horizontal="center"/>
    </xf>
    <xf numFmtId="0" fontId="7" fillId="0" borderId="17" xfId="4" applyFont="1" applyBorder="1" applyAlignment="1">
      <alignment horizontal="center"/>
    </xf>
    <xf numFmtId="0" fontId="7" fillId="0" borderId="18" xfId="4" applyFont="1" applyBorder="1" applyAlignment="1">
      <alignment horizontal="center"/>
    </xf>
    <xf numFmtId="0" fontId="16" fillId="2" borderId="23" xfId="4" applyFont="1" applyFill="1" applyBorder="1" applyAlignment="1">
      <alignment horizontal="center"/>
    </xf>
    <xf numFmtId="0" fontId="7" fillId="12" borderId="2" xfId="1" applyFont="1" applyFill="1" applyBorder="1" applyAlignment="1">
      <alignment horizontal="center"/>
    </xf>
    <xf numFmtId="0" fontId="7" fillId="12" borderId="3" xfId="1" applyFont="1" applyFill="1" applyBorder="1" applyAlignment="1">
      <alignment horizontal="center"/>
    </xf>
    <xf numFmtId="0" fontId="7" fillId="12" borderId="4" xfId="1" applyFont="1" applyFill="1" applyBorder="1" applyAlignment="1">
      <alignment horizontal="center"/>
    </xf>
    <xf numFmtId="0" fontId="7" fillId="12" borderId="8" xfId="1" applyFont="1" applyFill="1" applyBorder="1" applyAlignment="1">
      <alignment horizontal="center"/>
    </xf>
    <xf numFmtId="0" fontId="7" fillId="12" borderId="9" xfId="1" applyFont="1" applyFill="1" applyBorder="1" applyAlignment="1">
      <alignment horizontal="center"/>
    </xf>
    <xf numFmtId="0" fontId="7" fillId="12" borderId="28" xfId="4" applyFont="1" applyFill="1" applyBorder="1" applyAlignment="1">
      <alignment horizontal="left" vertical="center" wrapText="1"/>
    </xf>
    <xf numFmtId="0" fontId="7" fillId="12" borderId="30" xfId="4" applyFont="1" applyFill="1" applyBorder="1" applyAlignment="1">
      <alignment horizontal="left" vertical="center" wrapText="1"/>
    </xf>
    <xf numFmtId="0" fontId="14" fillId="2" borderId="29" xfId="1" applyFont="1" applyFill="1" applyBorder="1" applyAlignment="1">
      <alignment horizontal="center" vertical="center" wrapText="1"/>
    </xf>
    <xf numFmtId="0" fontId="14" fillId="2" borderId="35"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36" xfId="1" applyFont="1" applyFill="1" applyBorder="1" applyAlignment="1">
      <alignment horizontal="center" vertical="center" wrapText="1"/>
    </xf>
    <xf numFmtId="0" fontId="14" fillId="2" borderId="20"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5" fillId="0" borderId="19" xfId="4" applyFont="1" applyBorder="1" applyAlignment="1" applyProtection="1">
      <alignment horizontal="justify" vertical="center" wrapText="1"/>
      <protection locked="0"/>
    </xf>
    <xf numFmtId="0" fontId="15" fillId="0" borderId="20" xfId="4" applyFont="1" applyBorder="1" applyAlignment="1" applyProtection="1">
      <alignment horizontal="justify" vertical="center" wrapText="1"/>
      <protection locked="0"/>
    </xf>
    <xf numFmtId="0" fontId="15" fillId="0" borderId="21" xfId="4" applyFont="1" applyBorder="1" applyAlignment="1" applyProtection="1">
      <alignment horizontal="justify" vertical="center" wrapText="1"/>
      <protection locked="0"/>
    </xf>
    <xf numFmtId="0" fontId="15" fillId="2" borderId="23" xfId="4" applyFont="1" applyFill="1" applyBorder="1" applyAlignment="1">
      <alignment horizontal="center" vertical="center"/>
    </xf>
    <xf numFmtId="0" fontId="15" fillId="2" borderId="24" xfId="4" applyFont="1" applyFill="1" applyBorder="1" applyAlignment="1">
      <alignment horizontal="center" vertical="center"/>
    </xf>
    <xf numFmtId="0" fontId="15" fillId="2" borderId="25" xfId="4" applyFont="1" applyFill="1" applyBorder="1" applyAlignment="1">
      <alignment horizontal="center" vertical="center"/>
    </xf>
    <xf numFmtId="0" fontId="15" fillId="0" borderId="24" xfId="4" applyFont="1" applyBorder="1" applyAlignment="1">
      <alignment horizontal="center" vertical="center" wrapText="1"/>
    </xf>
    <xf numFmtId="0" fontId="15" fillId="0" borderId="25" xfId="4" applyFont="1" applyBorder="1" applyAlignment="1">
      <alignment horizontal="center" vertical="center" wrapText="1"/>
    </xf>
    <xf numFmtId="0" fontId="9" fillId="2" borderId="16" xfId="1" applyFont="1" applyFill="1" applyBorder="1" applyAlignment="1">
      <alignment horizontal="center" vertical="center"/>
    </xf>
    <xf numFmtId="0" fontId="9" fillId="2" borderId="17"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26" xfId="1" applyFont="1" applyFill="1" applyBorder="1" applyAlignment="1">
      <alignment horizontal="center" vertical="center"/>
    </xf>
    <xf numFmtId="0" fontId="9" fillId="2" borderId="0" xfId="1" applyFont="1" applyFill="1" applyAlignment="1">
      <alignment horizontal="center" vertical="center"/>
    </xf>
    <xf numFmtId="0" fontId="9" fillId="2" borderId="27"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21" xfId="1" applyFont="1" applyFill="1" applyBorder="1" applyAlignment="1">
      <alignment horizontal="center" vertical="center"/>
    </xf>
    <xf numFmtId="0" fontId="7" fillId="12" borderId="28" xfId="1" applyFont="1" applyFill="1" applyBorder="1" applyAlignment="1">
      <alignment horizontal="left" vertical="center" wrapText="1"/>
    </xf>
    <xf numFmtId="0" fontId="7" fillId="12" borderId="31" xfId="1" applyFont="1" applyFill="1" applyBorder="1" applyAlignment="1">
      <alignment horizontal="left" vertical="center" wrapText="1"/>
    </xf>
    <xf numFmtId="0" fontId="7" fillId="12" borderId="30" xfId="1" applyFont="1" applyFill="1" applyBorder="1" applyAlignment="1">
      <alignment horizontal="left" vertical="center" wrapText="1"/>
    </xf>
    <xf numFmtId="0" fontId="15" fillId="7" borderId="16" xfId="4" applyFont="1" applyFill="1" applyBorder="1" applyAlignment="1">
      <alignment horizontal="left" vertical="top" wrapText="1"/>
    </xf>
    <xf numFmtId="0" fontId="15" fillId="7" borderId="17" xfId="4" applyFont="1" applyFill="1" applyBorder="1" applyAlignment="1">
      <alignment horizontal="left" vertical="top" wrapText="1"/>
    </xf>
    <xf numFmtId="0" fontId="15" fillId="7" borderId="18" xfId="4" applyFont="1" applyFill="1" applyBorder="1" applyAlignment="1">
      <alignment horizontal="left" vertical="top" wrapText="1"/>
    </xf>
    <xf numFmtId="0" fontId="15" fillId="0" borderId="26" xfId="4" applyFont="1" applyBorder="1" applyAlignment="1" applyProtection="1">
      <alignment horizontal="justify" vertical="center" wrapText="1"/>
      <protection locked="0"/>
    </xf>
    <xf numFmtId="0" fontId="15" fillId="0" borderId="0" xfId="4" applyFont="1" applyAlignment="1" applyProtection="1">
      <alignment horizontal="justify" vertical="center" wrapText="1"/>
      <protection locked="0"/>
    </xf>
    <xf numFmtId="0" fontId="15" fillId="0" borderId="27" xfId="4" applyFont="1" applyBorder="1" applyAlignment="1" applyProtection="1">
      <alignment horizontal="justify" vertical="center" wrapText="1"/>
      <protection locked="0"/>
    </xf>
    <xf numFmtId="0" fontId="15" fillId="7" borderId="32" xfId="4" applyFont="1" applyFill="1" applyBorder="1" applyAlignment="1">
      <alignment horizontal="left" vertical="top" wrapText="1"/>
    </xf>
    <xf numFmtId="0" fontId="15" fillId="7" borderId="33" xfId="4" applyFont="1" applyFill="1" applyBorder="1" applyAlignment="1">
      <alignment horizontal="left" vertical="top" wrapText="1"/>
    </xf>
    <xf numFmtId="0" fontId="15" fillId="7" borderId="34" xfId="4" applyFont="1" applyFill="1" applyBorder="1" applyAlignment="1">
      <alignment horizontal="left" vertical="top" wrapText="1"/>
    </xf>
    <xf numFmtId="0" fontId="1" fillId="0" borderId="24" xfId="1" applyBorder="1" applyAlignment="1">
      <alignment horizontal="center"/>
    </xf>
    <xf numFmtId="0" fontId="0" fillId="0" borderId="8" xfId="0"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10" xfId="0" applyFont="1" applyBorder="1" applyAlignment="1">
      <alignment horizontal="center" vertical="center"/>
    </xf>
    <xf numFmtId="0" fontId="1" fillId="0" borderId="8" xfId="0" applyFont="1" applyBorder="1" applyAlignment="1">
      <alignment horizontal="left" vertical="center"/>
    </xf>
    <xf numFmtId="0" fontId="0" fillId="0" borderId="8" xfId="0" applyBorder="1" applyAlignment="1">
      <alignment horizontal="left" vertical="center"/>
    </xf>
    <xf numFmtId="0" fontId="26" fillId="7" borderId="0" xfId="0" applyFont="1" applyFill="1" applyAlignment="1">
      <alignment horizontal="center" vertical="center"/>
    </xf>
    <xf numFmtId="0" fontId="28" fillId="12" borderId="40" xfId="0" applyFont="1" applyFill="1" applyBorder="1" applyAlignment="1">
      <alignment horizontal="center" vertical="center" wrapText="1"/>
    </xf>
    <xf numFmtId="0" fontId="28" fillId="12" borderId="41" xfId="0" applyFont="1" applyFill="1" applyBorder="1" applyAlignment="1">
      <alignment horizontal="center" vertical="center" wrapText="1"/>
    </xf>
    <xf numFmtId="0" fontId="28" fillId="12" borderId="8" xfId="0" applyFont="1" applyFill="1" applyBorder="1" applyAlignment="1">
      <alignment horizontal="center" vertical="center" wrapText="1"/>
    </xf>
    <xf numFmtId="9" fontId="39" fillId="10" borderId="8" xfId="0" applyNumberFormat="1" applyFont="1" applyFill="1" applyBorder="1" applyAlignment="1">
      <alignment horizontal="center" vertical="center"/>
    </xf>
    <xf numFmtId="9" fontId="39" fillId="10" borderId="40" xfId="0" applyNumberFormat="1" applyFont="1" applyFill="1" applyBorder="1" applyAlignment="1">
      <alignment horizontal="center" vertical="center"/>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37" fillId="0" borderId="8" xfId="1" applyFont="1" applyBorder="1" applyAlignment="1">
      <alignment horizontal="center" vertical="center" wrapText="1"/>
    </xf>
    <xf numFmtId="9" fontId="39" fillId="10" borderId="8" xfId="8" applyFont="1" applyFill="1" applyBorder="1" applyAlignment="1" applyProtection="1">
      <alignment horizontal="center" vertical="center"/>
    </xf>
    <xf numFmtId="9" fontId="39" fillId="10" borderId="40" xfId="8" applyFont="1" applyFill="1" applyBorder="1" applyAlignment="1" applyProtection="1">
      <alignment horizontal="center" vertical="center"/>
    </xf>
    <xf numFmtId="0" fontId="37" fillId="0" borderId="43" xfId="0" applyFont="1" applyBorder="1" applyAlignment="1" applyProtection="1">
      <alignment horizontal="justify" vertical="center" wrapText="1"/>
      <protection locked="0"/>
    </xf>
    <xf numFmtId="0" fontId="37" fillId="0" borderId="33" xfId="0" applyFont="1" applyBorder="1" applyAlignment="1" applyProtection="1">
      <alignment horizontal="justify" vertical="center" wrapText="1"/>
      <protection locked="0"/>
    </xf>
    <xf numFmtId="0" fontId="37" fillId="0" borderId="34" xfId="0" applyFont="1" applyBorder="1" applyAlignment="1" applyProtection="1">
      <alignment horizontal="justify" vertical="center" wrapText="1"/>
      <protection locked="0"/>
    </xf>
    <xf numFmtId="0" fontId="37" fillId="0" borderId="44" xfId="0" applyFont="1" applyBorder="1" applyAlignment="1" applyProtection="1">
      <alignment horizontal="justify" vertical="center" wrapText="1"/>
      <protection locked="0"/>
    </xf>
    <xf numFmtId="0" fontId="37" fillId="0" borderId="45" xfId="0" applyFont="1" applyBorder="1" applyAlignment="1" applyProtection="1">
      <alignment horizontal="justify" vertical="center" wrapText="1"/>
      <protection locked="0"/>
    </xf>
    <xf numFmtId="0" fontId="37" fillId="0" borderId="46" xfId="0" applyFont="1" applyBorder="1" applyAlignment="1" applyProtection="1">
      <alignment horizontal="justify" vertical="center" wrapText="1"/>
      <protection locked="0"/>
    </xf>
    <xf numFmtId="0" fontId="42" fillId="13" borderId="2" xfId="0" applyFont="1" applyFill="1" applyBorder="1" applyAlignment="1">
      <alignment horizontal="center" vertical="center" wrapText="1"/>
    </xf>
    <xf numFmtId="0" fontId="42" fillId="13" borderId="42" xfId="0" applyFont="1" applyFill="1" applyBorder="1" applyAlignment="1">
      <alignment horizontal="center" vertical="center" wrapText="1"/>
    </xf>
    <xf numFmtId="9" fontId="39" fillId="13" borderId="8" xfId="0" applyNumberFormat="1" applyFont="1" applyFill="1" applyBorder="1" applyAlignment="1">
      <alignment horizontal="center" vertical="center"/>
    </xf>
    <xf numFmtId="9" fontId="39" fillId="13" borderId="40" xfId="0" applyNumberFormat="1" applyFont="1" applyFill="1" applyBorder="1" applyAlignment="1">
      <alignment horizontal="center" vertical="center"/>
    </xf>
    <xf numFmtId="0" fontId="44" fillId="0" borderId="43" xfId="0" applyFont="1" applyBorder="1" applyAlignment="1" applyProtection="1">
      <alignment horizontal="justify" vertical="center" wrapText="1"/>
      <protection locked="0"/>
    </xf>
    <xf numFmtId="0" fontId="44" fillId="0" borderId="33" xfId="0" applyFont="1" applyBorder="1" applyAlignment="1" applyProtection="1">
      <alignment horizontal="justify" vertical="center" wrapText="1"/>
      <protection locked="0"/>
    </xf>
    <xf numFmtId="0" fontId="44" fillId="0" borderId="34" xfId="0" applyFont="1" applyBorder="1" applyAlignment="1" applyProtection="1">
      <alignment horizontal="justify" vertical="center" wrapText="1"/>
      <protection locked="0"/>
    </xf>
    <xf numFmtId="0" fontId="44" fillId="0" borderId="44" xfId="0" applyFont="1" applyBorder="1" applyAlignment="1" applyProtection="1">
      <alignment horizontal="justify" vertical="center" wrapText="1"/>
      <protection locked="0"/>
    </xf>
    <xf numFmtId="0" fontId="44" fillId="0" borderId="45" xfId="0" applyFont="1" applyBorder="1" applyAlignment="1" applyProtection="1">
      <alignment horizontal="justify" vertical="center" wrapText="1"/>
      <protection locked="0"/>
    </xf>
    <xf numFmtId="0" fontId="44" fillId="0" borderId="46" xfId="0" applyFont="1" applyBorder="1" applyAlignment="1" applyProtection="1">
      <alignment horizontal="justify" vertical="center" wrapText="1"/>
      <protection locked="0"/>
    </xf>
    <xf numFmtId="0" fontId="37" fillId="0" borderId="47" xfId="1" applyFont="1" applyBorder="1" applyAlignment="1">
      <alignment horizontal="center" vertical="center" wrapText="1"/>
    </xf>
    <xf numFmtId="9" fontId="39" fillId="10" borderId="47" xfId="0" applyNumberFormat="1" applyFont="1" applyFill="1" applyBorder="1" applyAlignment="1">
      <alignment horizontal="center" vertical="center"/>
    </xf>
    <xf numFmtId="0" fontId="37" fillId="0" borderId="38" xfId="0" applyFont="1" applyBorder="1" applyAlignment="1" applyProtection="1">
      <alignment horizontal="justify" vertical="center" wrapText="1"/>
      <protection locked="0"/>
    </xf>
    <xf numFmtId="0" fontId="37" fillId="0" borderId="39" xfId="0" applyFont="1" applyBorder="1" applyAlignment="1" applyProtection="1">
      <alignment horizontal="justify" vertical="center" wrapText="1"/>
      <protection locked="0"/>
    </xf>
    <xf numFmtId="0" fontId="37" fillId="0" borderId="10" xfId="0" applyFont="1" applyBorder="1" applyAlignment="1" applyProtection="1">
      <alignment horizontal="justify" vertical="center" wrapText="1"/>
      <protection locked="0"/>
    </xf>
    <xf numFmtId="0" fontId="39" fillId="0" borderId="24" xfId="4" applyFont="1" applyBorder="1" applyAlignment="1">
      <alignment horizontal="center" vertical="center" wrapText="1"/>
    </xf>
    <xf numFmtId="0" fontId="39" fillId="0" borderId="25" xfId="4" applyFont="1" applyBorder="1" applyAlignment="1">
      <alignment horizontal="center" vertical="center" wrapText="1"/>
    </xf>
    <xf numFmtId="0" fontId="52" fillId="2" borderId="16" xfId="1" applyFont="1" applyFill="1" applyBorder="1" applyAlignment="1">
      <alignment horizontal="center" vertical="center"/>
    </xf>
    <xf numFmtId="0" fontId="52" fillId="2" borderId="17" xfId="1" applyFont="1" applyFill="1" applyBorder="1" applyAlignment="1">
      <alignment horizontal="center" vertical="center"/>
    </xf>
    <xf numFmtId="0" fontId="52" fillId="2" borderId="18" xfId="1" applyFont="1" applyFill="1" applyBorder="1" applyAlignment="1">
      <alignment horizontal="center" vertical="center"/>
    </xf>
    <xf numFmtId="0" fontId="52" fillId="2" borderId="26" xfId="1" applyFont="1" applyFill="1" applyBorder="1" applyAlignment="1">
      <alignment horizontal="center" vertical="center"/>
    </xf>
    <xf numFmtId="0" fontId="52" fillId="2" borderId="0" xfId="1" applyFont="1" applyFill="1" applyAlignment="1">
      <alignment horizontal="center" vertical="center"/>
    </xf>
    <xf numFmtId="0" fontId="52" fillId="2" borderId="27" xfId="1" applyFont="1" applyFill="1" applyBorder="1" applyAlignment="1">
      <alignment horizontal="center" vertical="center"/>
    </xf>
    <xf numFmtId="0" fontId="52" fillId="2" borderId="19" xfId="1" applyFont="1" applyFill="1" applyBorder="1" applyAlignment="1">
      <alignment horizontal="center" vertical="center"/>
    </xf>
    <xf numFmtId="0" fontId="52" fillId="2" borderId="20" xfId="1" applyFont="1" applyFill="1" applyBorder="1" applyAlignment="1">
      <alignment horizontal="center" vertical="center"/>
    </xf>
    <xf numFmtId="0" fontId="52" fillId="2" borderId="21" xfId="1" applyFont="1" applyFill="1" applyBorder="1" applyAlignment="1">
      <alignment horizontal="center" vertical="center"/>
    </xf>
    <xf numFmtId="0" fontId="50" fillId="12" borderId="28" xfId="1" applyFont="1" applyFill="1" applyBorder="1" applyAlignment="1">
      <alignment horizontal="left" vertical="center" wrapText="1"/>
    </xf>
    <xf numFmtId="0" fontId="50" fillId="12" borderId="31" xfId="1" applyFont="1" applyFill="1" applyBorder="1" applyAlignment="1">
      <alignment horizontal="left" vertical="center" wrapText="1"/>
    </xf>
    <xf numFmtId="0" fontId="50" fillId="12" borderId="30" xfId="1" applyFont="1" applyFill="1" applyBorder="1" applyAlignment="1">
      <alignment horizontal="left" vertical="center" wrapText="1"/>
    </xf>
    <xf numFmtId="0" fontId="39" fillId="7" borderId="16" xfId="4" applyFont="1" applyFill="1" applyBorder="1" applyAlignment="1">
      <alignment horizontal="left" vertical="top" wrapText="1"/>
    </xf>
    <xf numFmtId="0" fontId="39" fillId="7" borderId="17" xfId="4" applyFont="1" applyFill="1" applyBorder="1" applyAlignment="1">
      <alignment horizontal="left" vertical="top" wrapText="1"/>
    </xf>
    <xf numFmtId="0" fontId="39" fillId="7" borderId="18" xfId="4" applyFont="1" applyFill="1" applyBorder="1" applyAlignment="1">
      <alignment horizontal="left" vertical="top" wrapText="1"/>
    </xf>
    <xf numFmtId="0" fontId="39" fillId="0" borderId="26" xfId="4" applyFont="1" applyBorder="1" applyAlignment="1" applyProtection="1">
      <alignment horizontal="justify" vertical="center" wrapText="1"/>
      <protection locked="0"/>
    </xf>
    <xf numFmtId="0" fontId="39" fillId="0" borderId="0" xfId="4" applyFont="1" applyAlignment="1" applyProtection="1">
      <alignment horizontal="justify" vertical="center" wrapText="1"/>
      <protection locked="0"/>
    </xf>
    <xf numFmtId="0" fontId="39" fillId="0" borderId="27" xfId="4" applyFont="1" applyBorder="1" applyAlignment="1" applyProtection="1">
      <alignment horizontal="justify" vertical="center" wrapText="1"/>
      <protection locked="0"/>
    </xf>
    <xf numFmtId="0" fontId="39" fillId="7" borderId="32" xfId="4" applyFont="1" applyFill="1" applyBorder="1" applyAlignment="1">
      <alignment horizontal="left" vertical="top" wrapText="1"/>
    </xf>
    <xf numFmtId="0" fontId="39" fillId="7" borderId="33" xfId="4" applyFont="1" applyFill="1" applyBorder="1" applyAlignment="1">
      <alignment horizontal="left" vertical="top" wrapText="1"/>
    </xf>
    <xf numFmtId="0" fontId="39" fillId="7" borderId="34" xfId="4" applyFont="1" applyFill="1" applyBorder="1" applyAlignment="1">
      <alignment horizontal="left" vertical="top" wrapText="1"/>
    </xf>
    <xf numFmtId="0" fontId="50" fillId="12" borderId="23" xfId="1" applyFont="1" applyFill="1" applyBorder="1" applyAlignment="1">
      <alignment horizontal="center"/>
    </xf>
    <xf numFmtId="0" fontId="50" fillId="12" borderId="24" xfId="1" applyFont="1" applyFill="1" applyBorder="1" applyAlignment="1">
      <alignment horizontal="center"/>
    </xf>
    <xf numFmtId="0" fontId="50" fillId="12" borderId="25" xfId="1" applyFont="1" applyFill="1" applyBorder="1" applyAlignment="1">
      <alignment horizontal="center"/>
    </xf>
    <xf numFmtId="0" fontId="50" fillId="12" borderId="28" xfId="4" applyFont="1" applyFill="1" applyBorder="1" applyAlignment="1">
      <alignment horizontal="left" vertical="center" wrapText="1"/>
    </xf>
    <xf numFmtId="0" fontId="50" fillId="12" borderId="30" xfId="4" applyFont="1" applyFill="1" applyBorder="1" applyAlignment="1">
      <alignment horizontal="left" vertical="center" wrapText="1"/>
    </xf>
    <xf numFmtId="0" fontId="39" fillId="0" borderId="19" xfId="4" applyFont="1" applyBorder="1" applyAlignment="1" applyProtection="1">
      <alignment horizontal="justify" vertical="center" wrapText="1"/>
      <protection locked="0"/>
    </xf>
    <xf numFmtId="0" fontId="39" fillId="0" borderId="20" xfId="4" applyFont="1" applyBorder="1" applyAlignment="1" applyProtection="1">
      <alignment horizontal="justify" vertical="center" wrapText="1"/>
      <protection locked="0"/>
    </xf>
    <xf numFmtId="0" fontId="39" fillId="0" borderId="21" xfId="4" applyFont="1" applyBorder="1" applyAlignment="1" applyProtection="1">
      <alignment horizontal="justify" vertical="center" wrapText="1"/>
      <protection locked="0"/>
    </xf>
    <xf numFmtId="0" fontId="39" fillId="2" borderId="23" xfId="4" applyFont="1" applyFill="1" applyBorder="1" applyAlignment="1">
      <alignment horizontal="center" vertical="center"/>
    </xf>
    <xf numFmtId="0" fontId="39" fillId="2" borderId="24" xfId="4" applyFont="1" applyFill="1" applyBorder="1" applyAlignment="1">
      <alignment horizontal="center" vertical="center"/>
    </xf>
    <xf numFmtId="0" fontId="39" fillId="2" borderId="25" xfId="4" applyFont="1" applyFill="1" applyBorder="1" applyAlignment="1">
      <alignment horizontal="center" vertical="center"/>
    </xf>
    <xf numFmtId="0" fontId="37" fillId="0" borderId="24" xfId="1" applyFont="1" applyBorder="1" applyAlignment="1">
      <alignment horizontal="center"/>
    </xf>
    <xf numFmtId="0" fontId="38" fillId="2" borderId="3" xfId="1" applyFont="1" applyFill="1" applyBorder="1" applyAlignment="1">
      <alignment horizontal="center" vertical="center" wrapText="1"/>
    </xf>
    <xf numFmtId="0" fontId="38" fillId="2" borderId="4" xfId="1" applyFont="1" applyFill="1" applyBorder="1" applyAlignment="1">
      <alignment horizontal="center" vertical="center" wrapText="1"/>
    </xf>
    <xf numFmtId="0" fontId="38" fillId="2" borderId="13" xfId="1" applyFont="1" applyFill="1" applyBorder="1" applyAlignment="1">
      <alignment horizontal="center" vertical="center" wrapText="1"/>
    </xf>
    <xf numFmtId="0" fontId="38" fillId="2" borderId="14" xfId="1" applyFont="1" applyFill="1" applyBorder="1" applyAlignment="1">
      <alignment horizontal="center" vertical="center" wrapText="1"/>
    </xf>
    <xf numFmtId="0" fontId="50" fillId="2" borderId="16" xfId="4" applyFont="1" applyFill="1" applyBorder="1" applyAlignment="1">
      <alignment horizontal="center"/>
    </xf>
    <xf numFmtId="0" fontId="50" fillId="2" borderId="17" xfId="4" applyFont="1" applyFill="1" applyBorder="1" applyAlignment="1">
      <alignment horizontal="center"/>
    </xf>
    <xf numFmtId="0" fontId="50" fillId="2" borderId="18" xfId="4" applyFont="1" applyFill="1" applyBorder="1" applyAlignment="1">
      <alignment horizontal="center"/>
    </xf>
    <xf numFmtId="0" fontId="43" fillId="2" borderId="23" xfId="4" applyFont="1" applyFill="1" applyBorder="1" applyAlignment="1">
      <alignment horizontal="center"/>
    </xf>
    <xf numFmtId="0" fontId="43" fillId="2" borderId="24" xfId="4" applyFont="1" applyFill="1" applyBorder="1" applyAlignment="1">
      <alignment horizontal="center"/>
    </xf>
    <xf numFmtId="0" fontId="43" fillId="2" borderId="25" xfId="4" applyFont="1" applyFill="1" applyBorder="1" applyAlignment="1">
      <alignment horizontal="center"/>
    </xf>
    <xf numFmtId="0" fontId="50" fillId="12" borderId="2" xfId="1" applyFont="1" applyFill="1" applyBorder="1" applyAlignment="1">
      <alignment horizontal="center"/>
    </xf>
    <xf numFmtId="0" fontId="50" fillId="12" borderId="3" xfId="1" applyFont="1" applyFill="1" applyBorder="1" applyAlignment="1">
      <alignment horizontal="center"/>
    </xf>
    <xf numFmtId="0" fontId="50" fillId="12" borderId="4" xfId="1" applyFont="1" applyFill="1" applyBorder="1" applyAlignment="1">
      <alignment horizontal="center"/>
    </xf>
    <xf numFmtId="0" fontId="50" fillId="12" borderId="8" xfId="1" applyFont="1" applyFill="1" applyBorder="1" applyAlignment="1">
      <alignment horizontal="center"/>
    </xf>
    <xf numFmtId="0" fontId="50" fillId="12" borderId="9" xfId="1" applyFont="1" applyFill="1" applyBorder="1" applyAlignment="1">
      <alignment horizontal="center"/>
    </xf>
    <xf numFmtId="0" fontId="37" fillId="2" borderId="26" xfId="4" applyFont="1" applyFill="1" applyBorder="1" applyAlignment="1">
      <alignment horizontal="center"/>
    </xf>
    <xf numFmtId="0" fontId="37" fillId="2" borderId="0" xfId="4" applyFont="1" applyFill="1" applyAlignment="1">
      <alignment horizontal="center"/>
    </xf>
    <xf numFmtId="0" fontId="37" fillId="2" borderId="27" xfId="4" applyFont="1" applyFill="1" applyBorder="1" applyAlignment="1">
      <alignment horizontal="center"/>
    </xf>
    <xf numFmtId="0" fontId="43" fillId="2" borderId="23" xfId="4" applyFont="1" applyFill="1" applyBorder="1" applyAlignment="1">
      <alignment horizontal="center" wrapText="1"/>
    </xf>
    <xf numFmtId="0" fontId="38" fillId="2" borderId="23" xfId="1" applyFont="1" applyFill="1" applyBorder="1" applyAlignment="1">
      <alignment horizontal="justify" vertical="center" wrapText="1"/>
    </xf>
    <xf numFmtId="0" fontId="38" fillId="2" borderId="24" xfId="1" applyFont="1" applyFill="1" applyBorder="1" applyAlignment="1">
      <alignment horizontal="justify" vertical="center" wrapText="1"/>
    </xf>
    <xf numFmtId="0" fontId="38" fillId="2" borderId="25" xfId="1" applyFont="1" applyFill="1" applyBorder="1" applyAlignment="1">
      <alignment horizontal="justify" vertical="center" wrapText="1"/>
    </xf>
    <xf numFmtId="0" fontId="50" fillId="2" borderId="23" xfId="1" applyFont="1" applyFill="1" applyBorder="1" applyAlignment="1">
      <alignment horizontal="center"/>
    </xf>
    <xf numFmtId="0" fontId="50" fillId="2" borderId="24" xfId="1" applyFont="1" applyFill="1" applyBorder="1" applyAlignment="1">
      <alignment horizontal="center"/>
    </xf>
    <xf numFmtId="0" fontId="50" fillId="2" borderId="25" xfId="1" applyFont="1" applyFill="1" applyBorder="1" applyAlignment="1">
      <alignment horizontal="center"/>
    </xf>
    <xf numFmtId="9" fontId="43" fillId="2" borderId="23" xfId="1" applyNumberFormat="1" applyFont="1" applyFill="1" applyBorder="1" applyAlignment="1">
      <alignment horizontal="center" wrapText="1"/>
    </xf>
    <xf numFmtId="0" fontId="43" fillId="2" borderId="24" xfId="1" applyFont="1" applyFill="1" applyBorder="1" applyAlignment="1">
      <alignment horizontal="center" wrapText="1"/>
    </xf>
    <xf numFmtId="0" fontId="43" fillId="2" borderId="25" xfId="1" applyFont="1" applyFill="1" applyBorder="1" applyAlignment="1">
      <alignment horizontal="center" wrapText="1"/>
    </xf>
    <xf numFmtId="0" fontId="50" fillId="0" borderId="26" xfId="1" applyFont="1" applyBorder="1" applyAlignment="1">
      <alignment horizontal="center"/>
    </xf>
    <xf numFmtId="0" fontId="50" fillId="0" borderId="0" xfId="1" applyFont="1" applyAlignment="1">
      <alignment horizontal="center"/>
    </xf>
    <xf numFmtId="0" fontId="50" fillId="0" borderId="27" xfId="1" applyFont="1" applyBorder="1" applyAlignment="1">
      <alignment horizontal="center"/>
    </xf>
    <xf numFmtId="0" fontId="43" fillId="2" borderId="23" xfId="1" applyFont="1" applyFill="1" applyBorder="1" applyAlignment="1">
      <alignment horizontal="center" wrapText="1"/>
    </xf>
    <xf numFmtId="0" fontId="50" fillId="0" borderId="16" xfId="4" applyFont="1" applyBorder="1" applyAlignment="1">
      <alignment horizontal="center"/>
    </xf>
    <xf numFmtId="0" fontId="50" fillId="0" borderId="17" xfId="4" applyFont="1" applyBorder="1" applyAlignment="1">
      <alignment horizontal="center"/>
    </xf>
    <xf numFmtId="0" fontId="50" fillId="0" borderId="18" xfId="4" applyFont="1" applyBorder="1" applyAlignment="1">
      <alignment horizontal="center"/>
    </xf>
    <xf numFmtId="0" fontId="50" fillId="2" borderId="23" xfId="4" applyFont="1" applyFill="1" applyBorder="1" applyAlignment="1">
      <alignment horizontal="center"/>
    </xf>
    <xf numFmtId="0" fontId="50" fillId="2" borderId="24" xfId="4" applyFont="1" applyFill="1" applyBorder="1" applyAlignment="1">
      <alignment horizontal="center"/>
    </xf>
    <xf numFmtId="0" fontId="50" fillId="2" borderId="25" xfId="4" applyFont="1" applyFill="1" applyBorder="1" applyAlignment="1">
      <alignment horizontal="center"/>
    </xf>
    <xf numFmtId="0" fontId="43" fillId="4" borderId="23" xfId="1" applyFont="1" applyFill="1" applyBorder="1" applyAlignment="1">
      <alignment horizontal="center" wrapText="1"/>
    </xf>
    <xf numFmtId="0" fontId="43" fillId="4" borderId="25" xfId="1" applyFont="1" applyFill="1" applyBorder="1" applyAlignment="1">
      <alignment horizontal="center" wrapText="1"/>
    </xf>
    <xf numFmtId="0" fontId="43" fillId="2" borderId="23" xfId="1" applyFont="1" applyFill="1" applyBorder="1" applyAlignment="1">
      <alignment horizontal="center"/>
    </xf>
    <xf numFmtId="0" fontId="43" fillId="2" borderId="24" xfId="1" applyFont="1" applyFill="1" applyBorder="1" applyAlignment="1">
      <alignment horizontal="center"/>
    </xf>
    <xf numFmtId="0" fontId="43" fillId="2" borderId="25" xfId="1" applyFont="1" applyFill="1" applyBorder="1" applyAlignment="1">
      <alignment horizontal="center"/>
    </xf>
    <xf numFmtId="0" fontId="58" fillId="0" borderId="23" xfId="1" applyFont="1" applyBorder="1" applyAlignment="1">
      <alignment horizontal="center" vertical="center" wrapText="1"/>
    </xf>
    <xf numFmtId="0" fontId="58" fillId="0" borderId="24" xfId="1" applyFont="1" applyBorder="1" applyAlignment="1">
      <alignment horizontal="center" vertical="center" wrapText="1"/>
    </xf>
    <xf numFmtId="0" fontId="58" fillId="0" borderId="25" xfId="1" applyFont="1" applyBorder="1" applyAlignment="1">
      <alignment horizontal="center" vertical="center" wrapText="1"/>
    </xf>
    <xf numFmtId="0" fontId="50" fillId="0" borderId="17" xfId="1" applyFont="1" applyBorder="1" applyAlignment="1">
      <alignment horizontal="center"/>
    </xf>
    <xf numFmtId="0" fontId="50" fillId="0" borderId="23" xfId="1" applyFont="1" applyBorder="1" applyAlignment="1">
      <alignment horizontal="center"/>
    </xf>
    <xf numFmtId="0" fontId="50" fillId="0" borderId="24" xfId="1" applyFont="1" applyBorder="1" applyAlignment="1">
      <alignment horizontal="center"/>
    </xf>
    <xf numFmtId="0" fontId="50" fillId="0" borderId="25" xfId="1" applyFont="1" applyBorder="1" applyAlignment="1">
      <alignment horizontal="center"/>
    </xf>
    <xf numFmtId="0" fontId="58" fillId="2" borderId="24" xfId="4" applyFont="1" applyFill="1" applyBorder="1" applyAlignment="1">
      <alignment horizontal="center" vertical="center"/>
    </xf>
    <xf numFmtId="0" fontId="58" fillId="2" borderId="25" xfId="4" applyFont="1" applyFill="1" applyBorder="1" applyAlignment="1">
      <alignment horizontal="center" vertical="center"/>
    </xf>
    <xf numFmtId="0" fontId="60" fillId="0" borderId="23" xfId="4" applyFont="1" applyBorder="1" applyAlignment="1">
      <alignment horizontal="center" vertical="center" wrapText="1"/>
    </xf>
    <xf numFmtId="0" fontId="60" fillId="0" borderId="24" xfId="4" applyFont="1" applyBorder="1" applyAlignment="1">
      <alignment horizontal="center" vertical="center"/>
    </xf>
    <xf numFmtId="0" fontId="60" fillId="0" borderId="25" xfId="4" applyFont="1" applyBorder="1" applyAlignment="1">
      <alignment horizontal="center" vertical="center"/>
    </xf>
    <xf numFmtId="0" fontId="60" fillId="0" borderId="23" xfId="1" applyFont="1" applyBorder="1" applyAlignment="1">
      <alignment horizontal="center" vertical="center" wrapText="1"/>
    </xf>
    <xf numFmtId="0" fontId="60" fillId="0" borderId="24" xfId="1" applyFont="1" applyBorder="1" applyAlignment="1">
      <alignment horizontal="center" vertical="center"/>
    </xf>
    <xf numFmtId="0" fontId="60" fillId="0" borderId="25" xfId="1" applyFont="1" applyBorder="1" applyAlignment="1">
      <alignment horizontal="center" vertical="center"/>
    </xf>
    <xf numFmtId="0" fontId="38" fillId="2" borderId="23" xfId="4" applyFont="1" applyFill="1" applyBorder="1" applyAlignment="1">
      <alignment horizontal="center" vertical="center" wrapText="1"/>
    </xf>
    <xf numFmtId="0" fontId="38" fillId="2" borderId="24" xfId="4" applyFont="1" applyFill="1" applyBorder="1" applyAlignment="1">
      <alignment horizontal="center" vertical="center"/>
    </xf>
    <xf numFmtId="0" fontId="38" fillId="2" borderId="25" xfId="4" applyFont="1" applyFill="1" applyBorder="1" applyAlignment="1">
      <alignment horizontal="center" vertical="center"/>
    </xf>
    <xf numFmtId="0" fontId="49" fillId="12" borderId="16" xfId="1" applyFont="1" applyFill="1" applyBorder="1" applyAlignment="1">
      <alignment horizontal="center" vertical="center" wrapText="1"/>
    </xf>
    <xf numFmtId="0" fontId="49" fillId="12" borderId="17" xfId="1" applyFont="1" applyFill="1" applyBorder="1" applyAlignment="1">
      <alignment horizontal="center" vertical="center" wrapText="1"/>
    </xf>
    <xf numFmtId="0" fontId="49" fillId="12" borderId="18" xfId="1" applyFont="1" applyFill="1" applyBorder="1" applyAlignment="1">
      <alignment horizontal="center" vertical="center" wrapText="1"/>
    </xf>
    <xf numFmtId="0" fontId="49" fillId="12" borderId="19" xfId="1" applyFont="1" applyFill="1" applyBorder="1" applyAlignment="1">
      <alignment horizontal="center" vertical="center" wrapText="1"/>
    </xf>
    <xf numFmtId="0" fontId="49" fillId="12" borderId="20" xfId="1" applyFont="1" applyFill="1" applyBorder="1" applyAlignment="1">
      <alignment horizontal="center" vertical="center" wrapText="1"/>
    </xf>
    <xf numFmtId="0" fontId="49" fillId="12" borderId="21" xfId="1" applyFont="1" applyFill="1" applyBorder="1" applyAlignment="1">
      <alignment horizontal="center" vertical="center" wrapText="1"/>
    </xf>
    <xf numFmtId="0" fontId="50" fillId="2" borderId="0" xfId="1" applyFont="1" applyFill="1" applyAlignment="1">
      <alignment horizontal="center" vertical="center" wrapText="1"/>
    </xf>
    <xf numFmtId="0" fontId="58" fillId="0" borderId="23" xfId="4" applyFont="1" applyBorder="1" applyAlignment="1">
      <alignment horizontal="center" vertical="distributed"/>
    </xf>
    <xf numFmtId="0" fontId="58" fillId="0" borderId="24" xfId="4" applyFont="1" applyBorder="1" applyAlignment="1">
      <alignment horizontal="center" vertical="distributed"/>
    </xf>
    <xf numFmtId="0" fontId="58" fillId="0" borderId="25" xfId="4" applyFont="1" applyBorder="1" applyAlignment="1">
      <alignment horizontal="center" vertical="distributed"/>
    </xf>
    <xf numFmtId="0" fontId="45" fillId="0" borderId="1" xfId="1" applyFont="1" applyBorder="1" applyAlignment="1">
      <alignment horizontal="center" vertical="center"/>
    </xf>
    <xf numFmtId="0" fontId="45" fillId="0" borderId="6" xfId="1" applyFont="1" applyBorder="1" applyAlignment="1">
      <alignment horizontal="center" vertical="center"/>
    </xf>
    <xf numFmtId="0" fontId="45" fillId="0" borderId="11" xfId="1" applyFont="1" applyBorder="1" applyAlignment="1">
      <alignment horizontal="center" vertical="center"/>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46" fillId="0" borderId="4" xfId="1" applyFont="1" applyBorder="1" applyAlignment="1">
      <alignment horizontal="center" vertical="center"/>
    </xf>
    <xf numFmtId="0" fontId="47" fillId="0" borderId="5" xfId="1" applyFont="1" applyBorder="1" applyAlignment="1">
      <alignment vertical="center"/>
    </xf>
    <xf numFmtId="0" fontId="47" fillId="0" borderId="3" xfId="1" applyFont="1" applyBorder="1" applyAlignment="1">
      <alignment vertical="center"/>
    </xf>
    <xf numFmtId="0" fontId="47" fillId="0" borderId="4" xfId="1" applyFont="1" applyBorder="1" applyAlignment="1">
      <alignment vertical="center"/>
    </xf>
    <xf numFmtId="0" fontId="46" fillId="0" borderId="7" xfId="1" applyFont="1" applyBorder="1" applyAlignment="1">
      <alignment horizontal="center" vertical="center"/>
    </xf>
    <xf numFmtId="0" fontId="46" fillId="0" borderId="8" xfId="1" applyFont="1" applyBorder="1" applyAlignment="1">
      <alignment horizontal="center" vertical="center"/>
    </xf>
    <xf numFmtId="0" fontId="46" fillId="0" borderId="9" xfId="1" applyFont="1" applyBorder="1" applyAlignment="1">
      <alignment horizontal="center" vertical="center"/>
    </xf>
    <xf numFmtId="0" fontId="47" fillId="0" borderId="10" xfId="1" applyFont="1" applyBorder="1" applyAlignment="1">
      <alignment vertical="center"/>
    </xf>
    <xf numFmtId="0" fontId="47" fillId="0" borderId="8" xfId="1" applyFont="1" applyBorder="1" applyAlignment="1">
      <alignment vertical="center"/>
    </xf>
    <xf numFmtId="0" fontId="47" fillId="0" borderId="9" xfId="1" applyFont="1" applyBorder="1" applyAlignment="1">
      <alignment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46" fillId="0" borderId="14" xfId="1" applyFont="1" applyBorder="1" applyAlignment="1">
      <alignment horizontal="center" vertical="center"/>
    </xf>
    <xf numFmtId="0" fontId="47" fillId="0" borderId="15" xfId="1" applyFont="1" applyBorder="1" applyAlignment="1">
      <alignment vertical="center"/>
    </xf>
    <xf numFmtId="0" fontId="47" fillId="0" borderId="13" xfId="1" applyFont="1" applyBorder="1" applyAlignment="1">
      <alignment vertical="center"/>
    </xf>
    <xf numFmtId="0" fontId="47" fillId="0" borderId="14" xfId="1" applyFont="1" applyBorder="1" applyAlignment="1">
      <alignment vertical="center"/>
    </xf>
    <xf numFmtId="0" fontId="50" fillId="12" borderId="23" xfId="4" applyFont="1" applyFill="1" applyBorder="1" applyAlignment="1">
      <alignment horizontal="center" vertical="distributed"/>
    </xf>
    <xf numFmtId="0" fontId="50" fillId="12" borderId="24" xfId="4" applyFont="1" applyFill="1" applyBorder="1" applyAlignment="1">
      <alignment horizontal="center" vertical="distributed"/>
    </xf>
    <xf numFmtId="0" fontId="60" fillId="0" borderId="23" xfId="1" applyFont="1" applyBorder="1" applyAlignment="1">
      <alignment horizontal="center" vertical="center"/>
    </xf>
    <xf numFmtId="0" fontId="40" fillId="0" borderId="8" xfId="0" applyFont="1" applyBorder="1" applyAlignment="1">
      <alignment horizontal="center" vertical="center"/>
    </xf>
    <xf numFmtId="0" fontId="56" fillId="0" borderId="38" xfId="0" applyFont="1" applyBorder="1" applyAlignment="1">
      <alignment horizontal="center" vertical="center"/>
    </xf>
    <xf numFmtId="0" fontId="56" fillId="0" borderId="39" xfId="0" applyFont="1" applyBorder="1" applyAlignment="1">
      <alignment horizontal="center" vertical="center"/>
    </xf>
    <xf numFmtId="0" fontId="56" fillId="0" borderId="10" xfId="0" applyFont="1" applyBorder="1" applyAlignment="1">
      <alignment horizontal="center" vertical="center"/>
    </xf>
    <xf numFmtId="0" fontId="37" fillId="0" borderId="8" xfId="0" applyFont="1" applyBorder="1" applyAlignment="1">
      <alignment horizontal="left" vertical="center"/>
    </xf>
    <xf numFmtId="0" fontId="40" fillId="0" borderId="8" xfId="0" applyFont="1" applyBorder="1" applyAlignment="1">
      <alignment horizontal="left" vertical="center"/>
    </xf>
    <xf numFmtId="0" fontId="58" fillId="7" borderId="0" xfId="0" applyFont="1" applyFill="1" applyAlignment="1">
      <alignment horizontal="center" vertical="center"/>
    </xf>
    <xf numFmtId="0" fontId="59" fillId="12" borderId="40" xfId="0" applyFont="1" applyFill="1" applyBorder="1" applyAlignment="1">
      <alignment horizontal="center" vertical="center" wrapText="1"/>
    </xf>
    <xf numFmtId="0" fontId="59" fillId="12" borderId="41" xfId="0" applyFont="1" applyFill="1" applyBorder="1" applyAlignment="1">
      <alignment horizontal="center" vertical="center" wrapText="1"/>
    </xf>
    <xf numFmtId="0" fontId="59" fillId="12" borderId="8" xfId="0" applyFont="1" applyFill="1" applyBorder="1" applyAlignment="1">
      <alignment horizontal="center" vertical="center" wrapText="1"/>
    </xf>
    <xf numFmtId="0" fontId="38" fillId="0" borderId="2" xfId="0" applyFont="1" applyBorder="1" applyAlignment="1">
      <alignment horizontal="center" vertical="center" wrapText="1"/>
    </xf>
    <xf numFmtId="0" fontId="38" fillId="0" borderId="7" xfId="0" applyFont="1" applyBorder="1" applyAlignment="1">
      <alignment horizontal="center" vertical="center" wrapText="1"/>
    </xf>
    <xf numFmtId="0" fontId="8" fillId="2" borderId="23" xfId="9" applyFont="1" applyFill="1" applyBorder="1" applyAlignment="1">
      <alignment horizontal="center" vertical="center"/>
    </xf>
    <xf numFmtId="0" fontId="8" fillId="2" borderId="24" xfId="9" applyFont="1" applyFill="1" applyBorder="1" applyAlignment="1">
      <alignment horizontal="center" vertical="center"/>
    </xf>
    <xf numFmtId="0" fontId="8" fillId="2" borderId="25" xfId="9" applyFont="1" applyFill="1" applyBorder="1" applyAlignment="1">
      <alignment horizontal="center" vertical="center"/>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7" fillId="12" borderId="23" xfId="9" applyFont="1" applyFill="1" applyBorder="1" applyAlignment="1">
      <alignment horizontal="center"/>
    </xf>
    <xf numFmtId="0" fontId="7" fillId="12" borderId="24" xfId="9" applyFont="1" applyFill="1" applyBorder="1" applyAlignment="1">
      <alignment horizontal="center"/>
    </xf>
    <xf numFmtId="0" fontId="7" fillId="12" borderId="25" xfId="9" applyFont="1" applyFill="1" applyBorder="1" applyAlignment="1">
      <alignment horizontal="center"/>
    </xf>
    <xf numFmtId="0" fontId="7" fillId="12" borderId="23" xfId="9" applyFont="1" applyFill="1" applyBorder="1" applyAlignment="1">
      <alignment horizontal="center" vertical="center"/>
    </xf>
    <xf numFmtId="0" fontId="7" fillId="12" borderId="24" xfId="9" applyFont="1" applyFill="1" applyBorder="1" applyAlignment="1">
      <alignment horizontal="center" vertical="center"/>
    </xf>
    <xf numFmtId="0" fontId="7" fillId="12" borderId="25" xfId="9" applyFont="1" applyFill="1" applyBorder="1" applyAlignment="1">
      <alignment horizontal="center" vertical="center"/>
    </xf>
    <xf numFmtId="0" fontId="9" fillId="2" borderId="16" xfId="9" applyFont="1" applyFill="1" applyBorder="1" applyAlignment="1">
      <alignment horizontal="center" vertical="center"/>
    </xf>
    <xf numFmtId="0" fontId="9" fillId="2" borderId="17" xfId="9" applyFont="1" applyFill="1" applyBorder="1" applyAlignment="1">
      <alignment horizontal="center" vertical="center"/>
    </xf>
    <xf numFmtId="0" fontId="9" fillId="2" borderId="18" xfId="9" applyFont="1" applyFill="1" applyBorder="1" applyAlignment="1">
      <alignment horizontal="center" vertical="center"/>
    </xf>
    <xf numFmtId="0" fontId="9" fillId="2" borderId="26" xfId="9" applyFont="1" applyFill="1" applyBorder="1" applyAlignment="1">
      <alignment horizontal="center" vertical="center"/>
    </xf>
    <xf numFmtId="0" fontId="9" fillId="2" borderId="0" xfId="9" applyFont="1" applyFill="1" applyAlignment="1">
      <alignment horizontal="center" vertical="center"/>
    </xf>
    <xf numFmtId="0" fontId="9" fillId="2" borderId="27" xfId="9" applyFont="1" applyFill="1" applyBorder="1" applyAlignment="1">
      <alignment horizontal="center" vertical="center"/>
    </xf>
    <xf numFmtId="0" fontId="9" fillId="2" borderId="19" xfId="9" applyFont="1" applyFill="1" applyBorder="1" applyAlignment="1">
      <alignment horizontal="center" vertical="center"/>
    </xf>
    <xf numFmtId="0" fontId="9" fillId="2" borderId="20" xfId="9" applyFont="1" applyFill="1" applyBorder="1" applyAlignment="1">
      <alignment horizontal="center" vertical="center"/>
    </xf>
    <xf numFmtId="0" fontId="9" fillId="2" borderId="21" xfId="9" applyFont="1" applyFill="1" applyBorder="1" applyAlignment="1">
      <alignment horizontal="center" vertical="center"/>
    </xf>
    <xf numFmtId="0" fontId="1" fillId="0" borderId="0" xfId="9" applyFont="1" applyAlignment="1">
      <alignment horizontal="center"/>
    </xf>
    <xf numFmtId="0" fontId="7" fillId="12" borderId="28" xfId="9" applyFont="1" applyFill="1" applyBorder="1" applyAlignment="1">
      <alignment horizontal="left" vertical="center" wrapText="1"/>
    </xf>
    <xf numFmtId="0" fontId="7" fillId="12" borderId="31" xfId="9" applyFont="1" applyFill="1" applyBorder="1" applyAlignment="1">
      <alignment horizontal="left" vertical="center" wrapText="1"/>
    </xf>
    <xf numFmtId="0" fontId="8" fillId="7" borderId="16" xfId="1" applyFont="1" applyFill="1" applyBorder="1" applyAlignment="1">
      <alignment horizontal="left" vertical="top" wrapText="1"/>
    </xf>
    <xf numFmtId="0" fontId="8" fillId="7" borderId="17" xfId="1" applyFont="1" applyFill="1" applyBorder="1" applyAlignment="1">
      <alignment horizontal="left" vertical="top" wrapText="1"/>
    </xf>
    <xf numFmtId="0" fontId="8" fillId="7" borderId="18" xfId="1" applyFont="1" applyFill="1" applyBorder="1" applyAlignment="1">
      <alignment horizontal="left" vertical="top" wrapText="1"/>
    </xf>
    <xf numFmtId="0" fontId="1" fillId="0" borderId="26" xfId="1" applyBorder="1" applyAlignment="1" applyProtection="1">
      <alignment horizontal="justify" vertical="center" wrapText="1"/>
      <protection locked="0"/>
    </xf>
    <xf numFmtId="0" fontId="1" fillId="0" borderId="0" xfId="1" applyAlignment="1" applyProtection="1">
      <alignment horizontal="justify" vertical="center" wrapText="1"/>
      <protection locked="0"/>
    </xf>
    <xf numFmtId="0" fontId="1" fillId="0" borderId="27" xfId="1" applyBorder="1" applyAlignment="1" applyProtection="1">
      <alignment horizontal="justify" vertical="center" wrapText="1"/>
      <protection locked="0"/>
    </xf>
    <xf numFmtId="0" fontId="8" fillId="0" borderId="26" xfId="1" applyFont="1" applyBorder="1" applyAlignment="1" applyProtection="1">
      <alignment horizontal="justify" vertical="center" wrapText="1"/>
      <protection locked="0"/>
    </xf>
    <xf numFmtId="0" fontId="8" fillId="0" borderId="0" xfId="1" applyFont="1" applyAlignment="1" applyProtection="1">
      <alignment horizontal="justify" vertical="center" wrapText="1"/>
      <protection locked="0"/>
    </xf>
    <xf numFmtId="0" fontId="8" fillId="0" borderId="27" xfId="1" applyFont="1" applyBorder="1" applyAlignment="1" applyProtection="1">
      <alignment horizontal="justify" vertical="center" wrapText="1"/>
      <protection locked="0"/>
    </xf>
    <xf numFmtId="0" fontId="34" fillId="2" borderId="29" xfId="9" applyFont="1" applyFill="1" applyBorder="1" applyAlignment="1">
      <alignment horizontal="center" vertical="center" wrapText="1"/>
    </xf>
    <xf numFmtId="0" fontId="34" fillId="2" borderId="35" xfId="9" applyFont="1" applyFill="1" applyBorder="1" applyAlignment="1">
      <alignment horizontal="center" vertical="center" wrapText="1"/>
    </xf>
    <xf numFmtId="0" fontId="34" fillId="2" borderId="5" xfId="9" applyFont="1" applyFill="1" applyBorder="1" applyAlignment="1">
      <alignment horizontal="center" vertical="center" wrapText="1"/>
    </xf>
    <xf numFmtId="0" fontId="34" fillId="2" borderId="52" xfId="9" applyFont="1" applyFill="1" applyBorder="1" applyAlignment="1">
      <alignment horizontal="center" vertical="center" wrapText="1"/>
    </xf>
    <xf numFmtId="0" fontId="34" fillId="2" borderId="38" xfId="9" applyFont="1" applyFill="1" applyBorder="1" applyAlignment="1">
      <alignment horizontal="center" vertical="center" wrapText="1"/>
    </xf>
    <xf numFmtId="0" fontId="34" fillId="2" borderId="39" xfId="9" applyFont="1" applyFill="1" applyBorder="1" applyAlignment="1">
      <alignment horizontal="center" vertical="center" wrapText="1"/>
    </xf>
    <xf numFmtId="0" fontId="34" fillId="2" borderId="10" xfId="9" applyFont="1" applyFill="1" applyBorder="1" applyAlignment="1">
      <alignment horizontal="center" vertical="center" wrapText="1"/>
    </xf>
    <xf numFmtId="0" fontId="34" fillId="2" borderId="53" xfId="9" applyFont="1" applyFill="1" applyBorder="1" applyAlignment="1">
      <alignment horizontal="center" vertical="center" wrapText="1"/>
    </xf>
    <xf numFmtId="0" fontId="7" fillId="2" borderId="16" xfId="1" applyFont="1" applyFill="1" applyBorder="1" applyAlignment="1">
      <alignment horizontal="center"/>
    </xf>
    <xf numFmtId="0" fontId="7" fillId="2" borderId="17" xfId="1" applyFont="1" applyFill="1" applyBorder="1" applyAlignment="1">
      <alignment horizontal="center"/>
    </xf>
    <xf numFmtId="0" fontId="7" fillId="2" borderId="18" xfId="1" applyFont="1" applyFill="1" applyBorder="1" applyAlignment="1">
      <alignment horizontal="center"/>
    </xf>
    <xf numFmtId="0" fontId="8" fillId="2" borderId="23" xfId="1" applyFont="1" applyFill="1" applyBorder="1" applyAlignment="1">
      <alignment horizontal="center"/>
    </xf>
    <xf numFmtId="0" fontId="8" fillId="2" borderId="24" xfId="1" applyFont="1" applyFill="1" applyBorder="1" applyAlignment="1">
      <alignment horizontal="center"/>
    </xf>
    <xf numFmtId="0" fontId="8" fillId="2" borderId="25" xfId="1" applyFont="1" applyFill="1" applyBorder="1" applyAlignment="1">
      <alignment horizontal="center"/>
    </xf>
    <xf numFmtId="0" fontId="7" fillId="12" borderId="48" xfId="9" applyFont="1" applyFill="1" applyBorder="1" applyAlignment="1">
      <alignment horizontal="center"/>
    </xf>
    <xf numFmtId="0" fontId="7" fillId="12" borderId="49" xfId="9" applyFont="1" applyFill="1" applyBorder="1" applyAlignment="1">
      <alignment horizontal="center"/>
    </xf>
    <xf numFmtId="0" fontId="7" fillId="12" borderId="50" xfId="9" applyFont="1" applyFill="1" applyBorder="1" applyAlignment="1">
      <alignment horizontal="center"/>
    </xf>
    <xf numFmtId="0" fontId="7" fillId="12" borderId="51" xfId="9" applyFont="1" applyFill="1" applyBorder="1" applyAlignment="1">
      <alignment horizontal="center"/>
    </xf>
    <xf numFmtId="0" fontId="1" fillId="2" borderId="23" xfId="9" applyFont="1" applyFill="1" applyBorder="1" applyAlignment="1">
      <alignment horizontal="left" vertical="center" wrapText="1"/>
    </xf>
    <xf numFmtId="0" fontId="1" fillId="2" borderId="24" xfId="9" applyFont="1" applyFill="1" applyBorder="1" applyAlignment="1">
      <alignment horizontal="left" vertical="center"/>
    </xf>
    <xf numFmtId="0" fontId="1" fillId="2" borderId="25" xfId="9" applyFont="1" applyFill="1" applyBorder="1" applyAlignment="1">
      <alignment horizontal="left" vertical="center"/>
    </xf>
    <xf numFmtId="0" fontId="7" fillId="2" borderId="23" xfId="9" applyFont="1" applyFill="1" applyBorder="1" applyAlignment="1">
      <alignment horizontal="center"/>
    </xf>
    <xf numFmtId="0" fontId="7" fillId="2" borderId="24" xfId="9" applyFont="1" applyFill="1" applyBorder="1" applyAlignment="1">
      <alignment horizontal="center"/>
    </xf>
    <xf numFmtId="0" fontId="7" fillId="2" borderId="25" xfId="9" applyFont="1" applyFill="1" applyBorder="1" applyAlignment="1">
      <alignment horizontal="center"/>
    </xf>
    <xf numFmtId="9" fontId="8" fillId="2" borderId="23" xfId="9" applyNumberFormat="1" applyFont="1" applyFill="1" applyBorder="1" applyAlignment="1">
      <alignment horizontal="center" wrapText="1"/>
    </xf>
    <xf numFmtId="0" fontId="8" fillId="2" borderId="24" xfId="9" applyFont="1" applyFill="1" applyBorder="1" applyAlignment="1">
      <alignment horizontal="center" wrapText="1"/>
    </xf>
    <xf numFmtId="0" fontId="8" fillId="2" borderId="25" xfId="9" applyFont="1" applyFill="1" applyBorder="1" applyAlignment="1">
      <alignment horizontal="center" wrapText="1"/>
    </xf>
    <xf numFmtId="0" fontId="7" fillId="0" borderId="26" xfId="9" applyFont="1" applyBorder="1" applyAlignment="1">
      <alignment horizontal="center"/>
    </xf>
    <xf numFmtId="0" fontId="7" fillId="0" borderId="0" xfId="9" applyFont="1" applyAlignment="1">
      <alignment horizontal="center"/>
    </xf>
    <xf numFmtId="0" fontId="7" fillId="0" borderId="27" xfId="9" applyFont="1" applyBorder="1" applyAlignment="1">
      <alignment horizontal="center"/>
    </xf>
    <xf numFmtId="0" fontId="8" fillId="2" borderId="23" xfId="9" applyFont="1" applyFill="1" applyBorder="1" applyAlignment="1">
      <alignment horizontal="center" wrapText="1"/>
    </xf>
    <xf numFmtId="0" fontId="8" fillId="4" borderId="24" xfId="9" applyFont="1" applyFill="1" applyBorder="1" applyAlignment="1">
      <alignment horizontal="center" wrapText="1"/>
    </xf>
    <xf numFmtId="0" fontId="8" fillId="5" borderId="23" xfId="9" applyFont="1" applyFill="1" applyBorder="1" applyAlignment="1">
      <alignment horizontal="center" vertical="center" wrapText="1"/>
    </xf>
    <xf numFmtId="0" fontId="8" fillId="5" borderId="25" xfId="9" applyFont="1" applyFill="1" applyBorder="1" applyAlignment="1">
      <alignment horizontal="center" vertical="center" wrapText="1"/>
    </xf>
    <xf numFmtId="0" fontId="7" fillId="0" borderId="16" xfId="1" applyFont="1" applyBorder="1" applyAlignment="1">
      <alignment horizontal="center"/>
    </xf>
    <xf numFmtId="0" fontId="7" fillId="0" borderId="18" xfId="1" applyFont="1" applyBorder="1" applyAlignment="1">
      <alignment horizontal="center"/>
    </xf>
    <xf numFmtId="0" fontId="8" fillId="2" borderId="24" xfId="1" applyFont="1" applyFill="1" applyBorder="1" applyAlignment="1" applyProtection="1">
      <alignment horizontal="center"/>
      <protection locked="0"/>
    </xf>
    <xf numFmtId="0" fontId="8" fillId="2" borderId="25" xfId="1" applyFont="1" applyFill="1" applyBorder="1" applyAlignment="1" applyProtection="1">
      <alignment horizontal="center"/>
      <protection locked="0"/>
    </xf>
    <xf numFmtId="0" fontId="1" fillId="2" borderId="23" xfId="9" applyFont="1" applyFill="1" applyBorder="1" applyAlignment="1">
      <alignment horizontal="center" vertical="center"/>
    </xf>
    <xf numFmtId="0" fontId="1" fillId="2" borderId="24" xfId="9" applyFont="1" applyFill="1" applyBorder="1" applyAlignment="1">
      <alignment horizontal="center" vertical="center"/>
    </xf>
    <xf numFmtId="0" fontId="1" fillId="2" borderId="25" xfId="9" applyFont="1" applyFill="1" applyBorder="1" applyAlignment="1">
      <alignment horizontal="center" vertical="center"/>
    </xf>
    <xf numFmtId="0" fontId="1" fillId="2" borderId="23" xfId="9" applyFont="1" applyFill="1" applyBorder="1" applyAlignment="1">
      <alignment horizontal="center" vertical="center" wrapText="1"/>
    </xf>
    <xf numFmtId="0" fontId="1" fillId="2" borderId="24" xfId="9" applyFont="1" applyFill="1" applyBorder="1" applyAlignment="1">
      <alignment horizontal="center" vertical="center" wrapText="1"/>
    </xf>
    <xf numFmtId="0" fontId="1" fillId="2" borderId="25" xfId="9" applyFont="1" applyFill="1" applyBorder="1" applyAlignment="1">
      <alignment horizontal="center" vertical="center" wrapText="1"/>
    </xf>
    <xf numFmtId="0" fontId="8" fillId="0" borderId="23" xfId="9" applyFont="1" applyBorder="1" applyAlignment="1" applyProtection="1">
      <alignment horizontal="center" vertical="center" wrapText="1"/>
      <protection locked="0"/>
    </xf>
    <xf numFmtId="0" fontId="8" fillId="0" borderId="24" xfId="9" applyFont="1" applyBorder="1" applyAlignment="1" applyProtection="1">
      <alignment horizontal="center" vertical="center" wrapText="1"/>
      <protection locked="0"/>
    </xf>
    <xf numFmtId="0" fontId="8" fillId="0" borderId="25" xfId="9" applyFont="1" applyBorder="1" applyAlignment="1" applyProtection="1">
      <alignment horizontal="center" vertical="center" wrapText="1"/>
      <protection locked="0"/>
    </xf>
    <xf numFmtId="0" fontId="7" fillId="0" borderId="17" xfId="9" applyFont="1" applyBorder="1" applyAlignment="1">
      <alignment horizontal="center"/>
    </xf>
    <xf numFmtId="0" fontId="7" fillId="0" borderId="23" xfId="9" applyFont="1" applyBorder="1" applyAlignment="1">
      <alignment horizontal="center"/>
    </xf>
    <xf numFmtId="0" fontId="7" fillId="0" borderId="24" xfId="9" applyFont="1" applyBorder="1" applyAlignment="1">
      <alignment horizontal="center"/>
    </xf>
    <xf numFmtId="0" fontId="7" fillId="0" borderId="25" xfId="9" applyFont="1" applyBorder="1" applyAlignment="1">
      <alignment horizontal="center"/>
    </xf>
    <xf numFmtId="0" fontId="1" fillId="2" borderId="26" xfId="1" applyFill="1" applyBorder="1" applyAlignment="1">
      <alignment horizontal="center"/>
    </xf>
    <xf numFmtId="0" fontId="1" fillId="2" borderId="0" xfId="1" applyFill="1" applyAlignment="1">
      <alignment horizontal="center"/>
    </xf>
    <xf numFmtId="0" fontId="1" fillId="2" borderId="27" xfId="1" applyFill="1" applyBorder="1" applyAlignment="1">
      <alignment horizontal="center"/>
    </xf>
    <xf numFmtId="0" fontId="2" fillId="0" borderId="1" xfId="9" applyFont="1" applyBorder="1" applyAlignment="1">
      <alignment horizontal="center" vertical="center"/>
    </xf>
    <xf numFmtId="0" fontId="2" fillId="0" borderId="6" xfId="9" applyFont="1" applyBorder="1" applyAlignment="1">
      <alignment horizontal="center" vertical="center"/>
    </xf>
    <xf numFmtId="0" fontId="2" fillId="0" borderId="11" xfId="9" applyFont="1" applyBorder="1" applyAlignment="1">
      <alignment horizontal="center" vertical="center"/>
    </xf>
    <xf numFmtId="0" fontId="3" fillId="0" borderId="2" xfId="9" applyFont="1" applyBorder="1" applyAlignment="1">
      <alignment horizontal="center" vertical="center"/>
    </xf>
    <xf numFmtId="0" fontId="3" fillId="0" borderId="3" xfId="9" applyFont="1" applyBorder="1" applyAlignment="1">
      <alignment horizontal="center" vertical="center"/>
    </xf>
    <xf numFmtId="0" fontId="3" fillId="0" borderId="4" xfId="9" applyFont="1" applyBorder="1" applyAlignment="1">
      <alignment horizontal="center" vertical="center"/>
    </xf>
    <xf numFmtId="0" fontId="4" fillId="0" borderId="5" xfId="9" applyFont="1" applyBorder="1" applyAlignment="1">
      <alignment vertical="center"/>
    </xf>
    <xf numFmtId="0" fontId="4" fillId="0" borderId="3" xfId="9" applyFont="1" applyBorder="1" applyAlignment="1">
      <alignment vertical="center"/>
    </xf>
    <xf numFmtId="0" fontId="4" fillId="0" borderId="4" xfId="9" applyFont="1" applyBorder="1" applyAlignment="1">
      <alignment vertical="center"/>
    </xf>
    <xf numFmtId="0" fontId="3" fillId="0" borderId="7" xfId="9" applyFont="1" applyBorder="1" applyAlignment="1">
      <alignment horizontal="center" vertical="center"/>
    </xf>
    <xf numFmtId="0" fontId="3" fillId="0" borderId="8" xfId="9" applyFont="1" applyBorder="1" applyAlignment="1">
      <alignment horizontal="center" vertical="center"/>
    </xf>
    <xf numFmtId="0" fontId="3" fillId="0" borderId="9" xfId="9" applyFont="1" applyBorder="1" applyAlignment="1">
      <alignment horizontal="center" vertical="center"/>
    </xf>
    <xf numFmtId="0" fontId="4" fillId="0" borderId="10" xfId="9" applyFont="1" applyBorder="1" applyAlignment="1">
      <alignment vertical="center"/>
    </xf>
    <xf numFmtId="0" fontId="4" fillId="0" borderId="8" xfId="9" applyFont="1" applyBorder="1" applyAlignment="1">
      <alignment vertical="center"/>
    </xf>
    <xf numFmtId="0" fontId="4" fillId="0" borderId="9" xfId="9" applyFont="1" applyBorder="1" applyAlignment="1">
      <alignment vertical="center"/>
    </xf>
    <xf numFmtId="0" fontId="3" fillId="0" borderId="12" xfId="9" applyFont="1" applyBorder="1" applyAlignment="1">
      <alignment horizontal="center" vertical="center"/>
    </xf>
    <xf numFmtId="0" fontId="3" fillId="0" borderId="13" xfId="9" applyFont="1" applyBorder="1" applyAlignment="1">
      <alignment horizontal="center" vertical="center"/>
    </xf>
    <xf numFmtId="0" fontId="3" fillId="0" borderId="14" xfId="9" applyFont="1" applyBorder="1" applyAlignment="1">
      <alignment horizontal="center" vertical="center"/>
    </xf>
    <xf numFmtId="0" fontId="4" fillId="0" borderId="15" xfId="9" applyFont="1" applyBorder="1" applyAlignment="1">
      <alignment vertical="center"/>
    </xf>
    <xf numFmtId="0" fontId="4" fillId="0" borderId="13" xfId="9" applyFont="1" applyBorder="1" applyAlignment="1">
      <alignment vertical="center"/>
    </xf>
    <xf numFmtId="0" fontId="4" fillId="0" borderId="14" xfId="9" applyFont="1" applyBorder="1" applyAlignment="1">
      <alignment vertical="center"/>
    </xf>
    <xf numFmtId="0" fontId="6" fillId="12" borderId="16" xfId="9" applyFont="1" applyFill="1" applyBorder="1" applyAlignment="1">
      <alignment horizontal="center" vertical="center" wrapText="1"/>
    </xf>
    <xf numFmtId="0" fontId="6" fillId="12" borderId="17" xfId="9" applyFont="1" applyFill="1" applyBorder="1" applyAlignment="1">
      <alignment horizontal="center" vertical="center" wrapText="1"/>
    </xf>
    <xf numFmtId="0" fontId="6" fillId="12" borderId="18" xfId="9" applyFont="1" applyFill="1" applyBorder="1" applyAlignment="1">
      <alignment horizontal="center" vertical="center" wrapText="1"/>
    </xf>
    <xf numFmtId="0" fontId="6" fillId="12" borderId="19" xfId="9" applyFont="1" applyFill="1" applyBorder="1" applyAlignment="1">
      <alignment horizontal="center" vertical="center" wrapText="1"/>
    </xf>
    <xf numFmtId="0" fontId="6" fillId="12" borderId="20" xfId="9" applyFont="1" applyFill="1" applyBorder="1" applyAlignment="1">
      <alignment horizontal="center" vertical="center" wrapText="1"/>
    </xf>
    <xf numFmtId="0" fontId="6" fillId="12" borderId="21" xfId="9" applyFont="1" applyFill="1" applyBorder="1" applyAlignment="1">
      <alignment horizontal="center" vertical="center" wrapText="1"/>
    </xf>
    <xf numFmtId="0" fontId="7" fillId="2" borderId="0" xfId="9" applyFont="1" applyFill="1" applyAlignment="1">
      <alignment horizontal="center" vertical="center" wrapText="1"/>
    </xf>
    <xf numFmtId="0" fontId="8" fillId="0" borderId="23" xfId="1" applyFont="1" applyBorder="1" applyAlignment="1" applyProtection="1">
      <alignment horizontal="center" vertical="distributed"/>
      <protection locked="0"/>
    </xf>
    <xf numFmtId="0" fontId="8" fillId="0" borderId="24" xfId="1" applyFont="1" applyBorder="1" applyAlignment="1" applyProtection="1">
      <alignment horizontal="center" vertical="distributed"/>
      <protection locked="0"/>
    </xf>
    <xf numFmtId="0" fontId="8" fillId="0" borderId="25" xfId="1" applyFont="1" applyBorder="1" applyAlignment="1" applyProtection="1">
      <alignment horizontal="center" vertical="distributed"/>
      <protection locked="0"/>
    </xf>
    <xf numFmtId="0" fontId="7" fillId="12" borderId="23" xfId="1" applyFont="1" applyFill="1" applyBorder="1" applyAlignment="1">
      <alignment horizontal="center" vertical="distributed"/>
    </xf>
    <xf numFmtId="0" fontId="7" fillId="12" borderId="24" xfId="1" applyFont="1" applyFill="1" applyBorder="1" applyAlignment="1">
      <alignment horizontal="center" vertical="distributed"/>
    </xf>
    <xf numFmtId="0" fontId="1" fillId="0" borderId="23" xfId="9" applyFont="1" applyBorder="1" applyAlignment="1">
      <alignment horizontal="center" vertical="center"/>
    </xf>
    <xf numFmtId="0" fontId="1" fillId="0" borderId="24" xfId="9" applyFont="1" applyBorder="1" applyAlignment="1">
      <alignment horizontal="center" vertical="center"/>
    </xf>
    <xf numFmtId="0" fontId="1" fillId="0" borderId="25" xfId="9" applyFont="1" applyBorder="1" applyAlignment="1">
      <alignment horizontal="center" vertical="center"/>
    </xf>
    <xf numFmtId="0" fontId="1" fillId="0" borderId="8" xfId="1" applyBorder="1" applyAlignment="1">
      <alignment horizontal="center" vertical="center" wrapText="1"/>
    </xf>
    <xf numFmtId="9" fontId="30" fillId="10" borderId="8" xfId="9" applyNumberFormat="1" applyFont="1" applyFill="1" applyBorder="1" applyAlignment="1">
      <alignment horizontal="center" vertical="center"/>
    </xf>
    <xf numFmtId="0" fontId="1" fillId="0" borderId="8" xfId="9" applyFont="1" applyBorder="1" applyAlignment="1" applyProtection="1">
      <alignment horizontal="left" vertical="center" wrapText="1"/>
      <protection locked="0"/>
    </xf>
    <xf numFmtId="0" fontId="1" fillId="0" borderId="43" xfId="0" applyFont="1" applyBorder="1" applyAlignment="1" applyProtection="1">
      <alignment horizontal="justify" vertical="center" wrapText="1"/>
      <protection locked="0"/>
    </xf>
    <xf numFmtId="0" fontId="1" fillId="0" borderId="33" xfId="0" applyFont="1" applyBorder="1" applyAlignment="1" applyProtection="1">
      <alignment horizontal="justify" vertical="center" wrapText="1"/>
      <protection locked="0"/>
    </xf>
    <xf numFmtId="0" fontId="1" fillId="0" borderId="34" xfId="0" applyFont="1" applyBorder="1" applyAlignment="1" applyProtection="1">
      <alignment horizontal="justify" vertical="center" wrapText="1"/>
      <protection locked="0"/>
    </xf>
    <xf numFmtId="0" fontId="1" fillId="0" borderId="44" xfId="0" applyFont="1" applyBorder="1" applyAlignment="1" applyProtection="1">
      <alignment horizontal="justify" vertical="center" wrapText="1"/>
      <protection locked="0"/>
    </xf>
    <xf numFmtId="0" fontId="1" fillId="0" borderId="45" xfId="0" applyFont="1" applyBorder="1" applyAlignment="1" applyProtection="1">
      <alignment horizontal="justify" vertical="center" wrapText="1"/>
      <protection locked="0"/>
    </xf>
    <xf numFmtId="0" fontId="1" fillId="0" borderId="46" xfId="0" applyFont="1" applyBorder="1" applyAlignment="1" applyProtection="1">
      <alignment horizontal="justify" vertical="center" wrapText="1"/>
      <protection locked="0"/>
    </xf>
    <xf numFmtId="0" fontId="1" fillId="0" borderId="8" xfId="9" applyFont="1" applyBorder="1" applyAlignment="1" applyProtection="1">
      <alignment horizontal="left" vertical="top" wrapText="1"/>
      <protection locked="0"/>
    </xf>
    <xf numFmtId="0" fontId="1" fillId="0" borderId="8" xfId="9" applyFont="1" applyBorder="1" applyAlignment="1" applyProtection="1">
      <alignment horizontal="center" vertical="top" wrapText="1"/>
      <protection locked="0"/>
    </xf>
    <xf numFmtId="0" fontId="30" fillId="11" borderId="8" xfId="1" applyFont="1" applyFill="1" applyBorder="1" applyAlignment="1">
      <alignment horizontal="center" vertical="center" wrapText="1"/>
    </xf>
    <xf numFmtId="0" fontId="26" fillId="7" borderId="0" xfId="9" applyFont="1" applyFill="1" applyAlignment="1">
      <alignment horizontal="center"/>
    </xf>
    <xf numFmtId="0" fontId="28" fillId="12" borderId="8" xfId="9" applyFont="1" applyFill="1" applyBorder="1" applyAlignment="1">
      <alignment horizontal="center" vertical="center" wrapText="1"/>
    </xf>
    <xf numFmtId="0" fontId="32" fillId="0" borderId="8" xfId="9" applyBorder="1" applyAlignment="1">
      <alignment horizontal="center" vertical="center"/>
    </xf>
    <xf numFmtId="0" fontId="22" fillId="0" borderId="38" xfId="9" applyFont="1" applyBorder="1" applyAlignment="1">
      <alignment horizontal="center" vertical="center"/>
    </xf>
    <xf numFmtId="0" fontId="22" fillId="0" borderId="39" xfId="9" applyFont="1" applyBorder="1" applyAlignment="1">
      <alignment horizontal="center" vertical="center"/>
    </xf>
    <xf numFmtId="0" fontId="22" fillId="0" borderId="10" xfId="9" applyFont="1" applyBorder="1" applyAlignment="1">
      <alignment horizontal="center" vertical="center"/>
    </xf>
    <xf numFmtId="0" fontId="1" fillId="0" borderId="8" xfId="9" applyFont="1" applyBorder="1" applyAlignment="1">
      <alignment horizontal="left" vertical="center"/>
    </xf>
    <xf numFmtId="0" fontId="32" fillId="0" borderId="8" xfId="9" applyBorder="1" applyAlignment="1">
      <alignment horizontal="left" vertical="center"/>
    </xf>
    <xf numFmtId="0" fontId="43" fillId="2" borderId="23" xfId="9" applyFont="1" applyFill="1" applyBorder="1" applyAlignment="1">
      <alignment horizontal="center" vertical="center"/>
    </xf>
    <xf numFmtId="0" fontId="43" fillId="2" borderId="24" xfId="9" applyFont="1" applyFill="1" applyBorder="1" applyAlignment="1">
      <alignment horizontal="center" vertical="center"/>
    </xf>
    <xf numFmtId="0" fontId="43" fillId="2" borderId="25" xfId="9" applyFont="1" applyFill="1" applyBorder="1" applyAlignment="1">
      <alignment horizontal="center" vertical="center"/>
    </xf>
    <xf numFmtId="0" fontId="43" fillId="0" borderId="24" xfId="1" applyFont="1" applyBorder="1" applyAlignment="1">
      <alignment horizontal="center" vertical="center" wrapText="1"/>
    </xf>
    <xf numFmtId="0" fontId="43" fillId="0" borderId="25" xfId="1" applyFont="1" applyBorder="1" applyAlignment="1">
      <alignment horizontal="center" vertical="center" wrapText="1"/>
    </xf>
    <xf numFmtId="0" fontId="50" fillId="12" borderId="23" xfId="9" applyFont="1" applyFill="1" applyBorder="1" applyAlignment="1">
      <alignment horizontal="center"/>
    </xf>
    <xf numFmtId="0" fontId="50" fillId="12" borderId="24" xfId="9" applyFont="1" applyFill="1" applyBorder="1" applyAlignment="1">
      <alignment horizontal="center"/>
    </xf>
    <xf numFmtId="0" fontId="50" fillId="12" borderId="25" xfId="9" applyFont="1" applyFill="1" applyBorder="1" applyAlignment="1">
      <alignment horizontal="center"/>
    </xf>
    <xf numFmtId="0" fontId="50" fillId="12" borderId="23" xfId="9" applyFont="1" applyFill="1" applyBorder="1" applyAlignment="1">
      <alignment horizontal="center" vertical="center"/>
    </xf>
    <xf numFmtId="0" fontId="50" fillId="12" borderId="24" xfId="9" applyFont="1" applyFill="1" applyBorder="1" applyAlignment="1">
      <alignment horizontal="center" vertical="center"/>
    </xf>
    <xf numFmtId="0" fontId="50" fillId="12" borderId="25" xfId="9" applyFont="1" applyFill="1" applyBorder="1" applyAlignment="1">
      <alignment horizontal="center" vertical="center"/>
    </xf>
    <xf numFmtId="0" fontId="52" fillId="2" borderId="16" xfId="9" applyFont="1" applyFill="1" applyBorder="1" applyAlignment="1">
      <alignment horizontal="center" vertical="center"/>
    </xf>
    <xf numFmtId="0" fontId="52" fillId="2" borderId="17" xfId="9" applyFont="1" applyFill="1" applyBorder="1" applyAlignment="1">
      <alignment horizontal="center" vertical="center"/>
    </xf>
    <xf numFmtId="0" fontId="52" fillId="2" borderId="18" xfId="9" applyFont="1" applyFill="1" applyBorder="1" applyAlignment="1">
      <alignment horizontal="center" vertical="center"/>
    </xf>
    <xf numFmtId="0" fontId="52" fillId="2" borderId="26" xfId="9" applyFont="1" applyFill="1" applyBorder="1" applyAlignment="1">
      <alignment horizontal="center" vertical="center"/>
    </xf>
    <xf numFmtId="0" fontId="52" fillId="2" borderId="0" xfId="9" applyFont="1" applyFill="1" applyAlignment="1">
      <alignment horizontal="center" vertical="center"/>
    </xf>
    <xf numFmtId="0" fontId="52" fillId="2" borderId="27" xfId="9" applyFont="1" applyFill="1" applyBorder="1" applyAlignment="1">
      <alignment horizontal="center" vertical="center"/>
    </xf>
    <xf numFmtId="0" fontId="52" fillId="2" borderId="19" xfId="9" applyFont="1" applyFill="1" applyBorder="1" applyAlignment="1">
      <alignment horizontal="center" vertical="center"/>
    </xf>
    <xf numFmtId="0" fontId="52" fillId="2" borderId="20" xfId="9" applyFont="1" applyFill="1" applyBorder="1" applyAlignment="1">
      <alignment horizontal="center" vertical="center"/>
    </xf>
    <xf numFmtId="0" fontId="52" fillId="2" borderId="21" xfId="9" applyFont="1" applyFill="1" applyBorder="1" applyAlignment="1">
      <alignment horizontal="center" vertical="center"/>
    </xf>
    <xf numFmtId="0" fontId="37" fillId="0" borderId="0" xfId="9" applyFont="1" applyAlignment="1">
      <alignment horizontal="center"/>
    </xf>
    <xf numFmtId="0" fontId="50" fillId="12" borderId="28" xfId="9" applyFont="1" applyFill="1" applyBorder="1" applyAlignment="1">
      <alignment horizontal="left" vertical="center" wrapText="1"/>
    </xf>
    <xf numFmtId="0" fontId="50" fillId="12" borderId="31" xfId="9" applyFont="1" applyFill="1" applyBorder="1" applyAlignment="1">
      <alignment horizontal="left" vertical="center" wrapText="1"/>
    </xf>
    <xf numFmtId="0" fontId="43" fillId="7" borderId="16" xfId="1" applyFont="1" applyFill="1" applyBorder="1" applyAlignment="1">
      <alignment horizontal="left" vertical="top" wrapText="1"/>
    </xf>
    <xf numFmtId="0" fontId="43" fillId="7" borderId="17" xfId="1" applyFont="1" applyFill="1" applyBorder="1" applyAlignment="1">
      <alignment horizontal="left" vertical="top" wrapText="1"/>
    </xf>
    <xf numFmtId="0" fontId="43" fillId="7" borderId="18" xfId="1" applyFont="1" applyFill="1" applyBorder="1" applyAlignment="1">
      <alignment horizontal="left" vertical="top" wrapText="1"/>
    </xf>
    <xf numFmtId="0" fontId="37" fillId="0" borderId="26" xfId="1" applyFont="1" applyBorder="1" applyAlignment="1" applyProtection="1">
      <alignment horizontal="justify" vertical="center" wrapText="1"/>
      <protection locked="0"/>
    </xf>
    <xf numFmtId="0" fontId="37" fillId="0" borderId="0" xfId="1" applyFont="1" applyAlignment="1" applyProtection="1">
      <alignment horizontal="justify" vertical="center" wrapText="1"/>
      <protection locked="0"/>
    </xf>
    <xf numFmtId="0" fontId="37" fillId="0" borderId="27" xfId="1" applyFont="1" applyBorder="1" applyAlignment="1" applyProtection="1">
      <alignment horizontal="justify" vertical="center" wrapText="1"/>
      <protection locked="0"/>
    </xf>
    <xf numFmtId="0" fontId="37" fillId="0" borderId="19" xfId="1" applyFont="1" applyBorder="1" applyAlignment="1" applyProtection="1">
      <alignment horizontal="justify" vertical="center" wrapText="1"/>
      <protection locked="0"/>
    </xf>
    <xf numFmtId="0" fontId="37" fillId="0" borderId="20" xfId="1" applyFont="1" applyBorder="1" applyAlignment="1" applyProtection="1">
      <alignment horizontal="justify" vertical="center" wrapText="1"/>
      <protection locked="0"/>
    </xf>
    <xf numFmtId="0" fontId="37" fillId="0" borderId="21" xfId="1" applyFont="1" applyBorder="1" applyAlignment="1" applyProtection="1">
      <alignment horizontal="justify" vertical="center" wrapText="1"/>
      <protection locked="0"/>
    </xf>
    <xf numFmtId="0" fontId="44" fillId="2" borderId="29" xfId="9" applyFont="1" applyFill="1" applyBorder="1" applyAlignment="1">
      <alignment horizontal="center" vertical="center" wrapText="1"/>
    </xf>
    <xf numFmtId="0" fontId="44" fillId="2" borderId="35" xfId="9" applyFont="1" applyFill="1" applyBorder="1" applyAlignment="1">
      <alignment horizontal="center" vertical="center" wrapText="1"/>
    </xf>
    <xf numFmtId="0" fontId="44" fillId="2" borderId="5" xfId="9" applyFont="1" applyFill="1" applyBorder="1" applyAlignment="1">
      <alignment horizontal="center" vertical="center" wrapText="1"/>
    </xf>
    <xf numFmtId="0" fontId="44" fillId="2" borderId="52" xfId="9" applyFont="1" applyFill="1" applyBorder="1" applyAlignment="1">
      <alignment horizontal="center" vertical="center" wrapText="1"/>
    </xf>
    <xf numFmtId="0" fontId="44" fillId="2" borderId="38" xfId="9" applyFont="1" applyFill="1" applyBorder="1" applyAlignment="1">
      <alignment horizontal="center" vertical="center" wrapText="1"/>
    </xf>
    <xf numFmtId="0" fontId="44" fillId="2" borderId="39" xfId="9" applyFont="1" applyFill="1" applyBorder="1" applyAlignment="1">
      <alignment horizontal="center" vertical="center" wrapText="1"/>
    </xf>
    <xf numFmtId="0" fontId="44" fillId="2" borderId="10" xfId="9" applyFont="1" applyFill="1" applyBorder="1" applyAlignment="1">
      <alignment horizontal="center" vertical="center" wrapText="1"/>
    </xf>
    <xf numFmtId="0" fontId="44" fillId="2" borderId="53" xfId="9" applyFont="1" applyFill="1" applyBorder="1" applyAlignment="1">
      <alignment horizontal="center" vertical="center" wrapText="1"/>
    </xf>
    <xf numFmtId="0" fontId="50" fillId="2" borderId="16" xfId="1" applyFont="1" applyFill="1" applyBorder="1" applyAlignment="1">
      <alignment horizontal="center"/>
    </xf>
    <xf numFmtId="0" fontId="50" fillId="2" borderId="17" xfId="1" applyFont="1" applyFill="1" applyBorder="1" applyAlignment="1">
      <alignment horizontal="center"/>
    </xf>
    <xf numFmtId="0" fontId="50" fillId="2" borderId="18" xfId="1" applyFont="1" applyFill="1" applyBorder="1" applyAlignment="1">
      <alignment horizontal="center"/>
    </xf>
    <xf numFmtId="0" fontId="50" fillId="12" borderId="48" xfId="9" applyFont="1" applyFill="1" applyBorder="1" applyAlignment="1">
      <alignment horizontal="center"/>
    </xf>
    <xf numFmtId="0" fontId="50" fillId="12" borderId="49" xfId="9" applyFont="1" applyFill="1" applyBorder="1" applyAlignment="1">
      <alignment horizontal="center"/>
    </xf>
    <xf numFmtId="0" fontId="50" fillId="12" borderId="50" xfId="9" applyFont="1" applyFill="1" applyBorder="1" applyAlignment="1">
      <alignment horizontal="center"/>
    </xf>
    <xf numFmtId="0" fontId="50" fillId="12" borderId="51" xfId="9" applyFont="1" applyFill="1" applyBorder="1" applyAlignment="1">
      <alignment horizontal="center"/>
    </xf>
    <xf numFmtId="0" fontId="37" fillId="2" borderId="23" xfId="9" applyFont="1" applyFill="1" applyBorder="1" applyAlignment="1">
      <alignment horizontal="left" vertical="center" wrapText="1"/>
    </xf>
    <xf numFmtId="0" fontId="37" fillId="2" borderId="24" xfId="9" applyFont="1" applyFill="1" applyBorder="1" applyAlignment="1">
      <alignment horizontal="left" vertical="center"/>
    </xf>
    <xf numFmtId="0" fontId="37" fillId="2" borderId="25" xfId="9" applyFont="1" applyFill="1" applyBorder="1" applyAlignment="1">
      <alignment horizontal="left" vertical="center"/>
    </xf>
    <xf numFmtId="0" fontId="50" fillId="2" borderId="23" xfId="9" applyFont="1" applyFill="1" applyBorder="1" applyAlignment="1">
      <alignment horizontal="center"/>
    </xf>
    <xf numFmtId="0" fontId="50" fillId="2" borderId="24" xfId="9" applyFont="1" applyFill="1" applyBorder="1" applyAlignment="1">
      <alignment horizontal="center"/>
    </xf>
    <xf numFmtId="0" fontId="50" fillId="2" borderId="25" xfId="9" applyFont="1" applyFill="1" applyBorder="1" applyAlignment="1">
      <alignment horizontal="center"/>
    </xf>
    <xf numFmtId="9" fontId="43" fillId="2" borderId="23" xfId="9" applyNumberFormat="1" applyFont="1" applyFill="1" applyBorder="1" applyAlignment="1">
      <alignment horizontal="center" wrapText="1"/>
    </xf>
    <xf numFmtId="0" fontId="43" fillId="2" borderId="24" xfId="9" applyFont="1" applyFill="1" applyBorder="1" applyAlignment="1">
      <alignment horizontal="center" wrapText="1"/>
    </xf>
    <xf numFmtId="0" fontId="43" fillId="2" borderId="25" xfId="9" applyFont="1" applyFill="1" applyBorder="1" applyAlignment="1">
      <alignment horizontal="center" wrapText="1"/>
    </xf>
    <xf numFmtId="0" fontId="50" fillId="0" borderId="26" xfId="9" applyFont="1" applyBorder="1" applyAlignment="1">
      <alignment horizontal="center"/>
    </xf>
    <xf numFmtId="0" fontId="50" fillId="0" borderId="0" xfId="9" applyFont="1" applyAlignment="1">
      <alignment horizontal="center"/>
    </xf>
    <xf numFmtId="0" fontId="50" fillId="0" borderId="27" xfId="9" applyFont="1" applyBorder="1" applyAlignment="1">
      <alignment horizontal="center"/>
    </xf>
    <xf numFmtId="0" fontId="43" fillId="2" borderId="23" xfId="9" applyFont="1" applyFill="1" applyBorder="1" applyAlignment="1">
      <alignment horizontal="center" wrapText="1"/>
    </xf>
    <xf numFmtId="0" fontId="43" fillId="4" borderId="24" xfId="9" applyFont="1" applyFill="1" applyBorder="1" applyAlignment="1">
      <alignment horizontal="center" wrapText="1"/>
    </xf>
    <xf numFmtId="0" fontId="43" fillId="5" borderId="23" xfId="9" applyFont="1" applyFill="1" applyBorder="1" applyAlignment="1">
      <alignment horizontal="center" vertical="center" wrapText="1"/>
    </xf>
    <xf numFmtId="0" fontId="43" fillId="5" borderId="25" xfId="9" applyFont="1" applyFill="1" applyBorder="1" applyAlignment="1">
      <alignment horizontal="center" vertical="center" wrapText="1"/>
    </xf>
    <xf numFmtId="0" fontId="50" fillId="0" borderId="16" xfId="1" applyFont="1" applyBorder="1" applyAlignment="1">
      <alignment horizontal="center"/>
    </xf>
    <xf numFmtId="0" fontId="50" fillId="0" borderId="18" xfId="1" applyFont="1" applyBorder="1" applyAlignment="1">
      <alignment horizontal="center"/>
    </xf>
    <xf numFmtId="0" fontId="43" fillId="2" borderId="24" xfId="1" applyFont="1" applyFill="1" applyBorder="1" applyAlignment="1" applyProtection="1">
      <alignment horizontal="center"/>
      <protection locked="0"/>
    </xf>
    <xf numFmtId="0" fontId="43" fillId="2" borderId="25" xfId="1" applyFont="1" applyFill="1" applyBorder="1" applyAlignment="1" applyProtection="1">
      <alignment horizontal="center"/>
      <protection locked="0"/>
    </xf>
    <xf numFmtId="0" fontId="37" fillId="2" borderId="23" xfId="9" applyFont="1" applyFill="1" applyBorder="1" applyAlignment="1">
      <alignment horizontal="center" vertical="center"/>
    </xf>
    <xf numFmtId="0" fontId="37" fillId="2" borderId="24" xfId="9" applyFont="1" applyFill="1" applyBorder="1" applyAlignment="1">
      <alignment horizontal="center" vertical="center"/>
    </xf>
    <xf numFmtId="0" fontId="37" fillId="2" borderId="25" xfId="9" applyFont="1" applyFill="1" applyBorder="1" applyAlignment="1">
      <alignment horizontal="center" vertical="center"/>
    </xf>
    <xf numFmtId="0" fontId="37" fillId="2" borderId="23" xfId="9" applyFont="1" applyFill="1" applyBorder="1" applyAlignment="1">
      <alignment horizontal="center" vertical="center" wrapText="1"/>
    </xf>
    <xf numFmtId="0" fontId="37" fillId="2" borderId="24" xfId="9" applyFont="1" applyFill="1" applyBorder="1" applyAlignment="1">
      <alignment horizontal="center" vertical="center" wrapText="1"/>
    </xf>
    <xf numFmtId="0" fontId="37" fillId="2" borderId="25" xfId="9" applyFont="1" applyFill="1" applyBorder="1" applyAlignment="1">
      <alignment horizontal="center" vertical="center" wrapText="1"/>
    </xf>
    <xf numFmtId="0" fontId="43" fillId="0" borderId="23" xfId="9" applyFont="1" applyBorder="1" applyAlignment="1" applyProtection="1">
      <alignment horizontal="center" vertical="center" wrapText="1"/>
      <protection locked="0"/>
    </xf>
    <xf numFmtId="0" fontId="43" fillId="0" borderId="24" xfId="9" applyFont="1" applyBorder="1" applyAlignment="1" applyProtection="1">
      <alignment horizontal="center" vertical="center" wrapText="1"/>
      <protection locked="0"/>
    </xf>
    <xf numFmtId="0" fontId="43" fillId="0" borderId="25" xfId="9" applyFont="1" applyBorder="1" applyAlignment="1" applyProtection="1">
      <alignment horizontal="center" vertical="center" wrapText="1"/>
      <protection locked="0"/>
    </xf>
    <xf numFmtId="0" fontId="50" fillId="0" borderId="17" xfId="9" applyFont="1" applyBorder="1" applyAlignment="1">
      <alignment horizontal="center"/>
    </xf>
    <xf numFmtId="0" fontId="50" fillId="0" borderId="23" xfId="9" applyFont="1" applyBorder="1" applyAlignment="1">
      <alignment horizontal="center"/>
    </xf>
    <xf numFmtId="0" fontId="50" fillId="0" borderId="24" xfId="9" applyFont="1" applyBorder="1" applyAlignment="1">
      <alignment horizontal="center"/>
    </xf>
    <xf numFmtId="0" fontId="50" fillId="0" borderId="25" xfId="9" applyFont="1" applyBorder="1" applyAlignment="1">
      <alignment horizontal="center"/>
    </xf>
    <xf numFmtId="0" fontId="37" fillId="2" borderId="26" xfId="1" applyFont="1" applyFill="1" applyBorder="1" applyAlignment="1">
      <alignment horizontal="center"/>
    </xf>
    <xf numFmtId="0" fontId="37" fillId="2" borderId="0" xfId="1" applyFont="1" applyFill="1" applyAlignment="1">
      <alignment horizontal="center"/>
    </xf>
    <xf numFmtId="0" fontId="37" fillId="2" borderId="27" xfId="1" applyFont="1" applyFill="1" applyBorder="1" applyAlignment="1">
      <alignment horizontal="center"/>
    </xf>
    <xf numFmtId="0" fontId="45" fillId="0" borderId="1" xfId="9" applyFont="1" applyBorder="1" applyAlignment="1">
      <alignment horizontal="center" vertical="center"/>
    </xf>
    <xf numFmtId="0" fontId="45" fillId="0" borderId="6" xfId="9" applyFont="1" applyBorder="1" applyAlignment="1">
      <alignment horizontal="center" vertical="center"/>
    </xf>
    <xf numFmtId="0" fontId="45" fillId="0" borderId="11" xfId="9" applyFont="1" applyBorder="1" applyAlignment="1">
      <alignment horizontal="center" vertical="center"/>
    </xf>
    <xf numFmtId="0" fontId="46" fillId="0" borderId="2" xfId="9" applyFont="1" applyBorder="1" applyAlignment="1">
      <alignment horizontal="center" vertical="center"/>
    </xf>
    <xf numFmtId="0" fontId="46" fillId="0" borderId="3" xfId="9" applyFont="1" applyBorder="1" applyAlignment="1">
      <alignment horizontal="center" vertical="center"/>
    </xf>
    <xf numFmtId="0" fontId="46" fillId="0" borderId="4" xfId="9" applyFont="1" applyBorder="1" applyAlignment="1">
      <alignment horizontal="center" vertical="center"/>
    </xf>
    <xf numFmtId="0" fontId="47" fillId="0" borderId="5" xfId="9" applyFont="1" applyBorder="1" applyAlignment="1">
      <alignment vertical="center"/>
    </xf>
    <xf numFmtId="0" fontId="47" fillId="0" borderId="3" xfId="9" applyFont="1" applyBorder="1" applyAlignment="1">
      <alignment vertical="center"/>
    </xf>
    <xf numFmtId="0" fontId="47" fillId="0" borderId="4" xfId="9" applyFont="1" applyBorder="1" applyAlignment="1">
      <alignment vertical="center"/>
    </xf>
    <xf numFmtId="0" fontId="46" fillId="0" borderId="7" xfId="9" applyFont="1" applyBorder="1" applyAlignment="1">
      <alignment horizontal="center" vertical="center"/>
    </xf>
    <xf numFmtId="0" fontId="46" fillId="0" borderId="8" xfId="9" applyFont="1" applyBorder="1" applyAlignment="1">
      <alignment horizontal="center" vertical="center"/>
    </xf>
    <xf numFmtId="0" fontId="46" fillId="0" borderId="9" xfId="9" applyFont="1" applyBorder="1" applyAlignment="1">
      <alignment horizontal="center" vertical="center"/>
    </xf>
    <xf numFmtId="0" fontId="47" fillId="0" borderId="10" xfId="9" applyFont="1" applyBorder="1" applyAlignment="1">
      <alignment vertical="center"/>
    </xf>
    <xf numFmtId="0" fontId="47" fillId="0" borderId="8" xfId="9" applyFont="1" applyBorder="1" applyAlignment="1">
      <alignment vertical="center"/>
    </xf>
    <xf numFmtId="0" fontId="47" fillId="0" borderId="9" xfId="9" applyFont="1" applyBorder="1" applyAlignment="1">
      <alignment vertical="center"/>
    </xf>
    <xf numFmtId="0" fontId="46" fillId="0" borderId="12" xfId="9" applyFont="1" applyBorder="1" applyAlignment="1">
      <alignment horizontal="center" vertical="center"/>
    </xf>
    <xf numFmtId="0" fontId="46" fillId="0" borderId="13" xfId="9" applyFont="1" applyBorder="1" applyAlignment="1">
      <alignment horizontal="center" vertical="center"/>
    </xf>
    <xf numFmtId="0" fontId="46" fillId="0" borderId="14" xfId="9" applyFont="1" applyBorder="1" applyAlignment="1">
      <alignment horizontal="center" vertical="center"/>
    </xf>
    <xf numFmtId="0" fontId="47" fillId="0" borderId="15" xfId="9" applyFont="1" applyBorder="1" applyAlignment="1">
      <alignment vertical="center"/>
    </xf>
    <xf numFmtId="0" fontId="47" fillId="0" borderId="13" xfId="9" applyFont="1" applyBorder="1" applyAlignment="1">
      <alignment vertical="center"/>
    </xf>
    <xf numFmtId="0" fontId="47" fillId="0" borderId="14" xfId="9" applyFont="1" applyBorder="1" applyAlignment="1">
      <alignment vertical="center"/>
    </xf>
    <xf numFmtId="0" fontId="49" fillId="12" borderId="16" xfId="9" applyFont="1" applyFill="1" applyBorder="1" applyAlignment="1">
      <alignment horizontal="center" vertical="center" wrapText="1"/>
    </xf>
    <xf numFmtId="0" fontId="49" fillId="12" borderId="17" xfId="9" applyFont="1" applyFill="1" applyBorder="1" applyAlignment="1">
      <alignment horizontal="center" vertical="center" wrapText="1"/>
    </xf>
    <xf numFmtId="0" fontId="49" fillId="12" borderId="18" xfId="9" applyFont="1" applyFill="1" applyBorder="1" applyAlignment="1">
      <alignment horizontal="center" vertical="center" wrapText="1"/>
    </xf>
    <xf numFmtId="0" fontId="49" fillId="12" borderId="19" xfId="9" applyFont="1" applyFill="1" applyBorder="1" applyAlignment="1">
      <alignment horizontal="center" vertical="center" wrapText="1"/>
    </xf>
    <xf numFmtId="0" fontId="49" fillId="12" borderId="20" xfId="9" applyFont="1" applyFill="1" applyBorder="1" applyAlignment="1">
      <alignment horizontal="center" vertical="center" wrapText="1"/>
    </xf>
    <xf numFmtId="0" fontId="49" fillId="12" borderId="21" xfId="9" applyFont="1" applyFill="1" applyBorder="1" applyAlignment="1">
      <alignment horizontal="center" vertical="center" wrapText="1"/>
    </xf>
    <xf numFmtId="0" fontId="50" fillId="2" borderId="0" xfId="9" applyFont="1" applyFill="1" applyAlignment="1">
      <alignment horizontal="center" vertical="center" wrapText="1"/>
    </xf>
    <xf numFmtId="0" fontId="43" fillId="0" borderId="23" xfId="1" applyFont="1" applyBorder="1" applyAlignment="1" applyProtection="1">
      <alignment horizontal="center" vertical="distributed"/>
      <protection locked="0"/>
    </xf>
    <xf numFmtId="0" fontId="43" fillId="0" borderId="24" xfId="1" applyFont="1" applyBorder="1" applyAlignment="1" applyProtection="1">
      <alignment horizontal="center" vertical="distributed"/>
      <protection locked="0"/>
    </xf>
    <xf numFmtId="0" fontId="43" fillId="0" borderId="25" xfId="1" applyFont="1" applyBorder="1" applyAlignment="1" applyProtection="1">
      <alignment horizontal="center" vertical="distributed"/>
      <protection locked="0"/>
    </xf>
    <xf numFmtId="0" fontId="50" fillId="12" borderId="23" xfId="1" applyFont="1" applyFill="1" applyBorder="1" applyAlignment="1">
      <alignment horizontal="center" vertical="distributed"/>
    </xf>
    <xf numFmtId="0" fontId="50" fillId="12" borderId="24" xfId="1" applyFont="1" applyFill="1" applyBorder="1" applyAlignment="1">
      <alignment horizontal="center" vertical="distributed"/>
    </xf>
    <xf numFmtId="0" fontId="37" fillId="0" borderId="23" xfId="9" applyFont="1" applyBorder="1" applyAlignment="1">
      <alignment horizontal="center" vertical="center"/>
    </xf>
    <xf numFmtId="0" fontId="37" fillId="0" borderId="24" xfId="9" applyFont="1" applyBorder="1" applyAlignment="1">
      <alignment horizontal="center" vertical="center"/>
    </xf>
    <xf numFmtId="0" fontId="37" fillId="0" borderId="25" xfId="9" applyFont="1" applyBorder="1" applyAlignment="1">
      <alignment horizontal="center" vertical="center"/>
    </xf>
    <xf numFmtId="0" fontId="1" fillId="0" borderId="8" xfId="9" applyFont="1" applyBorder="1" applyAlignment="1" applyProtection="1">
      <alignment horizontal="justify" vertical="center" wrapText="1"/>
      <protection locked="0"/>
    </xf>
    <xf numFmtId="0" fontId="37" fillId="0" borderId="43" xfId="9" applyFont="1" applyBorder="1" applyAlignment="1" applyProtection="1">
      <alignment horizontal="center" vertical="center" wrapText="1"/>
      <protection locked="0"/>
    </xf>
    <xf numFmtId="0" fontId="37" fillId="0" borderId="33" xfId="9" applyFont="1" applyBorder="1" applyAlignment="1" applyProtection="1">
      <alignment horizontal="center" vertical="center" wrapText="1"/>
      <protection locked="0"/>
    </xf>
    <xf numFmtId="0" fontId="37" fillId="0" borderId="55" xfId="9" applyFont="1" applyBorder="1" applyAlignment="1" applyProtection="1">
      <alignment horizontal="center" vertical="center" wrapText="1"/>
      <protection locked="0"/>
    </xf>
    <xf numFmtId="0" fontId="37" fillId="0" borderId="44" xfId="9" applyFont="1" applyBorder="1" applyAlignment="1" applyProtection="1">
      <alignment horizontal="center" vertical="center" wrapText="1"/>
      <protection locked="0"/>
    </xf>
    <xf numFmtId="0" fontId="37" fillId="0" borderId="45" xfId="9" applyFont="1" applyBorder="1" applyAlignment="1" applyProtection="1">
      <alignment horizontal="center" vertical="center" wrapText="1"/>
      <protection locked="0"/>
    </xf>
    <xf numFmtId="0" fontId="37" fillId="0" borderId="56" xfId="9" applyFont="1" applyBorder="1" applyAlignment="1" applyProtection="1">
      <alignment horizontal="center" vertical="center" wrapText="1"/>
      <protection locked="0"/>
    </xf>
  </cellXfs>
  <cellStyles count="11">
    <cellStyle name="Millares" xfId="7" builtinId="3"/>
    <cellStyle name="Millares 2" xfId="10" xr:uid="{00000000-0005-0000-0000-000001000000}"/>
    <cellStyle name="Normal" xfId="0" builtinId="0"/>
    <cellStyle name="Normal 2" xfId="1" xr:uid="{00000000-0005-0000-0000-000003000000}"/>
    <cellStyle name="Normal 2 2" xfId="2" xr:uid="{00000000-0005-0000-0000-000004000000}"/>
    <cellStyle name="Normal 2 2 2" xfId="4" xr:uid="{00000000-0005-0000-0000-000005000000}"/>
    <cellStyle name="Normal 3" xfId="6" xr:uid="{00000000-0005-0000-0000-000006000000}"/>
    <cellStyle name="Normal 4" xfId="9" xr:uid="{00000000-0005-0000-0000-000007000000}"/>
    <cellStyle name="Porcentaje" xfId="8" builtinId="5"/>
    <cellStyle name="Porcentaje 2" xfId="3" xr:uid="{00000000-0005-0000-0000-000009000000}"/>
    <cellStyle name="Porcentaje 2 2" xfId="5" xr:uid="{00000000-0005-0000-0000-00000A000000}"/>
  </cellStyles>
  <dxfs count="141">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theme="0" tint="-4.9989318521683403E-2"/>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s>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'1_OportunidadPQRSF'!$C$46</c:f>
              <c:strCache>
                <c:ptCount val="1"/>
                <c:pt idx="0">
                  <c:v>RESULTADO</c:v>
                </c:pt>
              </c:strCache>
            </c:strRef>
          </c:tx>
          <c:invertIfNegative val="0"/>
          <c:cat>
            <c:strRef>
              <c:f>('1_OportunidadPQRSF'!$F$45,'1_OportunidadPQRSF'!$I$45,'1_OportunidadPQRSF'!$L$45,'1_OportunidadPQRSF'!$O$45,'1_OportunidadPQRSF'!$P$45)</c:f>
              <c:strCache>
                <c:ptCount val="5"/>
                <c:pt idx="0">
                  <c:v>MAR</c:v>
                </c:pt>
                <c:pt idx="1">
                  <c:v>JUN</c:v>
                </c:pt>
                <c:pt idx="2">
                  <c:v>SEP</c:v>
                </c:pt>
                <c:pt idx="3">
                  <c:v>DIC</c:v>
                </c:pt>
                <c:pt idx="4">
                  <c:v>PROMEDIO</c:v>
                </c:pt>
              </c:strCache>
            </c:strRef>
          </c:cat>
          <c:val>
            <c:numRef>
              <c:f>('1_OportunidadPQRSF'!$F$46,'1_OportunidadPQRSF'!$I$46,'1_OportunidadPQRSF'!$L$46,'1_OportunidadPQRSF'!$O$46,'1_OportunidadPQRSF'!$P$46)</c:f>
              <c:numCache>
                <c:formatCode>0.0%</c:formatCode>
                <c:ptCount val="5"/>
                <c:pt idx="0">
                  <c:v>0.58581879572312889</c:v>
                </c:pt>
                <c:pt idx="1">
                  <c:v>0.57104194857916102</c:v>
                </c:pt>
                <c:pt idx="2">
                  <c:v>0.81522580645161291</c:v>
                </c:pt>
                <c:pt idx="3">
                  <c:v>0.97246994959286548</c:v>
                </c:pt>
                <c:pt idx="4">
                  <c:v>0.7361391250866921</c:v>
                </c:pt>
              </c:numCache>
            </c:numRef>
          </c:val>
          <c:extLst>
            <c:ext xmlns:c16="http://schemas.microsoft.com/office/drawing/2014/chart" uri="{C3380CC4-5D6E-409C-BE32-E72D297353CC}">
              <c16:uniqueId val="{00000000-4037-431F-A55A-184E811681E4}"/>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cat>
            <c:strRef>
              <c:f>('1_OportunidadPQRSF'!$F$45,'1_OportunidadPQRSF'!$I$45,'1_OportunidadPQRSF'!$L$45,'1_OportunidadPQRSF'!$O$45,'1_OportunidadPQRSF'!$P$45)</c:f>
              <c:strCache>
                <c:ptCount val="5"/>
                <c:pt idx="0">
                  <c:v>MAR</c:v>
                </c:pt>
                <c:pt idx="1">
                  <c:v>JUN</c:v>
                </c:pt>
                <c:pt idx="2">
                  <c:v>SEP</c:v>
                </c:pt>
                <c:pt idx="3">
                  <c:v>DIC</c:v>
                </c:pt>
                <c:pt idx="4">
                  <c:v>PROMEDIO</c:v>
                </c:pt>
              </c:strCache>
            </c:strRef>
          </c:cat>
          <c:val>
            <c:numRef>
              <c:f>('1_OportunidadPQRSF'!$F$47,'1_OportunidadPQRSF'!$I$47,'1_OportunidadPQRSF'!$L$47,'1_OportunidadPQRSF'!$O$47,'1_OportunidadPQRSF'!$P$47)</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4037-431F-A55A-184E811681E4}"/>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'2_ExperienciaCiudadano'!$C$46</c:f>
              <c:strCache>
                <c:ptCount val="1"/>
                <c:pt idx="0">
                  <c:v>RESULTADO</c:v>
                </c:pt>
              </c:strCache>
            </c:strRef>
          </c:tx>
          <c:invertIfNegative val="0"/>
          <c:cat>
            <c:strRef>
              <c:f>('2_ExperienciaCiudadano'!$F$45,'2_ExperienciaCiudadano'!$I$45,'2_ExperienciaCiudadano'!$L$45,'2_ExperienciaCiudadano'!$O$45,'2_ExperienciaCiudadano'!$P$45)</c:f>
              <c:strCache>
                <c:ptCount val="5"/>
                <c:pt idx="0">
                  <c:v>MAR</c:v>
                </c:pt>
                <c:pt idx="1">
                  <c:v>JUN</c:v>
                </c:pt>
                <c:pt idx="2">
                  <c:v>SEP</c:v>
                </c:pt>
                <c:pt idx="3">
                  <c:v>DIC</c:v>
                </c:pt>
                <c:pt idx="4">
                  <c:v>PROMEDIO</c:v>
                </c:pt>
              </c:strCache>
            </c:strRef>
          </c:cat>
          <c:val>
            <c:numRef>
              <c:f>('2_ExperienciaCiudadano'!$F$46,'2_ExperienciaCiudadano'!$I$46,'2_ExperienciaCiudadano'!$L$46,'2_ExperienciaCiudadano'!$O$46,'2_ExperienciaCiudadano'!$P$46)</c:f>
              <c:numCache>
                <c:formatCode>0.0%</c:formatCode>
                <c:ptCount val="5"/>
                <c:pt idx="0">
                  <c:v>0.9068481497235219</c:v>
                </c:pt>
                <c:pt idx="1">
                  <c:v>0.86814680561848667</c:v>
                </c:pt>
                <c:pt idx="2">
                  <c:v>0.92026078234704112</c:v>
                </c:pt>
                <c:pt idx="3">
                  <c:v>0.92458100558659218</c:v>
                </c:pt>
                <c:pt idx="4">
                  <c:v>0.90495918581891055</c:v>
                </c:pt>
              </c:numCache>
            </c:numRef>
          </c:val>
          <c:extLst>
            <c:ext xmlns:c16="http://schemas.microsoft.com/office/drawing/2014/chart" uri="{C3380CC4-5D6E-409C-BE32-E72D297353CC}">
              <c16:uniqueId val="{00000000-98A4-45F8-93A4-AE93098AA46F}"/>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cat>
            <c:strRef>
              <c:f>('2_ExperienciaCiudadano'!$F$45,'2_ExperienciaCiudadano'!$I$45,'2_ExperienciaCiudadano'!$L$45,'2_ExperienciaCiudadano'!$O$45,'2_ExperienciaCiudadano'!$P$45)</c:f>
              <c:strCache>
                <c:ptCount val="5"/>
                <c:pt idx="0">
                  <c:v>MAR</c:v>
                </c:pt>
                <c:pt idx="1">
                  <c:v>JUN</c:v>
                </c:pt>
                <c:pt idx="2">
                  <c:v>SEP</c:v>
                </c:pt>
                <c:pt idx="3">
                  <c:v>DIC</c:v>
                </c:pt>
                <c:pt idx="4">
                  <c:v>PROMEDIO</c:v>
                </c:pt>
              </c:strCache>
            </c:strRef>
          </c:cat>
          <c:val>
            <c:numRef>
              <c:f>('2_ExperienciaCiudadano'!$F$47,'2_ExperienciaCiudadano'!$I$47,'2_ExperienciaCiudadano'!$L$47,'2_ExperienciaCiudadano'!$O$47,'2_ExperienciaCiudadano'!$P$47)</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98A4-45F8-93A4-AE93098AA46F}"/>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'3_CumplimientoMultas'!$C$46</c:f>
              <c:strCache>
                <c:ptCount val="1"/>
                <c:pt idx="0">
                  <c:v>RESULTADO</c:v>
                </c:pt>
              </c:strCache>
            </c:strRef>
          </c:tx>
          <c:spPr>
            <a:solidFill>
              <a:srgbClr val="4F81BD"/>
            </a:solidFill>
            <a:ln w="25400">
              <a:noFill/>
            </a:ln>
          </c:spPr>
          <c:invertIfNegative val="0"/>
          <c:dLbls>
            <c:spPr>
              <a:noFill/>
              <a:ln w="25400">
                <a:noFill/>
              </a:ln>
            </c:spPr>
            <c:txPr>
              <a:bodyPr wrap="square" lIns="38100" tIns="19050" rIns="38100" bIns="19050" anchor="ctr">
                <a:spAutoFit/>
              </a:bodyPr>
              <a:lstStyle/>
              <a:p>
                <a:pPr>
                  <a:defRPr sz="1000" b="1" i="0" u="none" strike="noStrike" baseline="0">
                    <a:solidFill>
                      <a:srgbClr val="333333"/>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('3_CumplimientoMultas'!$F$45,'3_CumplimientoMultas'!$I$45,'3_CumplimientoMultas'!$L$45,'3_CumplimientoMultas'!$O$45)</c:f>
              <c:strCache>
                <c:ptCount val="4"/>
                <c:pt idx="0">
                  <c:v>MAR</c:v>
                </c:pt>
                <c:pt idx="1">
                  <c:v>JUN</c:v>
                </c:pt>
                <c:pt idx="2">
                  <c:v>SEP</c:v>
                </c:pt>
                <c:pt idx="3">
                  <c:v>DIC</c:v>
                </c:pt>
              </c:strCache>
            </c:strRef>
          </c:cat>
          <c:val>
            <c:numRef>
              <c:f>('3_CumplimientoMultas'!$F$46,'3_CumplimientoMultas'!$I$46,'3_CumplimientoMultas'!$L$46,'3_CumplimientoMultas'!$O$46)</c:f>
              <c:numCache>
                <c:formatCode>0.0%</c:formatCode>
                <c:ptCount val="4"/>
                <c:pt idx="0">
                  <c:v>1</c:v>
                </c:pt>
                <c:pt idx="1">
                  <c:v>0.98571428571428577</c:v>
                </c:pt>
                <c:pt idx="2">
                  <c:v>1</c:v>
                </c:pt>
                <c:pt idx="3">
                  <c:v>1</c:v>
                </c:pt>
              </c:numCache>
            </c:numRef>
          </c:val>
          <c:extLst>
            <c:ext xmlns:c16="http://schemas.microsoft.com/office/drawing/2014/chart" uri="{C3380CC4-5D6E-409C-BE32-E72D297353CC}">
              <c16:uniqueId val="{00000000-E093-41B4-9F99-1B4ECD055FAB}"/>
            </c:ext>
          </c:extLst>
        </c:ser>
        <c:dLbls>
          <c:showLegendKey val="0"/>
          <c:showVal val="0"/>
          <c:showCatName val="0"/>
          <c:showSerName val="0"/>
          <c:showPercent val="0"/>
          <c:showBubbleSize val="0"/>
        </c:dLbls>
        <c:gapWidth val="75"/>
        <c:axId val="254857064"/>
        <c:axId val="1"/>
      </c:barChart>
      <c:lineChart>
        <c:grouping val="stacked"/>
        <c:varyColors val="0"/>
        <c:ser>
          <c:idx val="1"/>
          <c:order val="1"/>
          <c:tx>
            <c:strRef>
              <c:f>'3_CumplimientoMultas'!$C$47</c:f>
              <c:strCache>
                <c:ptCount val="1"/>
                <c:pt idx="0">
                  <c:v>META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('3_CumplimientoMultas'!$F$45,'3_CumplimientoMultas'!$I$45,'3_CumplimientoMultas'!$L$45,'3_CumplimientoMultas'!$O$45)</c:f>
              <c:strCache>
                <c:ptCount val="4"/>
                <c:pt idx="0">
                  <c:v>MAR</c:v>
                </c:pt>
                <c:pt idx="1">
                  <c:v>JUN</c:v>
                </c:pt>
                <c:pt idx="2">
                  <c:v>SEP</c:v>
                </c:pt>
                <c:pt idx="3">
                  <c:v>DIC</c:v>
                </c:pt>
              </c:strCache>
            </c:strRef>
          </c:cat>
          <c:val>
            <c:numRef>
              <c:f>('3_CumplimientoMultas'!$F$47,'3_CumplimientoMultas'!$I$47,'3_CumplimientoMultas'!$L$47,'3_CumplimientoMultas'!$O$47)</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1-E093-41B4-9F99-1B4ECD055FAB}"/>
            </c:ext>
          </c:extLst>
        </c:ser>
        <c:dLbls>
          <c:showLegendKey val="0"/>
          <c:showVal val="0"/>
          <c:showCatName val="0"/>
          <c:showSerName val="0"/>
          <c:showPercent val="0"/>
          <c:showBubbleSize val="0"/>
        </c:dLbls>
        <c:marker val="1"/>
        <c:smooth val="0"/>
        <c:axId val="3"/>
        <c:axId val="4"/>
      </c:lineChart>
      <c:catAx>
        <c:axId val="254857064"/>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1"/>
        <c:axPos val="l"/>
        <c:numFmt formatCode="0.0%" sourceLinked="1"/>
        <c:majorTickMark val="out"/>
        <c:minorTickMark val="none"/>
        <c:tickLblPos val="nextTo"/>
        <c:crossAx val="25485706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3"/>
        <c:crosses val="max"/>
        <c:crossBetween val="between"/>
      </c:valAx>
      <c:spPr>
        <a:noFill/>
        <a:ln w="25400">
          <a:noFill/>
        </a:ln>
      </c:spPr>
    </c:plotArea>
    <c:legend>
      <c:legendPos val="b"/>
      <c:overlay val="0"/>
      <c:spPr>
        <a:noFill/>
        <a:ln w="25400">
          <a:noFill/>
        </a:ln>
      </c:spPr>
      <c:txPr>
        <a:bodyPr/>
        <a:lstStyle/>
        <a:p>
          <a:pPr>
            <a:defRPr sz="305" b="1" i="0" u="none" strike="noStrike" baseline="0">
              <a:solidFill>
                <a:srgbClr val="333333"/>
              </a:solidFill>
              <a:latin typeface="Calibri"/>
              <a:ea typeface="Calibri"/>
              <a:cs typeface="Calibri"/>
            </a:defRPr>
          </a:pPr>
          <a:endParaRPr lang="es-CO"/>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'4_EficaciaNotificacion'!$C$46</c:f>
              <c:strCache>
                <c:ptCount val="1"/>
                <c:pt idx="0">
                  <c:v>RESULTADO</c:v>
                </c:pt>
              </c:strCache>
            </c:strRef>
          </c:tx>
          <c:spPr>
            <a:solidFill>
              <a:srgbClr val="4F81BD"/>
            </a:solidFill>
            <a:ln w="25400">
              <a:noFill/>
            </a:ln>
          </c:spPr>
          <c:invertIfNegative val="0"/>
          <c:cat>
            <c:strRef>
              <c:f>('4_EficaciaNotificacion'!$F$45,'4_EficaciaNotificacion'!$I$45,'4_EficaciaNotificacion'!$L$45,'4_EficaciaNotificacion'!$O$45)</c:f>
              <c:strCache>
                <c:ptCount val="4"/>
                <c:pt idx="0">
                  <c:v>MAR</c:v>
                </c:pt>
                <c:pt idx="1">
                  <c:v>JUN</c:v>
                </c:pt>
                <c:pt idx="2">
                  <c:v>SEP</c:v>
                </c:pt>
                <c:pt idx="3">
                  <c:v>DIC</c:v>
                </c:pt>
              </c:strCache>
            </c:strRef>
          </c:cat>
          <c:val>
            <c:numRef>
              <c:f>('4_EficaciaNotificacion'!$F$46,'4_EficaciaNotificacion'!$I$46,'4_EficaciaNotificacion'!$L$46,'4_EficaciaNotificacion'!$O$46)</c:f>
              <c:numCache>
                <c:formatCode>0.0%</c:formatCode>
                <c:ptCount val="4"/>
                <c:pt idx="0">
                  <c:v>0.99844599844599846</c:v>
                </c:pt>
                <c:pt idx="1">
                  <c:v>0.99923605805958748</c:v>
                </c:pt>
                <c:pt idx="2">
                  <c:v>1</c:v>
                </c:pt>
                <c:pt idx="3">
                  <c:v>0.99486125385405966</c:v>
                </c:pt>
              </c:numCache>
            </c:numRef>
          </c:val>
          <c:extLst>
            <c:ext xmlns:c16="http://schemas.microsoft.com/office/drawing/2014/chart" uri="{C3380CC4-5D6E-409C-BE32-E72D297353CC}">
              <c16:uniqueId val="{00000000-90A9-48BE-85B2-819FCCEC63C0}"/>
            </c:ext>
          </c:extLst>
        </c:ser>
        <c:dLbls>
          <c:showLegendKey val="0"/>
          <c:showVal val="0"/>
          <c:showCatName val="0"/>
          <c:showSerName val="0"/>
          <c:showPercent val="0"/>
          <c:showBubbleSize val="0"/>
        </c:dLbls>
        <c:gapWidth val="219"/>
        <c:overlap val="-27"/>
        <c:axId val="398663192"/>
        <c:axId val="1"/>
      </c:barChart>
      <c:lineChart>
        <c:grouping val="standard"/>
        <c:varyColors val="0"/>
        <c:ser>
          <c:idx val="1"/>
          <c:order val="1"/>
          <c:tx>
            <c:strRef>
              <c:f>'4_EficaciaNotificacion'!$C$47</c:f>
              <c:strCache>
                <c:ptCount val="1"/>
                <c:pt idx="0">
                  <c:v>META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('4_EficaciaNotificacion'!$F$45,'4_EficaciaNotificacion'!$I$45,'4_EficaciaNotificacion'!$L$45,'4_EficaciaNotificacion'!$O$45)</c:f>
              <c:strCache>
                <c:ptCount val="4"/>
                <c:pt idx="0">
                  <c:v>MAR</c:v>
                </c:pt>
                <c:pt idx="1">
                  <c:v>JUN</c:v>
                </c:pt>
                <c:pt idx="2">
                  <c:v>SEP</c:v>
                </c:pt>
                <c:pt idx="3">
                  <c:v>DIC</c:v>
                </c:pt>
              </c:strCache>
            </c:strRef>
          </c:cat>
          <c:val>
            <c:numRef>
              <c:f>('4_EficaciaNotificacion'!$F$47,'4_EficaciaNotificacion'!$I$47,'4_EficaciaNotificacion'!$L$47,'4_EficaciaNotificacion'!$O$47)</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1-90A9-48BE-85B2-819FCCEC63C0}"/>
            </c:ext>
          </c:extLst>
        </c:ser>
        <c:dLbls>
          <c:showLegendKey val="0"/>
          <c:showVal val="0"/>
          <c:showCatName val="0"/>
          <c:showSerName val="0"/>
          <c:showPercent val="0"/>
          <c:showBubbleSize val="0"/>
        </c:dLbls>
        <c:marker val="1"/>
        <c:smooth val="0"/>
        <c:axId val="398663192"/>
        <c:axId val="1"/>
      </c:lineChart>
      <c:catAx>
        <c:axId val="398663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398663192"/>
        <c:crosses val="autoZero"/>
        <c:crossBetween val="between"/>
      </c:valAx>
      <c:spPr>
        <a:noFill/>
        <a:ln w="25400">
          <a:noFill/>
        </a:ln>
      </c:spPr>
    </c:plotArea>
    <c:legend>
      <c:legendPos val="b"/>
      <c:overlay val="0"/>
      <c:spPr>
        <a:noFill/>
        <a:ln w="25400">
          <a:noFill/>
        </a:ln>
      </c:spPr>
      <c:txPr>
        <a:bodyPr/>
        <a:lstStyle/>
        <a:p>
          <a:pPr>
            <a:defRPr sz="28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66675</xdr:colOff>
      <xdr:row>48</xdr:row>
      <xdr:rowOff>133350</xdr:rowOff>
    </xdr:from>
    <xdr:to>
      <xdr:col>14</xdr:col>
      <xdr:colOff>638175</xdr:colOff>
      <xdr:row>63</xdr:row>
      <xdr:rowOff>47625</xdr:rowOff>
    </xdr:to>
    <xdr:graphicFrame macro="">
      <xdr:nvGraphicFramePr>
        <xdr:cNvPr id="3" name="1 Gráfico">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314325</xdr:colOff>
      <xdr:row>0</xdr:row>
      <xdr:rowOff>0</xdr:rowOff>
    </xdr:from>
    <xdr:to>
      <xdr:col>1</xdr:col>
      <xdr:colOff>1783309</xdr:colOff>
      <xdr:row>4</xdr:row>
      <xdr:rowOff>190500</xdr:rowOff>
    </xdr:to>
    <xdr:pic>
      <xdr:nvPicPr>
        <xdr:cNvPr id="4" name="Imagen 3">
          <a:extLst>
            <a:ext uri="{FF2B5EF4-FFF2-40B4-BE49-F238E27FC236}">
              <a16:creationId xmlns:a16="http://schemas.microsoft.com/office/drawing/2014/main" id="{22F2D21C-50E7-41FF-B4B6-FE58911615C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71475" y="0"/>
          <a:ext cx="1468984" cy="8382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200-000002000000}"/>
            </a:ext>
          </a:extLst>
        </xdr:cNvPr>
        <xdr:cNvGrpSpPr>
          <a:grpSpLocks/>
        </xdr:cNvGrpSpPr>
      </xdr:nvGrpSpPr>
      <xdr:grpSpPr bwMode="auto">
        <a:xfrm>
          <a:off x="5048250"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2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200-000005000000}"/>
            </a:ext>
          </a:extLst>
        </xdr:cNvPr>
        <xdr:cNvGrpSpPr>
          <a:grpSpLocks/>
        </xdr:cNvGrpSpPr>
      </xdr:nvGrpSpPr>
      <xdr:grpSpPr bwMode="auto">
        <a:xfrm>
          <a:off x="5048250"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2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200-000007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200-000008000000}"/>
            </a:ext>
          </a:extLst>
        </xdr:cNvPr>
        <xdr:cNvGrpSpPr>
          <a:grpSpLocks/>
        </xdr:cNvGrpSpPr>
      </xdr:nvGrpSpPr>
      <xdr:grpSpPr bwMode="auto">
        <a:xfrm>
          <a:off x="5048250"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2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200-00000A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200-00000B000000}"/>
            </a:ext>
          </a:extLst>
        </xdr:cNvPr>
        <xdr:cNvGrpSpPr>
          <a:grpSpLocks/>
        </xdr:cNvGrpSpPr>
      </xdr:nvGrpSpPr>
      <xdr:grpSpPr bwMode="auto">
        <a:xfrm>
          <a:off x="5048250"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2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200-00000D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200-00000E000000}"/>
            </a:ext>
          </a:extLst>
        </xdr:cNvPr>
        <xdr:cNvGrpSpPr>
          <a:grpSpLocks/>
        </xdr:cNvGrpSpPr>
      </xdr:nvGrpSpPr>
      <xdr:grpSpPr bwMode="auto">
        <a:xfrm>
          <a:off x="5048250"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2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200-000010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200-000011000000}"/>
            </a:ext>
          </a:extLst>
        </xdr:cNvPr>
        <xdr:cNvGrpSpPr>
          <a:grpSpLocks/>
        </xdr:cNvGrpSpPr>
      </xdr:nvGrpSpPr>
      <xdr:grpSpPr bwMode="auto">
        <a:xfrm>
          <a:off x="5048250"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2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200-000013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200-000014000000}"/>
            </a:ext>
          </a:extLst>
        </xdr:cNvPr>
        <xdr:cNvGrpSpPr>
          <a:grpSpLocks/>
        </xdr:cNvGrpSpPr>
      </xdr:nvGrpSpPr>
      <xdr:grpSpPr bwMode="auto">
        <a:xfrm>
          <a:off x="5048250"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2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200-000016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200-000017000000}"/>
            </a:ext>
          </a:extLst>
        </xdr:cNvPr>
        <xdr:cNvGrpSpPr>
          <a:grpSpLocks/>
        </xdr:cNvGrpSpPr>
      </xdr:nvGrpSpPr>
      <xdr:grpSpPr bwMode="auto">
        <a:xfrm>
          <a:off x="5048250"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2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200-000019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200-00001A000000}"/>
            </a:ext>
          </a:extLst>
        </xdr:cNvPr>
        <xdr:cNvGrpSpPr>
          <a:grpSpLocks/>
        </xdr:cNvGrpSpPr>
      </xdr:nvGrpSpPr>
      <xdr:grpSpPr bwMode="auto">
        <a:xfrm>
          <a:off x="5048250"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2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200-00001C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200-00001D000000}"/>
            </a:ext>
          </a:extLst>
        </xdr:cNvPr>
        <xdr:cNvGrpSpPr>
          <a:grpSpLocks/>
        </xdr:cNvGrpSpPr>
      </xdr:nvGrpSpPr>
      <xdr:grpSpPr bwMode="auto">
        <a:xfrm>
          <a:off x="5048250"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2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200-00001F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200-000020000000}"/>
            </a:ext>
          </a:extLst>
        </xdr:cNvPr>
        <xdr:cNvGrpSpPr>
          <a:grpSpLocks/>
        </xdr:cNvGrpSpPr>
      </xdr:nvGrpSpPr>
      <xdr:grpSpPr bwMode="auto">
        <a:xfrm>
          <a:off x="5048250"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2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200-000022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200-000023000000}"/>
            </a:ext>
          </a:extLst>
        </xdr:cNvPr>
        <xdr:cNvGrpSpPr>
          <a:grpSpLocks/>
        </xdr:cNvGrpSpPr>
      </xdr:nvGrpSpPr>
      <xdr:grpSpPr bwMode="auto">
        <a:xfrm>
          <a:off x="5048250"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2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200-000025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200-000026000000}"/>
            </a:ext>
          </a:extLst>
        </xdr:cNvPr>
        <xdr:cNvGrpSpPr>
          <a:grpSpLocks/>
        </xdr:cNvGrpSpPr>
      </xdr:nvGrpSpPr>
      <xdr:grpSpPr bwMode="auto">
        <a:xfrm>
          <a:off x="5048250"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2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200-000028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200-000029000000}"/>
            </a:ext>
          </a:extLst>
        </xdr:cNvPr>
        <xdr:cNvGrpSpPr>
          <a:grpSpLocks/>
        </xdr:cNvGrpSpPr>
      </xdr:nvGrpSpPr>
      <xdr:grpSpPr bwMode="auto">
        <a:xfrm>
          <a:off x="5048250"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2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200-00002B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200-00002C000000}"/>
            </a:ext>
          </a:extLst>
        </xdr:cNvPr>
        <xdr:cNvGrpSpPr>
          <a:grpSpLocks/>
        </xdr:cNvGrpSpPr>
      </xdr:nvGrpSpPr>
      <xdr:grpSpPr bwMode="auto">
        <a:xfrm>
          <a:off x="5048250"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2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200-00002E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306552</xdr:colOff>
      <xdr:row>0</xdr:row>
      <xdr:rowOff>284656</xdr:rowOff>
    </xdr:from>
    <xdr:to>
      <xdr:col>0</xdr:col>
      <xdr:colOff>1775536</xdr:colOff>
      <xdr:row>2</xdr:row>
      <xdr:rowOff>356477</xdr:rowOff>
    </xdr:to>
    <xdr:pic>
      <xdr:nvPicPr>
        <xdr:cNvPr id="48" name="Imagen 47">
          <a:extLst>
            <a:ext uri="{FF2B5EF4-FFF2-40B4-BE49-F238E27FC236}">
              <a16:creationId xmlns:a16="http://schemas.microsoft.com/office/drawing/2014/main" id="{CB711FDF-68F1-446A-8826-FF58D0845EA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306552" y="284656"/>
          <a:ext cx="1468984" cy="8382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48</xdr:row>
      <xdr:rowOff>133350</xdr:rowOff>
    </xdr:from>
    <xdr:to>
      <xdr:col>14</xdr:col>
      <xdr:colOff>638175</xdr:colOff>
      <xdr:row>63</xdr:row>
      <xdr:rowOff>47625</xdr:rowOff>
    </xdr:to>
    <xdr:graphicFrame macro="">
      <xdr:nvGraphicFramePr>
        <xdr:cNvPr id="3" name="1 Gráfico">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190500</xdr:colOff>
      <xdr:row>1</xdr:row>
      <xdr:rowOff>0</xdr:rowOff>
    </xdr:from>
    <xdr:to>
      <xdr:col>1</xdr:col>
      <xdr:colOff>1659484</xdr:colOff>
      <xdr:row>6</xdr:row>
      <xdr:rowOff>20170</xdr:rowOff>
    </xdr:to>
    <xdr:pic>
      <xdr:nvPicPr>
        <xdr:cNvPr id="4" name="Imagen 3">
          <a:extLst>
            <a:ext uri="{FF2B5EF4-FFF2-40B4-BE49-F238E27FC236}">
              <a16:creationId xmlns:a16="http://schemas.microsoft.com/office/drawing/2014/main" id="{A8D6E941-D311-44E4-A465-85292826043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46529" y="67235"/>
          <a:ext cx="1468984" cy="8382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5048250"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4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400-000005000000}"/>
            </a:ext>
          </a:extLst>
        </xdr:cNvPr>
        <xdr:cNvGrpSpPr>
          <a:grpSpLocks/>
        </xdr:cNvGrpSpPr>
      </xdr:nvGrpSpPr>
      <xdr:grpSpPr bwMode="auto">
        <a:xfrm>
          <a:off x="5048250"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4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400-000007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400-000008000000}"/>
            </a:ext>
          </a:extLst>
        </xdr:cNvPr>
        <xdr:cNvGrpSpPr>
          <a:grpSpLocks/>
        </xdr:cNvGrpSpPr>
      </xdr:nvGrpSpPr>
      <xdr:grpSpPr bwMode="auto">
        <a:xfrm>
          <a:off x="5048250"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4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400-00000A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400-00000B000000}"/>
            </a:ext>
          </a:extLst>
        </xdr:cNvPr>
        <xdr:cNvGrpSpPr>
          <a:grpSpLocks/>
        </xdr:cNvGrpSpPr>
      </xdr:nvGrpSpPr>
      <xdr:grpSpPr bwMode="auto">
        <a:xfrm>
          <a:off x="5048250"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4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400-00000D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400-00000E000000}"/>
            </a:ext>
          </a:extLst>
        </xdr:cNvPr>
        <xdr:cNvGrpSpPr>
          <a:grpSpLocks/>
        </xdr:cNvGrpSpPr>
      </xdr:nvGrpSpPr>
      <xdr:grpSpPr bwMode="auto">
        <a:xfrm>
          <a:off x="5048250"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4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400-000010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400-000011000000}"/>
            </a:ext>
          </a:extLst>
        </xdr:cNvPr>
        <xdr:cNvGrpSpPr>
          <a:grpSpLocks/>
        </xdr:cNvGrpSpPr>
      </xdr:nvGrpSpPr>
      <xdr:grpSpPr bwMode="auto">
        <a:xfrm>
          <a:off x="5048250"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4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400-000014000000}"/>
            </a:ext>
          </a:extLst>
        </xdr:cNvPr>
        <xdr:cNvGrpSpPr>
          <a:grpSpLocks/>
        </xdr:cNvGrpSpPr>
      </xdr:nvGrpSpPr>
      <xdr:grpSpPr bwMode="auto">
        <a:xfrm>
          <a:off x="5048250"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4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400-000016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400-000017000000}"/>
            </a:ext>
          </a:extLst>
        </xdr:cNvPr>
        <xdr:cNvGrpSpPr>
          <a:grpSpLocks/>
        </xdr:cNvGrpSpPr>
      </xdr:nvGrpSpPr>
      <xdr:grpSpPr bwMode="auto">
        <a:xfrm>
          <a:off x="5048250"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4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400-000019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400-00001A000000}"/>
            </a:ext>
          </a:extLst>
        </xdr:cNvPr>
        <xdr:cNvGrpSpPr>
          <a:grpSpLocks/>
        </xdr:cNvGrpSpPr>
      </xdr:nvGrpSpPr>
      <xdr:grpSpPr bwMode="auto">
        <a:xfrm>
          <a:off x="5048250"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4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400-00001C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400-00001D000000}"/>
            </a:ext>
          </a:extLst>
        </xdr:cNvPr>
        <xdr:cNvGrpSpPr>
          <a:grpSpLocks/>
        </xdr:cNvGrpSpPr>
      </xdr:nvGrpSpPr>
      <xdr:grpSpPr bwMode="auto">
        <a:xfrm>
          <a:off x="5048250"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4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400-00001F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400-000020000000}"/>
            </a:ext>
          </a:extLst>
        </xdr:cNvPr>
        <xdr:cNvGrpSpPr>
          <a:grpSpLocks/>
        </xdr:cNvGrpSpPr>
      </xdr:nvGrpSpPr>
      <xdr:grpSpPr bwMode="auto">
        <a:xfrm>
          <a:off x="5048250"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4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400-000022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400-000023000000}"/>
            </a:ext>
          </a:extLst>
        </xdr:cNvPr>
        <xdr:cNvGrpSpPr>
          <a:grpSpLocks/>
        </xdr:cNvGrpSpPr>
      </xdr:nvGrpSpPr>
      <xdr:grpSpPr bwMode="auto">
        <a:xfrm>
          <a:off x="5048250"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4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400-000025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400-000026000000}"/>
            </a:ext>
          </a:extLst>
        </xdr:cNvPr>
        <xdr:cNvGrpSpPr>
          <a:grpSpLocks/>
        </xdr:cNvGrpSpPr>
      </xdr:nvGrpSpPr>
      <xdr:grpSpPr bwMode="auto">
        <a:xfrm>
          <a:off x="5048250"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4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400-000028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400-000029000000}"/>
            </a:ext>
          </a:extLst>
        </xdr:cNvPr>
        <xdr:cNvGrpSpPr>
          <a:grpSpLocks/>
        </xdr:cNvGrpSpPr>
      </xdr:nvGrpSpPr>
      <xdr:grpSpPr bwMode="auto">
        <a:xfrm>
          <a:off x="5048250"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4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400-00002B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400-00002C000000}"/>
            </a:ext>
          </a:extLst>
        </xdr:cNvPr>
        <xdr:cNvGrpSpPr>
          <a:grpSpLocks/>
        </xdr:cNvGrpSpPr>
      </xdr:nvGrpSpPr>
      <xdr:grpSpPr bwMode="auto">
        <a:xfrm>
          <a:off x="5048250"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4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400-00002E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71437</xdr:colOff>
      <xdr:row>0</xdr:row>
      <xdr:rowOff>238124</xdr:rowOff>
    </xdr:from>
    <xdr:to>
      <xdr:col>0</xdr:col>
      <xdr:colOff>1762125</xdr:colOff>
      <xdr:row>3</xdr:row>
      <xdr:rowOff>59828</xdr:rowOff>
    </xdr:to>
    <xdr:pic>
      <xdr:nvPicPr>
        <xdr:cNvPr id="48" name="Imagen 47">
          <a:extLst>
            <a:ext uri="{FF2B5EF4-FFF2-40B4-BE49-F238E27FC236}">
              <a16:creationId xmlns:a16="http://schemas.microsoft.com/office/drawing/2014/main" id="{7E006C56-C11B-4A05-B01B-E110C184B5E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71437" y="238124"/>
          <a:ext cx="1690688" cy="96470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1485900</xdr:colOff>
      <xdr:row>48</xdr:row>
      <xdr:rowOff>142875</xdr:rowOff>
    </xdr:from>
    <xdr:to>
      <xdr:col>15</xdr:col>
      <xdr:colOff>161925</xdr:colOff>
      <xdr:row>62</xdr:row>
      <xdr:rowOff>114300</xdr:rowOff>
    </xdr:to>
    <xdr:graphicFrame macro="">
      <xdr:nvGraphicFramePr>
        <xdr:cNvPr id="3" name="Gráfico 1">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257175</xdr:colOff>
      <xdr:row>0</xdr:row>
      <xdr:rowOff>38100</xdr:rowOff>
    </xdr:from>
    <xdr:to>
      <xdr:col>1</xdr:col>
      <xdr:colOff>1726159</xdr:colOff>
      <xdr:row>4</xdr:row>
      <xdr:rowOff>190500</xdr:rowOff>
    </xdr:to>
    <xdr:pic>
      <xdr:nvPicPr>
        <xdr:cNvPr id="4" name="Imagen 3">
          <a:extLst>
            <a:ext uri="{FF2B5EF4-FFF2-40B4-BE49-F238E27FC236}">
              <a16:creationId xmlns:a16="http://schemas.microsoft.com/office/drawing/2014/main" id="{0AF76903-AA85-4A70-85A9-685E3257D7B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61950" y="38100"/>
          <a:ext cx="1468984" cy="8382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4472104" y="104775"/>
          <a:ext cx="0" cy="430948"/>
          <a:chOff x="5362575" y="104775"/>
          <a:chExt cx="0" cy="314325"/>
        </a:xfrm>
      </xdr:grpSpPr>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600-000005000000}"/>
            </a:ext>
          </a:extLst>
        </xdr:cNvPr>
        <xdr:cNvGrpSpPr>
          <a:grpSpLocks/>
        </xdr:cNvGrpSpPr>
      </xdr:nvGrpSpPr>
      <xdr:grpSpPr bwMode="auto">
        <a:xfrm>
          <a:off x="4472104" y="104775"/>
          <a:ext cx="0" cy="430948"/>
          <a:chOff x="5362575" y="104775"/>
          <a:chExt cx="0" cy="314325"/>
        </a:xfrm>
      </xdr:grpSpPr>
      <xdr:sp macro="" textlink="">
        <xdr:nvSpPr>
          <xdr:cNvPr id="6" name="Rectangle 16">
            <a:extLst>
              <a:ext uri="{FF2B5EF4-FFF2-40B4-BE49-F238E27FC236}">
                <a16:creationId xmlns:a16="http://schemas.microsoft.com/office/drawing/2014/main" id="{00000000-0008-0000-06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6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600-000008000000}"/>
            </a:ext>
          </a:extLst>
        </xdr:cNvPr>
        <xdr:cNvGrpSpPr>
          <a:grpSpLocks/>
        </xdr:cNvGrpSpPr>
      </xdr:nvGrpSpPr>
      <xdr:grpSpPr bwMode="auto">
        <a:xfrm>
          <a:off x="4472104" y="104775"/>
          <a:ext cx="0" cy="430948"/>
          <a:chOff x="5362575" y="104775"/>
          <a:chExt cx="0" cy="314325"/>
        </a:xfrm>
      </xdr:grpSpPr>
      <xdr:sp macro="" textlink="">
        <xdr:nvSpPr>
          <xdr:cNvPr id="9" name="Rectangle 2">
            <a:extLst>
              <a:ext uri="{FF2B5EF4-FFF2-40B4-BE49-F238E27FC236}">
                <a16:creationId xmlns:a16="http://schemas.microsoft.com/office/drawing/2014/main" id="{00000000-0008-0000-06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6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600-00000B000000}"/>
            </a:ext>
          </a:extLst>
        </xdr:cNvPr>
        <xdr:cNvGrpSpPr>
          <a:grpSpLocks/>
        </xdr:cNvGrpSpPr>
      </xdr:nvGrpSpPr>
      <xdr:grpSpPr bwMode="auto">
        <a:xfrm>
          <a:off x="4472104" y="104775"/>
          <a:ext cx="0" cy="430948"/>
          <a:chOff x="5362575" y="104775"/>
          <a:chExt cx="0" cy="314325"/>
        </a:xfrm>
      </xdr:grpSpPr>
      <xdr:sp macro="" textlink="">
        <xdr:nvSpPr>
          <xdr:cNvPr id="12" name="Rectangle 16">
            <a:extLst>
              <a:ext uri="{FF2B5EF4-FFF2-40B4-BE49-F238E27FC236}">
                <a16:creationId xmlns:a16="http://schemas.microsoft.com/office/drawing/2014/main" id="{00000000-0008-0000-06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6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600-00000E000000}"/>
            </a:ext>
          </a:extLst>
        </xdr:cNvPr>
        <xdr:cNvGrpSpPr>
          <a:grpSpLocks/>
        </xdr:cNvGrpSpPr>
      </xdr:nvGrpSpPr>
      <xdr:grpSpPr bwMode="auto">
        <a:xfrm>
          <a:off x="4472104" y="104775"/>
          <a:ext cx="0" cy="430948"/>
          <a:chOff x="7950200" y="104775"/>
          <a:chExt cx="0" cy="314325"/>
        </a:xfrm>
      </xdr:grpSpPr>
      <xdr:sp macro="" textlink="">
        <xdr:nvSpPr>
          <xdr:cNvPr id="15" name="Rectangle 2">
            <a:extLst>
              <a:ext uri="{FF2B5EF4-FFF2-40B4-BE49-F238E27FC236}">
                <a16:creationId xmlns:a16="http://schemas.microsoft.com/office/drawing/2014/main" id="{00000000-0008-0000-06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6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600-000011000000}"/>
            </a:ext>
          </a:extLst>
        </xdr:cNvPr>
        <xdr:cNvGrpSpPr>
          <a:grpSpLocks/>
        </xdr:cNvGrpSpPr>
      </xdr:nvGrpSpPr>
      <xdr:grpSpPr bwMode="auto">
        <a:xfrm>
          <a:off x="4472104" y="104775"/>
          <a:ext cx="0" cy="430948"/>
          <a:chOff x="5362575" y="104775"/>
          <a:chExt cx="0" cy="314325"/>
        </a:xfrm>
      </xdr:grpSpPr>
      <xdr:sp macro="" textlink="">
        <xdr:nvSpPr>
          <xdr:cNvPr id="18" name="Rectangle 2">
            <a:extLst>
              <a:ext uri="{FF2B5EF4-FFF2-40B4-BE49-F238E27FC236}">
                <a16:creationId xmlns:a16="http://schemas.microsoft.com/office/drawing/2014/main" id="{00000000-0008-0000-06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6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600-000014000000}"/>
            </a:ext>
          </a:extLst>
        </xdr:cNvPr>
        <xdr:cNvGrpSpPr>
          <a:grpSpLocks/>
        </xdr:cNvGrpSpPr>
      </xdr:nvGrpSpPr>
      <xdr:grpSpPr bwMode="auto">
        <a:xfrm>
          <a:off x="4472104" y="104775"/>
          <a:ext cx="0" cy="430948"/>
          <a:chOff x="5362575" y="104775"/>
          <a:chExt cx="0" cy="314325"/>
        </a:xfrm>
      </xdr:grpSpPr>
      <xdr:sp macro="" textlink="">
        <xdr:nvSpPr>
          <xdr:cNvPr id="21" name="Rectangle 16">
            <a:extLst>
              <a:ext uri="{FF2B5EF4-FFF2-40B4-BE49-F238E27FC236}">
                <a16:creationId xmlns:a16="http://schemas.microsoft.com/office/drawing/2014/main" id="{00000000-0008-0000-06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6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600-000017000000}"/>
            </a:ext>
          </a:extLst>
        </xdr:cNvPr>
        <xdr:cNvGrpSpPr>
          <a:grpSpLocks/>
        </xdr:cNvGrpSpPr>
      </xdr:nvGrpSpPr>
      <xdr:grpSpPr bwMode="auto">
        <a:xfrm>
          <a:off x="4472104" y="104775"/>
          <a:ext cx="0" cy="430948"/>
          <a:chOff x="5362575" y="104775"/>
          <a:chExt cx="0" cy="314325"/>
        </a:xfrm>
      </xdr:grpSpPr>
      <xdr:sp macro="" textlink="">
        <xdr:nvSpPr>
          <xdr:cNvPr id="24" name="Rectangle 2">
            <a:extLst>
              <a:ext uri="{FF2B5EF4-FFF2-40B4-BE49-F238E27FC236}">
                <a16:creationId xmlns:a16="http://schemas.microsoft.com/office/drawing/2014/main" id="{00000000-0008-0000-06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6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600-00001A000000}"/>
            </a:ext>
          </a:extLst>
        </xdr:cNvPr>
        <xdr:cNvGrpSpPr>
          <a:grpSpLocks/>
        </xdr:cNvGrpSpPr>
      </xdr:nvGrpSpPr>
      <xdr:grpSpPr bwMode="auto">
        <a:xfrm>
          <a:off x="4472104" y="104775"/>
          <a:ext cx="0" cy="430948"/>
          <a:chOff x="5362575" y="104775"/>
          <a:chExt cx="0" cy="314325"/>
        </a:xfrm>
      </xdr:grpSpPr>
      <xdr:sp macro="" textlink="">
        <xdr:nvSpPr>
          <xdr:cNvPr id="27" name="Rectangle 16">
            <a:extLst>
              <a:ext uri="{FF2B5EF4-FFF2-40B4-BE49-F238E27FC236}">
                <a16:creationId xmlns:a16="http://schemas.microsoft.com/office/drawing/2014/main" id="{00000000-0008-0000-06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600-00001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600-00001D000000}"/>
            </a:ext>
          </a:extLst>
        </xdr:cNvPr>
        <xdr:cNvGrpSpPr>
          <a:grpSpLocks/>
        </xdr:cNvGrpSpPr>
      </xdr:nvGrpSpPr>
      <xdr:grpSpPr bwMode="auto">
        <a:xfrm>
          <a:off x="4472104" y="104775"/>
          <a:ext cx="0" cy="430948"/>
          <a:chOff x="7950200" y="104775"/>
          <a:chExt cx="0" cy="314325"/>
        </a:xfrm>
      </xdr:grpSpPr>
      <xdr:sp macro="" textlink="">
        <xdr:nvSpPr>
          <xdr:cNvPr id="30" name="Rectangle 2">
            <a:extLst>
              <a:ext uri="{FF2B5EF4-FFF2-40B4-BE49-F238E27FC236}">
                <a16:creationId xmlns:a16="http://schemas.microsoft.com/office/drawing/2014/main" id="{00000000-0008-0000-06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6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600-000020000000}"/>
            </a:ext>
          </a:extLst>
        </xdr:cNvPr>
        <xdr:cNvGrpSpPr>
          <a:grpSpLocks/>
        </xdr:cNvGrpSpPr>
      </xdr:nvGrpSpPr>
      <xdr:grpSpPr bwMode="auto">
        <a:xfrm>
          <a:off x="4472104" y="104775"/>
          <a:ext cx="0" cy="430948"/>
          <a:chOff x="5362575" y="104775"/>
          <a:chExt cx="0" cy="314325"/>
        </a:xfrm>
      </xdr:grpSpPr>
      <xdr:sp macro="" textlink="">
        <xdr:nvSpPr>
          <xdr:cNvPr id="33" name="Rectangle 2">
            <a:extLst>
              <a:ext uri="{FF2B5EF4-FFF2-40B4-BE49-F238E27FC236}">
                <a16:creationId xmlns:a16="http://schemas.microsoft.com/office/drawing/2014/main" id="{00000000-0008-0000-06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600-00002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600-000023000000}"/>
            </a:ext>
          </a:extLst>
        </xdr:cNvPr>
        <xdr:cNvGrpSpPr>
          <a:grpSpLocks/>
        </xdr:cNvGrpSpPr>
      </xdr:nvGrpSpPr>
      <xdr:grpSpPr bwMode="auto">
        <a:xfrm>
          <a:off x="4472104" y="104775"/>
          <a:ext cx="0" cy="430948"/>
          <a:chOff x="5362575" y="104775"/>
          <a:chExt cx="0" cy="314325"/>
        </a:xfrm>
      </xdr:grpSpPr>
      <xdr:sp macro="" textlink="">
        <xdr:nvSpPr>
          <xdr:cNvPr id="36" name="Rectangle 16">
            <a:extLst>
              <a:ext uri="{FF2B5EF4-FFF2-40B4-BE49-F238E27FC236}">
                <a16:creationId xmlns:a16="http://schemas.microsoft.com/office/drawing/2014/main" id="{00000000-0008-0000-06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600-00002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600-000026000000}"/>
            </a:ext>
          </a:extLst>
        </xdr:cNvPr>
        <xdr:cNvGrpSpPr>
          <a:grpSpLocks/>
        </xdr:cNvGrpSpPr>
      </xdr:nvGrpSpPr>
      <xdr:grpSpPr bwMode="auto">
        <a:xfrm>
          <a:off x="4472104" y="104775"/>
          <a:ext cx="0" cy="430948"/>
          <a:chOff x="5362575" y="104775"/>
          <a:chExt cx="0" cy="314325"/>
        </a:xfrm>
      </xdr:grpSpPr>
      <xdr:sp macro="" textlink="">
        <xdr:nvSpPr>
          <xdr:cNvPr id="39" name="Rectangle 2">
            <a:extLst>
              <a:ext uri="{FF2B5EF4-FFF2-40B4-BE49-F238E27FC236}">
                <a16:creationId xmlns:a16="http://schemas.microsoft.com/office/drawing/2014/main" id="{00000000-0008-0000-06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600-00002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600-000029000000}"/>
            </a:ext>
          </a:extLst>
        </xdr:cNvPr>
        <xdr:cNvGrpSpPr>
          <a:grpSpLocks/>
        </xdr:cNvGrpSpPr>
      </xdr:nvGrpSpPr>
      <xdr:grpSpPr bwMode="auto">
        <a:xfrm>
          <a:off x="4472104" y="104775"/>
          <a:ext cx="0" cy="430948"/>
          <a:chOff x="5362575" y="104775"/>
          <a:chExt cx="0" cy="314325"/>
        </a:xfrm>
      </xdr:grpSpPr>
      <xdr:sp macro="" textlink="">
        <xdr:nvSpPr>
          <xdr:cNvPr id="42" name="Rectangle 16">
            <a:extLst>
              <a:ext uri="{FF2B5EF4-FFF2-40B4-BE49-F238E27FC236}">
                <a16:creationId xmlns:a16="http://schemas.microsoft.com/office/drawing/2014/main" id="{00000000-0008-0000-06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6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600-00002C000000}"/>
            </a:ext>
          </a:extLst>
        </xdr:cNvPr>
        <xdr:cNvGrpSpPr>
          <a:grpSpLocks/>
        </xdr:cNvGrpSpPr>
      </xdr:nvGrpSpPr>
      <xdr:grpSpPr bwMode="auto">
        <a:xfrm>
          <a:off x="4472104" y="104775"/>
          <a:ext cx="0" cy="430948"/>
          <a:chOff x="7950200" y="104775"/>
          <a:chExt cx="0" cy="314325"/>
        </a:xfrm>
      </xdr:grpSpPr>
      <xdr:sp macro="" textlink="">
        <xdr:nvSpPr>
          <xdr:cNvPr id="45" name="Rectangle 2">
            <a:extLst>
              <a:ext uri="{FF2B5EF4-FFF2-40B4-BE49-F238E27FC236}">
                <a16:creationId xmlns:a16="http://schemas.microsoft.com/office/drawing/2014/main" id="{00000000-0008-0000-06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6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224118</xdr:colOff>
      <xdr:row>0</xdr:row>
      <xdr:rowOff>212912</xdr:rowOff>
    </xdr:from>
    <xdr:to>
      <xdr:col>0</xdr:col>
      <xdr:colOff>1693102</xdr:colOff>
      <xdr:row>2</xdr:row>
      <xdr:rowOff>289112</xdr:rowOff>
    </xdr:to>
    <xdr:pic>
      <xdr:nvPicPr>
        <xdr:cNvPr id="48" name="Imagen 47">
          <a:extLst>
            <a:ext uri="{FF2B5EF4-FFF2-40B4-BE49-F238E27FC236}">
              <a16:creationId xmlns:a16="http://schemas.microsoft.com/office/drawing/2014/main" id="{12746069-2465-430B-A3C3-021E7EC3D1A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224118" y="212912"/>
          <a:ext cx="1468984" cy="8382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1352550</xdr:colOff>
      <xdr:row>48</xdr:row>
      <xdr:rowOff>104775</xdr:rowOff>
    </xdr:from>
    <xdr:to>
      <xdr:col>14</xdr:col>
      <xdr:colOff>66675</xdr:colOff>
      <xdr:row>63</xdr:row>
      <xdr:rowOff>38100</xdr:rowOff>
    </xdr:to>
    <xdr:graphicFrame macro="">
      <xdr:nvGraphicFramePr>
        <xdr:cNvPr id="3" name="Gráfico 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235451</xdr:colOff>
      <xdr:row>1</xdr:row>
      <xdr:rowOff>10702</xdr:rowOff>
    </xdr:from>
    <xdr:to>
      <xdr:col>1</xdr:col>
      <xdr:colOff>1704435</xdr:colOff>
      <xdr:row>5</xdr:row>
      <xdr:rowOff>14127</xdr:rowOff>
    </xdr:to>
    <xdr:pic>
      <xdr:nvPicPr>
        <xdr:cNvPr id="4" name="Imagen 3">
          <a:extLst>
            <a:ext uri="{FF2B5EF4-FFF2-40B4-BE49-F238E27FC236}">
              <a16:creationId xmlns:a16="http://schemas.microsoft.com/office/drawing/2014/main" id="{8B9C5A5B-9AAB-420D-AFB7-2A912F46199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99664" y="53511"/>
          <a:ext cx="1468984" cy="8382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800-000002000000}"/>
            </a:ext>
          </a:extLst>
        </xdr:cNvPr>
        <xdr:cNvGrpSpPr>
          <a:grpSpLocks/>
        </xdr:cNvGrpSpPr>
      </xdr:nvGrpSpPr>
      <xdr:grpSpPr bwMode="auto">
        <a:xfrm>
          <a:off x="4464844"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800-000005000000}"/>
            </a:ext>
          </a:extLst>
        </xdr:cNvPr>
        <xdr:cNvGrpSpPr>
          <a:grpSpLocks/>
        </xdr:cNvGrpSpPr>
      </xdr:nvGrpSpPr>
      <xdr:grpSpPr bwMode="auto">
        <a:xfrm>
          <a:off x="4464844"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8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8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800-000008000000}"/>
            </a:ext>
          </a:extLst>
        </xdr:cNvPr>
        <xdr:cNvGrpSpPr>
          <a:grpSpLocks/>
        </xdr:cNvGrpSpPr>
      </xdr:nvGrpSpPr>
      <xdr:grpSpPr bwMode="auto">
        <a:xfrm>
          <a:off x="4464844"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8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8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800-00000B000000}"/>
            </a:ext>
          </a:extLst>
        </xdr:cNvPr>
        <xdr:cNvGrpSpPr>
          <a:grpSpLocks/>
        </xdr:cNvGrpSpPr>
      </xdr:nvGrpSpPr>
      <xdr:grpSpPr bwMode="auto">
        <a:xfrm>
          <a:off x="4464844"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8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8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800-00000E000000}"/>
            </a:ext>
          </a:extLst>
        </xdr:cNvPr>
        <xdr:cNvGrpSpPr>
          <a:grpSpLocks/>
        </xdr:cNvGrpSpPr>
      </xdr:nvGrpSpPr>
      <xdr:grpSpPr bwMode="auto">
        <a:xfrm>
          <a:off x="4464844"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8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8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800-000011000000}"/>
            </a:ext>
          </a:extLst>
        </xdr:cNvPr>
        <xdr:cNvGrpSpPr>
          <a:grpSpLocks/>
        </xdr:cNvGrpSpPr>
      </xdr:nvGrpSpPr>
      <xdr:grpSpPr bwMode="auto">
        <a:xfrm>
          <a:off x="4464844"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8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8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800-000014000000}"/>
            </a:ext>
          </a:extLst>
        </xdr:cNvPr>
        <xdr:cNvGrpSpPr>
          <a:grpSpLocks/>
        </xdr:cNvGrpSpPr>
      </xdr:nvGrpSpPr>
      <xdr:grpSpPr bwMode="auto">
        <a:xfrm>
          <a:off x="4464844"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8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8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800-000017000000}"/>
            </a:ext>
          </a:extLst>
        </xdr:cNvPr>
        <xdr:cNvGrpSpPr>
          <a:grpSpLocks/>
        </xdr:cNvGrpSpPr>
      </xdr:nvGrpSpPr>
      <xdr:grpSpPr bwMode="auto">
        <a:xfrm>
          <a:off x="4464844"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8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8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800-00001A000000}"/>
            </a:ext>
          </a:extLst>
        </xdr:cNvPr>
        <xdr:cNvGrpSpPr>
          <a:grpSpLocks/>
        </xdr:cNvGrpSpPr>
      </xdr:nvGrpSpPr>
      <xdr:grpSpPr bwMode="auto">
        <a:xfrm>
          <a:off x="4464844"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8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800-00001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800-00001D000000}"/>
            </a:ext>
          </a:extLst>
        </xdr:cNvPr>
        <xdr:cNvGrpSpPr>
          <a:grpSpLocks/>
        </xdr:cNvGrpSpPr>
      </xdr:nvGrpSpPr>
      <xdr:grpSpPr bwMode="auto">
        <a:xfrm>
          <a:off x="4464844"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8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8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800-000020000000}"/>
            </a:ext>
          </a:extLst>
        </xdr:cNvPr>
        <xdr:cNvGrpSpPr>
          <a:grpSpLocks/>
        </xdr:cNvGrpSpPr>
      </xdr:nvGrpSpPr>
      <xdr:grpSpPr bwMode="auto">
        <a:xfrm>
          <a:off x="4464844"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8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800-00002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800-000023000000}"/>
            </a:ext>
          </a:extLst>
        </xdr:cNvPr>
        <xdr:cNvGrpSpPr>
          <a:grpSpLocks/>
        </xdr:cNvGrpSpPr>
      </xdr:nvGrpSpPr>
      <xdr:grpSpPr bwMode="auto">
        <a:xfrm>
          <a:off x="4464844"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8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800-00002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800-000026000000}"/>
            </a:ext>
          </a:extLst>
        </xdr:cNvPr>
        <xdr:cNvGrpSpPr>
          <a:grpSpLocks/>
        </xdr:cNvGrpSpPr>
      </xdr:nvGrpSpPr>
      <xdr:grpSpPr bwMode="auto">
        <a:xfrm>
          <a:off x="4464844"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8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800-00002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800-000029000000}"/>
            </a:ext>
          </a:extLst>
        </xdr:cNvPr>
        <xdr:cNvGrpSpPr>
          <a:grpSpLocks/>
        </xdr:cNvGrpSpPr>
      </xdr:nvGrpSpPr>
      <xdr:grpSpPr bwMode="auto">
        <a:xfrm>
          <a:off x="4464844"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8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8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800-00002C000000}"/>
            </a:ext>
          </a:extLst>
        </xdr:cNvPr>
        <xdr:cNvGrpSpPr>
          <a:grpSpLocks/>
        </xdr:cNvGrpSpPr>
      </xdr:nvGrpSpPr>
      <xdr:grpSpPr bwMode="auto">
        <a:xfrm>
          <a:off x="4464844"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8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8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130968</xdr:colOff>
      <xdr:row>0</xdr:row>
      <xdr:rowOff>214313</xdr:rowOff>
    </xdr:from>
    <xdr:to>
      <xdr:col>0</xdr:col>
      <xdr:colOff>1599952</xdr:colOff>
      <xdr:row>2</xdr:row>
      <xdr:rowOff>290513</xdr:rowOff>
    </xdr:to>
    <xdr:pic>
      <xdr:nvPicPr>
        <xdr:cNvPr id="48" name="Imagen 47">
          <a:extLst>
            <a:ext uri="{FF2B5EF4-FFF2-40B4-BE49-F238E27FC236}">
              <a16:creationId xmlns:a16="http://schemas.microsoft.com/office/drawing/2014/main" id="{671CF52C-72A1-45AA-9FD2-4D4432F5241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30968" y="214313"/>
          <a:ext cx="1468984" cy="8382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c\Desktop\20_Indicadores2024_ATC%20(Recuper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rlosc\AppData\Roaming\Microsoft\Excel\EVIDENCIAS%20DILIGENCIAMIENTO%20ATC%20SJREPOINT%201&#176;%20TRIM%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splegables"/>
      <sheetName val="1_OportunidadPQRSF"/>
      <sheetName val="1_RegistroOportunidad"/>
      <sheetName val="2_ExperienciaCiudadano"/>
      <sheetName val="2_RegistroExperienciaC"/>
    </sheetNames>
    <sheetDataSet>
      <sheetData sheetId="0"/>
      <sheetData sheetId="1">
        <row r="12">
          <cell r="C12" t="str">
            <v>ATENCION AL CIUDADANO</v>
          </cell>
        </row>
        <row r="14">
          <cell r="C14" t="str">
            <v>OPORTUNIDAD EN RESPUESTA PQRSF</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RegistroOportunidad"/>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28"/>
  <sheetViews>
    <sheetView workbookViewId="0">
      <selection activeCell="A11" sqref="A11:A15"/>
    </sheetView>
  </sheetViews>
  <sheetFormatPr baseColWidth="10" defaultRowHeight="15" x14ac:dyDescent="0.25"/>
  <cols>
    <col min="1" max="1" width="58.28515625" style="4" customWidth="1"/>
    <col min="2" max="2" width="14.5703125" style="4" customWidth="1"/>
    <col min="3" max="16384" width="11.42578125" style="4"/>
  </cols>
  <sheetData>
    <row r="1" spans="1:2" x14ac:dyDescent="0.25">
      <c r="A1" s="3" t="s">
        <v>14</v>
      </c>
      <c r="B1" s="3" t="s">
        <v>59</v>
      </c>
    </row>
    <row r="2" spans="1:2" ht="60" x14ac:dyDescent="0.25">
      <c r="A2" s="5" t="s">
        <v>87</v>
      </c>
      <c r="B2" s="2" t="s">
        <v>60</v>
      </c>
    </row>
    <row r="3" spans="1:2" ht="45" x14ac:dyDescent="0.25">
      <c r="A3" s="5" t="s">
        <v>88</v>
      </c>
      <c r="B3" s="2" t="s">
        <v>61</v>
      </c>
    </row>
    <row r="4" spans="1:2" ht="30" x14ac:dyDescent="0.25">
      <c r="A4" s="5" t="s">
        <v>89</v>
      </c>
      <c r="B4" s="2" t="s">
        <v>62</v>
      </c>
    </row>
    <row r="5" spans="1:2" ht="30" x14ac:dyDescent="0.25">
      <c r="A5" s="5" t="s">
        <v>90</v>
      </c>
      <c r="B5" s="2" t="s">
        <v>63</v>
      </c>
    </row>
    <row r="6" spans="1:2" ht="30" x14ac:dyDescent="0.25">
      <c r="A6" s="5" t="s">
        <v>91</v>
      </c>
      <c r="B6" s="2" t="s">
        <v>64</v>
      </c>
    </row>
    <row r="7" spans="1:2" ht="30" x14ac:dyDescent="0.25">
      <c r="A7" s="5" t="s">
        <v>92</v>
      </c>
      <c r="B7" s="2" t="s">
        <v>65</v>
      </c>
    </row>
    <row r="8" spans="1:2" ht="60" x14ac:dyDescent="0.25">
      <c r="A8" s="5" t="s">
        <v>93</v>
      </c>
      <c r="B8" s="2" t="s">
        <v>66</v>
      </c>
    </row>
    <row r="9" spans="1:2" x14ac:dyDescent="0.25">
      <c r="A9" s="6"/>
      <c r="B9" s="2" t="s">
        <v>67</v>
      </c>
    </row>
    <row r="10" spans="1:2" x14ac:dyDescent="0.25">
      <c r="B10" s="2" t="s">
        <v>68</v>
      </c>
    </row>
    <row r="11" spans="1:2" ht="38.25" x14ac:dyDescent="0.25">
      <c r="A11" s="4" t="s">
        <v>108</v>
      </c>
      <c r="B11" s="7" t="s">
        <v>69</v>
      </c>
    </row>
    <row r="12" spans="1:2" x14ac:dyDescent="0.25">
      <c r="A12" s="4" t="s">
        <v>109</v>
      </c>
      <c r="B12" s="2" t="s">
        <v>70</v>
      </c>
    </row>
    <row r="13" spans="1:2" x14ac:dyDescent="0.25">
      <c r="A13" s="4" t="s">
        <v>110</v>
      </c>
      <c r="B13" s="2" t="s">
        <v>71</v>
      </c>
    </row>
    <row r="14" spans="1:2" x14ac:dyDescent="0.25">
      <c r="A14" s="4" t="s">
        <v>111</v>
      </c>
      <c r="B14" s="2" t="s">
        <v>72</v>
      </c>
    </row>
    <row r="15" spans="1:2" x14ac:dyDescent="0.25">
      <c r="A15" s="4" t="s">
        <v>112</v>
      </c>
      <c r="B15" s="2" t="s">
        <v>73</v>
      </c>
    </row>
    <row r="16" spans="1:2" x14ac:dyDescent="0.25">
      <c r="B16" s="2" t="s">
        <v>74</v>
      </c>
    </row>
    <row r="17" spans="2:2" x14ac:dyDescent="0.25">
      <c r="B17" s="2" t="s">
        <v>75</v>
      </c>
    </row>
    <row r="18" spans="2:2" x14ac:dyDescent="0.25">
      <c r="B18" s="2" t="s">
        <v>76</v>
      </c>
    </row>
    <row r="19" spans="2:2" x14ac:dyDescent="0.25">
      <c r="B19" s="2" t="s">
        <v>77</v>
      </c>
    </row>
    <row r="20" spans="2:2" x14ac:dyDescent="0.25">
      <c r="B20" s="2" t="s">
        <v>78</v>
      </c>
    </row>
    <row r="21" spans="2:2" x14ac:dyDescent="0.25">
      <c r="B21" s="2" t="s">
        <v>79</v>
      </c>
    </row>
    <row r="22" spans="2:2" x14ac:dyDescent="0.25">
      <c r="B22" s="2" t="s">
        <v>80</v>
      </c>
    </row>
    <row r="23" spans="2:2" x14ac:dyDescent="0.25">
      <c r="B23" s="2" t="s">
        <v>81</v>
      </c>
    </row>
    <row r="24" spans="2:2" x14ac:dyDescent="0.25">
      <c r="B24" s="2" t="s">
        <v>82</v>
      </c>
    </row>
    <row r="25" spans="2:2" x14ac:dyDescent="0.25">
      <c r="B25" s="2" t="s">
        <v>83</v>
      </c>
    </row>
    <row r="26" spans="2:2" x14ac:dyDescent="0.25">
      <c r="B26" s="2" t="s">
        <v>84</v>
      </c>
    </row>
    <row r="27" spans="2:2" x14ac:dyDescent="0.25">
      <c r="B27" s="2" t="s">
        <v>85</v>
      </c>
    </row>
    <row r="28" spans="2:2" x14ac:dyDescent="0.25">
      <c r="B28" s="2" t="s">
        <v>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S76"/>
  <sheetViews>
    <sheetView topLeftCell="A12" zoomScaleNormal="100" workbookViewId="0">
      <selection activeCell="C74" sqref="C74:P74"/>
    </sheetView>
  </sheetViews>
  <sheetFormatPr baseColWidth="10" defaultRowHeight="15" x14ac:dyDescent="0.25"/>
  <cols>
    <col min="1" max="1" width="0.85546875" style="4" customWidth="1"/>
    <col min="2" max="2" width="30" style="4" customWidth="1"/>
    <col min="3" max="3" width="16.7109375" style="4" customWidth="1"/>
    <col min="4" max="11" width="6.7109375" style="4" customWidth="1"/>
    <col min="12" max="12" width="9.85546875" style="4" customWidth="1"/>
    <col min="13" max="15" width="6.7109375" style="4" customWidth="1"/>
    <col min="16" max="16" width="12" style="4" customWidth="1"/>
    <col min="17" max="18" width="11.42578125" style="4"/>
    <col min="19" max="19" width="0" style="4" hidden="1" customWidth="1"/>
    <col min="20" max="16384" width="11.42578125" style="4"/>
  </cols>
  <sheetData>
    <row r="1" spans="1:19" ht="3.75" customHeight="1" thickBot="1" x14ac:dyDescent="0.3">
      <c r="A1" s="18"/>
      <c r="B1" s="18"/>
      <c r="C1" s="18"/>
      <c r="D1" s="18"/>
      <c r="E1" s="18"/>
      <c r="F1" s="18"/>
      <c r="G1" s="18"/>
      <c r="H1" s="18"/>
      <c r="I1" s="18"/>
      <c r="J1" s="18"/>
      <c r="K1" s="18"/>
      <c r="L1" s="18"/>
      <c r="M1" s="18"/>
      <c r="N1" s="18"/>
      <c r="O1" s="18"/>
      <c r="P1" s="18"/>
      <c r="Q1" s="1"/>
    </row>
    <row r="2" spans="1:19" ht="15.75" x14ac:dyDescent="0.25">
      <c r="A2" s="18"/>
      <c r="B2" s="287"/>
      <c r="C2" s="290" t="s">
        <v>0</v>
      </c>
      <c r="D2" s="291"/>
      <c r="E2" s="291"/>
      <c r="F2" s="291"/>
      <c r="G2" s="291"/>
      <c r="H2" s="291"/>
      <c r="I2" s="291"/>
      <c r="J2" s="291"/>
      <c r="K2" s="291"/>
      <c r="L2" s="291"/>
      <c r="M2" s="292"/>
      <c r="N2" s="293" t="s">
        <v>1</v>
      </c>
      <c r="O2" s="294"/>
      <c r="P2" s="295"/>
      <c r="Q2" s="1"/>
      <c r="S2" s="14">
        <v>0.9</v>
      </c>
    </row>
    <row r="3" spans="1:19" ht="15.75" x14ac:dyDescent="0.25">
      <c r="A3" s="18"/>
      <c r="B3" s="288"/>
      <c r="C3" s="296" t="s">
        <v>2</v>
      </c>
      <c r="D3" s="297"/>
      <c r="E3" s="297"/>
      <c r="F3" s="297"/>
      <c r="G3" s="297"/>
      <c r="H3" s="297"/>
      <c r="I3" s="297"/>
      <c r="J3" s="297"/>
      <c r="K3" s="297"/>
      <c r="L3" s="297"/>
      <c r="M3" s="298"/>
      <c r="N3" s="299" t="s">
        <v>3</v>
      </c>
      <c r="O3" s="300"/>
      <c r="P3" s="301"/>
      <c r="Q3" s="1"/>
      <c r="S3" s="14">
        <v>0.89990000000000003</v>
      </c>
    </row>
    <row r="4" spans="1:19" ht="15.75" x14ac:dyDescent="0.25">
      <c r="A4" s="18"/>
      <c r="B4" s="288"/>
      <c r="C4" s="296" t="s">
        <v>4</v>
      </c>
      <c r="D4" s="297"/>
      <c r="E4" s="297"/>
      <c r="F4" s="297"/>
      <c r="G4" s="297"/>
      <c r="H4" s="297"/>
      <c r="I4" s="297"/>
      <c r="J4" s="297"/>
      <c r="K4" s="297"/>
      <c r="L4" s="297"/>
      <c r="M4" s="298"/>
      <c r="N4" s="299" t="s">
        <v>5</v>
      </c>
      <c r="O4" s="300"/>
      <c r="P4" s="301"/>
      <c r="Q4" s="1"/>
      <c r="S4" s="14">
        <v>0.75</v>
      </c>
    </row>
    <row r="5" spans="1:19" ht="16.5" thickBot="1" x14ac:dyDescent="0.3">
      <c r="A5" s="18"/>
      <c r="B5" s="289"/>
      <c r="C5" s="302" t="s">
        <v>6</v>
      </c>
      <c r="D5" s="303"/>
      <c r="E5" s="303"/>
      <c r="F5" s="303"/>
      <c r="G5" s="303"/>
      <c r="H5" s="303"/>
      <c r="I5" s="303"/>
      <c r="J5" s="303"/>
      <c r="K5" s="303"/>
      <c r="L5" s="303"/>
      <c r="M5" s="304"/>
      <c r="N5" s="305" t="s">
        <v>7</v>
      </c>
      <c r="O5" s="306"/>
      <c r="P5" s="307"/>
      <c r="Q5" s="1"/>
      <c r="S5" s="14">
        <v>0.74990000000000001</v>
      </c>
    </row>
    <row r="6" spans="1:19" ht="4.5" customHeight="1" thickBot="1" x14ac:dyDescent="0.3">
      <c r="A6" s="18"/>
      <c r="B6" s="18"/>
      <c r="C6" s="18"/>
      <c r="D6" s="18"/>
      <c r="E6" s="18"/>
      <c r="F6" s="18"/>
      <c r="G6" s="18"/>
      <c r="H6" s="18"/>
      <c r="I6" s="18"/>
      <c r="J6" s="18"/>
      <c r="K6" s="18"/>
      <c r="L6" s="18"/>
      <c r="M6" s="18"/>
      <c r="N6" s="18"/>
      <c r="O6" s="18"/>
      <c r="P6" s="18"/>
      <c r="Q6" s="1"/>
    </row>
    <row r="7" spans="1:19" x14ac:dyDescent="0.25">
      <c r="A7" s="18"/>
      <c r="B7" s="308" t="s">
        <v>8</v>
      </c>
      <c r="C7" s="309"/>
      <c r="D7" s="309"/>
      <c r="E7" s="309"/>
      <c r="F7" s="309"/>
      <c r="G7" s="309"/>
      <c r="H7" s="309"/>
      <c r="I7" s="309"/>
      <c r="J7" s="309"/>
      <c r="K7" s="309"/>
      <c r="L7" s="309"/>
      <c r="M7" s="309"/>
      <c r="N7" s="309"/>
      <c r="O7" s="309"/>
      <c r="P7" s="310"/>
      <c r="Q7" s="1"/>
    </row>
    <row r="8" spans="1:19" ht="15.75" thickBot="1" x14ac:dyDescent="0.3">
      <c r="A8" s="18"/>
      <c r="B8" s="311"/>
      <c r="C8" s="312"/>
      <c r="D8" s="312"/>
      <c r="E8" s="312"/>
      <c r="F8" s="312"/>
      <c r="G8" s="312"/>
      <c r="H8" s="312"/>
      <c r="I8" s="312"/>
      <c r="J8" s="312"/>
      <c r="K8" s="312"/>
      <c r="L8" s="312"/>
      <c r="M8" s="312"/>
      <c r="N8" s="312"/>
      <c r="O8" s="312"/>
      <c r="P8" s="313"/>
      <c r="Q8" s="1"/>
    </row>
    <row r="9" spans="1:19" ht="3" customHeight="1" thickBot="1" x14ac:dyDescent="0.3">
      <c r="A9" s="18"/>
      <c r="B9" s="314"/>
      <c r="C9" s="314"/>
      <c r="D9" s="314"/>
      <c r="E9" s="314"/>
      <c r="F9" s="314"/>
      <c r="G9" s="314"/>
      <c r="H9" s="314"/>
      <c r="I9" s="314"/>
      <c r="J9" s="314"/>
      <c r="K9" s="314"/>
      <c r="L9" s="314"/>
      <c r="M9" s="314"/>
      <c r="N9" s="314"/>
      <c r="O9" s="314"/>
      <c r="P9" s="314"/>
      <c r="Q9" s="1"/>
    </row>
    <row r="10" spans="1:19" ht="24.75" customHeight="1" thickBot="1" x14ac:dyDescent="0.3">
      <c r="A10" s="18"/>
      <c r="B10" s="139" t="s">
        <v>9</v>
      </c>
      <c r="C10" s="315">
        <v>2025</v>
      </c>
      <c r="D10" s="316"/>
      <c r="E10" s="316"/>
      <c r="F10" s="316"/>
      <c r="G10" s="316"/>
      <c r="H10" s="316"/>
      <c r="I10" s="317"/>
      <c r="J10" s="318" t="s">
        <v>10</v>
      </c>
      <c r="K10" s="319"/>
      <c r="L10" s="319"/>
      <c r="M10" s="319"/>
      <c r="N10" s="320" t="s">
        <v>107</v>
      </c>
      <c r="O10" s="321"/>
      <c r="P10" s="322"/>
      <c r="Q10" s="1"/>
    </row>
    <row r="11" spans="1:19" ht="3" customHeight="1" thickBot="1" x14ac:dyDescent="0.3">
      <c r="A11" s="18"/>
      <c r="B11" s="284"/>
      <c r="C11" s="285"/>
      <c r="D11" s="285"/>
      <c r="E11" s="285"/>
      <c r="F11" s="285"/>
      <c r="G11" s="285"/>
      <c r="H11" s="285"/>
      <c r="I11" s="285"/>
      <c r="J11" s="285"/>
      <c r="K11" s="285"/>
      <c r="L11" s="285"/>
      <c r="M11" s="285"/>
      <c r="N11" s="285"/>
      <c r="O11" s="285"/>
      <c r="P11" s="286"/>
      <c r="Q11" s="1"/>
    </row>
    <row r="12" spans="1:19" ht="31.5" customHeight="1" thickBot="1" x14ac:dyDescent="0.3">
      <c r="A12" s="18"/>
      <c r="B12" s="140" t="s">
        <v>11</v>
      </c>
      <c r="C12" s="326" t="s">
        <v>63</v>
      </c>
      <c r="D12" s="326"/>
      <c r="E12" s="326"/>
      <c r="F12" s="326"/>
      <c r="G12" s="326"/>
      <c r="H12" s="326"/>
      <c r="I12" s="326"/>
      <c r="J12" s="326"/>
      <c r="K12" s="326"/>
      <c r="L12" s="326"/>
      <c r="M12" s="326"/>
      <c r="N12" s="326"/>
      <c r="O12" s="326"/>
      <c r="P12" s="327"/>
      <c r="Q12" s="1"/>
    </row>
    <row r="13" spans="1:19" ht="3" customHeight="1" thickBot="1" x14ac:dyDescent="0.3">
      <c r="A13" s="18"/>
      <c r="B13" s="328"/>
      <c r="C13" s="329"/>
      <c r="D13" s="329"/>
      <c r="E13" s="329"/>
      <c r="F13" s="329"/>
      <c r="G13" s="329"/>
      <c r="H13" s="329"/>
      <c r="I13" s="329"/>
      <c r="J13" s="329"/>
      <c r="K13" s="329"/>
      <c r="L13" s="329"/>
      <c r="M13" s="329"/>
      <c r="N13" s="329"/>
      <c r="O13" s="329"/>
      <c r="P13" s="330"/>
      <c r="Q13" s="1"/>
    </row>
    <row r="14" spans="1:19" ht="31.5" customHeight="1" thickBot="1" x14ac:dyDescent="0.3">
      <c r="A14" s="18"/>
      <c r="B14" s="140" t="s">
        <v>12</v>
      </c>
      <c r="C14" s="331" t="s">
        <v>117</v>
      </c>
      <c r="D14" s="332"/>
      <c r="E14" s="332"/>
      <c r="F14" s="332"/>
      <c r="G14" s="332"/>
      <c r="H14" s="332"/>
      <c r="I14" s="332"/>
      <c r="J14" s="332"/>
      <c r="K14" s="332"/>
      <c r="L14" s="332"/>
      <c r="M14" s="332"/>
      <c r="N14" s="332"/>
      <c r="O14" s="332"/>
      <c r="P14" s="333"/>
      <c r="Q14" s="1"/>
    </row>
    <row r="15" spans="1:19" ht="3" customHeight="1" thickBot="1" x14ac:dyDescent="0.3">
      <c r="A15" s="18"/>
      <c r="B15" s="323"/>
      <c r="C15" s="324"/>
      <c r="D15" s="324"/>
      <c r="E15" s="324"/>
      <c r="F15" s="324"/>
      <c r="G15" s="324"/>
      <c r="H15" s="324"/>
      <c r="I15" s="324"/>
      <c r="J15" s="324"/>
      <c r="K15" s="324"/>
      <c r="L15" s="324"/>
      <c r="M15" s="324"/>
      <c r="N15" s="324"/>
      <c r="O15" s="324"/>
      <c r="P15" s="325"/>
      <c r="Q15" s="1"/>
    </row>
    <row r="16" spans="1:19" ht="30.75" customHeight="1" thickBot="1" x14ac:dyDescent="0.3">
      <c r="A16" s="18"/>
      <c r="B16" s="140" t="s">
        <v>13</v>
      </c>
      <c r="C16" s="334" t="s">
        <v>118</v>
      </c>
      <c r="D16" s="335"/>
      <c r="E16" s="335"/>
      <c r="F16" s="335"/>
      <c r="G16" s="335"/>
      <c r="H16" s="335"/>
      <c r="I16" s="335"/>
      <c r="J16" s="335"/>
      <c r="K16" s="335"/>
      <c r="L16" s="335"/>
      <c r="M16" s="335"/>
      <c r="N16" s="335"/>
      <c r="O16" s="335"/>
      <c r="P16" s="336"/>
      <c r="Q16" s="1"/>
    </row>
    <row r="17" spans="1:17" ht="3" customHeight="1" thickBot="1" x14ac:dyDescent="0.3">
      <c r="A17" s="18"/>
      <c r="B17" s="323"/>
      <c r="C17" s="324"/>
      <c r="D17" s="324"/>
      <c r="E17" s="324"/>
      <c r="F17" s="324"/>
      <c r="G17" s="324"/>
      <c r="H17" s="324"/>
      <c r="I17" s="324"/>
      <c r="J17" s="324"/>
      <c r="K17" s="324"/>
      <c r="L17" s="324"/>
      <c r="M17" s="324"/>
      <c r="N17" s="324"/>
      <c r="O17" s="324"/>
      <c r="P17" s="325"/>
      <c r="Q17" s="1"/>
    </row>
    <row r="18" spans="1:17" ht="33" customHeight="1" thickBot="1" x14ac:dyDescent="0.3">
      <c r="A18" s="18"/>
      <c r="B18" s="140" t="s">
        <v>14</v>
      </c>
      <c r="C18" s="337" t="s">
        <v>89</v>
      </c>
      <c r="D18" s="338"/>
      <c r="E18" s="338"/>
      <c r="F18" s="338"/>
      <c r="G18" s="338"/>
      <c r="H18" s="338"/>
      <c r="I18" s="338"/>
      <c r="J18" s="338"/>
      <c r="K18" s="338"/>
      <c r="L18" s="338"/>
      <c r="M18" s="338"/>
      <c r="N18" s="338"/>
      <c r="O18" s="338"/>
      <c r="P18" s="339"/>
      <c r="Q18" s="1"/>
    </row>
    <row r="19" spans="1:17" ht="3" customHeight="1" thickBot="1" x14ac:dyDescent="0.3">
      <c r="A19" s="18"/>
      <c r="B19" s="340"/>
      <c r="C19" s="340"/>
      <c r="D19" s="340"/>
      <c r="E19" s="340"/>
      <c r="F19" s="340"/>
      <c r="G19" s="340"/>
      <c r="H19" s="340"/>
      <c r="I19" s="340"/>
      <c r="J19" s="340"/>
      <c r="K19" s="340"/>
      <c r="L19" s="340"/>
      <c r="M19" s="340"/>
      <c r="N19" s="340"/>
      <c r="O19" s="340"/>
      <c r="P19" s="340"/>
      <c r="Q19" s="1"/>
    </row>
    <row r="20" spans="1:17" ht="15.75" thickBot="1" x14ac:dyDescent="0.3">
      <c r="A20" s="18"/>
      <c r="B20" s="341" t="s">
        <v>15</v>
      </c>
      <c r="C20" s="342"/>
      <c r="D20" s="342"/>
      <c r="E20" s="342"/>
      <c r="F20" s="342"/>
      <c r="G20" s="342"/>
      <c r="H20" s="342"/>
      <c r="I20" s="342"/>
      <c r="J20" s="342"/>
      <c r="K20" s="342"/>
      <c r="L20" s="342"/>
      <c r="M20" s="342"/>
      <c r="N20" s="342"/>
      <c r="O20" s="342"/>
      <c r="P20" s="343"/>
      <c r="Q20" s="1"/>
    </row>
    <row r="21" spans="1:17" ht="3" customHeight="1" thickBot="1" x14ac:dyDescent="0.3">
      <c r="A21" s="18"/>
      <c r="B21" s="344"/>
      <c r="C21" s="345"/>
      <c r="D21" s="345"/>
      <c r="E21" s="345"/>
      <c r="F21" s="345"/>
      <c r="G21" s="345"/>
      <c r="H21" s="345"/>
      <c r="I21" s="345"/>
      <c r="J21" s="345"/>
      <c r="K21" s="345"/>
      <c r="L21" s="345"/>
      <c r="M21" s="345"/>
      <c r="N21" s="345"/>
      <c r="O21" s="345"/>
      <c r="P21" s="346"/>
      <c r="Q21" s="1"/>
    </row>
    <row r="22" spans="1:17" ht="51" customHeight="1" thickBot="1" x14ac:dyDescent="0.3">
      <c r="A22" s="18"/>
      <c r="B22" s="140" t="s">
        <v>16</v>
      </c>
      <c r="C22" s="347" t="s">
        <v>96</v>
      </c>
      <c r="D22" s="348"/>
      <c r="E22" s="348"/>
      <c r="F22" s="348"/>
      <c r="G22" s="348"/>
      <c r="H22" s="348"/>
      <c r="I22" s="348"/>
      <c r="J22" s="348"/>
      <c r="K22" s="348"/>
      <c r="L22" s="348"/>
      <c r="M22" s="348"/>
      <c r="N22" s="348"/>
      <c r="O22" s="348"/>
      <c r="P22" s="349"/>
      <c r="Q22" s="1"/>
    </row>
    <row r="23" spans="1:17" ht="3" customHeight="1" thickBot="1" x14ac:dyDescent="0.3">
      <c r="A23" s="18"/>
      <c r="B23" s="323"/>
      <c r="C23" s="324"/>
      <c r="D23" s="324"/>
      <c r="E23" s="324"/>
      <c r="F23" s="324"/>
      <c r="G23" s="324"/>
      <c r="H23" s="324"/>
      <c r="I23" s="324"/>
      <c r="J23" s="324"/>
      <c r="K23" s="324"/>
      <c r="L23" s="324"/>
      <c r="M23" s="324"/>
      <c r="N23" s="324"/>
      <c r="O23" s="324"/>
      <c r="P23" s="325"/>
      <c r="Q23" s="1"/>
    </row>
    <row r="24" spans="1:17" ht="147.75" customHeight="1" thickBot="1" x14ac:dyDescent="0.3">
      <c r="A24" s="18"/>
      <c r="B24" s="140" t="s">
        <v>17</v>
      </c>
      <c r="C24" s="353" t="s">
        <v>115</v>
      </c>
      <c r="D24" s="354"/>
      <c r="E24" s="354"/>
      <c r="F24" s="354"/>
      <c r="G24" s="354"/>
      <c r="H24" s="354"/>
      <c r="I24" s="354"/>
      <c r="J24" s="354"/>
      <c r="K24" s="354"/>
      <c r="L24" s="354"/>
      <c r="M24" s="354"/>
      <c r="N24" s="354"/>
      <c r="O24" s="354"/>
      <c r="P24" s="355"/>
      <c r="Q24" s="1"/>
    </row>
    <row r="25" spans="1:17" ht="3" customHeight="1" thickBot="1" x14ac:dyDescent="0.3">
      <c r="A25" s="18"/>
      <c r="B25" s="356"/>
      <c r="C25" s="357"/>
      <c r="D25" s="357"/>
      <c r="E25" s="357"/>
      <c r="F25" s="357"/>
      <c r="G25" s="357"/>
      <c r="H25" s="357"/>
      <c r="I25" s="357"/>
      <c r="J25" s="357"/>
      <c r="K25" s="357"/>
      <c r="L25" s="357"/>
      <c r="M25" s="357"/>
      <c r="N25" s="357"/>
      <c r="O25" s="357"/>
      <c r="P25" s="358"/>
      <c r="Q25" s="1"/>
    </row>
    <row r="26" spans="1:17" ht="15.75" thickBot="1" x14ac:dyDescent="0.3">
      <c r="A26" s="18"/>
      <c r="B26" s="141" t="s">
        <v>18</v>
      </c>
      <c r="C26" s="359">
        <v>0.9</v>
      </c>
      <c r="D26" s="360"/>
      <c r="E26" s="360"/>
      <c r="F26" s="360"/>
      <c r="G26" s="360"/>
      <c r="H26" s="360"/>
      <c r="I26" s="360"/>
      <c r="J26" s="360"/>
      <c r="K26" s="360"/>
      <c r="L26" s="360"/>
      <c r="M26" s="360"/>
      <c r="N26" s="360"/>
      <c r="O26" s="360"/>
      <c r="P26" s="361"/>
      <c r="Q26" s="1"/>
    </row>
    <row r="27" spans="1:17" ht="3" customHeight="1" thickBot="1" x14ac:dyDescent="0.3">
      <c r="A27" s="18"/>
      <c r="B27" s="362"/>
      <c r="C27" s="363"/>
      <c r="D27" s="363"/>
      <c r="E27" s="363"/>
      <c r="F27" s="363"/>
      <c r="G27" s="363"/>
      <c r="H27" s="363"/>
      <c r="I27" s="363"/>
      <c r="J27" s="363"/>
      <c r="K27" s="363"/>
      <c r="L27" s="363"/>
      <c r="M27" s="363"/>
      <c r="N27" s="363"/>
      <c r="O27" s="363"/>
      <c r="P27" s="364"/>
      <c r="Q27" s="1"/>
    </row>
    <row r="28" spans="1:17" ht="15.75" thickBot="1" x14ac:dyDescent="0.3">
      <c r="A28" s="18"/>
      <c r="B28" s="141" t="s">
        <v>19</v>
      </c>
      <c r="C28" s="19" t="s">
        <v>20</v>
      </c>
      <c r="D28" s="365" t="s">
        <v>119</v>
      </c>
      <c r="E28" s="366"/>
      <c r="F28" s="366"/>
      <c r="G28" s="367"/>
      <c r="H28" s="368" t="s">
        <v>21</v>
      </c>
      <c r="I28" s="368"/>
      <c r="J28" s="368"/>
      <c r="K28" s="365" t="s">
        <v>120</v>
      </c>
      <c r="L28" s="366"/>
      <c r="M28" s="367"/>
      <c r="N28" s="369" t="s">
        <v>22</v>
      </c>
      <c r="O28" s="370"/>
      <c r="P28" s="20" t="s">
        <v>121</v>
      </c>
      <c r="Q28" s="1"/>
    </row>
    <row r="29" spans="1:17" ht="3" customHeight="1" thickBot="1" x14ac:dyDescent="0.3">
      <c r="A29" s="18"/>
      <c r="B29" s="371"/>
      <c r="C29" s="372"/>
      <c r="D29" s="372"/>
      <c r="E29" s="372"/>
      <c r="F29" s="372"/>
      <c r="G29" s="372"/>
      <c r="H29" s="372"/>
      <c r="I29" s="372"/>
      <c r="J29" s="372"/>
      <c r="K29" s="372"/>
      <c r="L29" s="372"/>
      <c r="M29" s="372"/>
      <c r="N29" s="372"/>
      <c r="O29" s="372"/>
      <c r="P29" s="373"/>
      <c r="Q29" s="1"/>
    </row>
    <row r="30" spans="1:17" ht="15.75" thickBot="1" x14ac:dyDescent="0.3">
      <c r="A30" s="18"/>
      <c r="B30" s="142" t="s">
        <v>23</v>
      </c>
      <c r="C30" s="374" t="s">
        <v>24</v>
      </c>
      <c r="D30" s="351"/>
      <c r="E30" s="351"/>
      <c r="F30" s="351"/>
      <c r="G30" s="351"/>
      <c r="H30" s="351"/>
      <c r="I30" s="351"/>
      <c r="J30" s="351"/>
      <c r="K30" s="351"/>
      <c r="L30" s="351"/>
      <c r="M30" s="351"/>
      <c r="N30" s="351"/>
      <c r="O30" s="351"/>
      <c r="P30" s="352"/>
      <c r="Q30" s="1"/>
    </row>
    <row r="31" spans="1:17" ht="3" customHeight="1" thickBot="1" x14ac:dyDescent="0.3">
      <c r="A31" s="18"/>
      <c r="B31" s="21"/>
      <c r="C31" s="22"/>
      <c r="D31" s="22"/>
      <c r="E31" s="22"/>
      <c r="F31" s="22"/>
      <c r="G31" s="22"/>
      <c r="H31" s="22"/>
      <c r="I31" s="22"/>
      <c r="J31" s="22"/>
      <c r="K31" s="22"/>
      <c r="L31" s="22"/>
      <c r="M31" s="22"/>
      <c r="N31" s="22"/>
      <c r="O31" s="22"/>
      <c r="P31" s="23"/>
      <c r="Q31" s="1"/>
    </row>
    <row r="32" spans="1:17" ht="15.75" thickBot="1" x14ac:dyDescent="0.3">
      <c r="A32" s="18"/>
      <c r="B32" s="142" t="s">
        <v>25</v>
      </c>
      <c r="C32" s="350" t="s">
        <v>110</v>
      </c>
      <c r="D32" s="351"/>
      <c r="E32" s="351"/>
      <c r="F32" s="351"/>
      <c r="G32" s="351"/>
      <c r="H32" s="351"/>
      <c r="I32" s="351"/>
      <c r="J32" s="351"/>
      <c r="K32" s="351"/>
      <c r="L32" s="351"/>
      <c r="M32" s="351"/>
      <c r="N32" s="351"/>
      <c r="O32" s="351"/>
      <c r="P32" s="352"/>
      <c r="Q32" s="1"/>
    </row>
    <row r="33" spans="1:17" ht="3" customHeight="1" thickBot="1" x14ac:dyDescent="0.3">
      <c r="A33" s="18"/>
      <c r="B33" s="21"/>
      <c r="C33" s="22"/>
      <c r="D33" s="22"/>
      <c r="E33" s="22"/>
      <c r="F33" s="22"/>
      <c r="G33" s="22"/>
      <c r="H33" s="22"/>
      <c r="I33" s="22"/>
      <c r="J33" s="22"/>
      <c r="K33" s="22"/>
      <c r="L33" s="22"/>
      <c r="M33" s="22"/>
      <c r="N33" s="22"/>
      <c r="O33" s="22"/>
      <c r="P33" s="23"/>
      <c r="Q33" s="1"/>
    </row>
    <row r="34" spans="1:17" ht="15.75" thickBot="1" x14ac:dyDescent="0.3">
      <c r="A34" s="18"/>
      <c r="B34" s="142" t="s">
        <v>27</v>
      </c>
      <c r="C34" s="350" t="s">
        <v>110</v>
      </c>
      <c r="D34" s="351"/>
      <c r="E34" s="351"/>
      <c r="F34" s="351"/>
      <c r="G34" s="351"/>
      <c r="H34" s="351"/>
      <c r="I34" s="351"/>
      <c r="J34" s="351"/>
      <c r="K34" s="351"/>
      <c r="L34" s="351"/>
      <c r="M34" s="351"/>
      <c r="N34" s="351"/>
      <c r="O34" s="351"/>
      <c r="P34" s="352"/>
      <c r="Q34" s="1"/>
    </row>
    <row r="35" spans="1:17" ht="3" customHeight="1" thickBot="1" x14ac:dyDescent="0.3">
      <c r="A35" s="18"/>
      <c r="B35" s="24"/>
      <c r="C35" s="25"/>
      <c r="D35" s="25"/>
      <c r="E35" s="25"/>
      <c r="F35" s="25"/>
      <c r="G35" s="25"/>
      <c r="H35" s="25"/>
      <c r="I35" s="25"/>
      <c r="J35" s="25"/>
      <c r="K35" s="25"/>
      <c r="L35" s="25"/>
      <c r="M35" s="25"/>
      <c r="N35" s="25"/>
      <c r="O35" s="25"/>
      <c r="P35" s="26"/>
      <c r="Q35" s="1"/>
    </row>
    <row r="36" spans="1:17" ht="15.75" thickBot="1" x14ac:dyDescent="0.3">
      <c r="A36" s="18"/>
      <c r="B36" s="142" t="s">
        <v>28</v>
      </c>
      <c r="C36" s="350" t="s">
        <v>110</v>
      </c>
      <c r="D36" s="351"/>
      <c r="E36" s="351"/>
      <c r="F36" s="351"/>
      <c r="G36" s="351"/>
      <c r="H36" s="351"/>
      <c r="I36" s="351"/>
      <c r="J36" s="351"/>
      <c r="K36" s="351"/>
      <c r="L36" s="351"/>
      <c r="M36" s="351"/>
      <c r="N36" s="351"/>
      <c r="O36" s="351"/>
      <c r="P36" s="352"/>
      <c r="Q36" s="1"/>
    </row>
    <row r="37" spans="1:17" ht="5.25" customHeight="1" thickBot="1" x14ac:dyDescent="0.3">
      <c r="A37" s="18"/>
      <c r="B37" s="27"/>
      <c r="C37" s="27"/>
      <c r="D37" s="27"/>
      <c r="E37" s="27"/>
      <c r="F37" s="27"/>
      <c r="G37" s="27"/>
      <c r="H37" s="27"/>
      <c r="I37" s="27"/>
      <c r="J37" s="27"/>
      <c r="K37" s="27"/>
      <c r="L37" s="27"/>
      <c r="M37" s="27"/>
      <c r="N37" s="27"/>
      <c r="O37" s="27"/>
      <c r="P37" s="27"/>
      <c r="Q37" s="1"/>
    </row>
    <row r="38" spans="1:17" x14ac:dyDescent="0.25">
      <c r="A38" s="18"/>
      <c r="B38" s="375" t="s">
        <v>29</v>
      </c>
      <c r="C38" s="376"/>
      <c r="D38" s="376"/>
      <c r="E38" s="376"/>
      <c r="F38" s="376"/>
      <c r="G38" s="376"/>
      <c r="H38" s="376"/>
      <c r="I38" s="376"/>
      <c r="J38" s="376"/>
      <c r="K38" s="376"/>
      <c r="L38" s="376"/>
      <c r="M38" s="376"/>
      <c r="N38" s="376"/>
      <c r="O38" s="376"/>
      <c r="P38" s="377"/>
      <c r="Q38" s="1"/>
    </row>
    <row r="39" spans="1:17" ht="15.75" thickBot="1" x14ac:dyDescent="0.3">
      <c r="A39" s="18"/>
      <c r="B39" s="143" t="s">
        <v>30</v>
      </c>
      <c r="C39" s="378" t="s">
        <v>31</v>
      </c>
      <c r="D39" s="378"/>
      <c r="E39" s="378"/>
      <c r="F39" s="378"/>
      <c r="G39" s="378"/>
      <c r="H39" s="378" t="s">
        <v>23</v>
      </c>
      <c r="I39" s="378"/>
      <c r="J39" s="378"/>
      <c r="K39" s="378"/>
      <c r="L39" s="378"/>
      <c r="M39" s="378" t="s">
        <v>32</v>
      </c>
      <c r="N39" s="378"/>
      <c r="O39" s="378"/>
      <c r="P39" s="379"/>
      <c r="Q39" s="1"/>
    </row>
    <row r="40" spans="1:17" ht="59.25" customHeight="1" x14ac:dyDescent="0.25">
      <c r="A40" s="18"/>
      <c r="B40" s="9" t="s">
        <v>101</v>
      </c>
      <c r="C40" s="382" t="s">
        <v>106</v>
      </c>
      <c r="D40" s="383"/>
      <c r="E40" s="383"/>
      <c r="F40" s="383"/>
      <c r="G40" s="384"/>
      <c r="H40" s="385" t="s">
        <v>99</v>
      </c>
      <c r="I40" s="385"/>
      <c r="J40" s="385"/>
      <c r="K40" s="385"/>
      <c r="L40" s="385"/>
      <c r="M40" s="385" t="s">
        <v>113</v>
      </c>
      <c r="N40" s="385"/>
      <c r="O40" s="385"/>
      <c r="P40" s="386"/>
      <c r="Q40" s="1"/>
    </row>
    <row r="41" spans="1:17" ht="58.5" customHeight="1" thickBot="1" x14ac:dyDescent="0.3">
      <c r="A41" s="18"/>
      <c r="B41" s="16" t="s">
        <v>102</v>
      </c>
      <c r="C41" s="387" t="s">
        <v>106</v>
      </c>
      <c r="D41" s="388"/>
      <c r="E41" s="388"/>
      <c r="F41" s="388"/>
      <c r="G41" s="389"/>
      <c r="H41" s="390" t="s">
        <v>99</v>
      </c>
      <c r="I41" s="390"/>
      <c r="J41" s="390"/>
      <c r="K41" s="390"/>
      <c r="L41" s="390"/>
      <c r="M41" s="390" t="s">
        <v>113</v>
      </c>
      <c r="N41" s="390"/>
      <c r="O41" s="390"/>
      <c r="P41" s="391"/>
      <c r="Q41" s="1"/>
    </row>
    <row r="42" spans="1:17" ht="3" customHeight="1" thickBot="1" x14ac:dyDescent="0.3">
      <c r="A42" s="18"/>
      <c r="B42" s="28"/>
      <c r="C42" s="28"/>
      <c r="D42" s="28"/>
      <c r="E42" s="28"/>
      <c r="F42" s="28"/>
      <c r="G42" s="28"/>
      <c r="H42" s="28"/>
      <c r="I42" s="28"/>
      <c r="J42" s="28"/>
      <c r="K42" s="28"/>
      <c r="L42" s="28"/>
      <c r="M42" s="28"/>
      <c r="N42" s="28"/>
      <c r="O42" s="28"/>
      <c r="P42" s="28"/>
      <c r="Q42" s="1"/>
    </row>
    <row r="43" spans="1:17" ht="15.75" thickBot="1" x14ac:dyDescent="0.3">
      <c r="A43" s="18"/>
      <c r="B43" s="341" t="s">
        <v>33</v>
      </c>
      <c r="C43" s="342"/>
      <c r="D43" s="342"/>
      <c r="E43" s="342"/>
      <c r="F43" s="342"/>
      <c r="G43" s="342"/>
      <c r="H43" s="342"/>
      <c r="I43" s="342"/>
      <c r="J43" s="342"/>
      <c r="K43" s="342"/>
      <c r="L43" s="342"/>
      <c r="M43" s="342"/>
      <c r="N43" s="342"/>
      <c r="O43" s="342"/>
      <c r="P43" s="343"/>
      <c r="Q43" s="1"/>
    </row>
    <row r="44" spans="1:17" ht="3" customHeight="1" thickBot="1" x14ac:dyDescent="0.3">
      <c r="A44" s="18"/>
      <c r="B44" s="29"/>
      <c r="C44" s="27"/>
      <c r="D44" s="27"/>
      <c r="E44" s="27"/>
      <c r="F44" s="27"/>
      <c r="G44" s="27"/>
      <c r="H44" s="27"/>
      <c r="I44" s="27"/>
      <c r="J44" s="27"/>
      <c r="K44" s="27"/>
      <c r="L44" s="27"/>
      <c r="M44" s="27"/>
      <c r="N44" s="27"/>
      <c r="O44" s="27"/>
      <c r="P44" s="30"/>
      <c r="Q44" s="1"/>
    </row>
    <row r="45" spans="1:17" s="13" customFormat="1" x14ac:dyDescent="0.25">
      <c r="A45" s="31"/>
      <c r="B45" s="380" t="s">
        <v>34</v>
      </c>
      <c r="C45" s="32" t="s">
        <v>35</v>
      </c>
      <c r="D45" s="33" t="s">
        <v>36</v>
      </c>
      <c r="E45" s="33" t="s">
        <v>37</v>
      </c>
      <c r="F45" s="33" t="s">
        <v>38</v>
      </c>
      <c r="G45" s="33" t="s">
        <v>39</v>
      </c>
      <c r="H45" s="33" t="s">
        <v>40</v>
      </c>
      <c r="I45" s="33" t="s">
        <v>41</v>
      </c>
      <c r="J45" s="33" t="s">
        <v>42</v>
      </c>
      <c r="K45" s="33" t="s">
        <v>43</v>
      </c>
      <c r="L45" s="33" t="s">
        <v>44</v>
      </c>
      <c r="M45" s="33" t="s">
        <v>45</v>
      </c>
      <c r="N45" s="33" t="s">
        <v>46</v>
      </c>
      <c r="O45" s="34" t="s">
        <v>47</v>
      </c>
      <c r="P45" s="35" t="s">
        <v>48</v>
      </c>
      <c r="Q45" s="12"/>
    </row>
    <row r="46" spans="1:17" ht="15.75" thickBot="1" x14ac:dyDescent="0.3">
      <c r="A46" s="18"/>
      <c r="B46" s="381"/>
      <c r="C46" s="36" t="s">
        <v>49</v>
      </c>
      <c r="D46" s="37"/>
      <c r="E46" s="37"/>
      <c r="F46" s="10">
        <f>'1_RegistroOportunidad'!D10</f>
        <v>0.58581879572312889</v>
      </c>
      <c r="G46" s="11"/>
      <c r="H46" s="11"/>
      <c r="I46" s="10">
        <f>'1_RegistroOportunidad'!F10</f>
        <v>0.57104194857916102</v>
      </c>
      <c r="J46" s="11"/>
      <c r="K46" s="11"/>
      <c r="L46" s="10">
        <f>'1_RegistroOportunidad'!H10</f>
        <v>0.81522580645161291</v>
      </c>
      <c r="M46" s="11"/>
      <c r="N46" s="11"/>
      <c r="O46" s="10">
        <f>'1_RegistroOportunidad'!J10</f>
        <v>0.97246994959286548</v>
      </c>
      <c r="P46" s="17">
        <f>AVERAGE(D46:O46)</f>
        <v>0.7361391250866921</v>
      </c>
      <c r="Q46" s="1"/>
    </row>
    <row r="47" spans="1:17" ht="4.5" customHeight="1" thickBot="1" x14ac:dyDescent="0.3">
      <c r="A47" s="18"/>
      <c r="B47" s="38">
        <v>0.9</v>
      </c>
      <c r="C47" s="39"/>
      <c r="D47" s="39"/>
      <c r="E47" s="39"/>
      <c r="F47" s="40">
        <f>+$C$26</f>
        <v>0.9</v>
      </c>
      <c r="G47" s="39"/>
      <c r="H47" s="39"/>
      <c r="I47" s="40">
        <f>+$C$26</f>
        <v>0.9</v>
      </c>
      <c r="J47" s="39"/>
      <c r="K47" s="39"/>
      <c r="L47" s="40">
        <f>+$C$26</f>
        <v>0.9</v>
      </c>
      <c r="M47" s="39"/>
      <c r="N47" s="39"/>
      <c r="O47" s="40">
        <f>+$C$26</f>
        <v>0.9</v>
      </c>
      <c r="P47" s="40">
        <f>+$C$26</f>
        <v>0.9</v>
      </c>
      <c r="Q47" s="1"/>
    </row>
    <row r="48" spans="1:17" ht="15.75" thickBot="1" x14ac:dyDescent="0.3">
      <c r="A48" s="18"/>
      <c r="B48" s="341" t="s">
        <v>50</v>
      </c>
      <c r="C48" s="342"/>
      <c r="D48" s="342"/>
      <c r="E48" s="342"/>
      <c r="F48" s="342"/>
      <c r="G48" s="342"/>
      <c r="H48" s="342"/>
      <c r="I48" s="342"/>
      <c r="J48" s="342"/>
      <c r="K48" s="342"/>
      <c r="L48" s="342"/>
      <c r="M48" s="342"/>
      <c r="N48" s="342"/>
      <c r="O48" s="342"/>
      <c r="P48" s="343"/>
      <c r="Q48" s="1"/>
    </row>
    <row r="49" spans="1:17" x14ac:dyDescent="0.25">
      <c r="A49" s="18"/>
      <c r="B49" s="400"/>
      <c r="C49" s="401"/>
      <c r="D49" s="401"/>
      <c r="E49" s="401"/>
      <c r="F49" s="401"/>
      <c r="G49" s="401"/>
      <c r="H49" s="401"/>
      <c r="I49" s="401"/>
      <c r="J49" s="401"/>
      <c r="K49" s="401"/>
      <c r="L49" s="401"/>
      <c r="M49" s="401"/>
      <c r="N49" s="401"/>
      <c r="O49" s="401"/>
      <c r="P49" s="402"/>
      <c r="Q49" s="1"/>
    </row>
    <row r="50" spans="1:17" x14ac:dyDescent="0.25">
      <c r="A50" s="18"/>
      <c r="B50" s="403"/>
      <c r="C50" s="404"/>
      <c r="D50" s="404"/>
      <c r="E50" s="404"/>
      <c r="F50" s="404"/>
      <c r="G50" s="404"/>
      <c r="H50" s="404"/>
      <c r="I50" s="404"/>
      <c r="J50" s="404"/>
      <c r="K50" s="404"/>
      <c r="L50" s="404"/>
      <c r="M50" s="404"/>
      <c r="N50" s="404"/>
      <c r="O50" s="404"/>
      <c r="P50" s="405"/>
      <c r="Q50" s="1"/>
    </row>
    <row r="51" spans="1:17" x14ac:dyDescent="0.25">
      <c r="A51" s="18"/>
      <c r="B51" s="403"/>
      <c r="C51" s="404"/>
      <c r="D51" s="404"/>
      <c r="E51" s="404"/>
      <c r="F51" s="404"/>
      <c r="G51" s="404"/>
      <c r="H51" s="404"/>
      <c r="I51" s="404"/>
      <c r="J51" s="404"/>
      <c r="K51" s="404"/>
      <c r="L51" s="404"/>
      <c r="M51" s="404"/>
      <c r="N51" s="404"/>
      <c r="O51" s="404"/>
      <c r="P51" s="405"/>
      <c r="Q51" s="1"/>
    </row>
    <row r="52" spans="1:17" x14ac:dyDescent="0.25">
      <c r="A52" s="18"/>
      <c r="B52" s="403"/>
      <c r="C52" s="404"/>
      <c r="D52" s="404"/>
      <c r="E52" s="404"/>
      <c r="F52" s="404"/>
      <c r="G52" s="404"/>
      <c r="H52" s="404"/>
      <c r="I52" s="404"/>
      <c r="J52" s="404"/>
      <c r="K52" s="404"/>
      <c r="L52" s="404"/>
      <c r="M52" s="404"/>
      <c r="N52" s="404"/>
      <c r="O52" s="404"/>
      <c r="P52" s="405"/>
      <c r="Q52" s="1"/>
    </row>
    <row r="53" spans="1:17" x14ac:dyDescent="0.25">
      <c r="A53" s="18"/>
      <c r="B53" s="403"/>
      <c r="C53" s="404"/>
      <c r="D53" s="404"/>
      <c r="E53" s="404"/>
      <c r="F53" s="404"/>
      <c r="G53" s="404"/>
      <c r="H53" s="404"/>
      <c r="I53" s="404"/>
      <c r="J53" s="404"/>
      <c r="K53" s="404"/>
      <c r="L53" s="404"/>
      <c r="M53" s="404"/>
      <c r="N53" s="404"/>
      <c r="O53" s="404"/>
      <c r="P53" s="405"/>
      <c r="Q53" s="1"/>
    </row>
    <row r="54" spans="1:17" x14ac:dyDescent="0.25">
      <c r="A54" s="18"/>
      <c r="B54" s="403"/>
      <c r="C54" s="404"/>
      <c r="D54" s="404"/>
      <c r="E54" s="404"/>
      <c r="F54" s="404"/>
      <c r="G54" s="404"/>
      <c r="H54" s="404"/>
      <c r="I54" s="404"/>
      <c r="J54" s="404"/>
      <c r="K54" s="404"/>
      <c r="L54" s="404"/>
      <c r="M54" s="404"/>
      <c r="N54" s="404"/>
      <c r="O54" s="404"/>
      <c r="P54" s="405"/>
      <c r="Q54" s="1"/>
    </row>
    <row r="55" spans="1:17" x14ac:dyDescent="0.25">
      <c r="A55" s="18"/>
      <c r="B55" s="403"/>
      <c r="C55" s="404"/>
      <c r="D55" s="404"/>
      <c r="E55" s="404"/>
      <c r="F55" s="404"/>
      <c r="G55" s="404"/>
      <c r="H55" s="404"/>
      <c r="I55" s="404"/>
      <c r="J55" s="404"/>
      <c r="K55" s="404"/>
      <c r="L55" s="404"/>
      <c r="M55" s="404"/>
      <c r="N55" s="404"/>
      <c r="O55" s="404"/>
      <c r="P55" s="405"/>
      <c r="Q55" s="1"/>
    </row>
    <row r="56" spans="1:17" x14ac:dyDescent="0.25">
      <c r="A56" s="18"/>
      <c r="B56" s="403"/>
      <c r="C56" s="404"/>
      <c r="D56" s="404"/>
      <c r="E56" s="404"/>
      <c r="F56" s="404"/>
      <c r="G56" s="404"/>
      <c r="H56" s="404"/>
      <c r="I56" s="404"/>
      <c r="J56" s="404"/>
      <c r="K56" s="404"/>
      <c r="L56" s="404"/>
      <c r="M56" s="404"/>
      <c r="N56" s="404"/>
      <c r="O56" s="404"/>
      <c r="P56" s="405"/>
      <c r="Q56" s="1"/>
    </row>
    <row r="57" spans="1:17" x14ac:dyDescent="0.25">
      <c r="A57" s="18"/>
      <c r="B57" s="403"/>
      <c r="C57" s="404"/>
      <c r="D57" s="404"/>
      <c r="E57" s="404"/>
      <c r="F57" s="404"/>
      <c r="G57" s="404"/>
      <c r="H57" s="404"/>
      <c r="I57" s="404"/>
      <c r="J57" s="404"/>
      <c r="K57" s="404"/>
      <c r="L57" s="404"/>
      <c r="M57" s="404"/>
      <c r="N57" s="404"/>
      <c r="O57" s="404"/>
      <c r="P57" s="405"/>
      <c r="Q57" s="1"/>
    </row>
    <row r="58" spans="1:17" x14ac:dyDescent="0.25">
      <c r="A58" s="18"/>
      <c r="B58" s="403"/>
      <c r="C58" s="404"/>
      <c r="D58" s="404"/>
      <c r="E58" s="404"/>
      <c r="F58" s="404"/>
      <c r="G58" s="404"/>
      <c r="H58" s="404"/>
      <c r="I58" s="404"/>
      <c r="J58" s="404"/>
      <c r="K58" s="404"/>
      <c r="L58" s="404"/>
      <c r="M58" s="404"/>
      <c r="N58" s="404"/>
      <c r="O58" s="404"/>
      <c r="P58" s="405"/>
      <c r="Q58" s="1"/>
    </row>
    <row r="59" spans="1:17" x14ac:dyDescent="0.25">
      <c r="A59" s="18"/>
      <c r="B59" s="403"/>
      <c r="C59" s="404"/>
      <c r="D59" s="404"/>
      <c r="E59" s="404"/>
      <c r="F59" s="404"/>
      <c r="G59" s="404"/>
      <c r="H59" s="404"/>
      <c r="I59" s="404"/>
      <c r="J59" s="404"/>
      <c r="K59" s="404"/>
      <c r="L59" s="404"/>
      <c r="M59" s="404"/>
      <c r="N59" s="404"/>
      <c r="O59" s="404"/>
      <c r="P59" s="405"/>
      <c r="Q59" s="1"/>
    </row>
    <row r="60" spans="1:17" x14ac:dyDescent="0.25">
      <c r="A60" s="18"/>
      <c r="B60" s="403"/>
      <c r="C60" s="404"/>
      <c r="D60" s="404"/>
      <c r="E60" s="404"/>
      <c r="F60" s="404"/>
      <c r="G60" s="404"/>
      <c r="H60" s="404"/>
      <c r="I60" s="404"/>
      <c r="J60" s="404"/>
      <c r="K60" s="404"/>
      <c r="L60" s="404"/>
      <c r="M60" s="404"/>
      <c r="N60" s="404"/>
      <c r="O60" s="404"/>
      <c r="P60" s="405"/>
      <c r="Q60" s="1"/>
    </row>
    <row r="61" spans="1:17" x14ac:dyDescent="0.25">
      <c r="A61" s="18"/>
      <c r="B61" s="403"/>
      <c r="C61" s="404"/>
      <c r="D61" s="404"/>
      <c r="E61" s="404"/>
      <c r="F61" s="404"/>
      <c r="G61" s="404"/>
      <c r="H61" s="404"/>
      <c r="I61" s="404"/>
      <c r="J61" s="404"/>
      <c r="K61" s="404"/>
      <c r="L61" s="404"/>
      <c r="M61" s="404"/>
      <c r="N61" s="404"/>
      <c r="O61" s="404"/>
      <c r="P61" s="405"/>
      <c r="Q61" s="1"/>
    </row>
    <row r="62" spans="1:17" x14ac:dyDescent="0.25">
      <c r="A62" s="18"/>
      <c r="B62" s="403"/>
      <c r="C62" s="404"/>
      <c r="D62" s="404"/>
      <c r="E62" s="404"/>
      <c r="F62" s="404"/>
      <c r="G62" s="404"/>
      <c r="H62" s="404"/>
      <c r="I62" s="404"/>
      <c r="J62" s="404"/>
      <c r="K62" s="404"/>
      <c r="L62" s="404"/>
      <c r="M62" s="404"/>
      <c r="N62" s="404"/>
      <c r="O62" s="404"/>
      <c r="P62" s="405"/>
      <c r="Q62" s="1"/>
    </row>
    <row r="63" spans="1:17" x14ac:dyDescent="0.25">
      <c r="A63" s="18"/>
      <c r="B63" s="403"/>
      <c r="C63" s="404"/>
      <c r="D63" s="404"/>
      <c r="E63" s="404"/>
      <c r="F63" s="404"/>
      <c r="G63" s="404"/>
      <c r="H63" s="404"/>
      <c r="I63" s="404"/>
      <c r="J63" s="404"/>
      <c r="K63" s="404"/>
      <c r="L63" s="404"/>
      <c r="M63" s="404"/>
      <c r="N63" s="404"/>
      <c r="O63" s="404"/>
      <c r="P63" s="405"/>
      <c r="Q63" s="1"/>
    </row>
    <row r="64" spans="1:17" ht="15.75" thickBot="1" x14ac:dyDescent="0.3">
      <c r="A64" s="18"/>
      <c r="B64" s="406"/>
      <c r="C64" s="407"/>
      <c r="D64" s="407"/>
      <c r="E64" s="407"/>
      <c r="F64" s="407"/>
      <c r="G64" s="407"/>
      <c r="H64" s="407"/>
      <c r="I64" s="407"/>
      <c r="J64" s="407"/>
      <c r="K64" s="407"/>
      <c r="L64" s="407"/>
      <c r="M64" s="407"/>
      <c r="N64" s="407"/>
      <c r="O64" s="407"/>
      <c r="P64" s="408"/>
      <c r="Q64" s="1"/>
    </row>
    <row r="65" spans="1:17" ht="3" customHeight="1" thickBot="1" x14ac:dyDescent="0.3">
      <c r="A65" s="41"/>
      <c r="B65" s="421"/>
      <c r="C65" s="421"/>
      <c r="D65" s="421"/>
      <c r="E65" s="421"/>
      <c r="F65" s="421"/>
      <c r="G65" s="421"/>
      <c r="H65" s="421"/>
      <c r="I65" s="421"/>
      <c r="J65" s="421"/>
      <c r="K65" s="421"/>
      <c r="L65" s="421"/>
      <c r="M65" s="421"/>
      <c r="N65" s="421"/>
      <c r="O65" s="421"/>
      <c r="P65" s="421"/>
      <c r="Q65" s="15"/>
    </row>
    <row r="66" spans="1:17" x14ac:dyDescent="0.25">
      <c r="A66" s="18"/>
      <c r="B66" s="409" t="s">
        <v>51</v>
      </c>
      <c r="C66" s="412" t="s">
        <v>52</v>
      </c>
      <c r="D66" s="413"/>
      <c r="E66" s="413"/>
      <c r="F66" s="413"/>
      <c r="G66" s="413"/>
      <c r="H66" s="413"/>
      <c r="I66" s="413"/>
      <c r="J66" s="413"/>
      <c r="K66" s="413"/>
      <c r="L66" s="413"/>
      <c r="M66" s="413"/>
      <c r="N66" s="413"/>
      <c r="O66" s="413"/>
      <c r="P66" s="414"/>
      <c r="Q66" s="1"/>
    </row>
    <row r="67" spans="1:17" ht="120" customHeight="1" x14ac:dyDescent="0.25">
      <c r="A67" s="18"/>
      <c r="B67" s="410"/>
      <c r="C67" s="415" t="s">
        <v>195</v>
      </c>
      <c r="D67" s="416"/>
      <c r="E67" s="416"/>
      <c r="F67" s="416"/>
      <c r="G67" s="416"/>
      <c r="H67" s="416"/>
      <c r="I67" s="416"/>
      <c r="J67" s="416"/>
      <c r="K67" s="416"/>
      <c r="L67" s="416"/>
      <c r="M67" s="416"/>
      <c r="N67" s="416"/>
      <c r="O67" s="416"/>
      <c r="P67" s="417"/>
      <c r="Q67" s="1"/>
    </row>
    <row r="68" spans="1:17" x14ac:dyDescent="0.25">
      <c r="A68" s="18"/>
      <c r="B68" s="410"/>
      <c r="C68" s="418" t="s">
        <v>53</v>
      </c>
      <c r="D68" s="419"/>
      <c r="E68" s="419"/>
      <c r="F68" s="419"/>
      <c r="G68" s="419"/>
      <c r="H68" s="419"/>
      <c r="I68" s="419"/>
      <c r="J68" s="419"/>
      <c r="K68" s="419"/>
      <c r="L68" s="419"/>
      <c r="M68" s="419"/>
      <c r="N68" s="419"/>
      <c r="O68" s="419"/>
      <c r="P68" s="420"/>
      <c r="Q68" s="1"/>
    </row>
    <row r="69" spans="1:17" ht="102" customHeight="1" x14ac:dyDescent="0.25">
      <c r="A69" s="18"/>
      <c r="B69" s="410"/>
      <c r="C69" s="415" t="s">
        <v>196</v>
      </c>
      <c r="D69" s="416"/>
      <c r="E69" s="416"/>
      <c r="F69" s="416"/>
      <c r="G69" s="416"/>
      <c r="H69" s="416"/>
      <c r="I69" s="416"/>
      <c r="J69" s="416"/>
      <c r="K69" s="416"/>
      <c r="L69" s="416"/>
      <c r="M69" s="416"/>
      <c r="N69" s="416"/>
      <c r="O69" s="416"/>
      <c r="P69" s="417"/>
      <c r="Q69" s="1"/>
    </row>
    <row r="70" spans="1:17" x14ac:dyDescent="0.25">
      <c r="A70" s="18"/>
      <c r="B70" s="410"/>
      <c r="C70" s="418" t="s">
        <v>54</v>
      </c>
      <c r="D70" s="419"/>
      <c r="E70" s="419"/>
      <c r="F70" s="419"/>
      <c r="G70" s="419"/>
      <c r="H70" s="419"/>
      <c r="I70" s="419"/>
      <c r="J70" s="419"/>
      <c r="K70" s="419"/>
      <c r="L70" s="419"/>
      <c r="M70" s="419"/>
      <c r="N70" s="419"/>
      <c r="O70" s="419"/>
      <c r="P70" s="420"/>
      <c r="Q70" s="1"/>
    </row>
    <row r="71" spans="1:17" ht="65.099999999999994" customHeight="1" x14ac:dyDescent="0.25">
      <c r="A71" s="18"/>
      <c r="B71" s="410"/>
      <c r="C71" s="415" t="s">
        <v>212</v>
      </c>
      <c r="D71" s="416"/>
      <c r="E71" s="416"/>
      <c r="F71" s="416"/>
      <c r="G71" s="416"/>
      <c r="H71" s="416"/>
      <c r="I71" s="416"/>
      <c r="J71" s="416"/>
      <c r="K71" s="416"/>
      <c r="L71" s="416"/>
      <c r="M71" s="416"/>
      <c r="N71" s="416"/>
      <c r="O71" s="416"/>
      <c r="P71" s="417"/>
      <c r="Q71" s="1"/>
    </row>
    <row r="72" spans="1:17" x14ac:dyDescent="0.25">
      <c r="A72" s="18"/>
      <c r="B72" s="410"/>
      <c r="C72" s="418" t="s">
        <v>55</v>
      </c>
      <c r="D72" s="419"/>
      <c r="E72" s="419"/>
      <c r="F72" s="419"/>
      <c r="G72" s="419"/>
      <c r="H72" s="419"/>
      <c r="I72" s="419"/>
      <c r="J72" s="419"/>
      <c r="K72" s="419"/>
      <c r="L72" s="419"/>
      <c r="M72" s="419"/>
      <c r="N72" s="419"/>
      <c r="O72" s="419"/>
      <c r="P72" s="420"/>
      <c r="Q72" s="1"/>
    </row>
    <row r="73" spans="1:17" ht="65.099999999999994" customHeight="1" thickBot="1" x14ac:dyDescent="0.3">
      <c r="A73" s="18"/>
      <c r="B73" s="411"/>
      <c r="C73" s="392" t="s">
        <v>211</v>
      </c>
      <c r="D73" s="393"/>
      <c r="E73" s="393"/>
      <c r="F73" s="393"/>
      <c r="G73" s="393"/>
      <c r="H73" s="393"/>
      <c r="I73" s="393"/>
      <c r="J73" s="393"/>
      <c r="K73" s="393"/>
      <c r="L73" s="393"/>
      <c r="M73" s="393"/>
      <c r="N73" s="393"/>
      <c r="O73" s="393"/>
      <c r="P73" s="394"/>
      <c r="Q73" s="1"/>
    </row>
    <row r="74" spans="1:17" ht="26.25" thickBot="1" x14ac:dyDescent="0.3">
      <c r="A74" s="18"/>
      <c r="B74" s="144" t="s">
        <v>56</v>
      </c>
      <c r="C74" s="395" t="s">
        <v>103</v>
      </c>
      <c r="D74" s="396"/>
      <c r="E74" s="396"/>
      <c r="F74" s="396"/>
      <c r="G74" s="396"/>
      <c r="H74" s="396"/>
      <c r="I74" s="396"/>
      <c r="J74" s="396"/>
      <c r="K74" s="396"/>
      <c r="L74" s="396"/>
      <c r="M74" s="396"/>
      <c r="N74" s="396"/>
      <c r="O74" s="396"/>
      <c r="P74" s="397"/>
      <c r="Q74" s="1"/>
    </row>
    <row r="75" spans="1:17" ht="15.75" thickBot="1" x14ac:dyDescent="0.3">
      <c r="A75" s="18"/>
      <c r="B75" s="144" t="s">
        <v>57</v>
      </c>
      <c r="C75" s="398" t="s">
        <v>58</v>
      </c>
      <c r="D75" s="398"/>
      <c r="E75" s="398"/>
      <c r="F75" s="398"/>
      <c r="G75" s="398"/>
      <c r="H75" s="398"/>
      <c r="I75" s="398"/>
      <c r="J75" s="398"/>
      <c r="K75" s="398"/>
      <c r="L75" s="398"/>
      <c r="M75" s="398"/>
      <c r="N75" s="398"/>
      <c r="O75" s="398"/>
      <c r="P75" s="399"/>
      <c r="Q75" s="1"/>
    </row>
    <row r="76" spans="1:17" x14ac:dyDescent="0.25">
      <c r="A76" s="8"/>
      <c r="B76" s="8"/>
      <c r="C76" s="8"/>
      <c r="D76" s="8"/>
      <c r="E76" s="8"/>
      <c r="F76" s="8"/>
      <c r="G76" s="8"/>
      <c r="H76" s="8"/>
      <c r="I76" s="8"/>
      <c r="J76" s="8"/>
      <c r="K76" s="8"/>
      <c r="L76" s="8"/>
      <c r="M76" s="8"/>
      <c r="N76" s="8"/>
      <c r="O76" s="8"/>
      <c r="P76" s="8"/>
      <c r="Q76" s="8"/>
    </row>
  </sheetData>
  <mergeCells count="66">
    <mergeCell ref="C73:P73"/>
    <mergeCell ref="C74:P74"/>
    <mergeCell ref="C75:P75"/>
    <mergeCell ref="B49:P64"/>
    <mergeCell ref="B66:B73"/>
    <mergeCell ref="C66:P66"/>
    <mergeCell ref="C67:P67"/>
    <mergeCell ref="C68:P68"/>
    <mergeCell ref="C69:P69"/>
    <mergeCell ref="C70:P70"/>
    <mergeCell ref="C71:P71"/>
    <mergeCell ref="C72:P72"/>
    <mergeCell ref="B65:P65"/>
    <mergeCell ref="B48:P48"/>
    <mergeCell ref="B43:P43"/>
    <mergeCell ref="B45:B46"/>
    <mergeCell ref="C40:G40"/>
    <mergeCell ref="H40:L40"/>
    <mergeCell ref="M40:P40"/>
    <mergeCell ref="C41:G41"/>
    <mergeCell ref="H41:L41"/>
    <mergeCell ref="M41:P41"/>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C32:P32"/>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6">
    <cfRule type="cellIs" dxfId="140" priority="29" stopIfTrue="1" operator="equal">
      <formula>"0"</formula>
    </cfRule>
    <cfRule type="cellIs" dxfId="139" priority="30" stopIfTrue="1" operator="lessThanOrEqual">
      <formula>$S$5</formula>
    </cfRule>
    <cfRule type="cellIs" dxfId="138" priority="31" stopIfTrue="1" operator="greaterThanOrEqual">
      <formula>$S$2</formula>
    </cfRule>
    <cfRule type="cellIs" dxfId="137" priority="32" stopIfTrue="1" operator="between">
      <formula>$S$4</formula>
      <formula>$S$3</formula>
    </cfRule>
  </conditionalFormatting>
  <conditionalFormatting sqref="I46">
    <cfRule type="cellIs" dxfId="136" priority="13" stopIfTrue="1" operator="equal">
      <formula>"0"</formula>
    </cfRule>
    <cfRule type="cellIs" dxfId="135" priority="14" stopIfTrue="1" operator="lessThanOrEqual">
      <formula>$S$5</formula>
    </cfRule>
    <cfRule type="cellIs" dxfId="134" priority="15" stopIfTrue="1" operator="greaterThanOrEqual">
      <formula>$S$2</formula>
    </cfRule>
    <cfRule type="cellIs" dxfId="133" priority="16" stopIfTrue="1" operator="between">
      <formula>$S$4</formula>
      <formula>$S$3</formula>
    </cfRule>
  </conditionalFormatting>
  <conditionalFormatting sqref="L46">
    <cfRule type="cellIs" dxfId="132" priority="9" stopIfTrue="1" operator="equal">
      <formula>"0"</formula>
    </cfRule>
    <cfRule type="cellIs" dxfId="131" priority="10" stopIfTrue="1" operator="lessThanOrEqual">
      <formula>$S$5</formula>
    </cfRule>
    <cfRule type="cellIs" dxfId="130" priority="11" stopIfTrue="1" operator="greaterThanOrEqual">
      <formula>$S$2</formula>
    </cfRule>
    <cfRule type="cellIs" dxfId="129" priority="12" stopIfTrue="1" operator="between">
      <formula>$S$4</formula>
      <formula>$S$3</formula>
    </cfRule>
  </conditionalFormatting>
  <conditionalFormatting sqref="O46:P46">
    <cfRule type="cellIs" dxfId="128" priority="1" stopIfTrue="1" operator="equal">
      <formula>"0"</formula>
    </cfRule>
    <cfRule type="cellIs" dxfId="127" priority="2" stopIfTrue="1" operator="lessThanOrEqual">
      <formula>$S$5</formula>
    </cfRule>
    <cfRule type="cellIs" dxfId="126" priority="3" stopIfTrue="1" operator="greaterThanOrEqual">
      <formula>$S$2</formula>
    </cfRule>
    <cfRule type="cellIs" dxfId="125" priority="4" stopIfTrue="1" operator="between">
      <formula>$S$4</formula>
      <formula>$S$3</formula>
    </cfRule>
  </conditionalFormatting>
  <dataValidations count="3">
    <dataValidation type="list" allowBlank="1" showInputMessage="1" showErrorMessage="1" sqref="N10:P10" xr:uid="{00000000-0002-0000-0100-000000000000}">
      <formula1>"Economicos,Eficiencia,Eficacia, Efectividad,Calidad"</formula1>
    </dataValidation>
    <dataValidation type="list" allowBlank="1" showInputMessage="1" showErrorMessage="1" sqref="C10:I10" xr:uid="{00000000-0002-0000-0100-000001000000}">
      <formula1>"2022,2023,2024,2025,2026,2027"</formula1>
    </dataValidation>
    <dataValidation type="list" allowBlank="1" showInputMessage="1" showErrorMessage="1" sqref="C75:P75" xr:uid="{00000000-0002-0000-0100-000002000000}">
      <formula1>$B$168:$B$169</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'Lista desplegables'!$A$2:$A$8</xm:f>
          </x14:formula1>
          <xm:sqref>C18:P18</xm:sqref>
        </x14:dataValidation>
        <x14:dataValidation type="list" allowBlank="1" showInputMessage="1" showErrorMessage="1" xr:uid="{00000000-0002-0000-0100-000004000000}">
          <x14:formula1>
            <xm:f>'Lista desplegables'!$B$2:$B$28</xm:f>
          </x14:formula1>
          <xm:sqref>C12:P12</xm:sqref>
        </x14:dataValidation>
        <x14:dataValidation type="list" allowBlank="1" showInputMessage="1" showErrorMessage="1" xr:uid="{00000000-0002-0000-0100-000005000000}">
          <x14:formula1>
            <xm:f>'Lista desplegables'!$A$11:$A$16</xm:f>
          </x14:formula1>
          <xm:sqref>C32:P32 C34:P34 C36:P36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V160"/>
  <sheetViews>
    <sheetView topLeftCell="A8" zoomScale="90" zoomScaleNormal="90" workbookViewId="0">
      <pane xSplit="2" ySplit="2" topLeftCell="C12" activePane="bottomRight" state="frozen"/>
      <selection activeCell="A8" sqref="A8"/>
      <selection pane="topRight" activeCell="C8" sqref="C8"/>
      <selection pane="bottomLeft" activeCell="A10" sqref="A10"/>
      <selection pane="bottomRight" activeCell="I12" sqref="I12:I25"/>
    </sheetView>
  </sheetViews>
  <sheetFormatPr baseColWidth="10" defaultRowHeight="30" customHeight="1" x14ac:dyDescent="0.25"/>
  <cols>
    <col min="1" max="1" width="28.5703125" style="62" customWidth="1"/>
    <col min="2" max="2" width="47.140625" style="45" customWidth="1"/>
    <col min="3" max="12" width="15.7109375" style="45" customWidth="1"/>
    <col min="13" max="13" width="5.28515625" style="45" customWidth="1"/>
    <col min="14" max="14" width="10.7109375" style="45" customWidth="1"/>
    <col min="15" max="15" width="48.28515625" style="45" customWidth="1"/>
    <col min="19" max="19" width="11.42578125" style="43" hidden="1" customWidth="1"/>
    <col min="21" max="16384" width="11.42578125" style="45"/>
  </cols>
  <sheetData>
    <row r="1" spans="1:22" ht="30" customHeight="1" x14ac:dyDescent="0.25">
      <c r="A1" s="422"/>
      <c r="B1" s="423" t="s">
        <v>0</v>
      </c>
      <c r="C1" s="424"/>
      <c r="D1" s="424"/>
      <c r="E1" s="424"/>
      <c r="F1" s="424"/>
      <c r="G1" s="424"/>
      <c r="H1" s="424"/>
      <c r="I1" s="424"/>
      <c r="J1" s="424"/>
      <c r="K1" s="424"/>
      <c r="L1" s="424"/>
      <c r="M1" s="425"/>
      <c r="N1" s="426" t="s">
        <v>122</v>
      </c>
      <c r="O1" s="427"/>
      <c r="P1" s="42"/>
      <c r="Q1" s="42"/>
      <c r="T1" s="42"/>
      <c r="U1" s="44"/>
      <c r="V1" s="44"/>
    </row>
    <row r="2" spans="1:22" ht="30" customHeight="1" x14ac:dyDescent="0.25">
      <c r="A2" s="422"/>
      <c r="B2" s="423" t="s">
        <v>123</v>
      </c>
      <c r="C2" s="424"/>
      <c r="D2" s="424"/>
      <c r="E2" s="424"/>
      <c r="F2" s="424"/>
      <c r="G2" s="424"/>
      <c r="H2" s="424"/>
      <c r="I2" s="424"/>
      <c r="J2" s="424"/>
      <c r="K2" s="424"/>
      <c r="L2" s="424"/>
      <c r="M2" s="425"/>
      <c r="N2" s="426" t="s">
        <v>3</v>
      </c>
      <c r="O2" s="427"/>
      <c r="P2" s="42"/>
      <c r="Q2" s="42"/>
      <c r="S2" s="46">
        <v>0.9</v>
      </c>
      <c r="T2" s="42"/>
      <c r="U2" s="44"/>
      <c r="V2" s="44"/>
    </row>
    <row r="3" spans="1:22" ht="30" customHeight="1" x14ac:dyDescent="0.25">
      <c r="A3" s="422"/>
      <c r="B3" s="423" t="s">
        <v>124</v>
      </c>
      <c r="C3" s="424"/>
      <c r="D3" s="424"/>
      <c r="E3" s="424"/>
      <c r="F3" s="424"/>
      <c r="G3" s="424"/>
      <c r="H3" s="424"/>
      <c r="I3" s="424"/>
      <c r="J3" s="424"/>
      <c r="K3" s="424"/>
      <c r="L3" s="424"/>
      <c r="M3" s="425"/>
      <c r="N3" s="426" t="s">
        <v>125</v>
      </c>
      <c r="O3" s="427"/>
      <c r="P3" s="42"/>
      <c r="Q3" s="42"/>
      <c r="S3" s="46">
        <v>0.89998999999999996</v>
      </c>
      <c r="T3" s="42"/>
      <c r="U3" s="44"/>
      <c r="V3" s="44"/>
    </row>
    <row r="4" spans="1:22" ht="30" customHeight="1" x14ac:dyDescent="0.25">
      <c r="A4" s="422"/>
      <c r="B4" s="423" t="s">
        <v>126</v>
      </c>
      <c r="C4" s="424"/>
      <c r="D4" s="424"/>
      <c r="E4" s="424"/>
      <c r="F4" s="424"/>
      <c r="G4" s="424"/>
      <c r="H4" s="424"/>
      <c r="I4" s="424"/>
      <c r="J4" s="424"/>
      <c r="K4" s="424"/>
      <c r="L4" s="424"/>
      <c r="M4" s="425"/>
      <c r="N4" s="427" t="s">
        <v>7</v>
      </c>
      <c r="O4" s="427"/>
      <c r="P4" s="47"/>
      <c r="Q4" s="47"/>
      <c r="S4" s="46">
        <v>0.75</v>
      </c>
      <c r="T4" s="47"/>
      <c r="U4" s="48"/>
      <c r="V4" s="48"/>
    </row>
    <row r="5" spans="1:22" ht="18" x14ac:dyDescent="0.25">
      <c r="A5" s="49"/>
      <c r="B5" s="4"/>
      <c r="C5" s="50"/>
      <c r="D5" s="50"/>
      <c r="E5" s="50"/>
      <c r="F5" s="50"/>
      <c r="G5" s="50"/>
      <c r="H5" s="50"/>
      <c r="I5" s="50"/>
      <c r="J5" s="50"/>
      <c r="K5" s="50"/>
      <c r="L5" s="50"/>
      <c r="M5" s="51"/>
      <c r="N5" s="51"/>
      <c r="O5" s="51"/>
      <c r="P5" s="47"/>
      <c r="Q5" s="47"/>
      <c r="S5" s="46">
        <v>0.74999000000000005</v>
      </c>
      <c r="T5" s="47"/>
      <c r="U5" s="48"/>
      <c r="V5" s="48"/>
    </row>
    <row r="6" spans="1:22" s="56" customFormat="1" ht="25.5" customHeight="1" x14ac:dyDescent="0.25">
      <c r="A6" s="52" t="s">
        <v>11</v>
      </c>
      <c r="B6" s="53" t="str">
        <f>+'[1]1_OportunidadPQRSF'!C12</f>
        <v>ATENCION AL CIUDADANO</v>
      </c>
      <c r="C6" s="428"/>
      <c r="D6" s="428"/>
      <c r="E6" s="428"/>
      <c r="F6" s="428"/>
      <c r="G6" s="428"/>
      <c r="H6" s="428"/>
      <c r="I6" s="428"/>
      <c r="J6" s="428"/>
      <c r="K6" s="428"/>
      <c r="L6" s="428"/>
      <c r="M6" s="428"/>
      <c r="N6" s="428"/>
      <c r="O6" s="428"/>
      <c r="P6" s="54"/>
      <c r="Q6" s="54"/>
      <c r="R6" s="54"/>
      <c r="S6" s="55"/>
      <c r="T6" s="54"/>
    </row>
    <row r="7" spans="1:22" ht="11.25" customHeight="1" x14ac:dyDescent="0.25">
      <c r="A7" s="49"/>
      <c r="B7" s="4"/>
      <c r="C7" s="4"/>
      <c r="D7" s="4"/>
      <c r="E7" s="4"/>
      <c r="F7" s="4"/>
      <c r="G7" s="4"/>
      <c r="H7" s="4"/>
      <c r="I7" s="4"/>
      <c r="J7" s="4"/>
      <c r="K7" s="4"/>
      <c r="L7" s="4"/>
      <c r="M7" s="4"/>
      <c r="N7" s="4"/>
      <c r="O7" s="4"/>
      <c r="S7" s="46"/>
    </row>
    <row r="8" spans="1:22" s="58" customFormat="1" ht="30" customHeight="1" x14ac:dyDescent="0.2">
      <c r="A8" s="429" t="s">
        <v>127</v>
      </c>
      <c r="B8" s="431" t="s">
        <v>34</v>
      </c>
      <c r="C8" s="431" t="str">
        <f>'[1]1_OportunidadPQRSF'!C14:P14</f>
        <v>OPORTUNIDAD EN RESPUESTA PQRSF</v>
      </c>
      <c r="D8" s="431"/>
      <c r="E8" s="431"/>
      <c r="F8" s="431"/>
      <c r="G8" s="431"/>
      <c r="H8" s="431"/>
      <c r="I8" s="431"/>
      <c r="J8" s="431"/>
      <c r="K8" s="431"/>
      <c r="L8" s="431"/>
      <c r="M8" s="431" t="s">
        <v>128</v>
      </c>
      <c r="N8" s="431"/>
      <c r="O8" s="431"/>
      <c r="P8" s="57"/>
      <c r="Q8" s="57"/>
      <c r="R8" s="57"/>
      <c r="S8" s="43"/>
      <c r="T8" s="57"/>
    </row>
    <row r="9" spans="1:22" s="60" customFormat="1" ht="30" customHeight="1" thickBot="1" x14ac:dyDescent="0.25">
      <c r="A9" s="430"/>
      <c r="B9" s="429"/>
      <c r="C9" s="163" t="s">
        <v>129</v>
      </c>
      <c r="D9" s="163" t="s">
        <v>130</v>
      </c>
      <c r="E9" s="163" t="s">
        <v>131</v>
      </c>
      <c r="F9" s="163" t="s">
        <v>130</v>
      </c>
      <c r="G9" s="163" t="s">
        <v>132</v>
      </c>
      <c r="H9" s="163" t="s">
        <v>130</v>
      </c>
      <c r="I9" s="163" t="s">
        <v>133</v>
      </c>
      <c r="J9" s="163" t="s">
        <v>130</v>
      </c>
      <c r="K9" s="163" t="s">
        <v>49</v>
      </c>
      <c r="L9" s="163" t="s">
        <v>130</v>
      </c>
      <c r="M9" s="429"/>
      <c r="N9" s="429"/>
      <c r="O9" s="429"/>
      <c r="P9" s="59"/>
      <c r="Q9" s="59"/>
      <c r="R9" s="59"/>
      <c r="S9" s="43"/>
      <c r="T9" s="59"/>
    </row>
    <row r="10" spans="1:22" s="151" customFormat="1" ht="90" customHeight="1" x14ac:dyDescent="0.2">
      <c r="A10" s="445" t="str">
        <f>+'1_OportunidadPQRSF'!M40</f>
        <v>Coordinador Grupo Relación Estado - Ciudadano e 
Intendentes Regionales</v>
      </c>
      <c r="B10" s="157" t="str">
        <f>+'1_OportunidadPQRSF'!B40</f>
        <v>Total de Peticiones atendidas dentro de los términos de Ley</v>
      </c>
      <c r="C10" s="158">
        <f>C12+C14+C16+C18+C20+C22+C24</f>
        <v>1041</v>
      </c>
      <c r="D10" s="447">
        <f>IF(C10=0,"0",C10/C11)</f>
        <v>0.58581879572312889</v>
      </c>
      <c r="E10" s="158">
        <f>E12+E14+E16+E18+E20+E22+E24</f>
        <v>2110</v>
      </c>
      <c r="F10" s="447">
        <f>IF(E10=0,"0",E10/E11)</f>
        <v>0.57104194857916102</v>
      </c>
      <c r="G10" s="158">
        <f>G12+G14+G16+G18+G20+G22+G24</f>
        <v>3159</v>
      </c>
      <c r="H10" s="447">
        <f>IF(G10=0,"0",G10/G11)</f>
        <v>0.81522580645161291</v>
      </c>
      <c r="I10" s="158">
        <f>I12+I14+I16+I18+I20+I22+I24</f>
        <v>2508</v>
      </c>
      <c r="J10" s="432">
        <f>IF(I10=0,"0",I10/I11)</f>
        <v>0.97246994959286548</v>
      </c>
      <c r="K10" s="159">
        <f>AVERAGE(C10,E10,G10,I10)</f>
        <v>2204.5</v>
      </c>
      <c r="L10" s="432">
        <f>IF(K10=0,"0",K10/K11)</f>
        <v>0.73939292302532278</v>
      </c>
      <c r="M10" s="434"/>
      <c r="N10" s="434"/>
      <c r="O10" s="435"/>
      <c r="P10" s="149"/>
      <c r="Q10" s="149"/>
      <c r="R10" s="149"/>
      <c r="S10" s="150"/>
      <c r="T10" s="149"/>
    </row>
    <row r="11" spans="1:22" s="151" customFormat="1" ht="90" customHeight="1" x14ac:dyDescent="0.2">
      <c r="A11" s="446"/>
      <c r="B11" s="160" t="str">
        <f>+'1_OportunidadPQRSF'!B41</f>
        <v>Total de peticiones radicadas al GREC e Intendencias hasta quince (15) días hábiles antes de la fecha de corte</v>
      </c>
      <c r="C11" s="161">
        <f>C13+C15+C17+C19+C21+C23+C25</f>
        <v>1777</v>
      </c>
      <c r="D11" s="448"/>
      <c r="E11" s="161">
        <f>E13+E15+E17+E19+E21+E23+E25</f>
        <v>3695</v>
      </c>
      <c r="F11" s="448"/>
      <c r="G11" s="161">
        <f>G13+G15+G17+G19+G21+G23+G25</f>
        <v>3875</v>
      </c>
      <c r="H11" s="448"/>
      <c r="I11" s="161">
        <f>I13+I15+I17+I19+I21+I23+I25</f>
        <v>2579</v>
      </c>
      <c r="J11" s="433"/>
      <c r="K11" s="162">
        <f>AVERAGE(C11,E11,G11,I11)</f>
        <v>2981.5</v>
      </c>
      <c r="L11" s="433"/>
      <c r="M11" s="434"/>
      <c r="N11" s="434"/>
      <c r="O11" s="435"/>
      <c r="P11" s="149"/>
      <c r="Q11" s="149"/>
      <c r="R11" s="149"/>
      <c r="S11" s="150"/>
      <c r="T11" s="149"/>
    </row>
    <row r="12" spans="1:22" s="151" customFormat="1" ht="106.5" customHeight="1" x14ac:dyDescent="0.2">
      <c r="A12" s="436" t="s">
        <v>134</v>
      </c>
      <c r="B12" s="145" t="str">
        <f t="shared" ref="B12:B25" si="0">B10</f>
        <v>Total de Peticiones atendidas dentro de los términos de Ley</v>
      </c>
      <c r="C12" s="146">
        <v>709</v>
      </c>
      <c r="D12" s="432">
        <f>IF(C12=0,"0",C12/C13)</f>
        <v>0.49099722991689748</v>
      </c>
      <c r="E12" s="283">
        <v>1745</v>
      </c>
      <c r="F12" s="432">
        <f>IF(E12=0,"0",E12/E13)</f>
        <v>0.52449654343252183</v>
      </c>
      <c r="G12" s="147">
        <v>2845</v>
      </c>
      <c r="H12" s="432">
        <v>0.79983131852684852</v>
      </c>
      <c r="I12" s="147">
        <v>2215</v>
      </c>
      <c r="J12" s="432">
        <v>0.97106532222709341</v>
      </c>
      <c r="K12" s="148">
        <v>1878.5</v>
      </c>
      <c r="L12" s="437">
        <v>0.70826656612310301</v>
      </c>
      <c r="M12" s="439" t="s">
        <v>205</v>
      </c>
      <c r="N12" s="440"/>
      <c r="O12" s="441"/>
      <c r="P12" s="149"/>
      <c r="Q12" s="149"/>
      <c r="R12" s="149"/>
      <c r="S12" s="150"/>
      <c r="T12" s="149"/>
    </row>
    <row r="13" spans="1:22" s="151" customFormat="1" ht="106.5" customHeight="1" x14ac:dyDescent="0.2">
      <c r="A13" s="436"/>
      <c r="B13" s="145" t="str">
        <f t="shared" si="0"/>
        <v>Total de peticiones radicadas al GREC e Intendencias hasta quince (15) días hábiles antes de la fecha de corte</v>
      </c>
      <c r="C13" s="146">
        <v>1444</v>
      </c>
      <c r="D13" s="432"/>
      <c r="E13" s="283">
        <v>3327</v>
      </c>
      <c r="F13" s="432"/>
      <c r="G13" s="147">
        <v>3557</v>
      </c>
      <c r="H13" s="432"/>
      <c r="I13" s="147">
        <v>2281</v>
      </c>
      <c r="J13" s="432"/>
      <c r="K13" s="148">
        <v>2652.25</v>
      </c>
      <c r="L13" s="438"/>
      <c r="M13" s="442"/>
      <c r="N13" s="443"/>
      <c r="O13" s="444"/>
      <c r="P13" s="149"/>
      <c r="Q13" s="149"/>
      <c r="R13" s="149"/>
      <c r="S13" s="150"/>
      <c r="T13" s="149"/>
    </row>
    <row r="14" spans="1:22" s="151" customFormat="1" ht="60" customHeight="1" x14ac:dyDescent="0.2">
      <c r="A14" s="455" t="s">
        <v>189</v>
      </c>
      <c r="B14" s="152" t="str">
        <f t="shared" si="0"/>
        <v>Total de Peticiones atendidas dentro de los términos de Ley</v>
      </c>
      <c r="C14" s="153">
        <v>84</v>
      </c>
      <c r="D14" s="456">
        <f>IF(C14=0,"0",C14/C15)</f>
        <v>1</v>
      </c>
      <c r="E14" s="154">
        <v>85</v>
      </c>
      <c r="F14" s="456">
        <f>IF(E14=0,"0",E14/E15)</f>
        <v>1</v>
      </c>
      <c r="G14" s="154">
        <v>43</v>
      </c>
      <c r="H14" s="456">
        <v>1</v>
      </c>
      <c r="I14" s="147">
        <v>48</v>
      </c>
      <c r="J14" s="456">
        <v>1</v>
      </c>
      <c r="K14" s="148">
        <v>65</v>
      </c>
      <c r="L14" s="437">
        <v>1</v>
      </c>
      <c r="M14" s="439" t="s">
        <v>206</v>
      </c>
      <c r="N14" s="440"/>
      <c r="O14" s="441"/>
      <c r="P14" s="149"/>
      <c r="Q14" s="149"/>
      <c r="R14" s="149"/>
      <c r="S14" s="150"/>
      <c r="T14" s="149"/>
    </row>
    <row r="15" spans="1:22" s="151" customFormat="1" ht="60" customHeight="1" x14ac:dyDescent="0.2">
      <c r="A15" s="436"/>
      <c r="B15" s="145" t="str">
        <f t="shared" si="0"/>
        <v>Total de peticiones radicadas al GREC e Intendencias hasta quince (15) días hábiles antes de la fecha de corte</v>
      </c>
      <c r="C15" s="146">
        <v>84</v>
      </c>
      <c r="D15" s="432"/>
      <c r="E15" s="147">
        <v>85</v>
      </c>
      <c r="F15" s="432"/>
      <c r="G15" s="147">
        <v>43</v>
      </c>
      <c r="H15" s="432"/>
      <c r="I15" s="147">
        <v>48</v>
      </c>
      <c r="J15" s="432"/>
      <c r="K15" s="148">
        <v>65</v>
      </c>
      <c r="L15" s="438"/>
      <c r="M15" s="442"/>
      <c r="N15" s="443"/>
      <c r="O15" s="444"/>
      <c r="P15" s="149"/>
      <c r="Q15" s="149"/>
      <c r="R15" s="149"/>
      <c r="S15" s="150"/>
      <c r="T15" s="149"/>
    </row>
    <row r="16" spans="1:22" s="151" customFormat="1" ht="60" customHeight="1" x14ac:dyDescent="0.2">
      <c r="A16" s="436" t="s">
        <v>190</v>
      </c>
      <c r="B16" s="145" t="str">
        <f t="shared" si="0"/>
        <v>Total de Peticiones atendidas dentro de los términos de Ley</v>
      </c>
      <c r="C16" s="156">
        <v>17</v>
      </c>
      <c r="D16" s="432">
        <f>IF(C16=0,"0",C16/C17)</f>
        <v>0.94444444444444442</v>
      </c>
      <c r="E16" s="147">
        <v>39</v>
      </c>
      <c r="F16" s="432">
        <f>IF(E16=0,"0",E16/E17)</f>
        <v>0.9285714285714286</v>
      </c>
      <c r="G16" s="147">
        <v>39</v>
      </c>
      <c r="H16" s="432">
        <v>0.90697674418604646</v>
      </c>
      <c r="I16" s="147">
        <v>30</v>
      </c>
      <c r="J16" s="432">
        <v>0.8571428571428571</v>
      </c>
      <c r="K16" s="148">
        <v>31.25</v>
      </c>
      <c r="L16" s="437">
        <v>0.90579710144927539</v>
      </c>
      <c r="M16" s="449" t="s">
        <v>207</v>
      </c>
      <c r="N16" s="450"/>
      <c r="O16" s="451"/>
      <c r="P16" s="149"/>
      <c r="Q16" s="149"/>
      <c r="R16" s="149"/>
      <c r="S16" s="150"/>
      <c r="T16" s="149"/>
    </row>
    <row r="17" spans="1:20" s="151" customFormat="1" ht="60" customHeight="1" x14ac:dyDescent="0.2">
      <c r="A17" s="436"/>
      <c r="B17" s="145" t="str">
        <f t="shared" si="0"/>
        <v>Total de peticiones radicadas al GREC e Intendencias hasta quince (15) días hábiles antes de la fecha de corte</v>
      </c>
      <c r="C17" s="156">
        <v>18</v>
      </c>
      <c r="D17" s="432"/>
      <c r="E17" s="147">
        <v>42</v>
      </c>
      <c r="F17" s="432"/>
      <c r="G17" s="147">
        <v>43</v>
      </c>
      <c r="H17" s="432"/>
      <c r="I17" s="147">
        <v>35</v>
      </c>
      <c r="J17" s="432"/>
      <c r="K17" s="155">
        <v>34.5</v>
      </c>
      <c r="L17" s="438"/>
      <c r="M17" s="452"/>
      <c r="N17" s="453"/>
      <c r="O17" s="454"/>
      <c r="P17" s="149"/>
      <c r="Q17" s="149"/>
      <c r="R17" s="149"/>
      <c r="S17" s="150"/>
      <c r="T17" s="149"/>
    </row>
    <row r="18" spans="1:20" s="151" customFormat="1" ht="60" customHeight="1" x14ac:dyDescent="0.2">
      <c r="A18" s="436" t="s">
        <v>191</v>
      </c>
      <c r="B18" s="145" t="str">
        <f t="shared" si="0"/>
        <v>Total de Peticiones atendidas dentro de los términos de Ley</v>
      </c>
      <c r="C18" s="156">
        <v>48</v>
      </c>
      <c r="D18" s="432">
        <f>IF(C18=0,"0",C18/C19)</f>
        <v>1</v>
      </c>
      <c r="E18" s="147">
        <v>15</v>
      </c>
      <c r="F18" s="432">
        <f>IF(E18=0,"0",E18/E19)</f>
        <v>1</v>
      </c>
      <c r="G18" s="147">
        <v>24</v>
      </c>
      <c r="H18" s="432">
        <v>1</v>
      </c>
      <c r="I18" s="147">
        <v>24</v>
      </c>
      <c r="J18" s="432">
        <v>1</v>
      </c>
      <c r="K18" s="148">
        <v>27.75</v>
      </c>
      <c r="L18" s="437">
        <v>1</v>
      </c>
      <c r="M18" s="439" t="s">
        <v>208</v>
      </c>
      <c r="N18" s="440"/>
      <c r="O18" s="441"/>
      <c r="P18" s="149"/>
      <c r="Q18" s="149"/>
      <c r="R18" s="149"/>
      <c r="S18" s="150"/>
      <c r="T18" s="149"/>
    </row>
    <row r="19" spans="1:20" s="151" customFormat="1" ht="60" customHeight="1" x14ac:dyDescent="0.2">
      <c r="A19" s="436"/>
      <c r="B19" s="145" t="str">
        <f t="shared" si="0"/>
        <v>Total de peticiones radicadas al GREC e Intendencias hasta quince (15) días hábiles antes de la fecha de corte</v>
      </c>
      <c r="C19" s="156">
        <v>48</v>
      </c>
      <c r="D19" s="432"/>
      <c r="E19" s="147">
        <v>15</v>
      </c>
      <c r="F19" s="432"/>
      <c r="G19" s="147">
        <v>24</v>
      </c>
      <c r="H19" s="432"/>
      <c r="I19" s="147">
        <v>24</v>
      </c>
      <c r="J19" s="432"/>
      <c r="K19" s="148">
        <v>27.75</v>
      </c>
      <c r="L19" s="438"/>
      <c r="M19" s="442"/>
      <c r="N19" s="443"/>
      <c r="O19" s="444"/>
      <c r="P19" s="149"/>
      <c r="Q19" s="149"/>
      <c r="R19" s="149"/>
      <c r="S19" s="150"/>
      <c r="T19" s="149"/>
    </row>
    <row r="20" spans="1:20" s="151" customFormat="1" ht="60" customHeight="1" x14ac:dyDescent="0.2">
      <c r="A20" s="436" t="s">
        <v>192</v>
      </c>
      <c r="B20" s="145" t="str">
        <f t="shared" si="0"/>
        <v>Total de Peticiones atendidas dentro de los términos de Ley</v>
      </c>
      <c r="C20" s="156">
        <v>68</v>
      </c>
      <c r="D20" s="432">
        <f>IF(C20=0,"0",C20/C21)</f>
        <v>1</v>
      </c>
      <c r="E20" s="147">
        <v>65</v>
      </c>
      <c r="F20" s="432">
        <f>IF(E20=0,"0",E20/E21)</f>
        <v>1</v>
      </c>
      <c r="G20" s="147">
        <v>56</v>
      </c>
      <c r="H20" s="432">
        <v>1</v>
      </c>
      <c r="I20" s="147">
        <v>55</v>
      </c>
      <c r="J20" s="432">
        <v>1</v>
      </c>
      <c r="K20" s="148">
        <v>61</v>
      </c>
      <c r="L20" s="437">
        <v>1</v>
      </c>
      <c r="M20" s="457" t="s">
        <v>209</v>
      </c>
      <c r="N20" s="458"/>
      <c r="O20" s="459"/>
      <c r="P20" s="149"/>
      <c r="Q20" s="149"/>
      <c r="R20" s="149"/>
      <c r="S20" s="150"/>
      <c r="T20" s="149"/>
    </row>
    <row r="21" spans="1:20" s="151" customFormat="1" ht="60" customHeight="1" x14ac:dyDescent="0.2">
      <c r="A21" s="436"/>
      <c r="B21" s="145" t="str">
        <f t="shared" si="0"/>
        <v>Total de peticiones radicadas al GREC e Intendencias hasta quince (15) días hábiles antes de la fecha de corte</v>
      </c>
      <c r="C21" s="156">
        <v>68</v>
      </c>
      <c r="D21" s="432"/>
      <c r="E21" s="147">
        <v>65</v>
      </c>
      <c r="F21" s="432"/>
      <c r="G21" s="147">
        <v>56</v>
      </c>
      <c r="H21" s="432"/>
      <c r="I21" s="147">
        <v>55</v>
      </c>
      <c r="J21" s="432"/>
      <c r="K21" s="148">
        <v>61</v>
      </c>
      <c r="L21" s="438"/>
      <c r="M21" s="457"/>
      <c r="N21" s="458"/>
      <c r="O21" s="459"/>
      <c r="P21" s="149"/>
      <c r="Q21" s="149"/>
      <c r="R21" s="149"/>
      <c r="S21" s="150"/>
      <c r="T21" s="149"/>
    </row>
    <row r="22" spans="1:20" s="151" customFormat="1" ht="60" customHeight="1" x14ac:dyDescent="0.2">
      <c r="A22" s="436" t="s">
        <v>193</v>
      </c>
      <c r="B22" s="145" t="str">
        <f t="shared" si="0"/>
        <v>Total de Peticiones atendidas dentro de los términos de Ley</v>
      </c>
      <c r="C22" s="156">
        <v>84</v>
      </c>
      <c r="D22" s="432">
        <f>IF(C22=0,"0",C22/C23)</f>
        <v>1</v>
      </c>
      <c r="E22" s="147">
        <v>112</v>
      </c>
      <c r="F22" s="432">
        <f>IF(E22=0,"0",E22/E23)</f>
        <v>1</v>
      </c>
      <c r="G22" s="147">
        <v>129</v>
      </c>
      <c r="H22" s="432">
        <v>1</v>
      </c>
      <c r="I22" s="147">
        <v>96</v>
      </c>
      <c r="J22" s="432">
        <v>1</v>
      </c>
      <c r="K22" s="155">
        <v>105.25</v>
      </c>
      <c r="L22" s="437">
        <v>1</v>
      </c>
      <c r="M22" s="439" t="s">
        <v>210</v>
      </c>
      <c r="N22" s="440"/>
      <c r="O22" s="441"/>
      <c r="P22" s="149"/>
      <c r="Q22" s="149"/>
      <c r="R22" s="149"/>
      <c r="S22" s="150"/>
      <c r="T22" s="149"/>
    </row>
    <row r="23" spans="1:20" s="151" customFormat="1" ht="60" customHeight="1" x14ac:dyDescent="0.2">
      <c r="A23" s="436"/>
      <c r="B23" s="145" t="str">
        <f t="shared" si="0"/>
        <v>Total de peticiones radicadas al GREC e Intendencias hasta quince (15) días hábiles antes de la fecha de corte</v>
      </c>
      <c r="C23" s="156">
        <v>84</v>
      </c>
      <c r="D23" s="432"/>
      <c r="E23" s="147">
        <v>112</v>
      </c>
      <c r="F23" s="432"/>
      <c r="G23" s="147">
        <v>129</v>
      </c>
      <c r="H23" s="432"/>
      <c r="I23" s="147">
        <v>96</v>
      </c>
      <c r="J23" s="432"/>
      <c r="K23" s="155">
        <v>105.25</v>
      </c>
      <c r="L23" s="438"/>
      <c r="M23" s="442"/>
      <c r="N23" s="443"/>
      <c r="O23" s="444"/>
      <c r="P23" s="149"/>
      <c r="Q23" s="149"/>
      <c r="R23" s="149"/>
      <c r="S23" s="150"/>
      <c r="T23" s="149"/>
    </row>
    <row r="24" spans="1:20" s="151" customFormat="1" ht="96.75" customHeight="1" x14ac:dyDescent="0.2">
      <c r="A24" s="436" t="s">
        <v>194</v>
      </c>
      <c r="B24" s="145" t="str">
        <f t="shared" si="0"/>
        <v>Total de Peticiones atendidas dentro de los términos de Ley</v>
      </c>
      <c r="C24" s="156">
        <v>31</v>
      </c>
      <c r="D24" s="432">
        <f>IF(C24=0,"0",C24/C25)</f>
        <v>1</v>
      </c>
      <c r="E24" s="147">
        <v>49</v>
      </c>
      <c r="F24" s="432">
        <f>IF(E24=0,"0",E24/E25)</f>
        <v>1</v>
      </c>
      <c r="G24" s="147">
        <v>23</v>
      </c>
      <c r="H24" s="432">
        <f>IF(G24=0,"0",G24/G25)</f>
        <v>1</v>
      </c>
      <c r="I24" s="147">
        <v>40</v>
      </c>
      <c r="J24" s="432">
        <f>IF(I24=0,"0",I24/I25)</f>
        <v>1</v>
      </c>
      <c r="K24" s="148">
        <f t="shared" ref="K24:K25" si="1">IF(C24+E24+G24+I24=0,0,AVERAGE(C24,E24,G24,I24))</f>
        <v>35.75</v>
      </c>
      <c r="L24" s="437">
        <f>IF(K24=0,"0",K24/K25)</f>
        <v>1</v>
      </c>
      <c r="M24" s="439" t="s">
        <v>201</v>
      </c>
      <c r="N24" s="440"/>
      <c r="O24" s="441"/>
      <c r="P24" s="149"/>
      <c r="Q24" s="149"/>
      <c r="R24" s="149"/>
      <c r="S24" s="150"/>
      <c r="T24" s="149"/>
    </row>
    <row r="25" spans="1:20" s="151" customFormat="1" ht="91.5" customHeight="1" x14ac:dyDescent="0.2">
      <c r="A25" s="436"/>
      <c r="B25" s="145" t="str">
        <f t="shared" si="0"/>
        <v>Total de peticiones radicadas al GREC e Intendencias hasta quince (15) días hábiles antes de la fecha de corte</v>
      </c>
      <c r="C25" s="156">
        <v>31</v>
      </c>
      <c r="D25" s="432"/>
      <c r="E25" s="147">
        <v>49</v>
      </c>
      <c r="F25" s="432"/>
      <c r="G25" s="147">
        <v>23</v>
      </c>
      <c r="H25" s="432"/>
      <c r="I25" s="147">
        <v>40</v>
      </c>
      <c r="J25" s="432"/>
      <c r="K25" s="148">
        <f t="shared" si="1"/>
        <v>35.75</v>
      </c>
      <c r="L25" s="437"/>
      <c r="M25" s="442"/>
      <c r="N25" s="443"/>
      <c r="O25" s="444"/>
      <c r="P25" s="149"/>
      <c r="Q25" s="149"/>
      <c r="R25" s="149"/>
      <c r="S25" s="150"/>
      <c r="T25" s="149"/>
    </row>
    <row r="26" spans="1:20" ht="30" customHeight="1" x14ac:dyDescent="0.25">
      <c r="C26" s="63"/>
      <c r="D26" s="63"/>
      <c r="E26" s="63"/>
      <c r="F26" s="63"/>
      <c r="G26" s="63"/>
      <c r="H26" s="63"/>
      <c r="I26" s="63"/>
      <c r="J26" s="63"/>
      <c r="K26" s="63"/>
      <c r="L26" s="63"/>
    </row>
    <row r="27" spans="1:20" ht="30" hidden="1" customHeight="1" x14ac:dyDescent="0.25"/>
    <row r="28" spans="1:20" s="64" customFormat="1" ht="23.25" hidden="1" customHeight="1" x14ac:dyDescent="0.25">
      <c r="B28" s="65" t="s">
        <v>135</v>
      </c>
      <c r="C28" s="65" t="s">
        <v>136</v>
      </c>
      <c r="D28" s="65" t="s">
        <v>137</v>
      </c>
      <c r="E28" s="65" t="s">
        <v>138</v>
      </c>
      <c r="P28" s="66"/>
      <c r="Q28" s="66"/>
      <c r="R28" s="66"/>
      <c r="S28" s="67"/>
      <c r="T28" s="66"/>
    </row>
    <row r="29" spans="1:20" s="68" customFormat="1" ht="30" hidden="1" customHeight="1" x14ac:dyDescent="0.25">
      <c r="B29" s="69" t="s">
        <v>139</v>
      </c>
      <c r="C29" s="70" t="s">
        <v>140</v>
      </c>
      <c r="D29" s="69" t="s">
        <v>141</v>
      </c>
      <c r="E29" s="69" t="s">
        <v>142</v>
      </c>
      <c r="P29" s="71"/>
      <c r="Q29" s="71"/>
      <c r="R29" s="71"/>
      <c r="S29" s="72"/>
      <c r="T29" s="71"/>
    </row>
    <row r="30" spans="1:20" s="68" customFormat="1" ht="30" hidden="1" customHeight="1" x14ac:dyDescent="0.25">
      <c r="B30" s="69" t="s">
        <v>143</v>
      </c>
      <c r="C30" s="70" t="s">
        <v>140</v>
      </c>
      <c r="D30" s="69" t="s">
        <v>141</v>
      </c>
      <c r="E30" s="69" t="s">
        <v>142</v>
      </c>
      <c r="P30" s="71"/>
      <c r="Q30" s="71"/>
      <c r="R30" s="71"/>
      <c r="S30" s="72"/>
      <c r="T30" s="71"/>
    </row>
    <row r="31" spans="1:20" s="68" customFormat="1" ht="30" hidden="1" customHeight="1" x14ac:dyDescent="0.25">
      <c r="B31" s="69" t="s">
        <v>144</v>
      </c>
      <c r="C31" s="70" t="s">
        <v>140</v>
      </c>
      <c r="D31" s="69" t="s">
        <v>145</v>
      </c>
      <c r="E31" s="69" t="s">
        <v>142</v>
      </c>
      <c r="P31" s="71"/>
      <c r="Q31" s="71"/>
      <c r="R31" s="71"/>
      <c r="S31" s="72"/>
      <c r="T31" s="71"/>
    </row>
    <row r="32" spans="1:20" s="68" customFormat="1" ht="30" hidden="1" customHeight="1" x14ac:dyDescent="0.25">
      <c r="B32" s="69" t="s">
        <v>146</v>
      </c>
      <c r="C32" s="70" t="s">
        <v>140</v>
      </c>
      <c r="D32" s="69" t="s">
        <v>145</v>
      </c>
      <c r="E32" s="69" t="s">
        <v>142</v>
      </c>
      <c r="P32" s="71"/>
      <c r="Q32" s="71"/>
      <c r="R32" s="71"/>
      <c r="S32" s="72"/>
      <c r="T32" s="71"/>
    </row>
    <row r="33" spans="2:20" s="68" customFormat="1" ht="30" hidden="1" customHeight="1" x14ac:dyDescent="0.25">
      <c r="B33" s="69" t="s">
        <v>147</v>
      </c>
      <c r="C33" s="70" t="s">
        <v>140</v>
      </c>
      <c r="D33" s="69" t="s">
        <v>145</v>
      </c>
      <c r="E33" s="69" t="s">
        <v>142</v>
      </c>
      <c r="P33" s="71"/>
      <c r="Q33" s="71"/>
      <c r="R33" s="71"/>
      <c r="S33" s="72"/>
      <c r="T33" s="71"/>
    </row>
    <row r="34" spans="2:20" s="68" customFormat="1" ht="30" hidden="1" customHeight="1" x14ac:dyDescent="0.25">
      <c r="B34" s="69" t="s">
        <v>148</v>
      </c>
      <c r="C34" s="70" t="s">
        <v>140</v>
      </c>
      <c r="D34" s="69" t="s">
        <v>149</v>
      </c>
      <c r="E34" s="69" t="s">
        <v>142</v>
      </c>
      <c r="P34" s="71"/>
      <c r="Q34" s="71"/>
      <c r="R34" s="71"/>
      <c r="S34" s="72"/>
      <c r="T34" s="71"/>
    </row>
    <row r="35" spans="2:20" s="68" customFormat="1" ht="30" hidden="1" customHeight="1" x14ac:dyDescent="0.25">
      <c r="B35" s="68" t="s">
        <v>150</v>
      </c>
      <c r="C35" s="70" t="s">
        <v>140</v>
      </c>
      <c r="D35" s="69" t="s">
        <v>149</v>
      </c>
      <c r="E35" s="69" t="s">
        <v>142</v>
      </c>
      <c r="P35" s="71"/>
      <c r="Q35" s="71"/>
      <c r="R35" s="71"/>
      <c r="S35" s="72"/>
      <c r="T35" s="71"/>
    </row>
    <row r="36" spans="2:20" s="68" customFormat="1" ht="30" hidden="1" customHeight="1" x14ac:dyDescent="0.25">
      <c r="B36" s="69" t="s">
        <v>151</v>
      </c>
      <c r="C36" s="70" t="s">
        <v>140</v>
      </c>
      <c r="D36" s="69" t="s">
        <v>149</v>
      </c>
      <c r="E36" s="69" t="s">
        <v>142</v>
      </c>
      <c r="P36" s="71"/>
      <c r="Q36" s="71"/>
      <c r="R36" s="71"/>
      <c r="S36" s="72"/>
      <c r="T36" s="71"/>
    </row>
    <row r="37" spans="2:20" s="68" customFormat="1" ht="30" hidden="1" customHeight="1" x14ac:dyDescent="0.25">
      <c r="B37" s="69" t="s">
        <v>152</v>
      </c>
      <c r="C37" s="70" t="s">
        <v>140</v>
      </c>
      <c r="D37" s="69" t="s">
        <v>149</v>
      </c>
      <c r="E37" s="69" t="s">
        <v>142</v>
      </c>
      <c r="P37" s="71"/>
      <c r="Q37" s="71"/>
      <c r="R37" s="71"/>
      <c r="S37" s="72"/>
      <c r="T37" s="71"/>
    </row>
    <row r="38" spans="2:20" s="68" customFormat="1" ht="30" hidden="1" customHeight="1" x14ac:dyDescent="0.25">
      <c r="B38" s="69" t="s">
        <v>153</v>
      </c>
      <c r="C38" s="70" t="s">
        <v>140</v>
      </c>
      <c r="D38" s="69" t="s">
        <v>154</v>
      </c>
      <c r="E38" s="69" t="s">
        <v>142</v>
      </c>
      <c r="P38" s="71"/>
      <c r="Q38" s="71"/>
      <c r="R38" s="71"/>
      <c r="S38" s="72"/>
      <c r="T38" s="71"/>
    </row>
    <row r="39" spans="2:20" s="68" customFormat="1" ht="30" hidden="1" customHeight="1" x14ac:dyDescent="0.25">
      <c r="C39" s="70" t="s">
        <v>140</v>
      </c>
      <c r="P39" s="71"/>
      <c r="Q39" s="71"/>
      <c r="R39" s="71"/>
      <c r="S39" s="72"/>
      <c r="T39" s="71"/>
    </row>
    <row r="40" spans="2:20" s="68" customFormat="1" ht="30" hidden="1" customHeight="1" x14ac:dyDescent="0.25">
      <c r="C40" s="70" t="s">
        <v>140</v>
      </c>
      <c r="P40" s="71"/>
      <c r="Q40" s="71"/>
      <c r="R40" s="71"/>
      <c r="S40" s="72"/>
      <c r="T40" s="71"/>
    </row>
    <row r="41" spans="2:20" s="68" customFormat="1" ht="30" hidden="1" customHeight="1" x14ac:dyDescent="0.25">
      <c r="C41" s="70" t="s">
        <v>140</v>
      </c>
      <c r="P41" s="71"/>
      <c r="Q41" s="71"/>
      <c r="R41" s="71"/>
      <c r="S41" s="72"/>
      <c r="T41" s="71"/>
    </row>
    <row r="42" spans="2:20" s="68" customFormat="1" ht="30" hidden="1" customHeight="1" x14ac:dyDescent="0.25">
      <c r="C42" s="70" t="s">
        <v>140</v>
      </c>
      <c r="P42" s="71"/>
      <c r="Q42" s="71"/>
      <c r="R42" s="71"/>
      <c r="S42" s="72"/>
      <c r="T42" s="71"/>
    </row>
    <row r="43" spans="2:20" s="68" customFormat="1" ht="30" hidden="1" customHeight="1" x14ac:dyDescent="0.25">
      <c r="C43" s="70" t="s">
        <v>140</v>
      </c>
      <c r="P43" s="71"/>
      <c r="Q43" s="71"/>
      <c r="R43" s="71"/>
      <c r="S43" s="72"/>
      <c r="T43" s="71"/>
    </row>
    <row r="44" spans="2:20" s="68" customFormat="1" ht="30" hidden="1" customHeight="1" x14ac:dyDescent="0.25">
      <c r="C44" s="70" t="s">
        <v>140</v>
      </c>
      <c r="P44" s="71"/>
      <c r="Q44" s="71"/>
      <c r="R44" s="71"/>
      <c r="S44" s="72"/>
      <c r="T44" s="71"/>
    </row>
    <row r="45" spans="2:20" s="68" customFormat="1" ht="30" hidden="1" customHeight="1" x14ac:dyDescent="0.25">
      <c r="C45" s="70" t="s">
        <v>140</v>
      </c>
      <c r="P45" s="71"/>
      <c r="Q45" s="71"/>
      <c r="R45" s="71"/>
      <c r="S45" s="72"/>
      <c r="T45" s="71"/>
    </row>
    <row r="46" spans="2:20" s="68" customFormat="1" ht="30" hidden="1" customHeight="1" x14ac:dyDescent="0.25">
      <c r="C46" s="70" t="s">
        <v>140</v>
      </c>
      <c r="P46" s="71"/>
      <c r="Q46" s="71"/>
      <c r="R46" s="71"/>
      <c r="S46" s="72"/>
      <c r="T46" s="71"/>
    </row>
    <row r="47" spans="2:20" s="68" customFormat="1" ht="30" hidden="1" customHeight="1" x14ac:dyDescent="0.25">
      <c r="C47" s="70" t="s">
        <v>140</v>
      </c>
      <c r="P47" s="71"/>
      <c r="Q47" s="71"/>
      <c r="R47" s="71"/>
      <c r="S47" s="72"/>
      <c r="T47" s="71"/>
    </row>
    <row r="48" spans="2:20" s="68" customFormat="1" ht="30" hidden="1" customHeight="1" x14ac:dyDescent="0.25">
      <c r="C48" s="69"/>
      <c r="P48" s="71"/>
      <c r="Q48" s="71"/>
      <c r="R48" s="71"/>
      <c r="S48" s="72"/>
      <c r="T48" s="71"/>
    </row>
    <row r="49" spans="16:20" s="68" customFormat="1" ht="30" hidden="1" customHeight="1" x14ac:dyDescent="0.25">
      <c r="P49" s="71"/>
      <c r="Q49" s="71"/>
      <c r="R49" s="71"/>
      <c r="S49" s="72"/>
      <c r="T49" s="71"/>
    </row>
    <row r="50" spans="16:20" s="68" customFormat="1" ht="30" customHeight="1" x14ac:dyDescent="0.25">
      <c r="P50" s="71"/>
      <c r="Q50" s="71"/>
      <c r="R50" s="71"/>
      <c r="S50" s="72"/>
      <c r="T50" s="71"/>
    </row>
    <row r="51" spans="16:20" s="68" customFormat="1" ht="30" customHeight="1" x14ac:dyDescent="0.25">
      <c r="P51" s="71"/>
      <c r="Q51" s="71"/>
      <c r="R51" s="71"/>
      <c r="S51" s="72"/>
      <c r="T51" s="71"/>
    </row>
    <row r="52" spans="16:20" s="68" customFormat="1" ht="30" customHeight="1" x14ac:dyDescent="0.25">
      <c r="P52" s="71"/>
      <c r="Q52" s="71"/>
      <c r="R52" s="71"/>
      <c r="S52" s="72"/>
      <c r="T52" s="71"/>
    </row>
    <row r="53" spans="16:20" s="68" customFormat="1" ht="30" customHeight="1" x14ac:dyDescent="0.25">
      <c r="P53" s="71"/>
      <c r="Q53" s="71"/>
      <c r="R53" s="71"/>
      <c r="S53" s="72"/>
      <c r="T53" s="71"/>
    </row>
    <row r="54" spans="16:20" s="68" customFormat="1" ht="30" customHeight="1" x14ac:dyDescent="0.25">
      <c r="P54" s="71"/>
      <c r="Q54" s="71"/>
      <c r="R54" s="71"/>
      <c r="S54" s="72"/>
      <c r="T54" s="71"/>
    </row>
    <row r="55" spans="16:20" s="68" customFormat="1" ht="30" customHeight="1" x14ac:dyDescent="0.25">
      <c r="P55" s="71"/>
      <c r="Q55" s="71"/>
      <c r="R55" s="71"/>
      <c r="S55" s="72"/>
      <c r="T55" s="71"/>
    </row>
    <row r="56" spans="16:20" s="68" customFormat="1" ht="30" customHeight="1" x14ac:dyDescent="0.25">
      <c r="P56" s="71"/>
      <c r="Q56" s="71"/>
      <c r="R56" s="71"/>
      <c r="S56" s="72"/>
      <c r="T56" s="71"/>
    </row>
    <row r="57" spans="16:20" s="68" customFormat="1" ht="30" customHeight="1" x14ac:dyDescent="0.25">
      <c r="P57" s="71"/>
      <c r="Q57" s="71"/>
      <c r="R57" s="71"/>
      <c r="S57" s="72"/>
      <c r="T57" s="71"/>
    </row>
    <row r="58" spans="16:20" s="68" customFormat="1" ht="30" customHeight="1" x14ac:dyDescent="0.25">
      <c r="P58" s="71"/>
      <c r="Q58" s="71"/>
      <c r="R58" s="71"/>
      <c r="S58" s="72"/>
      <c r="T58" s="71"/>
    </row>
    <row r="59" spans="16:20" s="68" customFormat="1" ht="30" customHeight="1" x14ac:dyDescent="0.25">
      <c r="P59" s="71"/>
      <c r="Q59" s="71"/>
      <c r="R59" s="71"/>
      <c r="S59" s="72"/>
      <c r="T59" s="71"/>
    </row>
    <row r="60" spans="16:20" s="68" customFormat="1" ht="30" customHeight="1" x14ac:dyDescent="0.25">
      <c r="P60" s="71"/>
      <c r="Q60" s="71"/>
      <c r="R60" s="71"/>
      <c r="S60" s="72"/>
      <c r="T60" s="71"/>
    </row>
    <row r="61" spans="16:20" s="68" customFormat="1" ht="30" customHeight="1" x14ac:dyDescent="0.25">
      <c r="P61" s="71"/>
      <c r="Q61" s="71"/>
      <c r="R61" s="71"/>
      <c r="S61" s="72"/>
      <c r="T61" s="71"/>
    </row>
    <row r="62" spans="16:20" s="68" customFormat="1" ht="30" customHeight="1" x14ac:dyDescent="0.25">
      <c r="P62" s="71"/>
      <c r="Q62" s="71"/>
      <c r="R62" s="71"/>
      <c r="S62" s="72"/>
      <c r="T62" s="71"/>
    </row>
    <row r="63" spans="16:20" s="68" customFormat="1" ht="30" customHeight="1" x14ac:dyDescent="0.25">
      <c r="P63" s="71"/>
      <c r="Q63" s="71"/>
      <c r="R63" s="71"/>
      <c r="S63" s="72"/>
      <c r="T63" s="71"/>
    </row>
    <row r="64" spans="16:20" s="68" customFormat="1" ht="30" customHeight="1" x14ac:dyDescent="0.25">
      <c r="P64" s="71"/>
      <c r="Q64" s="71"/>
      <c r="R64" s="71"/>
      <c r="S64" s="72"/>
      <c r="T64" s="71"/>
    </row>
    <row r="65" spans="16:20" s="68" customFormat="1" ht="30" customHeight="1" x14ac:dyDescent="0.25">
      <c r="P65" s="71"/>
      <c r="Q65" s="71"/>
      <c r="R65" s="71"/>
      <c r="S65" s="72"/>
      <c r="T65" s="71"/>
    </row>
    <row r="66" spans="16:20" s="68" customFormat="1" ht="30" customHeight="1" x14ac:dyDescent="0.25">
      <c r="P66" s="71"/>
      <c r="Q66" s="71"/>
      <c r="R66" s="71"/>
      <c r="S66" s="72"/>
      <c r="T66" s="71"/>
    </row>
    <row r="67" spans="16:20" s="68" customFormat="1" ht="30" customHeight="1" x14ac:dyDescent="0.25">
      <c r="P67" s="71"/>
      <c r="Q67" s="71"/>
      <c r="R67" s="71"/>
      <c r="S67" s="72"/>
      <c r="T67" s="71"/>
    </row>
    <row r="68" spans="16:20" s="68" customFormat="1" ht="30" customHeight="1" x14ac:dyDescent="0.25">
      <c r="P68" s="71"/>
      <c r="Q68" s="71"/>
      <c r="R68" s="71"/>
      <c r="S68" s="72"/>
      <c r="T68" s="71"/>
    </row>
    <row r="69" spans="16:20" s="68" customFormat="1" ht="30" customHeight="1" x14ac:dyDescent="0.25">
      <c r="P69" s="71"/>
      <c r="Q69" s="71"/>
      <c r="R69" s="71"/>
      <c r="S69" s="72"/>
      <c r="T69" s="71"/>
    </row>
    <row r="70" spans="16:20" s="68" customFormat="1" ht="30" customHeight="1" x14ac:dyDescent="0.25">
      <c r="P70" s="71"/>
      <c r="Q70" s="71"/>
      <c r="R70" s="71"/>
      <c r="S70" s="72"/>
      <c r="T70" s="71"/>
    </row>
    <row r="71" spans="16:20" s="68" customFormat="1" ht="30" customHeight="1" x14ac:dyDescent="0.25">
      <c r="P71" s="71"/>
      <c r="Q71" s="71"/>
      <c r="R71" s="71"/>
      <c r="S71" s="72"/>
      <c r="T71" s="71"/>
    </row>
    <row r="72" spans="16:20" s="68" customFormat="1" ht="30" customHeight="1" x14ac:dyDescent="0.25">
      <c r="P72" s="71"/>
      <c r="Q72" s="71"/>
      <c r="R72" s="71"/>
      <c r="S72" s="72"/>
      <c r="T72" s="71"/>
    </row>
    <row r="73" spans="16:20" s="68" customFormat="1" ht="30" customHeight="1" x14ac:dyDescent="0.25">
      <c r="P73" s="71"/>
      <c r="Q73" s="71"/>
      <c r="R73" s="71"/>
      <c r="S73" s="72"/>
      <c r="T73" s="71"/>
    </row>
    <row r="74" spans="16:20" s="68" customFormat="1" ht="30" customHeight="1" x14ac:dyDescent="0.25">
      <c r="P74" s="71"/>
      <c r="Q74" s="71"/>
      <c r="R74" s="71"/>
      <c r="S74" s="72"/>
      <c r="T74" s="71"/>
    </row>
    <row r="75" spans="16:20" s="68" customFormat="1" ht="30" customHeight="1" x14ac:dyDescent="0.25">
      <c r="P75" s="71"/>
      <c r="Q75" s="71"/>
      <c r="R75" s="71"/>
      <c r="S75" s="72"/>
      <c r="T75" s="71"/>
    </row>
    <row r="76" spans="16:20" s="68" customFormat="1" ht="30" customHeight="1" x14ac:dyDescent="0.25">
      <c r="P76" s="71"/>
      <c r="Q76" s="71"/>
      <c r="R76" s="71"/>
      <c r="S76" s="72"/>
      <c r="T76" s="71"/>
    </row>
    <row r="77" spans="16:20" s="68" customFormat="1" ht="30" customHeight="1" x14ac:dyDescent="0.25">
      <c r="P77" s="71"/>
      <c r="Q77" s="71"/>
      <c r="R77" s="71"/>
      <c r="S77" s="72"/>
      <c r="T77" s="71"/>
    </row>
    <row r="78" spans="16:20" s="68" customFormat="1" ht="30" customHeight="1" x14ac:dyDescent="0.25">
      <c r="P78" s="71"/>
      <c r="Q78" s="71"/>
      <c r="R78" s="71"/>
      <c r="S78" s="72"/>
      <c r="T78" s="71"/>
    </row>
    <row r="79" spans="16:20" s="68" customFormat="1" ht="30" customHeight="1" x14ac:dyDescent="0.25">
      <c r="P79" s="71"/>
      <c r="Q79" s="71"/>
      <c r="R79" s="71"/>
      <c r="S79" s="72"/>
      <c r="T79" s="71"/>
    </row>
    <row r="80" spans="16:20" s="68" customFormat="1" ht="30" customHeight="1" x14ac:dyDescent="0.25">
      <c r="P80" s="71"/>
      <c r="Q80" s="71"/>
      <c r="R80" s="71"/>
      <c r="S80" s="73"/>
      <c r="T80" s="71"/>
    </row>
    <row r="81" spans="16:20" s="68" customFormat="1" ht="30" customHeight="1" x14ac:dyDescent="0.25">
      <c r="P81" s="71"/>
      <c r="Q81" s="71"/>
      <c r="R81" s="71"/>
      <c r="S81" s="72"/>
      <c r="T81" s="71"/>
    </row>
    <row r="82" spans="16:20" s="68" customFormat="1" ht="30" customHeight="1" x14ac:dyDescent="0.25">
      <c r="P82" s="71"/>
      <c r="Q82" s="71"/>
      <c r="R82" s="71"/>
      <c r="S82" s="72"/>
      <c r="T82" s="71"/>
    </row>
    <row r="83" spans="16:20" s="68" customFormat="1" ht="30" customHeight="1" x14ac:dyDescent="0.25">
      <c r="P83" s="71"/>
      <c r="Q83" s="71"/>
      <c r="R83" s="71"/>
      <c r="S83" s="72"/>
      <c r="T83" s="71"/>
    </row>
    <row r="84" spans="16:20" s="68" customFormat="1" ht="30" customHeight="1" x14ac:dyDescent="0.25">
      <c r="P84" s="71"/>
      <c r="Q84" s="71"/>
      <c r="R84" s="71"/>
      <c r="S84" s="72"/>
      <c r="T84" s="71"/>
    </row>
    <row r="85" spans="16:20" s="68" customFormat="1" ht="30" customHeight="1" x14ac:dyDescent="0.25">
      <c r="P85" s="71"/>
      <c r="Q85" s="71"/>
      <c r="R85" s="71"/>
      <c r="S85" s="72"/>
      <c r="T85" s="71"/>
    </row>
    <row r="86" spans="16:20" s="68" customFormat="1" ht="30" customHeight="1" x14ac:dyDescent="0.25">
      <c r="P86" s="71"/>
      <c r="Q86" s="71"/>
      <c r="R86" s="71"/>
      <c r="S86" s="72"/>
      <c r="T86" s="71"/>
    </row>
    <row r="87" spans="16:20" s="68" customFormat="1" ht="30" customHeight="1" x14ac:dyDescent="0.25">
      <c r="P87" s="71"/>
      <c r="Q87" s="71"/>
      <c r="R87" s="71"/>
      <c r="S87" s="72"/>
      <c r="T87" s="71"/>
    </row>
    <row r="88" spans="16:20" s="68" customFormat="1" ht="30" customHeight="1" x14ac:dyDescent="0.25">
      <c r="P88" s="71"/>
      <c r="Q88" s="71"/>
      <c r="R88" s="71"/>
      <c r="S88" s="72"/>
      <c r="T88" s="71"/>
    </row>
    <row r="89" spans="16:20" s="68" customFormat="1" ht="30" customHeight="1" x14ac:dyDescent="0.25">
      <c r="P89" s="71"/>
      <c r="Q89" s="71"/>
      <c r="R89" s="71"/>
      <c r="S89" s="72"/>
      <c r="T89" s="71"/>
    </row>
    <row r="90" spans="16:20" s="68" customFormat="1" ht="30" customHeight="1" x14ac:dyDescent="0.25">
      <c r="P90" s="71"/>
      <c r="Q90" s="71"/>
      <c r="R90" s="71"/>
      <c r="S90" s="72"/>
      <c r="T90" s="71"/>
    </row>
    <row r="91" spans="16:20" s="68" customFormat="1" ht="30" customHeight="1" x14ac:dyDescent="0.25">
      <c r="P91" s="71"/>
      <c r="Q91" s="71"/>
      <c r="R91" s="71"/>
      <c r="S91" s="72"/>
      <c r="T91" s="71"/>
    </row>
    <row r="92" spans="16:20" s="68" customFormat="1" ht="30" customHeight="1" x14ac:dyDescent="0.25">
      <c r="P92" s="71"/>
      <c r="Q92" s="71"/>
      <c r="R92" s="71"/>
      <c r="S92" s="72"/>
      <c r="T92" s="71"/>
    </row>
    <row r="93" spans="16:20" s="68" customFormat="1" ht="30" customHeight="1" x14ac:dyDescent="0.25">
      <c r="P93" s="71"/>
      <c r="Q93" s="71"/>
      <c r="R93" s="71"/>
      <c r="S93" s="72"/>
      <c r="T93" s="71"/>
    </row>
    <row r="94" spans="16:20" s="68" customFormat="1" ht="30" customHeight="1" x14ac:dyDescent="0.25">
      <c r="P94" s="71"/>
      <c r="Q94" s="71"/>
      <c r="R94" s="71"/>
      <c r="S94" s="72"/>
      <c r="T94" s="71"/>
    </row>
    <row r="95" spans="16:20" s="68" customFormat="1" ht="30" customHeight="1" x14ac:dyDescent="0.25">
      <c r="P95" s="71"/>
      <c r="Q95" s="71"/>
      <c r="R95" s="71"/>
      <c r="S95" s="72"/>
      <c r="T95" s="71"/>
    </row>
    <row r="96" spans="16:20" s="68" customFormat="1" ht="30" customHeight="1" x14ac:dyDescent="0.25">
      <c r="P96" s="71"/>
      <c r="Q96" s="71"/>
      <c r="R96" s="71"/>
      <c r="S96" s="72"/>
      <c r="T96" s="71"/>
    </row>
    <row r="97" spans="16:20" s="68" customFormat="1" ht="30" customHeight="1" x14ac:dyDescent="0.25">
      <c r="P97" s="71"/>
      <c r="Q97" s="71"/>
      <c r="R97" s="71"/>
      <c r="S97" s="72"/>
      <c r="T97" s="71"/>
    </row>
    <row r="98" spans="16:20" s="68" customFormat="1" ht="30" customHeight="1" x14ac:dyDescent="0.25">
      <c r="P98" s="71"/>
      <c r="Q98" s="71"/>
      <c r="R98" s="71"/>
      <c r="S98" s="72"/>
      <c r="T98" s="71"/>
    </row>
    <row r="99" spans="16:20" s="68" customFormat="1" ht="30" customHeight="1" x14ac:dyDescent="0.25">
      <c r="P99" s="71"/>
      <c r="Q99" s="71"/>
      <c r="R99" s="71"/>
      <c r="S99" s="72"/>
      <c r="T99" s="71"/>
    </row>
    <row r="100" spans="16:20" s="68" customFormat="1" ht="30" customHeight="1" x14ac:dyDescent="0.25">
      <c r="P100" s="71"/>
      <c r="Q100" s="71"/>
      <c r="R100" s="71"/>
      <c r="S100" s="72"/>
      <c r="T100" s="71"/>
    </row>
    <row r="101" spans="16:20" s="68" customFormat="1" ht="30" customHeight="1" x14ac:dyDescent="0.25">
      <c r="P101" s="71"/>
      <c r="Q101" s="71"/>
      <c r="R101" s="71"/>
      <c r="S101" s="72"/>
      <c r="T101" s="71"/>
    </row>
    <row r="102" spans="16:20" s="68" customFormat="1" ht="30" customHeight="1" x14ac:dyDescent="0.25">
      <c r="P102" s="71"/>
      <c r="Q102" s="71"/>
      <c r="R102" s="71"/>
      <c r="S102" s="72"/>
      <c r="T102" s="71"/>
    </row>
    <row r="103" spans="16:20" s="68" customFormat="1" ht="30" customHeight="1" x14ac:dyDescent="0.25">
      <c r="P103" s="71"/>
      <c r="Q103" s="71"/>
      <c r="R103" s="71"/>
      <c r="S103" s="72"/>
      <c r="T103" s="71"/>
    </row>
    <row r="104" spans="16:20" s="68" customFormat="1" ht="30" customHeight="1" x14ac:dyDescent="0.25">
      <c r="P104" s="71"/>
      <c r="Q104" s="71"/>
      <c r="R104" s="71"/>
      <c r="S104" s="72"/>
      <c r="T104" s="71"/>
    </row>
    <row r="105" spans="16:20" s="68" customFormat="1" ht="30" customHeight="1" x14ac:dyDescent="0.25">
      <c r="P105" s="71"/>
      <c r="Q105" s="71"/>
      <c r="R105" s="71"/>
      <c r="S105" s="72"/>
      <c r="T105" s="71"/>
    </row>
    <row r="106" spans="16:20" s="68" customFormat="1" ht="30" customHeight="1" x14ac:dyDescent="0.25">
      <c r="P106" s="71"/>
      <c r="Q106" s="71"/>
      <c r="R106" s="71"/>
      <c r="S106" s="72"/>
      <c r="T106" s="71"/>
    </row>
    <row r="107" spans="16:20" s="68" customFormat="1" ht="30" customHeight="1" x14ac:dyDescent="0.25">
      <c r="P107" s="71"/>
      <c r="Q107" s="71"/>
      <c r="R107" s="71"/>
      <c r="S107" s="72"/>
      <c r="T107" s="71"/>
    </row>
    <row r="108" spans="16:20" s="68" customFormat="1" ht="30" customHeight="1" x14ac:dyDescent="0.25">
      <c r="P108" s="71"/>
      <c r="Q108" s="71"/>
      <c r="R108" s="71"/>
      <c r="S108" s="72"/>
      <c r="T108" s="71"/>
    </row>
    <row r="109" spans="16:20" s="68" customFormat="1" ht="30" customHeight="1" x14ac:dyDescent="0.25">
      <c r="P109" s="71"/>
      <c r="Q109" s="71"/>
      <c r="R109" s="71"/>
      <c r="S109" s="72"/>
      <c r="T109" s="71"/>
    </row>
    <row r="110" spans="16:20" s="68" customFormat="1" ht="30" customHeight="1" x14ac:dyDescent="0.25">
      <c r="P110" s="71"/>
      <c r="Q110" s="71"/>
      <c r="R110" s="71"/>
      <c r="S110" s="72"/>
      <c r="T110" s="71"/>
    </row>
    <row r="111" spans="16:20" s="68" customFormat="1" ht="30" customHeight="1" x14ac:dyDescent="0.25">
      <c r="P111" s="71"/>
      <c r="Q111" s="71"/>
      <c r="R111" s="71"/>
      <c r="S111" s="72"/>
      <c r="T111" s="71"/>
    </row>
    <row r="112" spans="16:20" s="68" customFormat="1" ht="30" customHeight="1" x14ac:dyDescent="0.25">
      <c r="P112" s="71"/>
      <c r="Q112" s="71"/>
      <c r="R112" s="71"/>
      <c r="S112" s="72"/>
      <c r="T112" s="71"/>
    </row>
    <row r="113" spans="16:20" s="68" customFormat="1" ht="30" customHeight="1" x14ac:dyDescent="0.25">
      <c r="P113" s="71"/>
      <c r="Q113" s="71"/>
      <c r="R113" s="71"/>
      <c r="S113" s="72"/>
      <c r="T113" s="71"/>
    </row>
    <row r="114" spans="16:20" s="68" customFormat="1" ht="30" customHeight="1" x14ac:dyDescent="0.25">
      <c r="P114" s="71"/>
      <c r="Q114" s="71"/>
      <c r="R114" s="71"/>
      <c r="S114" s="72"/>
      <c r="T114" s="71"/>
    </row>
    <row r="115" spans="16:20" s="68" customFormat="1" ht="30" customHeight="1" x14ac:dyDescent="0.25">
      <c r="P115" s="71"/>
      <c r="Q115" s="71"/>
      <c r="R115" s="71"/>
      <c r="S115" s="72"/>
      <c r="T115" s="71"/>
    </row>
    <row r="116" spans="16:20" s="68" customFormat="1" ht="30" customHeight="1" x14ac:dyDescent="0.25">
      <c r="P116" s="71"/>
      <c r="Q116" s="71"/>
      <c r="R116" s="71"/>
      <c r="S116" s="72"/>
      <c r="T116" s="71"/>
    </row>
    <row r="117" spans="16:20" s="68" customFormat="1" ht="30" customHeight="1" x14ac:dyDescent="0.25">
      <c r="P117" s="71"/>
      <c r="Q117" s="71"/>
      <c r="R117" s="71"/>
      <c r="S117" s="72"/>
      <c r="T117" s="71"/>
    </row>
    <row r="118" spans="16:20" s="68" customFormat="1" ht="30" customHeight="1" x14ac:dyDescent="0.25">
      <c r="P118" s="71"/>
      <c r="Q118" s="71"/>
      <c r="R118" s="71"/>
      <c r="S118" s="72"/>
      <c r="T118" s="71"/>
    </row>
    <row r="119" spans="16:20" s="68" customFormat="1" ht="30" customHeight="1" x14ac:dyDescent="0.25">
      <c r="P119" s="71"/>
      <c r="Q119" s="71"/>
      <c r="R119" s="71"/>
      <c r="S119" s="72"/>
      <c r="T119" s="71"/>
    </row>
    <row r="120" spans="16:20" s="68" customFormat="1" ht="30" customHeight="1" x14ac:dyDescent="0.25">
      <c r="P120" s="71"/>
      <c r="Q120" s="71"/>
      <c r="R120" s="71"/>
      <c r="S120" s="72"/>
      <c r="T120" s="71"/>
    </row>
    <row r="121" spans="16:20" s="68" customFormat="1" ht="30" customHeight="1" x14ac:dyDescent="0.25">
      <c r="P121" s="71"/>
      <c r="Q121" s="71"/>
      <c r="R121" s="71"/>
      <c r="S121" s="72"/>
      <c r="T121" s="71"/>
    </row>
    <row r="122" spans="16:20" s="68" customFormat="1" ht="30" customHeight="1" x14ac:dyDescent="0.25">
      <c r="P122" s="71"/>
      <c r="Q122" s="71"/>
      <c r="R122" s="71"/>
      <c r="S122" s="72"/>
      <c r="T122" s="71"/>
    </row>
    <row r="123" spans="16:20" s="68" customFormat="1" ht="30" customHeight="1" x14ac:dyDescent="0.25">
      <c r="P123" s="71"/>
      <c r="Q123" s="71"/>
      <c r="R123" s="71"/>
      <c r="S123" s="72"/>
      <c r="T123" s="71"/>
    </row>
    <row r="124" spans="16:20" s="68" customFormat="1" ht="30" customHeight="1" x14ac:dyDescent="0.25">
      <c r="P124" s="71"/>
      <c r="Q124" s="71"/>
      <c r="R124" s="71"/>
      <c r="S124" s="72"/>
      <c r="T124" s="71"/>
    </row>
    <row r="125" spans="16:20" s="68" customFormat="1" ht="30" customHeight="1" x14ac:dyDescent="0.25">
      <c r="P125" s="71"/>
      <c r="Q125" s="71"/>
      <c r="R125" s="71"/>
      <c r="S125" s="72"/>
      <c r="T125" s="71"/>
    </row>
    <row r="126" spans="16:20" s="68" customFormat="1" ht="30" customHeight="1" x14ac:dyDescent="0.25">
      <c r="P126" s="71"/>
      <c r="Q126" s="71"/>
      <c r="R126" s="71"/>
      <c r="S126" s="72"/>
      <c r="T126" s="71"/>
    </row>
    <row r="127" spans="16:20" s="68" customFormat="1" ht="30" customHeight="1" x14ac:dyDescent="0.25">
      <c r="P127" s="71"/>
      <c r="Q127" s="71"/>
      <c r="R127" s="71"/>
      <c r="S127" s="72"/>
      <c r="T127" s="71"/>
    </row>
    <row r="128" spans="16:20" s="68" customFormat="1" ht="30" customHeight="1" x14ac:dyDescent="0.25">
      <c r="P128" s="71"/>
      <c r="Q128" s="71"/>
      <c r="R128" s="71"/>
      <c r="S128" s="72"/>
      <c r="T128" s="71"/>
    </row>
    <row r="129" spans="16:20" s="68" customFormat="1" ht="30" customHeight="1" x14ac:dyDescent="0.25">
      <c r="P129" s="71"/>
      <c r="Q129" s="71"/>
      <c r="R129" s="71"/>
      <c r="S129" s="72"/>
      <c r="T129" s="71"/>
    </row>
    <row r="130" spans="16:20" s="68" customFormat="1" ht="30" customHeight="1" x14ac:dyDescent="0.25">
      <c r="P130" s="71"/>
      <c r="Q130" s="71"/>
      <c r="R130" s="71"/>
      <c r="S130" s="72"/>
      <c r="T130" s="71"/>
    </row>
    <row r="131" spans="16:20" s="68" customFormat="1" ht="30" customHeight="1" x14ac:dyDescent="0.25">
      <c r="P131" s="71"/>
      <c r="Q131" s="71"/>
      <c r="R131" s="71"/>
      <c r="S131" s="72"/>
      <c r="T131" s="71"/>
    </row>
    <row r="132" spans="16:20" s="68" customFormat="1" ht="30" customHeight="1" x14ac:dyDescent="0.25">
      <c r="P132" s="71"/>
      <c r="Q132" s="71"/>
      <c r="R132" s="71"/>
      <c r="S132" s="72"/>
      <c r="T132" s="71"/>
    </row>
    <row r="133" spans="16:20" s="68" customFormat="1" ht="30" customHeight="1" x14ac:dyDescent="0.25">
      <c r="P133" s="71"/>
      <c r="Q133" s="71"/>
      <c r="R133" s="71"/>
      <c r="S133" s="72"/>
      <c r="T133" s="71"/>
    </row>
    <row r="134" spans="16:20" s="68" customFormat="1" ht="30" customHeight="1" x14ac:dyDescent="0.25">
      <c r="P134" s="71"/>
      <c r="Q134" s="71"/>
      <c r="R134" s="71"/>
      <c r="S134" s="72"/>
      <c r="T134" s="71"/>
    </row>
    <row r="135" spans="16:20" s="68" customFormat="1" ht="30" customHeight="1" x14ac:dyDescent="0.25">
      <c r="P135" s="71"/>
      <c r="Q135" s="71"/>
      <c r="R135" s="71"/>
      <c r="S135" s="72"/>
      <c r="T135" s="71"/>
    </row>
    <row r="136" spans="16:20" s="68" customFormat="1" ht="30" customHeight="1" x14ac:dyDescent="0.25">
      <c r="P136" s="71"/>
      <c r="Q136" s="71"/>
      <c r="R136" s="71"/>
      <c r="S136" s="72"/>
      <c r="T136" s="71"/>
    </row>
    <row r="137" spans="16:20" s="68" customFormat="1" ht="30" customHeight="1" x14ac:dyDescent="0.25">
      <c r="P137" s="71"/>
      <c r="Q137" s="71"/>
      <c r="R137" s="71"/>
      <c r="S137" s="72"/>
      <c r="T137" s="71"/>
    </row>
    <row r="138" spans="16:20" s="68" customFormat="1" ht="30" customHeight="1" x14ac:dyDescent="0.25">
      <c r="P138" s="71"/>
      <c r="Q138" s="71"/>
      <c r="R138" s="71"/>
      <c r="S138" s="72"/>
      <c r="T138" s="71"/>
    </row>
    <row r="139" spans="16:20" s="68" customFormat="1" ht="30" customHeight="1" x14ac:dyDescent="0.25">
      <c r="P139" s="71"/>
      <c r="Q139" s="71"/>
      <c r="R139" s="71"/>
      <c r="S139" s="72"/>
      <c r="T139" s="71"/>
    </row>
    <row r="140" spans="16:20" s="68" customFormat="1" ht="30" customHeight="1" x14ac:dyDescent="0.25">
      <c r="P140" s="71"/>
      <c r="Q140" s="71"/>
      <c r="R140" s="71"/>
      <c r="S140" s="72"/>
      <c r="T140" s="71"/>
    </row>
    <row r="141" spans="16:20" s="68" customFormat="1" ht="30" customHeight="1" x14ac:dyDescent="0.25">
      <c r="P141" s="71"/>
      <c r="Q141" s="71"/>
      <c r="R141" s="71"/>
      <c r="S141" s="72"/>
      <c r="T141" s="71"/>
    </row>
    <row r="142" spans="16:20" s="68" customFormat="1" ht="30" customHeight="1" x14ac:dyDescent="0.25">
      <c r="P142" s="71"/>
      <c r="Q142" s="71"/>
      <c r="R142" s="71"/>
      <c r="S142" s="72"/>
      <c r="T142" s="71"/>
    </row>
    <row r="143" spans="16:20" s="68" customFormat="1" ht="30" customHeight="1" x14ac:dyDescent="0.25">
      <c r="P143" s="71"/>
      <c r="Q143" s="71"/>
      <c r="R143" s="71"/>
      <c r="S143" s="72"/>
      <c r="T143" s="71"/>
    </row>
    <row r="144" spans="16:20" s="68" customFormat="1" ht="30" customHeight="1" x14ac:dyDescent="0.25">
      <c r="P144" s="71"/>
      <c r="Q144" s="71"/>
      <c r="R144" s="71"/>
      <c r="S144" s="72"/>
      <c r="T144" s="71"/>
    </row>
    <row r="145" spans="16:20" s="68" customFormat="1" ht="30" customHeight="1" x14ac:dyDescent="0.25">
      <c r="P145" s="71"/>
      <c r="Q145" s="71"/>
      <c r="R145" s="71"/>
      <c r="S145" s="72"/>
      <c r="T145" s="71"/>
    </row>
    <row r="146" spans="16:20" s="68" customFormat="1" ht="30" customHeight="1" x14ac:dyDescent="0.25">
      <c r="P146" s="71"/>
      <c r="Q146" s="71"/>
      <c r="R146" s="71"/>
      <c r="S146" s="72"/>
      <c r="T146" s="71"/>
    </row>
    <row r="147" spans="16:20" s="68" customFormat="1" ht="30" customHeight="1" x14ac:dyDescent="0.25">
      <c r="P147" s="71"/>
      <c r="Q147" s="71"/>
      <c r="R147" s="71"/>
      <c r="S147" s="72"/>
      <c r="T147" s="71"/>
    </row>
    <row r="148" spans="16:20" s="68" customFormat="1" ht="30" customHeight="1" x14ac:dyDescent="0.25">
      <c r="P148" s="71"/>
      <c r="Q148" s="71"/>
      <c r="R148" s="71"/>
      <c r="S148" s="72"/>
      <c r="T148" s="71"/>
    </row>
    <row r="149" spans="16:20" s="68" customFormat="1" ht="30" customHeight="1" x14ac:dyDescent="0.25">
      <c r="P149" s="71"/>
      <c r="Q149" s="71"/>
      <c r="R149" s="71"/>
      <c r="S149" s="72"/>
      <c r="T149" s="71"/>
    </row>
    <row r="150" spans="16:20" s="68" customFormat="1" ht="30" customHeight="1" x14ac:dyDescent="0.25">
      <c r="P150" s="71"/>
      <c r="Q150" s="71"/>
      <c r="R150" s="71"/>
      <c r="S150" s="74"/>
      <c r="T150" s="71"/>
    </row>
    <row r="151" spans="16:20" s="68" customFormat="1" ht="30" customHeight="1" x14ac:dyDescent="0.25">
      <c r="P151" s="71"/>
      <c r="Q151" s="71"/>
      <c r="R151" s="71"/>
      <c r="S151" s="74"/>
      <c r="T151" s="71"/>
    </row>
    <row r="152" spans="16:20" s="68" customFormat="1" ht="30" customHeight="1" x14ac:dyDescent="0.25">
      <c r="P152" s="71"/>
      <c r="Q152" s="71"/>
      <c r="R152" s="71"/>
      <c r="S152" s="74"/>
      <c r="T152" s="71"/>
    </row>
    <row r="153" spans="16:20" ht="30" customHeight="1" x14ac:dyDescent="0.25">
      <c r="S153" s="75"/>
    </row>
    <row r="154" spans="16:20" ht="30" customHeight="1" x14ac:dyDescent="0.25">
      <c r="S154" s="75"/>
    </row>
    <row r="155" spans="16:20" ht="30" customHeight="1" x14ac:dyDescent="0.25">
      <c r="S155" s="75"/>
    </row>
    <row r="156" spans="16:20" ht="30" customHeight="1" x14ac:dyDescent="0.25">
      <c r="S156" s="75"/>
    </row>
    <row r="157" spans="16:20" ht="30" customHeight="1" x14ac:dyDescent="0.25">
      <c r="S157" s="75"/>
    </row>
    <row r="158" spans="16:20" ht="30" customHeight="1" x14ac:dyDescent="0.25">
      <c r="S158" s="75"/>
    </row>
    <row r="159" spans="16:20" ht="30" customHeight="1" x14ac:dyDescent="0.25">
      <c r="S159" s="75"/>
    </row>
    <row r="160" spans="16:20" ht="30" customHeight="1" x14ac:dyDescent="0.25">
      <c r="S160" s="75"/>
    </row>
  </sheetData>
  <mergeCells count="70">
    <mergeCell ref="M22:O23"/>
    <mergeCell ref="A24:A25"/>
    <mergeCell ref="D24:D25"/>
    <mergeCell ref="F24:F25"/>
    <mergeCell ref="H24:H25"/>
    <mergeCell ref="J24:J25"/>
    <mergeCell ref="L24:L25"/>
    <mergeCell ref="M24:O25"/>
    <mergeCell ref="A22:A23"/>
    <mergeCell ref="D22:D23"/>
    <mergeCell ref="F22:F23"/>
    <mergeCell ref="H22:H23"/>
    <mergeCell ref="J22:J23"/>
    <mergeCell ref="L22:L23"/>
    <mergeCell ref="M18:O19"/>
    <mergeCell ref="A20:A21"/>
    <mergeCell ref="D20:D21"/>
    <mergeCell ref="F20:F21"/>
    <mergeCell ref="H20:H21"/>
    <mergeCell ref="J20:J21"/>
    <mergeCell ref="L20:L21"/>
    <mergeCell ref="M20:O21"/>
    <mergeCell ref="A18:A19"/>
    <mergeCell ref="D18:D19"/>
    <mergeCell ref="F18:F19"/>
    <mergeCell ref="H18:H19"/>
    <mergeCell ref="J18:J19"/>
    <mergeCell ref="L18:L19"/>
    <mergeCell ref="M14:O15"/>
    <mergeCell ref="A16:A17"/>
    <mergeCell ref="D16:D17"/>
    <mergeCell ref="F16:F17"/>
    <mergeCell ref="H16:H17"/>
    <mergeCell ref="J16:J17"/>
    <mergeCell ref="L16:L17"/>
    <mergeCell ref="M16:O17"/>
    <mergeCell ref="A14:A15"/>
    <mergeCell ref="D14:D15"/>
    <mergeCell ref="F14:F15"/>
    <mergeCell ref="H14:H15"/>
    <mergeCell ref="J14:J15"/>
    <mergeCell ref="L14:L15"/>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C6:O6"/>
    <mergeCell ref="A8:A9"/>
    <mergeCell ref="B8:B9"/>
    <mergeCell ref="C8:L8"/>
    <mergeCell ref="M8:O9"/>
    <mergeCell ref="A1:A4"/>
    <mergeCell ref="B1:M1"/>
    <mergeCell ref="N1:O1"/>
    <mergeCell ref="B2:M2"/>
    <mergeCell ref="N2:O2"/>
    <mergeCell ref="B3:M3"/>
    <mergeCell ref="N3:O3"/>
    <mergeCell ref="B4:M4"/>
    <mergeCell ref="N4:O4"/>
  </mergeCells>
  <conditionalFormatting sqref="D10:D25">
    <cfRule type="cellIs" dxfId="124" priority="69" stopIfTrue="1" operator="equal">
      <formula>"0"</formula>
    </cfRule>
    <cfRule type="cellIs" dxfId="123" priority="70" stopIfTrue="1" operator="greaterThanOrEqual">
      <formula>$S$2</formula>
    </cfRule>
    <cfRule type="cellIs" dxfId="122" priority="71" stopIfTrue="1" operator="lessThanOrEqual">
      <formula>$S$5</formula>
    </cfRule>
    <cfRule type="cellIs" dxfId="121" priority="72" stopIfTrue="1" operator="between">
      <formula>$S$3</formula>
      <formula>$S$4</formula>
    </cfRule>
  </conditionalFormatting>
  <conditionalFormatting sqref="F10:F25">
    <cfRule type="cellIs" dxfId="120" priority="65" stopIfTrue="1" operator="equal">
      <formula>"0"</formula>
    </cfRule>
    <cfRule type="cellIs" dxfId="119" priority="66" stopIfTrue="1" operator="greaterThanOrEqual">
      <formula>$S$2</formula>
    </cfRule>
    <cfRule type="cellIs" dxfId="118" priority="67" stopIfTrue="1" operator="lessThanOrEqual">
      <formula>$S$5</formula>
    </cfRule>
    <cfRule type="cellIs" dxfId="117" priority="68" stopIfTrue="1" operator="between">
      <formula>$S$3</formula>
      <formula>$S$4</formula>
    </cfRule>
  </conditionalFormatting>
  <conditionalFormatting sqref="H10:H25">
    <cfRule type="cellIs" dxfId="116" priority="9" stopIfTrue="1" operator="equal">
      <formula>"0"</formula>
    </cfRule>
    <cfRule type="cellIs" dxfId="115" priority="10" stopIfTrue="1" operator="greaterThanOrEqual">
      <formula>$S$2</formula>
    </cfRule>
    <cfRule type="cellIs" dxfId="114" priority="11" stopIfTrue="1" operator="lessThanOrEqual">
      <formula>$S$5</formula>
    </cfRule>
    <cfRule type="cellIs" dxfId="113" priority="12" stopIfTrue="1" operator="between">
      <formula>$S$3</formula>
      <formula>$S$4</formula>
    </cfRule>
  </conditionalFormatting>
  <conditionalFormatting sqref="J10:J25">
    <cfRule type="cellIs" dxfId="112" priority="5" stopIfTrue="1" operator="equal">
      <formula>"0"</formula>
    </cfRule>
    <cfRule type="cellIs" dxfId="111" priority="6" stopIfTrue="1" operator="greaterThanOrEqual">
      <formula>$S$2</formula>
    </cfRule>
    <cfRule type="cellIs" dxfId="110" priority="7" stopIfTrue="1" operator="lessThanOrEqual">
      <formula>$S$5</formula>
    </cfRule>
    <cfRule type="cellIs" dxfId="109" priority="8" stopIfTrue="1" operator="between">
      <formula>$S$3</formula>
      <formula>$S$4</formula>
    </cfRule>
  </conditionalFormatting>
  <conditionalFormatting sqref="L10:L25">
    <cfRule type="cellIs" dxfId="108" priority="1" stopIfTrue="1" operator="equal">
      <formula>"0"</formula>
    </cfRule>
    <cfRule type="cellIs" dxfId="107" priority="2" stopIfTrue="1" operator="greaterThanOrEqual">
      <formula>$S$2</formula>
    </cfRule>
    <cfRule type="cellIs" dxfId="106" priority="3" stopIfTrue="1" operator="lessThanOrEqual">
      <formula>$S$5</formula>
    </cfRule>
    <cfRule type="cellIs" dxfId="105" priority="4" stopIfTrue="1" operator="between">
      <formula>$S$3</formula>
      <formula>$S$4</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S76"/>
  <sheetViews>
    <sheetView zoomScale="85" zoomScaleNormal="85" workbookViewId="0">
      <selection activeCell="C70" sqref="C70:P73"/>
    </sheetView>
  </sheetViews>
  <sheetFormatPr baseColWidth="10" defaultRowHeight="14.25" x14ac:dyDescent="0.2"/>
  <cols>
    <col min="1" max="1" width="0.85546875" style="230" customWidth="1"/>
    <col min="2" max="2" width="30" style="230" customWidth="1"/>
    <col min="3" max="3" width="16.7109375" style="230" customWidth="1"/>
    <col min="4" max="15" width="8.7109375" style="230" customWidth="1"/>
    <col min="16" max="16" width="11.140625" style="230" customWidth="1"/>
    <col min="17" max="18" width="11.42578125" style="230"/>
    <col min="19" max="19" width="0" style="230" hidden="1" customWidth="1"/>
    <col min="20" max="16384" width="11.42578125" style="230"/>
  </cols>
  <sheetData>
    <row r="1" spans="1:19" ht="5.25" customHeight="1" thickBot="1" x14ac:dyDescent="0.25">
      <c r="A1" s="257"/>
      <c r="B1" s="257"/>
      <c r="C1" s="257"/>
      <c r="D1" s="257"/>
      <c r="E1" s="257"/>
      <c r="F1" s="257"/>
      <c r="G1" s="257"/>
      <c r="H1" s="257"/>
      <c r="I1" s="257"/>
      <c r="J1" s="257"/>
      <c r="K1" s="257"/>
      <c r="L1" s="257"/>
      <c r="M1" s="257"/>
      <c r="N1" s="257"/>
      <c r="O1" s="257"/>
      <c r="P1" s="257"/>
      <c r="Q1" s="258"/>
    </row>
    <row r="2" spans="1:19" ht="15" x14ac:dyDescent="0.2">
      <c r="A2" s="257"/>
      <c r="B2" s="566"/>
      <c r="C2" s="569" t="s">
        <v>0</v>
      </c>
      <c r="D2" s="570"/>
      <c r="E2" s="570"/>
      <c r="F2" s="570"/>
      <c r="G2" s="570"/>
      <c r="H2" s="570"/>
      <c r="I2" s="570"/>
      <c r="J2" s="570"/>
      <c r="K2" s="570"/>
      <c r="L2" s="570"/>
      <c r="M2" s="571"/>
      <c r="N2" s="572" t="s">
        <v>1</v>
      </c>
      <c r="O2" s="573"/>
      <c r="P2" s="574"/>
      <c r="Q2" s="258"/>
      <c r="S2" s="259">
        <v>0.9</v>
      </c>
    </row>
    <row r="3" spans="1:19" ht="15" x14ac:dyDescent="0.2">
      <c r="A3" s="257"/>
      <c r="B3" s="567"/>
      <c r="C3" s="575" t="s">
        <v>2</v>
      </c>
      <c r="D3" s="576"/>
      <c r="E3" s="576"/>
      <c r="F3" s="576"/>
      <c r="G3" s="576"/>
      <c r="H3" s="576"/>
      <c r="I3" s="576"/>
      <c r="J3" s="576"/>
      <c r="K3" s="576"/>
      <c r="L3" s="576"/>
      <c r="M3" s="577"/>
      <c r="N3" s="578" t="s">
        <v>3</v>
      </c>
      <c r="O3" s="579"/>
      <c r="P3" s="580"/>
      <c r="Q3" s="258"/>
      <c r="S3" s="259">
        <v>0.89990000000000003</v>
      </c>
    </row>
    <row r="4" spans="1:19" ht="15" x14ac:dyDescent="0.2">
      <c r="A4" s="257"/>
      <c r="B4" s="567"/>
      <c r="C4" s="575" t="s">
        <v>4</v>
      </c>
      <c r="D4" s="576"/>
      <c r="E4" s="576"/>
      <c r="F4" s="576"/>
      <c r="G4" s="576"/>
      <c r="H4" s="576"/>
      <c r="I4" s="576"/>
      <c r="J4" s="576"/>
      <c r="K4" s="576"/>
      <c r="L4" s="576"/>
      <c r="M4" s="577"/>
      <c r="N4" s="578" t="s">
        <v>5</v>
      </c>
      <c r="O4" s="579"/>
      <c r="P4" s="580"/>
      <c r="Q4" s="258"/>
      <c r="S4" s="259">
        <v>0.75</v>
      </c>
    </row>
    <row r="5" spans="1:19" ht="15.75" thickBot="1" x14ac:dyDescent="0.25">
      <c r="A5" s="257"/>
      <c r="B5" s="568"/>
      <c r="C5" s="581" t="s">
        <v>6</v>
      </c>
      <c r="D5" s="582"/>
      <c r="E5" s="582"/>
      <c r="F5" s="582"/>
      <c r="G5" s="582"/>
      <c r="H5" s="582"/>
      <c r="I5" s="582"/>
      <c r="J5" s="582"/>
      <c r="K5" s="582"/>
      <c r="L5" s="582"/>
      <c r="M5" s="583"/>
      <c r="N5" s="584" t="s">
        <v>7</v>
      </c>
      <c r="O5" s="585"/>
      <c r="P5" s="586"/>
      <c r="Q5" s="258"/>
      <c r="S5" s="259">
        <v>0.74990000000000001</v>
      </c>
    </row>
    <row r="6" spans="1:19" ht="3.75" customHeight="1" thickBot="1" x14ac:dyDescent="0.25">
      <c r="A6" s="257"/>
      <c r="B6" s="257"/>
      <c r="C6" s="257"/>
      <c r="D6" s="257"/>
      <c r="E6" s="257"/>
      <c r="F6" s="257"/>
      <c r="G6" s="257"/>
      <c r="H6" s="257"/>
      <c r="I6" s="257"/>
      <c r="J6" s="257"/>
      <c r="K6" s="257"/>
      <c r="L6" s="257"/>
      <c r="M6" s="257"/>
      <c r="N6" s="257"/>
      <c r="O6" s="257"/>
      <c r="P6" s="257"/>
      <c r="Q6" s="258"/>
    </row>
    <row r="7" spans="1:19" x14ac:dyDescent="0.2">
      <c r="A7" s="257"/>
      <c r="B7" s="556" t="s">
        <v>8</v>
      </c>
      <c r="C7" s="557"/>
      <c r="D7" s="557"/>
      <c r="E7" s="557"/>
      <c r="F7" s="557"/>
      <c r="G7" s="557"/>
      <c r="H7" s="557"/>
      <c r="I7" s="557"/>
      <c r="J7" s="557"/>
      <c r="K7" s="557"/>
      <c r="L7" s="557"/>
      <c r="M7" s="557"/>
      <c r="N7" s="557"/>
      <c r="O7" s="557"/>
      <c r="P7" s="558"/>
      <c r="Q7" s="258"/>
    </row>
    <row r="8" spans="1:19" ht="15" thickBot="1" x14ac:dyDescent="0.25">
      <c r="A8" s="257"/>
      <c r="B8" s="559"/>
      <c r="C8" s="560"/>
      <c r="D8" s="560"/>
      <c r="E8" s="560"/>
      <c r="F8" s="560"/>
      <c r="G8" s="560"/>
      <c r="H8" s="560"/>
      <c r="I8" s="560"/>
      <c r="J8" s="560"/>
      <c r="K8" s="560"/>
      <c r="L8" s="560"/>
      <c r="M8" s="560"/>
      <c r="N8" s="560"/>
      <c r="O8" s="560"/>
      <c r="P8" s="561"/>
      <c r="Q8" s="258"/>
    </row>
    <row r="9" spans="1:19" ht="3" customHeight="1" thickBot="1" x14ac:dyDescent="0.25">
      <c r="A9" s="257"/>
      <c r="B9" s="562"/>
      <c r="C9" s="562"/>
      <c r="D9" s="562"/>
      <c r="E9" s="562"/>
      <c r="F9" s="562"/>
      <c r="G9" s="562"/>
      <c r="H9" s="562"/>
      <c r="I9" s="562"/>
      <c r="J9" s="562"/>
      <c r="K9" s="562"/>
      <c r="L9" s="562"/>
      <c r="M9" s="562"/>
      <c r="N9" s="562"/>
      <c r="O9" s="562"/>
      <c r="P9" s="562"/>
      <c r="Q9" s="258"/>
    </row>
    <row r="10" spans="1:19" ht="24.75" customHeight="1" thickBot="1" x14ac:dyDescent="0.25">
      <c r="A10" s="257"/>
      <c r="B10" s="260" t="s">
        <v>9</v>
      </c>
      <c r="C10" s="563">
        <v>2025</v>
      </c>
      <c r="D10" s="564"/>
      <c r="E10" s="564"/>
      <c r="F10" s="564"/>
      <c r="G10" s="564"/>
      <c r="H10" s="564"/>
      <c r="I10" s="565"/>
      <c r="J10" s="587" t="s">
        <v>10</v>
      </c>
      <c r="K10" s="588"/>
      <c r="L10" s="588"/>
      <c r="M10" s="588"/>
      <c r="N10" s="589" t="s">
        <v>94</v>
      </c>
      <c r="O10" s="551"/>
      <c r="P10" s="552"/>
      <c r="Q10" s="258"/>
    </row>
    <row r="11" spans="1:19" ht="3" customHeight="1" thickBot="1" x14ac:dyDescent="0.25">
      <c r="A11" s="257"/>
      <c r="B11" s="510"/>
      <c r="C11" s="511"/>
      <c r="D11" s="511"/>
      <c r="E11" s="511"/>
      <c r="F11" s="511"/>
      <c r="G11" s="511"/>
      <c r="H11" s="511"/>
      <c r="I11" s="511"/>
      <c r="J11" s="511"/>
      <c r="K11" s="511"/>
      <c r="L11" s="511"/>
      <c r="M11" s="511"/>
      <c r="N11" s="511"/>
      <c r="O11" s="511"/>
      <c r="P11" s="512"/>
      <c r="Q11" s="258"/>
    </row>
    <row r="12" spans="1:19" ht="31.5" customHeight="1" thickBot="1" x14ac:dyDescent="0.25">
      <c r="A12" s="257"/>
      <c r="B12" s="261" t="s">
        <v>11</v>
      </c>
      <c r="C12" s="545" t="s">
        <v>63</v>
      </c>
      <c r="D12" s="545"/>
      <c r="E12" s="545"/>
      <c r="F12" s="545"/>
      <c r="G12" s="545"/>
      <c r="H12" s="545"/>
      <c r="I12" s="545"/>
      <c r="J12" s="545"/>
      <c r="K12" s="545"/>
      <c r="L12" s="545"/>
      <c r="M12" s="545"/>
      <c r="N12" s="545"/>
      <c r="O12" s="545"/>
      <c r="P12" s="546"/>
      <c r="Q12" s="258"/>
    </row>
    <row r="13" spans="1:19" ht="3" customHeight="1" thickBot="1" x14ac:dyDescent="0.25">
      <c r="A13" s="257"/>
      <c r="B13" s="499"/>
      <c r="C13" s="500"/>
      <c r="D13" s="500"/>
      <c r="E13" s="500"/>
      <c r="F13" s="500"/>
      <c r="G13" s="500"/>
      <c r="H13" s="500"/>
      <c r="I13" s="500"/>
      <c r="J13" s="500"/>
      <c r="K13" s="500"/>
      <c r="L13" s="500"/>
      <c r="M13" s="500"/>
      <c r="N13" s="500"/>
      <c r="O13" s="500"/>
      <c r="P13" s="501"/>
      <c r="Q13" s="258"/>
    </row>
    <row r="14" spans="1:19" ht="31.5" customHeight="1" thickBot="1" x14ac:dyDescent="0.25">
      <c r="A14" s="257"/>
      <c r="B14" s="261" t="s">
        <v>12</v>
      </c>
      <c r="C14" s="547" t="s">
        <v>95</v>
      </c>
      <c r="D14" s="548"/>
      <c r="E14" s="548"/>
      <c r="F14" s="548"/>
      <c r="G14" s="548"/>
      <c r="H14" s="548"/>
      <c r="I14" s="548"/>
      <c r="J14" s="548"/>
      <c r="K14" s="548"/>
      <c r="L14" s="548"/>
      <c r="M14" s="548"/>
      <c r="N14" s="548"/>
      <c r="O14" s="548"/>
      <c r="P14" s="549"/>
      <c r="Q14" s="258"/>
    </row>
    <row r="15" spans="1:19" ht="3" customHeight="1" thickBot="1" x14ac:dyDescent="0.25">
      <c r="A15" s="257"/>
      <c r="B15" s="530"/>
      <c r="C15" s="531"/>
      <c r="D15" s="531"/>
      <c r="E15" s="531"/>
      <c r="F15" s="531"/>
      <c r="G15" s="531"/>
      <c r="H15" s="531"/>
      <c r="I15" s="531"/>
      <c r="J15" s="531"/>
      <c r="K15" s="531"/>
      <c r="L15" s="531"/>
      <c r="M15" s="531"/>
      <c r="N15" s="531"/>
      <c r="O15" s="531"/>
      <c r="P15" s="532"/>
      <c r="Q15" s="258"/>
    </row>
    <row r="16" spans="1:19" ht="30.75" customHeight="1" thickBot="1" x14ac:dyDescent="0.25">
      <c r="A16" s="257"/>
      <c r="B16" s="261" t="s">
        <v>13</v>
      </c>
      <c r="C16" s="550" t="s">
        <v>97</v>
      </c>
      <c r="D16" s="551"/>
      <c r="E16" s="551"/>
      <c r="F16" s="551"/>
      <c r="G16" s="551"/>
      <c r="H16" s="551"/>
      <c r="I16" s="551"/>
      <c r="J16" s="551"/>
      <c r="K16" s="551"/>
      <c r="L16" s="551"/>
      <c r="M16" s="551"/>
      <c r="N16" s="551"/>
      <c r="O16" s="551"/>
      <c r="P16" s="552"/>
      <c r="Q16" s="258"/>
    </row>
    <row r="17" spans="1:17" ht="3" customHeight="1" thickBot="1" x14ac:dyDescent="0.25">
      <c r="A17" s="257"/>
      <c r="B17" s="530"/>
      <c r="C17" s="531"/>
      <c r="D17" s="531"/>
      <c r="E17" s="531"/>
      <c r="F17" s="531"/>
      <c r="G17" s="531"/>
      <c r="H17" s="531"/>
      <c r="I17" s="531"/>
      <c r="J17" s="531"/>
      <c r="K17" s="531"/>
      <c r="L17" s="531"/>
      <c r="M17" s="531"/>
      <c r="N17" s="531"/>
      <c r="O17" s="531"/>
      <c r="P17" s="532"/>
      <c r="Q17" s="258"/>
    </row>
    <row r="18" spans="1:17" ht="33" customHeight="1" thickBot="1" x14ac:dyDescent="0.25">
      <c r="A18" s="257"/>
      <c r="B18" s="261" t="s">
        <v>14</v>
      </c>
      <c r="C18" s="538" t="s">
        <v>89</v>
      </c>
      <c r="D18" s="539"/>
      <c r="E18" s="539"/>
      <c r="F18" s="539"/>
      <c r="G18" s="539"/>
      <c r="H18" s="539"/>
      <c r="I18" s="539"/>
      <c r="J18" s="539"/>
      <c r="K18" s="539"/>
      <c r="L18" s="539"/>
      <c r="M18" s="539"/>
      <c r="N18" s="539"/>
      <c r="O18" s="539"/>
      <c r="P18" s="540"/>
      <c r="Q18" s="258"/>
    </row>
    <row r="19" spans="1:17" ht="3" customHeight="1" thickBot="1" x14ac:dyDescent="0.25">
      <c r="A19" s="257"/>
      <c r="B19" s="541"/>
      <c r="C19" s="541"/>
      <c r="D19" s="541"/>
      <c r="E19" s="541"/>
      <c r="F19" s="541"/>
      <c r="G19" s="541"/>
      <c r="H19" s="541"/>
      <c r="I19" s="541"/>
      <c r="J19" s="541"/>
      <c r="K19" s="541"/>
      <c r="L19" s="541"/>
      <c r="M19" s="541"/>
      <c r="N19" s="541"/>
      <c r="O19" s="541"/>
      <c r="P19" s="541"/>
      <c r="Q19" s="258"/>
    </row>
    <row r="20" spans="1:17" ht="15" thickBot="1" x14ac:dyDescent="0.25">
      <c r="A20" s="257"/>
      <c r="B20" s="483" t="s">
        <v>15</v>
      </c>
      <c r="C20" s="484"/>
      <c r="D20" s="484"/>
      <c r="E20" s="484"/>
      <c r="F20" s="484"/>
      <c r="G20" s="484"/>
      <c r="H20" s="484"/>
      <c r="I20" s="484"/>
      <c r="J20" s="484"/>
      <c r="K20" s="484"/>
      <c r="L20" s="484"/>
      <c r="M20" s="484"/>
      <c r="N20" s="484"/>
      <c r="O20" s="484"/>
      <c r="P20" s="485"/>
      <c r="Q20" s="258"/>
    </row>
    <row r="21" spans="1:17" ht="3" customHeight="1" thickBot="1" x14ac:dyDescent="0.25">
      <c r="A21" s="257"/>
      <c r="B21" s="542"/>
      <c r="C21" s="543"/>
      <c r="D21" s="543"/>
      <c r="E21" s="543"/>
      <c r="F21" s="543"/>
      <c r="G21" s="543"/>
      <c r="H21" s="543"/>
      <c r="I21" s="543"/>
      <c r="J21" s="543"/>
      <c r="K21" s="543"/>
      <c r="L21" s="543"/>
      <c r="M21" s="543"/>
      <c r="N21" s="543"/>
      <c r="O21" s="543"/>
      <c r="P21" s="544"/>
      <c r="Q21" s="258"/>
    </row>
    <row r="22" spans="1:17" ht="41.25" customHeight="1" thickBot="1" x14ac:dyDescent="0.25">
      <c r="A22" s="257"/>
      <c r="B22" s="261" t="s">
        <v>16</v>
      </c>
      <c r="C22" s="553" t="s">
        <v>104</v>
      </c>
      <c r="D22" s="554"/>
      <c r="E22" s="554"/>
      <c r="F22" s="554"/>
      <c r="G22" s="554"/>
      <c r="H22" s="554"/>
      <c r="I22" s="554"/>
      <c r="J22" s="554"/>
      <c r="K22" s="554"/>
      <c r="L22" s="554"/>
      <c r="M22" s="554"/>
      <c r="N22" s="554"/>
      <c r="O22" s="554"/>
      <c r="P22" s="555"/>
      <c r="Q22" s="258"/>
    </row>
    <row r="23" spans="1:17" ht="3" customHeight="1" thickBot="1" x14ac:dyDescent="0.25">
      <c r="A23" s="257"/>
      <c r="B23" s="530"/>
      <c r="C23" s="531"/>
      <c r="D23" s="531"/>
      <c r="E23" s="531"/>
      <c r="F23" s="531"/>
      <c r="G23" s="531"/>
      <c r="H23" s="531"/>
      <c r="I23" s="531"/>
      <c r="J23" s="531"/>
      <c r="K23" s="531"/>
      <c r="L23" s="531"/>
      <c r="M23" s="531"/>
      <c r="N23" s="531"/>
      <c r="O23" s="531"/>
      <c r="P23" s="532"/>
      <c r="Q23" s="258"/>
    </row>
    <row r="24" spans="1:17" ht="101.25" customHeight="1" thickBot="1" x14ac:dyDescent="0.25">
      <c r="A24" s="257"/>
      <c r="B24" s="261" t="s">
        <v>17</v>
      </c>
      <c r="C24" s="514" t="s">
        <v>188</v>
      </c>
      <c r="D24" s="515"/>
      <c r="E24" s="515"/>
      <c r="F24" s="515"/>
      <c r="G24" s="515"/>
      <c r="H24" s="515"/>
      <c r="I24" s="515"/>
      <c r="J24" s="515"/>
      <c r="K24" s="515"/>
      <c r="L24" s="515"/>
      <c r="M24" s="515"/>
      <c r="N24" s="515"/>
      <c r="O24" s="515"/>
      <c r="P24" s="516"/>
      <c r="Q24" s="258"/>
    </row>
    <row r="25" spans="1:17" ht="3" customHeight="1" thickBot="1" x14ac:dyDescent="0.25">
      <c r="A25" s="257"/>
      <c r="B25" s="517"/>
      <c r="C25" s="518"/>
      <c r="D25" s="518"/>
      <c r="E25" s="518"/>
      <c r="F25" s="518"/>
      <c r="G25" s="518"/>
      <c r="H25" s="518"/>
      <c r="I25" s="518"/>
      <c r="J25" s="518"/>
      <c r="K25" s="518"/>
      <c r="L25" s="518"/>
      <c r="M25" s="518"/>
      <c r="N25" s="518"/>
      <c r="O25" s="518"/>
      <c r="P25" s="519"/>
      <c r="Q25" s="258"/>
    </row>
    <row r="26" spans="1:17" ht="15" thickBot="1" x14ac:dyDescent="0.25">
      <c r="A26" s="257"/>
      <c r="B26" s="186" t="s">
        <v>18</v>
      </c>
      <c r="C26" s="520">
        <v>0.9</v>
      </c>
      <c r="D26" s="521"/>
      <c r="E26" s="521"/>
      <c r="F26" s="521"/>
      <c r="G26" s="521"/>
      <c r="H26" s="521"/>
      <c r="I26" s="521"/>
      <c r="J26" s="521"/>
      <c r="K26" s="521"/>
      <c r="L26" s="521"/>
      <c r="M26" s="521"/>
      <c r="N26" s="521"/>
      <c r="O26" s="521"/>
      <c r="P26" s="522"/>
      <c r="Q26" s="258"/>
    </row>
    <row r="27" spans="1:17" ht="3" customHeight="1" thickBot="1" x14ac:dyDescent="0.25">
      <c r="A27" s="257"/>
      <c r="B27" s="523"/>
      <c r="C27" s="524"/>
      <c r="D27" s="524"/>
      <c r="E27" s="524"/>
      <c r="F27" s="524"/>
      <c r="G27" s="524"/>
      <c r="H27" s="524"/>
      <c r="I27" s="524"/>
      <c r="J27" s="524"/>
      <c r="K27" s="524"/>
      <c r="L27" s="524"/>
      <c r="M27" s="524"/>
      <c r="N27" s="524"/>
      <c r="O27" s="524"/>
      <c r="P27" s="525"/>
      <c r="Q27" s="258"/>
    </row>
    <row r="28" spans="1:17" ht="15.75" customHeight="1" thickBot="1" x14ac:dyDescent="0.25">
      <c r="A28" s="257"/>
      <c r="B28" s="186" t="s">
        <v>19</v>
      </c>
      <c r="C28" s="262" t="s">
        <v>20</v>
      </c>
      <c r="D28" s="526" t="s">
        <v>119</v>
      </c>
      <c r="E28" s="521"/>
      <c r="F28" s="521"/>
      <c r="G28" s="522"/>
      <c r="H28" s="533" t="s">
        <v>21</v>
      </c>
      <c r="I28" s="534"/>
      <c r="J28" s="521" t="s">
        <v>120</v>
      </c>
      <c r="K28" s="521"/>
      <c r="L28" s="521"/>
      <c r="M28" s="263" t="s">
        <v>22</v>
      </c>
      <c r="N28" s="535" t="s">
        <v>121</v>
      </c>
      <c r="O28" s="536"/>
      <c r="P28" s="537"/>
      <c r="Q28" s="258"/>
    </row>
    <row r="29" spans="1:17" ht="3" customHeight="1" thickBot="1" x14ac:dyDescent="0.25">
      <c r="A29" s="257"/>
      <c r="B29" s="527"/>
      <c r="C29" s="528"/>
      <c r="D29" s="528"/>
      <c r="E29" s="528"/>
      <c r="F29" s="528"/>
      <c r="G29" s="528"/>
      <c r="H29" s="528"/>
      <c r="I29" s="528"/>
      <c r="J29" s="528"/>
      <c r="K29" s="528"/>
      <c r="L29" s="528"/>
      <c r="M29" s="528"/>
      <c r="N29" s="528"/>
      <c r="O29" s="528"/>
      <c r="P29" s="529"/>
      <c r="Q29" s="258"/>
    </row>
    <row r="30" spans="1:17" ht="15" thickBot="1" x14ac:dyDescent="0.25">
      <c r="A30" s="257"/>
      <c r="B30" s="264" t="s">
        <v>23</v>
      </c>
      <c r="C30" s="502" t="s">
        <v>24</v>
      </c>
      <c r="D30" s="503"/>
      <c r="E30" s="503"/>
      <c r="F30" s="503"/>
      <c r="G30" s="503"/>
      <c r="H30" s="503"/>
      <c r="I30" s="503"/>
      <c r="J30" s="503"/>
      <c r="K30" s="503"/>
      <c r="L30" s="503"/>
      <c r="M30" s="503"/>
      <c r="N30" s="503"/>
      <c r="O30" s="503"/>
      <c r="P30" s="504"/>
      <c r="Q30" s="258"/>
    </row>
    <row r="31" spans="1:17" ht="3" customHeight="1" thickBot="1" x14ac:dyDescent="0.25">
      <c r="A31" s="257"/>
      <c r="B31" s="530"/>
      <c r="C31" s="531"/>
      <c r="D31" s="531"/>
      <c r="E31" s="531"/>
      <c r="F31" s="531"/>
      <c r="G31" s="531"/>
      <c r="H31" s="531"/>
      <c r="I31" s="531"/>
      <c r="J31" s="531"/>
      <c r="K31" s="531"/>
      <c r="L31" s="531"/>
      <c r="M31" s="531"/>
      <c r="N31" s="531"/>
      <c r="O31" s="531"/>
      <c r="P31" s="532"/>
      <c r="Q31" s="258"/>
    </row>
    <row r="32" spans="1:17" ht="15" thickBot="1" x14ac:dyDescent="0.25">
      <c r="A32" s="257"/>
      <c r="B32" s="264" t="s">
        <v>25</v>
      </c>
      <c r="C32" s="513" t="s">
        <v>26</v>
      </c>
      <c r="D32" s="503"/>
      <c r="E32" s="503"/>
      <c r="F32" s="503"/>
      <c r="G32" s="503"/>
      <c r="H32" s="503"/>
      <c r="I32" s="503"/>
      <c r="J32" s="503"/>
      <c r="K32" s="503"/>
      <c r="L32" s="503"/>
      <c r="M32" s="503"/>
      <c r="N32" s="503"/>
      <c r="O32" s="503"/>
      <c r="P32" s="504"/>
      <c r="Q32" s="258"/>
    </row>
    <row r="33" spans="1:17" ht="3" customHeight="1" thickBot="1" x14ac:dyDescent="0.25">
      <c r="A33" s="257"/>
      <c r="B33" s="530"/>
      <c r="C33" s="531"/>
      <c r="D33" s="531"/>
      <c r="E33" s="531"/>
      <c r="F33" s="531"/>
      <c r="G33" s="531"/>
      <c r="H33" s="531"/>
      <c r="I33" s="531"/>
      <c r="J33" s="531"/>
      <c r="K33" s="531"/>
      <c r="L33" s="531"/>
      <c r="M33" s="531"/>
      <c r="N33" s="531"/>
      <c r="O33" s="531"/>
      <c r="P33" s="532"/>
      <c r="Q33" s="258"/>
    </row>
    <row r="34" spans="1:17" ht="15" thickBot="1" x14ac:dyDescent="0.25">
      <c r="A34" s="257"/>
      <c r="B34" s="264" t="s">
        <v>27</v>
      </c>
      <c r="C34" s="513" t="s">
        <v>26</v>
      </c>
      <c r="D34" s="503"/>
      <c r="E34" s="503"/>
      <c r="F34" s="503"/>
      <c r="G34" s="503"/>
      <c r="H34" s="503"/>
      <c r="I34" s="503"/>
      <c r="J34" s="503"/>
      <c r="K34" s="503"/>
      <c r="L34" s="503"/>
      <c r="M34" s="503"/>
      <c r="N34" s="503"/>
      <c r="O34" s="503"/>
      <c r="P34" s="504"/>
      <c r="Q34" s="258"/>
    </row>
    <row r="35" spans="1:17" ht="3" customHeight="1" thickBot="1" x14ac:dyDescent="0.25">
      <c r="A35" s="257"/>
      <c r="B35" s="499"/>
      <c r="C35" s="500"/>
      <c r="D35" s="500"/>
      <c r="E35" s="500"/>
      <c r="F35" s="500"/>
      <c r="G35" s="500"/>
      <c r="H35" s="500"/>
      <c r="I35" s="500"/>
      <c r="J35" s="500"/>
      <c r="K35" s="500"/>
      <c r="L35" s="500"/>
      <c r="M35" s="500"/>
      <c r="N35" s="500"/>
      <c r="O35" s="500"/>
      <c r="P35" s="501"/>
      <c r="Q35" s="258"/>
    </row>
    <row r="36" spans="1:17" ht="15" thickBot="1" x14ac:dyDescent="0.25">
      <c r="A36" s="257"/>
      <c r="B36" s="264" t="s">
        <v>28</v>
      </c>
      <c r="C36" s="502" t="s">
        <v>26</v>
      </c>
      <c r="D36" s="503"/>
      <c r="E36" s="503"/>
      <c r="F36" s="503"/>
      <c r="G36" s="503"/>
      <c r="H36" s="503"/>
      <c r="I36" s="503"/>
      <c r="J36" s="503"/>
      <c r="K36" s="503"/>
      <c r="L36" s="503"/>
      <c r="M36" s="503"/>
      <c r="N36" s="503"/>
      <c r="O36" s="503"/>
      <c r="P36" s="504"/>
      <c r="Q36" s="258"/>
    </row>
    <row r="37" spans="1:17" ht="3" customHeight="1" thickBot="1" x14ac:dyDescent="0.25">
      <c r="A37" s="257"/>
      <c r="B37" s="181"/>
      <c r="C37" s="181"/>
      <c r="D37" s="181"/>
      <c r="E37" s="181"/>
      <c r="F37" s="181"/>
      <c r="G37" s="181"/>
      <c r="H37" s="181"/>
      <c r="I37" s="181"/>
      <c r="J37" s="181"/>
      <c r="K37" s="181"/>
      <c r="L37" s="181"/>
      <c r="M37" s="181"/>
      <c r="N37" s="181"/>
      <c r="O37" s="181"/>
      <c r="P37" s="181"/>
      <c r="Q37" s="258"/>
    </row>
    <row r="38" spans="1:17" x14ac:dyDescent="0.2">
      <c r="A38" s="257"/>
      <c r="B38" s="505" t="s">
        <v>29</v>
      </c>
      <c r="C38" s="506"/>
      <c r="D38" s="506"/>
      <c r="E38" s="506"/>
      <c r="F38" s="506"/>
      <c r="G38" s="506"/>
      <c r="H38" s="506"/>
      <c r="I38" s="506"/>
      <c r="J38" s="506"/>
      <c r="K38" s="506"/>
      <c r="L38" s="506"/>
      <c r="M38" s="506"/>
      <c r="N38" s="506"/>
      <c r="O38" s="506"/>
      <c r="P38" s="507"/>
      <c r="Q38" s="258"/>
    </row>
    <row r="39" spans="1:17" ht="15" thickBot="1" x14ac:dyDescent="0.25">
      <c r="A39" s="257"/>
      <c r="B39" s="265" t="s">
        <v>30</v>
      </c>
      <c r="C39" s="508" t="s">
        <v>31</v>
      </c>
      <c r="D39" s="508"/>
      <c r="E39" s="508"/>
      <c r="F39" s="508"/>
      <c r="G39" s="508"/>
      <c r="H39" s="508" t="s">
        <v>23</v>
      </c>
      <c r="I39" s="508"/>
      <c r="J39" s="508"/>
      <c r="K39" s="508"/>
      <c r="L39" s="508"/>
      <c r="M39" s="508" t="s">
        <v>32</v>
      </c>
      <c r="N39" s="508"/>
      <c r="O39" s="508"/>
      <c r="P39" s="509"/>
      <c r="Q39" s="258"/>
    </row>
    <row r="40" spans="1:17" ht="57.75" customHeight="1" x14ac:dyDescent="0.2">
      <c r="A40" s="257"/>
      <c r="B40" s="266" t="s">
        <v>98</v>
      </c>
      <c r="C40" s="495" t="s">
        <v>116</v>
      </c>
      <c r="D40" s="495"/>
      <c r="E40" s="495"/>
      <c r="F40" s="495"/>
      <c r="G40" s="495"/>
      <c r="H40" s="495" t="s">
        <v>105</v>
      </c>
      <c r="I40" s="495"/>
      <c r="J40" s="495"/>
      <c r="K40" s="495"/>
      <c r="L40" s="495"/>
      <c r="M40" s="495" t="s">
        <v>114</v>
      </c>
      <c r="N40" s="495"/>
      <c r="O40" s="495"/>
      <c r="P40" s="496"/>
      <c r="Q40" s="258"/>
    </row>
    <row r="41" spans="1:17" ht="58.5" customHeight="1" thickBot="1" x14ac:dyDescent="0.25">
      <c r="A41" s="257"/>
      <c r="B41" s="267" t="s">
        <v>100</v>
      </c>
      <c r="C41" s="497" t="s">
        <v>116</v>
      </c>
      <c r="D41" s="497"/>
      <c r="E41" s="497"/>
      <c r="F41" s="497"/>
      <c r="G41" s="497"/>
      <c r="H41" s="497" t="s">
        <v>105</v>
      </c>
      <c r="I41" s="497"/>
      <c r="J41" s="497"/>
      <c r="K41" s="497"/>
      <c r="L41" s="497"/>
      <c r="M41" s="497" t="s">
        <v>114</v>
      </c>
      <c r="N41" s="497"/>
      <c r="O41" s="497"/>
      <c r="P41" s="498"/>
      <c r="Q41" s="258"/>
    </row>
    <row r="42" spans="1:17" ht="3" customHeight="1" thickBot="1" x14ac:dyDescent="0.25">
      <c r="A42" s="257"/>
      <c r="B42" s="268"/>
      <c r="C42" s="268"/>
      <c r="D42" s="268"/>
      <c r="E42" s="268"/>
      <c r="F42" s="268"/>
      <c r="G42" s="268"/>
      <c r="H42" s="268"/>
      <c r="I42" s="268"/>
      <c r="J42" s="268"/>
      <c r="K42" s="268"/>
      <c r="L42" s="268"/>
      <c r="M42" s="268"/>
      <c r="N42" s="268"/>
      <c r="O42" s="268"/>
      <c r="P42" s="268"/>
      <c r="Q42" s="258"/>
    </row>
    <row r="43" spans="1:17" ht="15" thickBot="1" x14ac:dyDescent="0.25">
      <c r="A43" s="257"/>
      <c r="B43" s="483" t="s">
        <v>33</v>
      </c>
      <c r="C43" s="484"/>
      <c r="D43" s="484"/>
      <c r="E43" s="484"/>
      <c r="F43" s="484"/>
      <c r="G43" s="484"/>
      <c r="H43" s="484"/>
      <c r="I43" s="484"/>
      <c r="J43" s="484"/>
      <c r="K43" s="484"/>
      <c r="L43" s="484"/>
      <c r="M43" s="484"/>
      <c r="N43" s="484"/>
      <c r="O43" s="484"/>
      <c r="P43" s="485"/>
      <c r="Q43" s="258"/>
    </row>
    <row r="44" spans="1:17" ht="3" customHeight="1" thickBot="1" x14ac:dyDescent="0.25">
      <c r="A44" s="257"/>
      <c r="B44" s="180"/>
      <c r="C44" s="181"/>
      <c r="D44" s="181"/>
      <c r="E44" s="181"/>
      <c r="F44" s="181"/>
      <c r="G44" s="181"/>
      <c r="H44" s="181"/>
      <c r="I44" s="181"/>
      <c r="J44" s="181"/>
      <c r="K44" s="181"/>
      <c r="L44" s="181"/>
      <c r="M44" s="181"/>
      <c r="N44" s="181"/>
      <c r="O44" s="181"/>
      <c r="P44" s="182"/>
      <c r="Q44" s="258"/>
    </row>
    <row r="45" spans="1:17" x14ac:dyDescent="0.2">
      <c r="A45" s="257"/>
      <c r="B45" s="486" t="s">
        <v>34</v>
      </c>
      <c r="C45" s="269" t="s">
        <v>35</v>
      </c>
      <c r="D45" s="270" t="s">
        <v>36</v>
      </c>
      <c r="E45" s="270" t="s">
        <v>37</v>
      </c>
      <c r="F45" s="270" t="s">
        <v>38</v>
      </c>
      <c r="G45" s="270" t="s">
        <v>39</v>
      </c>
      <c r="H45" s="270" t="s">
        <v>40</v>
      </c>
      <c r="I45" s="270" t="s">
        <v>41</v>
      </c>
      <c r="J45" s="270" t="s">
        <v>42</v>
      </c>
      <c r="K45" s="270" t="s">
        <v>43</v>
      </c>
      <c r="L45" s="270" t="s">
        <v>44</v>
      </c>
      <c r="M45" s="270" t="s">
        <v>45</v>
      </c>
      <c r="N45" s="270" t="s">
        <v>46</v>
      </c>
      <c r="O45" s="271" t="s">
        <v>47</v>
      </c>
      <c r="P45" s="272" t="s">
        <v>48</v>
      </c>
      <c r="Q45" s="258"/>
    </row>
    <row r="46" spans="1:17" ht="15" thickBot="1" x14ac:dyDescent="0.25">
      <c r="A46" s="257"/>
      <c r="B46" s="487"/>
      <c r="C46" s="273" t="s">
        <v>49</v>
      </c>
      <c r="D46" s="274"/>
      <c r="E46" s="274"/>
      <c r="F46" s="200">
        <f>'2_RegistroExperienciaC'!D10</f>
        <v>0.9068481497235219</v>
      </c>
      <c r="G46" s="201"/>
      <c r="H46" s="201"/>
      <c r="I46" s="200">
        <f>'2_RegistroExperienciaC'!F10</f>
        <v>0.86814680561848667</v>
      </c>
      <c r="J46" s="201"/>
      <c r="K46" s="201"/>
      <c r="L46" s="200">
        <f>'2_RegistroExperienciaC'!H10</f>
        <v>0.92026078234704112</v>
      </c>
      <c r="M46" s="201"/>
      <c r="N46" s="201"/>
      <c r="O46" s="200">
        <f>'2_RegistroExperienciaC'!J10</f>
        <v>0.92458100558659218</v>
      </c>
      <c r="P46" s="275">
        <f>AVERAGE(D46:O46)</f>
        <v>0.90495918581891055</v>
      </c>
      <c r="Q46" s="258"/>
    </row>
    <row r="47" spans="1:17" ht="4.5" customHeight="1" thickBot="1" x14ac:dyDescent="0.25">
      <c r="A47" s="257"/>
      <c r="B47" s="276">
        <v>0.9</v>
      </c>
      <c r="C47" s="277"/>
      <c r="D47" s="277"/>
      <c r="E47" s="277"/>
      <c r="F47" s="278">
        <f>+$C$26</f>
        <v>0.9</v>
      </c>
      <c r="G47" s="277"/>
      <c r="H47" s="277"/>
      <c r="I47" s="278">
        <f>+$C$26</f>
        <v>0.9</v>
      </c>
      <c r="J47" s="277"/>
      <c r="K47" s="277"/>
      <c r="L47" s="278">
        <f>+$C$26</f>
        <v>0.9</v>
      </c>
      <c r="M47" s="277"/>
      <c r="N47" s="277"/>
      <c r="O47" s="278">
        <f>+$C$26</f>
        <v>0.9</v>
      </c>
      <c r="P47" s="278">
        <f>+$C$26</f>
        <v>0.9</v>
      </c>
      <c r="Q47" s="258"/>
    </row>
    <row r="48" spans="1:17" ht="15" thickBot="1" x14ac:dyDescent="0.25">
      <c r="A48" s="257"/>
      <c r="B48" s="483" t="s">
        <v>50</v>
      </c>
      <c r="C48" s="484"/>
      <c r="D48" s="484"/>
      <c r="E48" s="484"/>
      <c r="F48" s="484"/>
      <c r="G48" s="484"/>
      <c r="H48" s="484"/>
      <c r="I48" s="484"/>
      <c r="J48" s="484"/>
      <c r="K48" s="484"/>
      <c r="L48" s="484"/>
      <c r="M48" s="484"/>
      <c r="N48" s="484"/>
      <c r="O48" s="484"/>
      <c r="P48" s="485"/>
      <c r="Q48" s="258"/>
    </row>
    <row r="49" spans="1:17" x14ac:dyDescent="0.2">
      <c r="A49" s="257"/>
      <c r="B49" s="462"/>
      <c r="C49" s="463"/>
      <c r="D49" s="463"/>
      <c r="E49" s="463"/>
      <c r="F49" s="463"/>
      <c r="G49" s="463"/>
      <c r="H49" s="463"/>
      <c r="I49" s="463"/>
      <c r="J49" s="463"/>
      <c r="K49" s="463"/>
      <c r="L49" s="463"/>
      <c r="M49" s="463"/>
      <c r="N49" s="463"/>
      <c r="O49" s="463"/>
      <c r="P49" s="464"/>
      <c r="Q49" s="258"/>
    </row>
    <row r="50" spans="1:17" x14ac:dyDescent="0.2">
      <c r="A50" s="257"/>
      <c r="B50" s="465"/>
      <c r="C50" s="466"/>
      <c r="D50" s="466"/>
      <c r="E50" s="466"/>
      <c r="F50" s="466"/>
      <c r="G50" s="466"/>
      <c r="H50" s="466"/>
      <c r="I50" s="466"/>
      <c r="J50" s="466"/>
      <c r="K50" s="466"/>
      <c r="L50" s="466"/>
      <c r="M50" s="466"/>
      <c r="N50" s="466"/>
      <c r="O50" s="466"/>
      <c r="P50" s="467"/>
      <c r="Q50" s="258"/>
    </row>
    <row r="51" spans="1:17" x14ac:dyDescent="0.2">
      <c r="A51" s="257"/>
      <c r="B51" s="465"/>
      <c r="C51" s="466"/>
      <c r="D51" s="466"/>
      <c r="E51" s="466"/>
      <c r="F51" s="466"/>
      <c r="G51" s="466"/>
      <c r="H51" s="466"/>
      <c r="I51" s="466"/>
      <c r="J51" s="466"/>
      <c r="K51" s="466"/>
      <c r="L51" s="466"/>
      <c r="M51" s="466"/>
      <c r="N51" s="466"/>
      <c r="O51" s="466"/>
      <c r="P51" s="467"/>
      <c r="Q51" s="258"/>
    </row>
    <row r="52" spans="1:17" x14ac:dyDescent="0.2">
      <c r="A52" s="257"/>
      <c r="B52" s="465"/>
      <c r="C52" s="466"/>
      <c r="D52" s="466"/>
      <c r="E52" s="466"/>
      <c r="F52" s="466"/>
      <c r="G52" s="466"/>
      <c r="H52" s="466"/>
      <c r="I52" s="466"/>
      <c r="J52" s="466"/>
      <c r="K52" s="466"/>
      <c r="L52" s="466"/>
      <c r="M52" s="466"/>
      <c r="N52" s="466"/>
      <c r="O52" s="466"/>
      <c r="P52" s="467"/>
      <c r="Q52" s="258"/>
    </row>
    <row r="53" spans="1:17" x14ac:dyDescent="0.2">
      <c r="A53" s="257"/>
      <c r="B53" s="465"/>
      <c r="C53" s="466"/>
      <c r="D53" s="466"/>
      <c r="E53" s="466"/>
      <c r="F53" s="466"/>
      <c r="G53" s="466"/>
      <c r="H53" s="466"/>
      <c r="I53" s="466"/>
      <c r="J53" s="466"/>
      <c r="K53" s="466"/>
      <c r="L53" s="466"/>
      <c r="M53" s="466"/>
      <c r="N53" s="466"/>
      <c r="O53" s="466"/>
      <c r="P53" s="467"/>
      <c r="Q53" s="258"/>
    </row>
    <row r="54" spans="1:17" x14ac:dyDescent="0.2">
      <c r="A54" s="257"/>
      <c r="B54" s="465"/>
      <c r="C54" s="466"/>
      <c r="D54" s="466"/>
      <c r="E54" s="466"/>
      <c r="F54" s="466"/>
      <c r="G54" s="466"/>
      <c r="H54" s="466"/>
      <c r="I54" s="466"/>
      <c r="J54" s="466"/>
      <c r="K54" s="466"/>
      <c r="L54" s="466"/>
      <c r="M54" s="466"/>
      <c r="N54" s="466"/>
      <c r="O54" s="466"/>
      <c r="P54" s="467"/>
      <c r="Q54" s="258"/>
    </row>
    <row r="55" spans="1:17" x14ac:dyDescent="0.2">
      <c r="A55" s="257"/>
      <c r="B55" s="465"/>
      <c r="C55" s="466"/>
      <c r="D55" s="466"/>
      <c r="E55" s="466"/>
      <c r="F55" s="466"/>
      <c r="G55" s="466"/>
      <c r="H55" s="466"/>
      <c r="I55" s="466"/>
      <c r="J55" s="466"/>
      <c r="K55" s="466"/>
      <c r="L55" s="466"/>
      <c r="M55" s="466"/>
      <c r="N55" s="466"/>
      <c r="O55" s="466"/>
      <c r="P55" s="467"/>
      <c r="Q55" s="258"/>
    </row>
    <row r="56" spans="1:17" x14ac:dyDescent="0.2">
      <c r="A56" s="257"/>
      <c r="B56" s="465"/>
      <c r="C56" s="466"/>
      <c r="D56" s="466"/>
      <c r="E56" s="466"/>
      <c r="F56" s="466"/>
      <c r="G56" s="466"/>
      <c r="H56" s="466"/>
      <c r="I56" s="466"/>
      <c r="J56" s="466"/>
      <c r="K56" s="466"/>
      <c r="L56" s="466"/>
      <c r="M56" s="466"/>
      <c r="N56" s="466"/>
      <c r="O56" s="466"/>
      <c r="P56" s="467"/>
      <c r="Q56" s="258"/>
    </row>
    <row r="57" spans="1:17" x14ac:dyDescent="0.2">
      <c r="A57" s="257"/>
      <c r="B57" s="465"/>
      <c r="C57" s="466"/>
      <c r="D57" s="466"/>
      <c r="E57" s="466"/>
      <c r="F57" s="466"/>
      <c r="G57" s="466"/>
      <c r="H57" s="466"/>
      <c r="I57" s="466"/>
      <c r="J57" s="466"/>
      <c r="K57" s="466"/>
      <c r="L57" s="466"/>
      <c r="M57" s="466"/>
      <c r="N57" s="466"/>
      <c r="O57" s="466"/>
      <c r="P57" s="467"/>
      <c r="Q57" s="258"/>
    </row>
    <row r="58" spans="1:17" x14ac:dyDescent="0.2">
      <c r="A58" s="257"/>
      <c r="B58" s="465"/>
      <c r="C58" s="466"/>
      <c r="D58" s="466"/>
      <c r="E58" s="466"/>
      <c r="F58" s="466"/>
      <c r="G58" s="466"/>
      <c r="H58" s="466"/>
      <c r="I58" s="466"/>
      <c r="J58" s="466"/>
      <c r="K58" s="466"/>
      <c r="L58" s="466"/>
      <c r="M58" s="466"/>
      <c r="N58" s="466"/>
      <c r="O58" s="466"/>
      <c r="P58" s="467"/>
      <c r="Q58" s="258"/>
    </row>
    <row r="59" spans="1:17" x14ac:dyDescent="0.2">
      <c r="A59" s="257"/>
      <c r="B59" s="465"/>
      <c r="C59" s="466"/>
      <c r="D59" s="466"/>
      <c r="E59" s="466"/>
      <c r="F59" s="466"/>
      <c r="G59" s="466"/>
      <c r="H59" s="466"/>
      <c r="I59" s="466"/>
      <c r="J59" s="466"/>
      <c r="K59" s="466"/>
      <c r="L59" s="466"/>
      <c r="M59" s="466"/>
      <c r="N59" s="466"/>
      <c r="O59" s="466"/>
      <c r="P59" s="467"/>
      <c r="Q59" s="258"/>
    </row>
    <row r="60" spans="1:17" x14ac:dyDescent="0.2">
      <c r="A60" s="257"/>
      <c r="B60" s="465"/>
      <c r="C60" s="466"/>
      <c r="D60" s="466"/>
      <c r="E60" s="466"/>
      <c r="F60" s="466"/>
      <c r="G60" s="466"/>
      <c r="H60" s="466"/>
      <c r="I60" s="466"/>
      <c r="J60" s="466"/>
      <c r="K60" s="466"/>
      <c r="L60" s="466"/>
      <c r="M60" s="466"/>
      <c r="N60" s="466"/>
      <c r="O60" s="466"/>
      <c r="P60" s="467"/>
      <c r="Q60" s="258"/>
    </row>
    <row r="61" spans="1:17" x14ac:dyDescent="0.2">
      <c r="A61" s="257"/>
      <c r="B61" s="465"/>
      <c r="C61" s="466"/>
      <c r="D61" s="466"/>
      <c r="E61" s="466"/>
      <c r="F61" s="466"/>
      <c r="G61" s="466"/>
      <c r="H61" s="466"/>
      <c r="I61" s="466"/>
      <c r="J61" s="466"/>
      <c r="K61" s="466"/>
      <c r="L61" s="466"/>
      <c r="M61" s="466"/>
      <c r="N61" s="466"/>
      <c r="O61" s="466"/>
      <c r="P61" s="467"/>
      <c r="Q61" s="258"/>
    </row>
    <row r="62" spans="1:17" x14ac:dyDescent="0.2">
      <c r="A62" s="257"/>
      <c r="B62" s="465"/>
      <c r="C62" s="466"/>
      <c r="D62" s="466"/>
      <c r="E62" s="466"/>
      <c r="F62" s="466"/>
      <c r="G62" s="466"/>
      <c r="H62" s="466"/>
      <c r="I62" s="466"/>
      <c r="J62" s="466"/>
      <c r="K62" s="466"/>
      <c r="L62" s="466"/>
      <c r="M62" s="466"/>
      <c r="N62" s="466"/>
      <c r="O62" s="466"/>
      <c r="P62" s="467"/>
      <c r="Q62" s="258"/>
    </row>
    <row r="63" spans="1:17" x14ac:dyDescent="0.2">
      <c r="A63" s="257"/>
      <c r="B63" s="465"/>
      <c r="C63" s="466"/>
      <c r="D63" s="466"/>
      <c r="E63" s="466"/>
      <c r="F63" s="466"/>
      <c r="G63" s="466"/>
      <c r="H63" s="466"/>
      <c r="I63" s="466"/>
      <c r="J63" s="466"/>
      <c r="K63" s="466"/>
      <c r="L63" s="466"/>
      <c r="M63" s="466"/>
      <c r="N63" s="466"/>
      <c r="O63" s="466"/>
      <c r="P63" s="467"/>
      <c r="Q63" s="258"/>
    </row>
    <row r="64" spans="1:17" ht="15" thickBot="1" x14ac:dyDescent="0.25">
      <c r="A64" s="257"/>
      <c r="B64" s="468"/>
      <c r="C64" s="469"/>
      <c r="D64" s="469"/>
      <c r="E64" s="469"/>
      <c r="F64" s="469"/>
      <c r="G64" s="469"/>
      <c r="H64" s="469"/>
      <c r="I64" s="469"/>
      <c r="J64" s="469"/>
      <c r="K64" s="469"/>
      <c r="L64" s="469"/>
      <c r="M64" s="469"/>
      <c r="N64" s="469"/>
      <c r="O64" s="469"/>
      <c r="P64" s="470"/>
      <c r="Q64" s="258"/>
    </row>
    <row r="65" spans="1:17" ht="3" customHeight="1" thickBot="1" x14ac:dyDescent="0.25">
      <c r="A65" s="279"/>
      <c r="B65" s="494"/>
      <c r="C65" s="494"/>
      <c r="D65" s="494"/>
      <c r="E65" s="494"/>
      <c r="F65" s="494"/>
      <c r="G65" s="494"/>
      <c r="H65" s="494"/>
      <c r="I65" s="494"/>
      <c r="J65" s="494"/>
      <c r="K65" s="494"/>
      <c r="L65" s="494"/>
      <c r="M65" s="494"/>
      <c r="N65" s="494"/>
      <c r="O65" s="494"/>
      <c r="P65" s="494"/>
      <c r="Q65" s="280"/>
    </row>
    <row r="66" spans="1:17" x14ac:dyDescent="0.2">
      <c r="A66" s="257"/>
      <c r="B66" s="471" t="s">
        <v>51</v>
      </c>
      <c r="C66" s="474" t="s">
        <v>52</v>
      </c>
      <c r="D66" s="475"/>
      <c r="E66" s="475"/>
      <c r="F66" s="475"/>
      <c r="G66" s="475"/>
      <c r="H66" s="475"/>
      <c r="I66" s="475"/>
      <c r="J66" s="475"/>
      <c r="K66" s="475"/>
      <c r="L66" s="475"/>
      <c r="M66" s="475"/>
      <c r="N66" s="475"/>
      <c r="O66" s="475"/>
      <c r="P66" s="476"/>
      <c r="Q66" s="258"/>
    </row>
    <row r="67" spans="1:17" ht="111.75" customHeight="1" x14ac:dyDescent="0.2">
      <c r="A67" s="257"/>
      <c r="B67" s="472"/>
      <c r="C67" s="477" t="s">
        <v>198</v>
      </c>
      <c r="D67" s="478"/>
      <c r="E67" s="478"/>
      <c r="F67" s="478"/>
      <c r="G67" s="478"/>
      <c r="H67" s="478"/>
      <c r="I67" s="478"/>
      <c r="J67" s="478"/>
      <c r="K67" s="478"/>
      <c r="L67" s="478"/>
      <c r="M67" s="478"/>
      <c r="N67" s="478"/>
      <c r="O67" s="478"/>
      <c r="P67" s="479"/>
      <c r="Q67" s="258"/>
    </row>
    <row r="68" spans="1:17" ht="29.25" customHeight="1" x14ac:dyDescent="0.2">
      <c r="A68" s="257"/>
      <c r="B68" s="472"/>
      <c r="C68" s="480" t="s">
        <v>53</v>
      </c>
      <c r="D68" s="481"/>
      <c r="E68" s="481"/>
      <c r="F68" s="481"/>
      <c r="G68" s="481"/>
      <c r="H68" s="481"/>
      <c r="I68" s="481"/>
      <c r="J68" s="481"/>
      <c r="K68" s="481"/>
      <c r="L68" s="481"/>
      <c r="M68" s="481"/>
      <c r="N68" s="481"/>
      <c r="O68" s="481"/>
      <c r="P68" s="482"/>
      <c r="Q68" s="258"/>
    </row>
    <row r="69" spans="1:17" ht="106.5" customHeight="1" x14ac:dyDescent="0.2">
      <c r="A69" s="257"/>
      <c r="B69" s="472"/>
      <c r="C69" s="477" t="s">
        <v>197</v>
      </c>
      <c r="D69" s="478"/>
      <c r="E69" s="478"/>
      <c r="F69" s="478"/>
      <c r="G69" s="478"/>
      <c r="H69" s="478"/>
      <c r="I69" s="478"/>
      <c r="J69" s="478"/>
      <c r="K69" s="478"/>
      <c r="L69" s="478"/>
      <c r="M69" s="478"/>
      <c r="N69" s="478"/>
      <c r="O69" s="478"/>
      <c r="P69" s="479"/>
      <c r="Q69" s="258"/>
    </row>
    <row r="70" spans="1:17" ht="14.25" customHeight="1" x14ac:dyDescent="0.2">
      <c r="A70" s="257"/>
      <c r="B70" s="472"/>
      <c r="C70" s="480" t="s">
        <v>54</v>
      </c>
      <c r="D70" s="481"/>
      <c r="E70" s="481"/>
      <c r="F70" s="481"/>
      <c r="G70" s="481"/>
      <c r="H70" s="481"/>
      <c r="I70" s="481"/>
      <c r="J70" s="481"/>
      <c r="K70" s="481"/>
      <c r="L70" s="481"/>
      <c r="M70" s="481"/>
      <c r="N70" s="481"/>
      <c r="O70" s="481"/>
      <c r="P70" s="482"/>
      <c r="Q70" s="258"/>
    </row>
    <row r="71" spans="1:17" ht="69.95" customHeight="1" x14ac:dyDescent="0.2">
      <c r="A71" s="257"/>
      <c r="B71" s="472"/>
      <c r="C71" s="477" t="s">
        <v>213</v>
      </c>
      <c r="D71" s="478"/>
      <c r="E71" s="478"/>
      <c r="F71" s="478"/>
      <c r="G71" s="478"/>
      <c r="H71" s="478"/>
      <c r="I71" s="478"/>
      <c r="J71" s="478"/>
      <c r="K71" s="478"/>
      <c r="L71" s="478"/>
      <c r="M71" s="478"/>
      <c r="N71" s="478"/>
      <c r="O71" s="478"/>
      <c r="P71" s="479"/>
      <c r="Q71" s="258"/>
    </row>
    <row r="72" spans="1:17" ht="14.25" customHeight="1" x14ac:dyDescent="0.2">
      <c r="A72" s="257"/>
      <c r="B72" s="472"/>
      <c r="C72" s="480" t="s">
        <v>55</v>
      </c>
      <c r="D72" s="481"/>
      <c r="E72" s="481"/>
      <c r="F72" s="481"/>
      <c r="G72" s="481"/>
      <c r="H72" s="481"/>
      <c r="I72" s="481"/>
      <c r="J72" s="481"/>
      <c r="K72" s="481"/>
      <c r="L72" s="481"/>
      <c r="M72" s="481"/>
      <c r="N72" s="481"/>
      <c r="O72" s="481"/>
      <c r="P72" s="482"/>
      <c r="Q72" s="258"/>
    </row>
    <row r="73" spans="1:17" ht="69.95" customHeight="1" thickBot="1" x14ac:dyDescent="0.25">
      <c r="A73" s="257"/>
      <c r="B73" s="473"/>
      <c r="C73" s="488" t="s">
        <v>214</v>
      </c>
      <c r="D73" s="489"/>
      <c r="E73" s="489"/>
      <c r="F73" s="489"/>
      <c r="G73" s="489"/>
      <c r="H73" s="489"/>
      <c r="I73" s="489"/>
      <c r="J73" s="489"/>
      <c r="K73" s="489"/>
      <c r="L73" s="489"/>
      <c r="M73" s="489"/>
      <c r="N73" s="489"/>
      <c r="O73" s="489"/>
      <c r="P73" s="490"/>
      <c r="Q73" s="258"/>
    </row>
    <row r="74" spans="1:17" ht="26.25" thickBot="1" x14ac:dyDescent="0.25">
      <c r="A74" s="257"/>
      <c r="B74" s="281" t="s">
        <v>56</v>
      </c>
      <c r="C74" s="491" t="s">
        <v>103</v>
      </c>
      <c r="D74" s="492"/>
      <c r="E74" s="492"/>
      <c r="F74" s="492"/>
      <c r="G74" s="492"/>
      <c r="H74" s="492"/>
      <c r="I74" s="492"/>
      <c r="J74" s="492"/>
      <c r="K74" s="492"/>
      <c r="L74" s="492"/>
      <c r="M74" s="492"/>
      <c r="N74" s="492"/>
      <c r="O74" s="492"/>
      <c r="P74" s="493"/>
      <c r="Q74" s="258"/>
    </row>
    <row r="75" spans="1:17" ht="15" thickBot="1" x14ac:dyDescent="0.25">
      <c r="A75" s="257"/>
      <c r="B75" s="281" t="s">
        <v>57</v>
      </c>
      <c r="C75" s="460" t="s">
        <v>58</v>
      </c>
      <c r="D75" s="460"/>
      <c r="E75" s="460"/>
      <c r="F75" s="460"/>
      <c r="G75" s="460"/>
      <c r="H75" s="460"/>
      <c r="I75" s="460"/>
      <c r="J75" s="460"/>
      <c r="K75" s="460"/>
      <c r="L75" s="460"/>
      <c r="M75" s="460"/>
      <c r="N75" s="460"/>
      <c r="O75" s="460"/>
      <c r="P75" s="461"/>
      <c r="Q75" s="258"/>
    </row>
    <row r="76" spans="1:17" x14ac:dyDescent="0.2">
      <c r="A76" s="282"/>
      <c r="B76" s="282"/>
      <c r="C76" s="282"/>
      <c r="D76" s="282"/>
      <c r="E76" s="282"/>
      <c r="F76" s="282"/>
      <c r="G76" s="282"/>
      <c r="H76" s="282"/>
      <c r="I76" s="282"/>
      <c r="J76" s="282"/>
      <c r="K76" s="282"/>
      <c r="L76" s="282"/>
      <c r="M76" s="282"/>
      <c r="N76" s="282"/>
      <c r="O76" s="282"/>
      <c r="P76" s="282"/>
      <c r="Q76" s="282"/>
    </row>
  </sheetData>
  <mergeCells count="69">
    <mergeCell ref="C22:P22"/>
    <mergeCell ref="B7:P8"/>
    <mergeCell ref="B9:P9"/>
    <mergeCell ref="C10:I10"/>
    <mergeCell ref="B2:B5"/>
    <mergeCell ref="C2:M2"/>
    <mergeCell ref="N2:P2"/>
    <mergeCell ref="C3:M3"/>
    <mergeCell ref="N3:P3"/>
    <mergeCell ref="C4:M4"/>
    <mergeCell ref="N4:P4"/>
    <mergeCell ref="C5:M5"/>
    <mergeCell ref="N5:P5"/>
    <mergeCell ref="J10:M10"/>
    <mergeCell ref="N10:P10"/>
    <mergeCell ref="B17:P17"/>
    <mergeCell ref="C18:P18"/>
    <mergeCell ref="B19:P19"/>
    <mergeCell ref="B20:P20"/>
    <mergeCell ref="B21:P21"/>
    <mergeCell ref="C12:P12"/>
    <mergeCell ref="B13:P13"/>
    <mergeCell ref="C14:P14"/>
    <mergeCell ref="B15:P15"/>
    <mergeCell ref="C16:P16"/>
    <mergeCell ref="B11:P11"/>
    <mergeCell ref="C34:P34"/>
    <mergeCell ref="C24:P24"/>
    <mergeCell ref="B25:P25"/>
    <mergeCell ref="C26:P26"/>
    <mergeCell ref="B27:P27"/>
    <mergeCell ref="D28:G28"/>
    <mergeCell ref="B29:P29"/>
    <mergeCell ref="C30:P30"/>
    <mergeCell ref="B31:P31"/>
    <mergeCell ref="C32:P32"/>
    <mergeCell ref="B33:P33"/>
    <mergeCell ref="H28:I28"/>
    <mergeCell ref="J28:L28"/>
    <mergeCell ref="N28:P28"/>
    <mergeCell ref="B23:P23"/>
    <mergeCell ref="B35:P35"/>
    <mergeCell ref="C36:P36"/>
    <mergeCell ref="B38:P38"/>
    <mergeCell ref="C39:G39"/>
    <mergeCell ref="H39:L39"/>
    <mergeCell ref="M39:P39"/>
    <mergeCell ref="C40:G40"/>
    <mergeCell ref="H40:L40"/>
    <mergeCell ref="M40:P40"/>
    <mergeCell ref="C41:G41"/>
    <mergeCell ref="H41:L41"/>
    <mergeCell ref="M41:P41"/>
    <mergeCell ref="B48:P48"/>
    <mergeCell ref="B43:P43"/>
    <mergeCell ref="B45:B46"/>
    <mergeCell ref="C73:P73"/>
    <mergeCell ref="C74:P74"/>
    <mergeCell ref="B65:P65"/>
    <mergeCell ref="C75:P75"/>
    <mergeCell ref="B49:P64"/>
    <mergeCell ref="B66:B73"/>
    <mergeCell ref="C66:P66"/>
    <mergeCell ref="C67:P67"/>
    <mergeCell ref="C68:P68"/>
    <mergeCell ref="C69:P69"/>
    <mergeCell ref="C70:P70"/>
    <mergeCell ref="C71:P71"/>
    <mergeCell ref="C72:P72"/>
  </mergeCells>
  <conditionalFormatting sqref="F46">
    <cfRule type="cellIs" dxfId="104" priority="29" stopIfTrue="1" operator="equal">
      <formula>"0"</formula>
    </cfRule>
    <cfRule type="cellIs" dxfId="103" priority="30" stopIfTrue="1" operator="lessThanOrEqual">
      <formula>$S$5</formula>
    </cfRule>
    <cfRule type="cellIs" dxfId="102" priority="31" stopIfTrue="1" operator="greaterThanOrEqual">
      <formula>$S$2</formula>
    </cfRule>
    <cfRule type="cellIs" dxfId="101" priority="32" stopIfTrue="1" operator="between">
      <formula>$S$4</formula>
      <formula>$S$3</formula>
    </cfRule>
  </conditionalFormatting>
  <conditionalFormatting sqref="I46">
    <cfRule type="cellIs" dxfId="100" priority="13" stopIfTrue="1" operator="equal">
      <formula>"0"</formula>
    </cfRule>
    <cfRule type="cellIs" dxfId="99" priority="14" stopIfTrue="1" operator="lessThanOrEqual">
      <formula>$S$5</formula>
    </cfRule>
    <cfRule type="cellIs" dxfId="98" priority="15" stopIfTrue="1" operator="greaterThanOrEqual">
      <formula>$S$2</formula>
    </cfRule>
    <cfRule type="cellIs" dxfId="97" priority="16" stopIfTrue="1" operator="between">
      <formula>$S$4</formula>
      <formula>$S$3</formula>
    </cfRule>
  </conditionalFormatting>
  <conditionalFormatting sqref="L46">
    <cfRule type="cellIs" dxfId="96" priority="9" stopIfTrue="1" operator="equal">
      <formula>"0"</formula>
    </cfRule>
    <cfRule type="cellIs" dxfId="95" priority="10" stopIfTrue="1" operator="lessThanOrEqual">
      <formula>$S$5</formula>
    </cfRule>
    <cfRule type="cellIs" dxfId="94" priority="11" stopIfTrue="1" operator="greaterThanOrEqual">
      <formula>$S$2</formula>
    </cfRule>
    <cfRule type="cellIs" dxfId="93" priority="12" stopIfTrue="1" operator="between">
      <formula>$S$4</formula>
      <formula>$S$3</formula>
    </cfRule>
  </conditionalFormatting>
  <conditionalFormatting sqref="O46:P46">
    <cfRule type="cellIs" dxfId="92" priority="1" stopIfTrue="1" operator="equal">
      <formula>"0"</formula>
    </cfRule>
    <cfRule type="cellIs" dxfId="91" priority="2" stopIfTrue="1" operator="lessThanOrEqual">
      <formula>$S$5</formula>
    </cfRule>
    <cfRule type="cellIs" dxfId="90" priority="3" stopIfTrue="1" operator="greaterThanOrEqual">
      <formula>$S$2</formula>
    </cfRule>
    <cfRule type="cellIs" dxfId="89" priority="4" stopIfTrue="1" operator="between">
      <formula>$S$4</formula>
      <formula>$S$3</formula>
    </cfRule>
  </conditionalFormatting>
  <dataValidations count="4">
    <dataValidation type="list" allowBlank="1" showInputMessage="1" showErrorMessage="1" sqref="C75:P75" xr:uid="{00000000-0002-0000-0300-000000000000}">
      <formula1>$B$168:$B$169</formula1>
    </dataValidation>
    <dataValidation type="list" allowBlank="1" showInputMessage="1" showErrorMessage="1" sqref="C10:I10" xr:uid="{00000000-0002-0000-0300-000001000000}">
      <formula1>"2022,2023,2024,2025,2026,2027"</formula1>
    </dataValidation>
    <dataValidation type="list" allowBlank="1" showInputMessage="1" showErrorMessage="1" sqref="N10:P10" xr:uid="{00000000-0002-0000-0300-000002000000}">
      <formula1>"Economicos,Eficiencia,Eficacia, Efectividad,Calidad"</formula1>
    </dataValidation>
    <dataValidation type="list" allowBlank="1" showInputMessage="1" showErrorMessage="1" sqref="C32:P32 C34:P34 C36:P36" xr:uid="{00000000-0002-0000-0300-000003000000}">
      <formula1>$Q$100:$Q$105</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4000000}">
          <x14:formula1>
            <xm:f>'Lista desplegables'!$B$2:$B$28</xm:f>
          </x14:formula1>
          <xm:sqref>C12:P12</xm:sqref>
        </x14:dataValidation>
        <x14:dataValidation type="list" allowBlank="1" showInputMessage="1" showErrorMessage="1" xr:uid="{00000000-0002-0000-0300-000005000000}">
          <x14:formula1>
            <xm:f>'Lista desplegables'!$A$2:$A$8</xm:f>
          </x14:formula1>
          <xm:sqref>C18:P18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V160"/>
  <sheetViews>
    <sheetView topLeftCell="A8" zoomScale="90" zoomScaleNormal="90" workbookViewId="0">
      <pane xSplit="2" ySplit="2" topLeftCell="C10" activePane="bottomRight" state="frozen"/>
      <selection activeCell="A8" sqref="A8"/>
      <selection pane="topRight" activeCell="C8" sqref="C8"/>
      <selection pane="bottomLeft" activeCell="A10" sqref="A10"/>
      <selection pane="bottomRight" activeCell="M12" sqref="M12:O13"/>
    </sheetView>
  </sheetViews>
  <sheetFormatPr baseColWidth="10" defaultRowHeight="30" customHeight="1" x14ac:dyDescent="0.2"/>
  <cols>
    <col min="1" max="1" width="28.5703125" style="243" customWidth="1"/>
    <col min="2" max="2" width="47.140625" style="151" customWidth="1"/>
    <col min="3" max="12" width="15.7109375" style="151" customWidth="1"/>
    <col min="13" max="13" width="5.28515625" style="151" customWidth="1"/>
    <col min="14" max="14" width="10.7109375" style="151" customWidth="1"/>
    <col min="15" max="15" width="48.28515625" style="151" customWidth="1"/>
    <col min="16" max="18" width="11.42578125" style="149"/>
    <col min="19" max="19" width="11.42578125" style="150" hidden="1" customWidth="1"/>
    <col min="20" max="20" width="11.42578125" style="149"/>
    <col min="21" max="16384" width="11.42578125" style="151"/>
  </cols>
  <sheetData>
    <row r="1" spans="1:22" ht="30" customHeight="1" x14ac:dyDescent="0.25">
      <c r="A1" s="590"/>
      <c r="B1" s="591" t="s">
        <v>0</v>
      </c>
      <c r="C1" s="592"/>
      <c r="D1" s="592"/>
      <c r="E1" s="592"/>
      <c r="F1" s="592"/>
      <c r="G1" s="592"/>
      <c r="H1" s="592"/>
      <c r="I1" s="592"/>
      <c r="J1" s="592"/>
      <c r="K1" s="592"/>
      <c r="L1" s="592"/>
      <c r="M1" s="593"/>
      <c r="N1" s="594" t="s">
        <v>122</v>
      </c>
      <c r="O1" s="595"/>
      <c r="P1" s="224"/>
      <c r="Q1" s="224"/>
      <c r="S1" s="225">
        <v>0.9</v>
      </c>
      <c r="T1" s="224"/>
      <c r="U1" s="226"/>
      <c r="V1" s="226"/>
    </row>
    <row r="2" spans="1:22" ht="30" customHeight="1" x14ac:dyDescent="0.25">
      <c r="A2" s="590"/>
      <c r="B2" s="591" t="s">
        <v>123</v>
      </c>
      <c r="C2" s="592"/>
      <c r="D2" s="592"/>
      <c r="E2" s="592"/>
      <c r="F2" s="592"/>
      <c r="G2" s="592"/>
      <c r="H2" s="592"/>
      <c r="I2" s="592"/>
      <c r="J2" s="592"/>
      <c r="K2" s="592"/>
      <c r="L2" s="592"/>
      <c r="M2" s="593"/>
      <c r="N2" s="594" t="s">
        <v>3</v>
      </c>
      <c r="O2" s="595"/>
      <c r="P2" s="224"/>
      <c r="Q2" s="224"/>
      <c r="S2" s="225">
        <v>0.89998999999999996</v>
      </c>
      <c r="T2" s="224"/>
      <c r="U2" s="226"/>
      <c r="V2" s="226"/>
    </row>
    <row r="3" spans="1:22" ht="30" customHeight="1" x14ac:dyDescent="0.25">
      <c r="A3" s="590"/>
      <c r="B3" s="591" t="s">
        <v>124</v>
      </c>
      <c r="C3" s="592"/>
      <c r="D3" s="592"/>
      <c r="E3" s="592"/>
      <c r="F3" s="592"/>
      <c r="G3" s="592"/>
      <c r="H3" s="592"/>
      <c r="I3" s="592"/>
      <c r="J3" s="592"/>
      <c r="K3" s="592"/>
      <c r="L3" s="592"/>
      <c r="M3" s="593"/>
      <c r="N3" s="594" t="s">
        <v>125</v>
      </c>
      <c r="O3" s="595"/>
      <c r="P3" s="224"/>
      <c r="Q3" s="224"/>
      <c r="S3" s="225">
        <v>0.75</v>
      </c>
      <c r="T3" s="224"/>
      <c r="U3" s="226"/>
      <c r="V3" s="226"/>
    </row>
    <row r="4" spans="1:22" ht="30" customHeight="1" x14ac:dyDescent="0.25">
      <c r="A4" s="590"/>
      <c r="B4" s="591" t="s">
        <v>126</v>
      </c>
      <c r="C4" s="592"/>
      <c r="D4" s="592"/>
      <c r="E4" s="592"/>
      <c r="F4" s="592"/>
      <c r="G4" s="592"/>
      <c r="H4" s="592"/>
      <c r="I4" s="592"/>
      <c r="J4" s="592"/>
      <c r="K4" s="592"/>
      <c r="L4" s="592"/>
      <c r="M4" s="593"/>
      <c r="N4" s="595" t="s">
        <v>7</v>
      </c>
      <c r="O4" s="595"/>
      <c r="P4" s="227"/>
      <c r="Q4" s="227"/>
      <c r="S4" s="225">
        <v>0.74999000000000005</v>
      </c>
      <c r="T4" s="227"/>
      <c r="U4" s="228"/>
      <c r="V4" s="228"/>
    </row>
    <row r="5" spans="1:22" ht="3.75" customHeight="1" x14ac:dyDescent="0.25">
      <c r="A5" s="229"/>
      <c r="B5" s="230"/>
      <c r="C5" s="231"/>
      <c r="D5" s="231"/>
      <c r="E5" s="231"/>
      <c r="F5" s="231"/>
      <c r="G5" s="231"/>
      <c r="H5" s="231"/>
      <c r="I5" s="231"/>
      <c r="J5" s="231"/>
      <c r="K5" s="231"/>
      <c r="L5" s="231"/>
      <c r="M5" s="232"/>
      <c r="N5" s="232"/>
      <c r="O5" s="232"/>
      <c r="P5" s="227"/>
      <c r="Q5" s="227"/>
      <c r="S5" s="151"/>
      <c r="T5" s="227"/>
      <c r="U5" s="228"/>
      <c r="V5" s="228"/>
    </row>
    <row r="6" spans="1:22" s="237" customFormat="1" ht="25.5" customHeight="1" x14ac:dyDescent="0.25">
      <c r="A6" s="233" t="s">
        <v>11</v>
      </c>
      <c r="B6" s="234" t="str">
        <f>+'1_OportunidadPQRSF'!C12</f>
        <v>ATENCION AL CIUDADANO</v>
      </c>
      <c r="C6" s="596"/>
      <c r="D6" s="596"/>
      <c r="E6" s="596"/>
      <c r="F6" s="596"/>
      <c r="G6" s="596"/>
      <c r="H6" s="596"/>
      <c r="I6" s="596"/>
      <c r="J6" s="596"/>
      <c r="K6" s="596"/>
      <c r="L6" s="596"/>
      <c r="M6" s="596"/>
      <c r="N6" s="596"/>
      <c r="O6" s="596"/>
      <c r="P6" s="235"/>
      <c r="Q6" s="235"/>
      <c r="R6" s="235"/>
      <c r="S6" s="236"/>
      <c r="T6" s="235"/>
    </row>
    <row r="7" spans="1:22" ht="4.5" customHeight="1" x14ac:dyDescent="0.2">
      <c r="A7" s="229"/>
      <c r="B7" s="230"/>
      <c r="C7" s="230"/>
      <c r="D7" s="230"/>
      <c r="E7" s="230"/>
      <c r="F7" s="230"/>
      <c r="G7" s="230"/>
      <c r="H7" s="230"/>
      <c r="I7" s="230"/>
      <c r="J7" s="230"/>
      <c r="K7" s="230"/>
      <c r="L7" s="230"/>
      <c r="M7" s="230"/>
      <c r="N7" s="230"/>
      <c r="O7" s="230"/>
      <c r="S7" s="225"/>
    </row>
    <row r="8" spans="1:22" s="239" customFormat="1" ht="30" customHeight="1" x14ac:dyDescent="0.2">
      <c r="A8" s="597" t="s">
        <v>127</v>
      </c>
      <c r="B8" s="599" t="s">
        <v>34</v>
      </c>
      <c r="C8" s="599" t="str">
        <f>'2_ExperienciaCiudadano'!C14:P14</f>
        <v>EXPERIENCIA DEL CIUDADANO</v>
      </c>
      <c r="D8" s="599"/>
      <c r="E8" s="599"/>
      <c r="F8" s="599"/>
      <c r="G8" s="599"/>
      <c r="H8" s="599"/>
      <c r="I8" s="599"/>
      <c r="J8" s="599"/>
      <c r="K8" s="599"/>
      <c r="L8" s="599"/>
      <c r="M8" s="599" t="s">
        <v>128</v>
      </c>
      <c r="N8" s="599"/>
      <c r="O8" s="599"/>
      <c r="P8" s="238"/>
      <c r="Q8" s="238"/>
      <c r="R8" s="238"/>
      <c r="S8" s="150"/>
      <c r="T8" s="238"/>
    </row>
    <row r="9" spans="1:22" s="242" customFormat="1" ht="30" customHeight="1" thickBot="1" x14ac:dyDescent="0.25">
      <c r="A9" s="598"/>
      <c r="B9" s="597"/>
      <c r="C9" s="240" t="s">
        <v>129</v>
      </c>
      <c r="D9" s="240" t="s">
        <v>130</v>
      </c>
      <c r="E9" s="240" t="s">
        <v>131</v>
      </c>
      <c r="F9" s="240" t="s">
        <v>130</v>
      </c>
      <c r="G9" s="240" t="s">
        <v>132</v>
      </c>
      <c r="H9" s="240" t="s">
        <v>130</v>
      </c>
      <c r="I9" s="240" t="s">
        <v>133</v>
      </c>
      <c r="J9" s="240" t="s">
        <v>130</v>
      </c>
      <c r="K9" s="240" t="s">
        <v>49</v>
      </c>
      <c r="L9" s="240" t="s">
        <v>130</v>
      </c>
      <c r="M9" s="597"/>
      <c r="N9" s="597"/>
      <c r="O9" s="597"/>
      <c r="P9" s="241"/>
      <c r="Q9" s="241"/>
      <c r="R9" s="241"/>
      <c r="S9" s="150"/>
      <c r="T9" s="241"/>
    </row>
    <row r="10" spans="1:22" ht="63" customHeight="1" x14ac:dyDescent="0.2">
      <c r="A10" s="600" t="str">
        <f>+'2_ExperienciaCiudadano'!M40</f>
        <v>Coordinador Grupo Relación Estado - Ciudadano e Intendentes Regionales</v>
      </c>
      <c r="B10" s="164" t="str">
        <f>+'2_ExperienciaCiudadano'!B40</f>
        <v>Total clientes que califican entre excelente(Superó mis Expectativas)  y bueno (Cumplió mis Expectativas) el servicio</v>
      </c>
      <c r="C10" s="165">
        <f>C12+C14+C16+C18+C20+C22+C24</f>
        <v>2132</v>
      </c>
      <c r="D10" s="432">
        <f>IF(C10=0,"0",C10/C11)</f>
        <v>0.9068481497235219</v>
      </c>
      <c r="E10" s="165">
        <f>E12+E14+E16+E18+E20+E22+E24</f>
        <v>1916</v>
      </c>
      <c r="F10" s="432">
        <f>IF(E10=0,"0",E10/E11)</f>
        <v>0.86814680561848667</v>
      </c>
      <c r="G10" s="165">
        <f>G12+G14+G16+G18+G20+G22+G24</f>
        <v>1835</v>
      </c>
      <c r="H10" s="432">
        <f>IF(G10=0,"0",G10/G11)</f>
        <v>0.92026078234704112</v>
      </c>
      <c r="I10" s="165">
        <f>I12+I14+I16+I18+I20+I22+I24</f>
        <v>1655</v>
      </c>
      <c r="J10" s="432">
        <f>IF(I10=0,"0",I10/I11)</f>
        <v>0.92458100558659218</v>
      </c>
      <c r="K10" s="159">
        <f>AVERAGE(C10,E10,G10,I10)</f>
        <v>1884.5</v>
      </c>
      <c r="L10" s="432">
        <f>IF(K10=0,"0",K10/K11)</f>
        <v>0.90362023495564614</v>
      </c>
      <c r="M10" s="434"/>
      <c r="N10" s="434"/>
      <c r="O10" s="435"/>
    </row>
    <row r="11" spans="1:22" ht="63" customHeight="1" x14ac:dyDescent="0.2">
      <c r="A11" s="601"/>
      <c r="B11" s="166" t="str">
        <f>+'2_ExperienciaCiudadano'!B41</f>
        <v>Total de Usuarios que presentaron la encuesta</v>
      </c>
      <c r="C11" s="167">
        <f>C13+C15+C17+C19+C21+C23+C25</f>
        <v>2351</v>
      </c>
      <c r="D11" s="432"/>
      <c r="E11" s="167">
        <f>E13+E15+E17+E19+E21+E23+E25</f>
        <v>2207</v>
      </c>
      <c r="F11" s="433"/>
      <c r="G11" s="167">
        <f>G13+G15+G17+G19+G21+G23+G25</f>
        <v>1994</v>
      </c>
      <c r="H11" s="433"/>
      <c r="I11" s="167">
        <f>I13+I15+I17+I19+I21+I23+I25</f>
        <v>1790</v>
      </c>
      <c r="J11" s="433"/>
      <c r="K11" s="162">
        <f>AVERAGE(C11,E11,G11,I11)</f>
        <v>2085.5</v>
      </c>
      <c r="L11" s="433"/>
      <c r="M11" s="434"/>
      <c r="N11" s="434"/>
      <c r="O11" s="435"/>
    </row>
    <row r="12" spans="1:22" ht="108.75" customHeight="1" x14ac:dyDescent="0.2">
      <c r="A12" s="436" t="s">
        <v>134</v>
      </c>
      <c r="B12" s="145" t="str">
        <f t="shared" ref="B12:B25" si="0">B10</f>
        <v>Total clientes que califican entre excelente(Superó mis Expectativas)  y bueno (Cumplió mis Expectativas) el servicio</v>
      </c>
      <c r="C12" s="146">
        <v>817</v>
      </c>
      <c r="D12" s="432">
        <f>IF(C12=0,"0",C12/C13)</f>
        <v>0.78861003861003864</v>
      </c>
      <c r="E12" s="146">
        <v>813</v>
      </c>
      <c r="F12" s="432">
        <f>IF(E12=0,"0",E12/E13)</f>
        <v>0.73774954627949185</v>
      </c>
      <c r="G12" s="146">
        <v>472</v>
      </c>
      <c r="H12" s="432">
        <v>0.75279106858054223</v>
      </c>
      <c r="I12" s="146">
        <v>662</v>
      </c>
      <c r="J12" s="432">
        <v>0.83585858585858586</v>
      </c>
      <c r="K12" s="155">
        <v>691</v>
      </c>
      <c r="L12" s="432">
        <v>0.77705931965139163</v>
      </c>
      <c r="M12" s="439" t="s">
        <v>215</v>
      </c>
      <c r="N12" s="440"/>
      <c r="O12" s="441"/>
    </row>
    <row r="13" spans="1:22" ht="108.75" customHeight="1" x14ac:dyDescent="0.2">
      <c r="A13" s="436"/>
      <c r="B13" s="145" t="str">
        <f t="shared" si="0"/>
        <v>Total de Usuarios que presentaron la encuesta</v>
      </c>
      <c r="C13" s="146">
        <v>1036</v>
      </c>
      <c r="D13" s="432"/>
      <c r="E13" s="146">
        <v>1102</v>
      </c>
      <c r="F13" s="432"/>
      <c r="G13" s="146">
        <v>627</v>
      </c>
      <c r="H13" s="432"/>
      <c r="I13" s="146">
        <v>792</v>
      </c>
      <c r="J13" s="432"/>
      <c r="K13" s="155">
        <v>889.25</v>
      </c>
      <c r="L13" s="433"/>
      <c r="M13" s="442"/>
      <c r="N13" s="443"/>
      <c r="O13" s="444"/>
    </row>
    <row r="14" spans="1:22" ht="63" customHeight="1" x14ac:dyDescent="0.2">
      <c r="A14" s="455" t="s">
        <v>189</v>
      </c>
      <c r="B14" s="145" t="str">
        <f t="shared" si="0"/>
        <v>Total clientes que califican entre excelente(Superó mis Expectativas)  y bueno (Cumplió mis Expectativas) el servicio</v>
      </c>
      <c r="C14" s="146">
        <v>406</v>
      </c>
      <c r="D14" s="432">
        <f>IF(C14=0,"0",C14/C15)</f>
        <v>1</v>
      </c>
      <c r="E14" s="146">
        <v>401</v>
      </c>
      <c r="F14" s="432">
        <f>IF(E14=0,"0",E14/E15)</f>
        <v>1</v>
      </c>
      <c r="G14" s="146">
        <v>436</v>
      </c>
      <c r="H14" s="432">
        <v>1</v>
      </c>
      <c r="I14" s="146">
        <v>295</v>
      </c>
      <c r="J14" s="432">
        <v>1</v>
      </c>
      <c r="K14" s="155">
        <v>384.5</v>
      </c>
      <c r="L14" s="432">
        <v>1</v>
      </c>
      <c r="M14" s="439" t="s">
        <v>216</v>
      </c>
      <c r="N14" s="440"/>
      <c r="O14" s="441"/>
    </row>
    <row r="15" spans="1:22" ht="98.25" customHeight="1" x14ac:dyDescent="0.2">
      <c r="A15" s="436"/>
      <c r="B15" s="145" t="str">
        <f t="shared" si="0"/>
        <v>Total de Usuarios que presentaron la encuesta</v>
      </c>
      <c r="C15" s="146">
        <v>406</v>
      </c>
      <c r="D15" s="432"/>
      <c r="E15" s="146">
        <v>401</v>
      </c>
      <c r="F15" s="432"/>
      <c r="G15" s="146">
        <v>436</v>
      </c>
      <c r="H15" s="432"/>
      <c r="I15" s="146">
        <v>295</v>
      </c>
      <c r="J15" s="432"/>
      <c r="K15" s="155">
        <v>384.5</v>
      </c>
      <c r="L15" s="433"/>
      <c r="M15" s="442"/>
      <c r="N15" s="443"/>
      <c r="O15" s="444"/>
    </row>
    <row r="16" spans="1:22" ht="63" customHeight="1" x14ac:dyDescent="0.2">
      <c r="A16" s="436" t="s">
        <v>190</v>
      </c>
      <c r="B16" s="145" t="str">
        <f t="shared" si="0"/>
        <v>Total clientes que califican entre excelente(Superó mis Expectativas)  y bueno (Cumplió mis Expectativas) el servicio</v>
      </c>
      <c r="C16" s="146">
        <v>337</v>
      </c>
      <c r="D16" s="432">
        <f>IF(C16=0,"0",C16/C17)</f>
        <v>1</v>
      </c>
      <c r="E16" s="146">
        <v>247</v>
      </c>
      <c r="F16" s="432">
        <f>IF(E16=0,"0",E16/E17)</f>
        <v>1</v>
      </c>
      <c r="G16" s="146">
        <v>390</v>
      </c>
      <c r="H16" s="432">
        <v>1</v>
      </c>
      <c r="I16" s="146">
        <v>285</v>
      </c>
      <c r="J16" s="432">
        <v>1</v>
      </c>
      <c r="K16" s="155">
        <v>314.75</v>
      </c>
      <c r="L16" s="437">
        <v>1</v>
      </c>
      <c r="M16" s="439" t="s">
        <v>217</v>
      </c>
      <c r="N16" s="440"/>
      <c r="O16" s="441"/>
    </row>
    <row r="17" spans="1:20" ht="63" customHeight="1" x14ac:dyDescent="0.2">
      <c r="A17" s="436"/>
      <c r="B17" s="145" t="str">
        <f t="shared" si="0"/>
        <v>Total de Usuarios que presentaron la encuesta</v>
      </c>
      <c r="C17" s="146">
        <v>337</v>
      </c>
      <c r="D17" s="432"/>
      <c r="E17" s="146">
        <v>247</v>
      </c>
      <c r="F17" s="432"/>
      <c r="G17" s="146">
        <v>390</v>
      </c>
      <c r="H17" s="432"/>
      <c r="I17" s="146">
        <v>285</v>
      </c>
      <c r="J17" s="432"/>
      <c r="K17" s="155">
        <v>314.75</v>
      </c>
      <c r="L17" s="438"/>
      <c r="M17" s="442"/>
      <c r="N17" s="443"/>
      <c r="O17" s="444"/>
    </row>
    <row r="18" spans="1:20" ht="63" customHeight="1" x14ac:dyDescent="0.2">
      <c r="A18" s="436" t="s">
        <v>191</v>
      </c>
      <c r="B18" s="145" t="str">
        <f t="shared" si="0"/>
        <v>Total clientes que califican entre excelente(Superó mis Expectativas)  y bueno (Cumplió mis Expectativas) el servicio</v>
      </c>
      <c r="C18" s="146">
        <v>87</v>
      </c>
      <c r="D18" s="432">
        <f>IF(C18=0,"0",C18/C19)</f>
        <v>1</v>
      </c>
      <c r="E18" s="146">
        <v>80</v>
      </c>
      <c r="F18" s="432">
        <f>IF(E18=0,"0",E18/E19)</f>
        <v>1</v>
      </c>
      <c r="G18" s="146">
        <v>116</v>
      </c>
      <c r="H18" s="432">
        <v>1</v>
      </c>
      <c r="I18" s="146">
        <v>71</v>
      </c>
      <c r="J18" s="432">
        <v>1</v>
      </c>
      <c r="K18" s="155">
        <v>88.5</v>
      </c>
      <c r="L18" s="437">
        <v>1</v>
      </c>
      <c r="M18" s="439" t="s">
        <v>218</v>
      </c>
      <c r="N18" s="440"/>
      <c r="O18" s="441"/>
    </row>
    <row r="19" spans="1:20" ht="84" customHeight="1" x14ac:dyDescent="0.2">
      <c r="A19" s="436"/>
      <c r="B19" s="145" t="str">
        <f t="shared" si="0"/>
        <v>Total de Usuarios que presentaron la encuesta</v>
      </c>
      <c r="C19" s="146">
        <v>87</v>
      </c>
      <c r="D19" s="432"/>
      <c r="E19" s="146">
        <v>80</v>
      </c>
      <c r="F19" s="432"/>
      <c r="G19" s="146">
        <v>116</v>
      </c>
      <c r="H19" s="432"/>
      <c r="I19" s="146">
        <v>71</v>
      </c>
      <c r="J19" s="432"/>
      <c r="K19" s="155">
        <v>88.5</v>
      </c>
      <c r="L19" s="438"/>
      <c r="M19" s="442"/>
      <c r="N19" s="443"/>
      <c r="O19" s="444"/>
    </row>
    <row r="20" spans="1:20" ht="63" customHeight="1" x14ac:dyDescent="0.2">
      <c r="A20" s="436" t="s">
        <v>192</v>
      </c>
      <c r="B20" s="145" t="str">
        <f t="shared" si="0"/>
        <v>Total clientes que califican entre excelente(Superó mis Expectativas)  y bueno (Cumplió mis Expectativas) el servicio</v>
      </c>
      <c r="C20" s="146">
        <v>65</v>
      </c>
      <c r="D20" s="432">
        <f>IF(C20=0,"0",C20/C21)</f>
        <v>1</v>
      </c>
      <c r="E20" s="146">
        <v>75</v>
      </c>
      <c r="F20" s="432">
        <f>IF(E20=0,"0",E20/E21)</f>
        <v>1</v>
      </c>
      <c r="G20" s="146">
        <v>112</v>
      </c>
      <c r="H20" s="432">
        <v>1</v>
      </c>
      <c r="I20" s="146">
        <v>98</v>
      </c>
      <c r="J20" s="432">
        <v>1</v>
      </c>
      <c r="K20" s="155">
        <v>87.5</v>
      </c>
      <c r="L20" s="437">
        <v>1</v>
      </c>
      <c r="M20" s="439" t="s">
        <v>219</v>
      </c>
      <c r="N20" s="440"/>
      <c r="O20" s="441"/>
    </row>
    <row r="21" spans="1:20" ht="95.25" customHeight="1" x14ac:dyDescent="0.2">
      <c r="A21" s="436"/>
      <c r="B21" s="145" t="str">
        <f t="shared" si="0"/>
        <v>Total de Usuarios que presentaron la encuesta</v>
      </c>
      <c r="C21" s="146">
        <v>65</v>
      </c>
      <c r="D21" s="432"/>
      <c r="E21" s="146">
        <v>75</v>
      </c>
      <c r="F21" s="432"/>
      <c r="G21" s="146">
        <v>112</v>
      </c>
      <c r="H21" s="432"/>
      <c r="I21" s="146">
        <v>98</v>
      </c>
      <c r="J21" s="432"/>
      <c r="K21" s="155">
        <v>87.5</v>
      </c>
      <c r="L21" s="438"/>
      <c r="M21" s="442"/>
      <c r="N21" s="443"/>
      <c r="O21" s="444"/>
    </row>
    <row r="22" spans="1:20" ht="81" customHeight="1" x14ac:dyDescent="0.2">
      <c r="A22" s="436" t="s">
        <v>193</v>
      </c>
      <c r="B22" s="145" t="str">
        <f t="shared" si="0"/>
        <v>Total clientes que califican entre excelente(Superó mis Expectativas)  y bueno (Cumplió mis Expectativas) el servicio</v>
      </c>
      <c r="C22" s="146">
        <v>288</v>
      </c>
      <c r="D22" s="432">
        <f>IF(C22=0,"0",C22/C23)</f>
        <v>1</v>
      </c>
      <c r="E22" s="146">
        <v>197</v>
      </c>
      <c r="F22" s="432">
        <f>IF(E22=0,"0",E22/E23)</f>
        <v>1</v>
      </c>
      <c r="G22" s="146">
        <v>163</v>
      </c>
      <c r="H22" s="432">
        <v>1</v>
      </c>
      <c r="I22" s="146">
        <v>109</v>
      </c>
      <c r="J22" s="432">
        <v>1</v>
      </c>
      <c r="K22" s="155">
        <v>189.25</v>
      </c>
      <c r="L22" s="437">
        <v>1</v>
      </c>
      <c r="M22" s="439" t="s">
        <v>220</v>
      </c>
      <c r="N22" s="440"/>
      <c r="O22" s="441"/>
    </row>
    <row r="23" spans="1:20" ht="88.5" customHeight="1" x14ac:dyDescent="0.2">
      <c r="A23" s="436"/>
      <c r="B23" s="145" t="str">
        <f t="shared" si="0"/>
        <v>Total de Usuarios que presentaron la encuesta</v>
      </c>
      <c r="C23" s="146">
        <v>288</v>
      </c>
      <c r="D23" s="432"/>
      <c r="E23" s="146">
        <v>197</v>
      </c>
      <c r="F23" s="432"/>
      <c r="G23" s="146">
        <v>163</v>
      </c>
      <c r="H23" s="432"/>
      <c r="I23" s="146">
        <v>109</v>
      </c>
      <c r="J23" s="432"/>
      <c r="K23" s="155">
        <v>189.25</v>
      </c>
      <c r="L23" s="438"/>
      <c r="M23" s="442"/>
      <c r="N23" s="443"/>
      <c r="O23" s="444"/>
    </row>
    <row r="24" spans="1:20" ht="105" customHeight="1" x14ac:dyDescent="0.2">
      <c r="A24" s="436" t="s">
        <v>194</v>
      </c>
      <c r="B24" s="145" t="str">
        <f t="shared" si="0"/>
        <v>Total clientes que califican entre excelente(Superó mis Expectativas)  y bueno (Cumplió mis Expectativas) el servicio</v>
      </c>
      <c r="C24" s="146">
        <v>132</v>
      </c>
      <c r="D24" s="432">
        <f>IF(C24=0,"0",C24/C25)</f>
        <v>1</v>
      </c>
      <c r="E24" s="146">
        <v>103</v>
      </c>
      <c r="F24" s="432">
        <f>IF(E24=0,"0",E24/E25)</f>
        <v>0.98095238095238091</v>
      </c>
      <c r="G24" s="146">
        <v>146</v>
      </c>
      <c r="H24" s="432">
        <f>IF(G24=0,"0",G24/G25)</f>
        <v>0.97333333333333338</v>
      </c>
      <c r="I24" s="146">
        <f>52+83</f>
        <v>135</v>
      </c>
      <c r="J24" s="432">
        <f>IF(I24=0,"0",I24/I25)</f>
        <v>0.9642857142857143</v>
      </c>
      <c r="K24" s="148">
        <f t="shared" ref="K24:K25" si="1">IF(C24+E24+G24+I24=0,0,AVERAGE(C24,E24,G24,I24))</f>
        <v>129</v>
      </c>
      <c r="L24" s="437">
        <f>IF(K24=0,"0",K24/K25)</f>
        <v>0.97912713472485768</v>
      </c>
      <c r="M24" s="439" t="s">
        <v>202</v>
      </c>
      <c r="N24" s="440"/>
      <c r="O24" s="441"/>
    </row>
    <row r="25" spans="1:20" ht="105" customHeight="1" x14ac:dyDescent="0.2">
      <c r="A25" s="436"/>
      <c r="B25" s="145" t="str">
        <f t="shared" si="0"/>
        <v>Total de Usuarios que presentaron la encuesta</v>
      </c>
      <c r="C25" s="146">
        <v>132</v>
      </c>
      <c r="D25" s="432"/>
      <c r="E25" s="146">
        <v>105</v>
      </c>
      <c r="F25" s="432"/>
      <c r="G25" s="146">
        <v>150</v>
      </c>
      <c r="H25" s="432"/>
      <c r="I25" s="146">
        <f>83+52+5</f>
        <v>140</v>
      </c>
      <c r="J25" s="432"/>
      <c r="K25" s="148">
        <f t="shared" si="1"/>
        <v>131.75</v>
      </c>
      <c r="L25" s="437"/>
      <c r="M25" s="442"/>
      <c r="N25" s="443"/>
      <c r="O25" s="444"/>
    </row>
    <row r="26" spans="1:20" ht="30" customHeight="1" x14ac:dyDescent="0.2">
      <c r="C26" s="244"/>
      <c r="D26" s="244"/>
      <c r="E26" s="244"/>
      <c r="F26" s="244"/>
      <c r="G26" s="244"/>
      <c r="H26" s="244"/>
      <c r="I26" s="244"/>
      <c r="J26" s="244"/>
      <c r="K26" s="244"/>
      <c r="L26" s="244"/>
    </row>
    <row r="27" spans="1:20" ht="30" hidden="1" customHeight="1" x14ac:dyDescent="0.2"/>
    <row r="28" spans="1:20" s="245" customFormat="1" ht="23.25" hidden="1" customHeight="1" x14ac:dyDescent="0.25">
      <c r="B28" s="246" t="s">
        <v>135</v>
      </c>
      <c r="C28" s="246" t="s">
        <v>136</v>
      </c>
      <c r="D28" s="246" t="s">
        <v>137</v>
      </c>
      <c r="E28" s="246" t="s">
        <v>138</v>
      </c>
      <c r="P28" s="247"/>
      <c r="Q28" s="247"/>
      <c r="R28" s="247"/>
      <c r="S28" s="248"/>
      <c r="T28" s="247"/>
    </row>
    <row r="29" spans="1:20" s="249" customFormat="1" ht="30" hidden="1" customHeight="1" x14ac:dyDescent="0.25">
      <c r="B29" s="250" t="s">
        <v>139</v>
      </c>
      <c r="C29" s="251" t="s">
        <v>140</v>
      </c>
      <c r="D29" s="250" t="s">
        <v>141</v>
      </c>
      <c r="E29" s="250" t="s">
        <v>142</v>
      </c>
      <c r="P29" s="252"/>
      <c r="Q29" s="252"/>
      <c r="R29" s="252"/>
      <c r="S29" s="253"/>
      <c r="T29" s="252"/>
    </row>
    <row r="30" spans="1:20" s="249" customFormat="1" ht="30" hidden="1" customHeight="1" x14ac:dyDescent="0.25">
      <c r="B30" s="250" t="s">
        <v>143</v>
      </c>
      <c r="C30" s="251" t="s">
        <v>140</v>
      </c>
      <c r="D30" s="250" t="s">
        <v>141</v>
      </c>
      <c r="E30" s="250" t="s">
        <v>142</v>
      </c>
      <c r="P30" s="252"/>
      <c r="Q30" s="252"/>
      <c r="R30" s="252"/>
      <c r="S30" s="253"/>
      <c r="T30" s="252"/>
    </row>
    <row r="31" spans="1:20" s="249" customFormat="1" ht="30" hidden="1" customHeight="1" x14ac:dyDescent="0.25">
      <c r="B31" s="250" t="s">
        <v>144</v>
      </c>
      <c r="C31" s="251" t="s">
        <v>140</v>
      </c>
      <c r="D31" s="250" t="s">
        <v>145</v>
      </c>
      <c r="E31" s="250" t="s">
        <v>142</v>
      </c>
      <c r="P31" s="252"/>
      <c r="Q31" s="252"/>
      <c r="R31" s="252"/>
      <c r="S31" s="253"/>
      <c r="T31" s="252"/>
    </row>
    <row r="32" spans="1:20" s="249" customFormat="1" ht="30" hidden="1" customHeight="1" x14ac:dyDescent="0.25">
      <c r="B32" s="250" t="s">
        <v>146</v>
      </c>
      <c r="C32" s="251" t="s">
        <v>140</v>
      </c>
      <c r="D32" s="250" t="s">
        <v>145</v>
      </c>
      <c r="E32" s="250" t="s">
        <v>142</v>
      </c>
      <c r="P32" s="252"/>
      <c r="Q32" s="252"/>
      <c r="R32" s="252"/>
      <c r="S32" s="253"/>
      <c r="T32" s="252"/>
    </row>
    <row r="33" spans="2:20" s="249" customFormat="1" ht="30" hidden="1" customHeight="1" x14ac:dyDescent="0.25">
      <c r="B33" s="250" t="s">
        <v>147</v>
      </c>
      <c r="C33" s="251" t="s">
        <v>140</v>
      </c>
      <c r="D33" s="250" t="s">
        <v>145</v>
      </c>
      <c r="E33" s="250" t="s">
        <v>142</v>
      </c>
      <c r="P33" s="252"/>
      <c r="Q33" s="252"/>
      <c r="R33" s="252"/>
      <c r="S33" s="253"/>
      <c r="T33" s="252"/>
    </row>
    <row r="34" spans="2:20" s="249" customFormat="1" ht="30" hidden="1" customHeight="1" x14ac:dyDescent="0.25">
      <c r="B34" s="250" t="s">
        <v>148</v>
      </c>
      <c r="C34" s="251" t="s">
        <v>140</v>
      </c>
      <c r="D34" s="250" t="s">
        <v>149</v>
      </c>
      <c r="E34" s="250" t="s">
        <v>142</v>
      </c>
      <c r="P34" s="252"/>
      <c r="Q34" s="252"/>
      <c r="R34" s="252"/>
      <c r="S34" s="253"/>
      <c r="T34" s="252"/>
    </row>
    <row r="35" spans="2:20" s="249" customFormat="1" ht="30" hidden="1" customHeight="1" x14ac:dyDescent="0.25">
      <c r="B35" s="249" t="s">
        <v>150</v>
      </c>
      <c r="C35" s="251" t="s">
        <v>140</v>
      </c>
      <c r="D35" s="250" t="s">
        <v>149</v>
      </c>
      <c r="E35" s="250" t="s">
        <v>142</v>
      </c>
      <c r="P35" s="252"/>
      <c r="Q35" s="252"/>
      <c r="R35" s="252"/>
      <c r="S35" s="253"/>
      <c r="T35" s="252"/>
    </row>
    <row r="36" spans="2:20" s="249" customFormat="1" ht="30" hidden="1" customHeight="1" x14ac:dyDescent="0.25">
      <c r="B36" s="250" t="s">
        <v>151</v>
      </c>
      <c r="C36" s="251" t="s">
        <v>140</v>
      </c>
      <c r="D36" s="250" t="s">
        <v>149</v>
      </c>
      <c r="E36" s="250" t="s">
        <v>142</v>
      </c>
      <c r="P36" s="252"/>
      <c r="Q36" s="252"/>
      <c r="R36" s="252"/>
      <c r="S36" s="253"/>
      <c r="T36" s="252"/>
    </row>
    <row r="37" spans="2:20" s="249" customFormat="1" ht="30" hidden="1" customHeight="1" x14ac:dyDescent="0.25">
      <c r="B37" s="250" t="s">
        <v>152</v>
      </c>
      <c r="C37" s="251" t="s">
        <v>140</v>
      </c>
      <c r="D37" s="250" t="s">
        <v>149</v>
      </c>
      <c r="E37" s="250" t="s">
        <v>142</v>
      </c>
      <c r="P37" s="252"/>
      <c r="Q37" s="252"/>
      <c r="R37" s="252"/>
      <c r="S37" s="253"/>
      <c r="T37" s="252"/>
    </row>
    <row r="38" spans="2:20" s="249" customFormat="1" ht="30" hidden="1" customHeight="1" x14ac:dyDescent="0.25">
      <c r="B38" s="250" t="s">
        <v>153</v>
      </c>
      <c r="C38" s="251" t="s">
        <v>140</v>
      </c>
      <c r="D38" s="250" t="s">
        <v>154</v>
      </c>
      <c r="E38" s="250" t="s">
        <v>142</v>
      </c>
      <c r="P38" s="252"/>
      <c r="Q38" s="252"/>
      <c r="R38" s="252"/>
      <c r="S38" s="253"/>
      <c r="T38" s="252"/>
    </row>
    <row r="39" spans="2:20" s="249" customFormat="1" ht="30" hidden="1" customHeight="1" x14ac:dyDescent="0.25">
      <c r="C39" s="251" t="s">
        <v>140</v>
      </c>
      <c r="P39" s="252"/>
      <c r="Q39" s="252"/>
      <c r="R39" s="252"/>
      <c r="S39" s="253"/>
      <c r="T39" s="252"/>
    </row>
    <row r="40" spans="2:20" s="249" customFormat="1" ht="30" hidden="1" customHeight="1" x14ac:dyDescent="0.25">
      <c r="C40" s="251" t="s">
        <v>140</v>
      </c>
      <c r="P40" s="252"/>
      <c r="Q40" s="252"/>
      <c r="R40" s="252"/>
      <c r="S40" s="253"/>
      <c r="T40" s="252"/>
    </row>
    <row r="41" spans="2:20" s="249" customFormat="1" ht="30" hidden="1" customHeight="1" x14ac:dyDescent="0.25">
      <c r="C41" s="251" t="s">
        <v>140</v>
      </c>
      <c r="P41" s="252"/>
      <c r="Q41" s="252"/>
      <c r="R41" s="252"/>
      <c r="S41" s="253"/>
      <c r="T41" s="252"/>
    </row>
    <row r="42" spans="2:20" s="249" customFormat="1" ht="30" hidden="1" customHeight="1" x14ac:dyDescent="0.25">
      <c r="C42" s="251" t="s">
        <v>140</v>
      </c>
      <c r="P42" s="252"/>
      <c r="Q42" s="252"/>
      <c r="R42" s="252"/>
      <c r="S42" s="253"/>
      <c r="T42" s="252"/>
    </row>
    <row r="43" spans="2:20" s="249" customFormat="1" ht="30" hidden="1" customHeight="1" x14ac:dyDescent="0.25">
      <c r="C43" s="251" t="s">
        <v>140</v>
      </c>
      <c r="P43" s="252"/>
      <c r="Q43" s="252"/>
      <c r="R43" s="252"/>
      <c r="S43" s="253"/>
      <c r="T43" s="252"/>
    </row>
    <row r="44" spans="2:20" s="249" customFormat="1" ht="30" hidden="1" customHeight="1" x14ac:dyDescent="0.25">
      <c r="C44" s="251" t="s">
        <v>140</v>
      </c>
      <c r="P44" s="252"/>
      <c r="Q44" s="252"/>
      <c r="R44" s="252"/>
      <c r="S44" s="253"/>
      <c r="T44" s="252"/>
    </row>
    <row r="45" spans="2:20" s="249" customFormat="1" ht="30" hidden="1" customHeight="1" x14ac:dyDescent="0.25">
      <c r="C45" s="251" t="s">
        <v>140</v>
      </c>
      <c r="P45" s="252"/>
      <c r="Q45" s="252"/>
      <c r="R45" s="252"/>
      <c r="S45" s="253"/>
      <c r="T45" s="252"/>
    </row>
    <row r="46" spans="2:20" s="249" customFormat="1" ht="30" hidden="1" customHeight="1" x14ac:dyDescent="0.25">
      <c r="C46" s="251" t="s">
        <v>140</v>
      </c>
      <c r="P46" s="252"/>
      <c r="Q46" s="252"/>
      <c r="R46" s="252"/>
      <c r="S46" s="253"/>
      <c r="T46" s="252"/>
    </row>
    <row r="47" spans="2:20" s="249" customFormat="1" ht="30" hidden="1" customHeight="1" x14ac:dyDescent="0.25">
      <c r="C47" s="251" t="s">
        <v>140</v>
      </c>
      <c r="P47" s="252"/>
      <c r="Q47" s="252"/>
      <c r="R47" s="252"/>
      <c r="S47" s="253"/>
      <c r="T47" s="252"/>
    </row>
    <row r="48" spans="2:20" s="249" customFormat="1" ht="30" hidden="1" customHeight="1" x14ac:dyDescent="0.25">
      <c r="C48" s="250"/>
      <c r="P48" s="252"/>
      <c r="Q48" s="252"/>
      <c r="R48" s="252"/>
      <c r="S48" s="253"/>
      <c r="T48" s="252"/>
    </row>
    <row r="49" spans="16:20" s="249" customFormat="1" ht="30" hidden="1" customHeight="1" x14ac:dyDescent="0.25">
      <c r="P49" s="252"/>
      <c r="Q49" s="252"/>
      <c r="R49" s="252"/>
      <c r="S49" s="253"/>
      <c r="T49" s="252"/>
    </row>
    <row r="50" spans="16:20" s="249" customFormat="1" ht="30" customHeight="1" x14ac:dyDescent="0.25">
      <c r="P50" s="252"/>
      <c r="Q50" s="252"/>
      <c r="R50" s="252"/>
      <c r="S50" s="253"/>
      <c r="T50" s="252"/>
    </row>
    <row r="51" spans="16:20" s="249" customFormat="1" ht="30" customHeight="1" x14ac:dyDescent="0.25">
      <c r="P51" s="252"/>
      <c r="Q51" s="252"/>
      <c r="R51" s="252"/>
      <c r="S51" s="253"/>
      <c r="T51" s="252"/>
    </row>
    <row r="52" spans="16:20" s="249" customFormat="1" ht="30" customHeight="1" x14ac:dyDescent="0.25">
      <c r="P52" s="252"/>
      <c r="Q52" s="252"/>
      <c r="R52" s="252"/>
      <c r="S52" s="253"/>
      <c r="T52" s="252"/>
    </row>
    <row r="53" spans="16:20" s="249" customFormat="1" ht="30" customHeight="1" x14ac:dyDescent="0.25">
      <c r="P53" s="252"/>
      <c r="Q53" s="252"/>
      <c r="R53" s="252"/>
      <c r="S53" s="253"/>
      <c r="T53" s="252"/>
    </row>
    <row r="54" spans="16:20" s="249" customFormat="1" ht="30" customHeight="1" x14ac:dyDescent="0.25">
      <c r="P54" s="252"/>
      <c r="Q54" s="252"/>
      <c r="R54" s="252"/>
      <c r="S54" s="253"/>
      <c r="T54" s="252"/>
    </row>
    <row r="55" spans="16:20" s="249" customFormat="1" ht="30" customHeight="1" x14ac:dyDescent="0.25">
      <c r="P55" s="252"/>
      <c r="Q55" s="252"/>
      <c r="R55" s="252"/>
      <c r="S55" s="253"/>
      <c r="T55" s="252"/>
    </row>
    <row r="56" spans="16:20" s="249" customFormat="1" ht="30" customHeight="1" x14ac:dyDescent="0.25">
      <c r="P56" s="252"/>
      <c r="Q56" s="252"/>
      <c r="R56" s="252"/>
      <c r="S56" s="253"/>
      <c r="T56" s="252"/>
    </row>
    <row r="57" spans="16:20" s="249" customFormat="1" ht="30" customHeight="1" x14ac:dyDescent="0.25">
      <c r="P57" s="252"/>
      <c r="Q57" s="252"/>
      <c r="R57" s="252"/>
      <c r="S57" s="253"/>
      <c r="T57" s="252"/>
    </row>
    <row r="58" spans="16:20" s="249" customFormat="1" ht="30" customHeight="1" x14ac:dyDescent="0.25">
      <c r="P58" s="252"/>
      <c r="Q58" s="252"/>
      <c r="R58" s="252"/>
      <c r="S58" s="253"/>
      <c r="T58" s="252"/>
    </row>
    <row r="59" spans="16:20" s="249" customFormat="1" ht="30" customHeight="1" x14ac:dyDescent="0.25">
      <c r="P59" s="252"/>
      <c r="Q59" s="252"/>
      <c r="R59" s="252"/>
      <c r="S59" s="253"/>
      <c r="T59" s="252"/>
    </row>
    <row r="60" spans="16:20" s="249" customFormat="1" ht="30" customHeight="1" x14ac:dyDescent="0.25">
      <c r="P60" s="252"/>
      <c r="Q60" s="252"/>
      <c r="R60" s="252"/>
      <c r="S60" s="253"/>
      <c r="T60" s="252"/>
    </row>
    <row r="61" spans="16:20" s="249" customFormat="1" ht="30" customHeight="1" x14ac:dyDescent="0.25">
      <c r="P61" s="252"/>
      <c r="Q61" s="252"/>
      <c r="R61" s="252"/>
      <c r="S61" s="253"/>
      <c r="T61" s="252"/>
    </row>
    <row r="62" spans="16:20" s="249" customFormat="1" ht="30" customHeight="1" x14ac:dyDescent="0.25">
      <c r="P62" s="252"/>
      <c r="Q62" s="252"/>
      <c r="R62" s="252"/>
      <c r="S62" s="253"/>
      <c r="T62" s="252"/>
    </row>
    <row r="63" spans="16:20" s="249" customFormat="1" ht="30" customHeight="1" x14ac:dyDescent="0.25">
      <c r="P63" s="252"/>
      <c r="Q63" s="252"/>
      <c r="R63" s="252"/>
      <c r="S63" s="253"/>
      <c r="T63" s="252"/>
    </row>
    <row r="64" spans="16:20" s="249" customFormat="1" ht="30" customHeight="1" x14ac:dyDescent="0.25">
      <c r="P64" s="252"/>
      <c r="Q64" s="252"/>
      <c r="R64" s="252"/>
      <c r="S64" s="253"/>
      <c r="T64" s="252"/>
    </row>
    <row r="65" spans="16:20" s="249" customFormat="1" ht="30" customHeight="1" x14ac:dyDescent="0.25">
      <c r="P65" s="252"/>
      <c r="Q65" s="252"/>
      <c r="R65" s="252"/>
      <c r="S65" s="253"/>
      <c r="T65" s="252"/>
    </row>
    <row r="66" spans="16:20" s="249" customFormat="1" ht="30" customHeight="1" x14ac:dyDescent="0.25">
      <c r="P66" s="252"/>
      <c r="Q66" s="252"/>
      <c r="R66" s="252"/>
      <c r="S66" s="253"/>
      <c r="T66" s="252"/>
    </row>
    <row r="67" spans="16:20" s="249" customFormat="1" ht="30" customHeight="1" x14ac:dyDescent="0.25">
      <c r="P67" s="252"/>
      <c r="Q67" s="252"/>
      <c r="R67" s="252"/>
      <c r="S67" s="253"/>
      <c r="T67" s="252"/>
    </row>
    <row r="68" spans="16:20" s="249" customFormat="1" ht="30" customHeight="1" x14ac:dyDescent="0.25">
      <c r="P68" s="252"/>
      <c r="Q68" s="252"/>
      <c r="R68" s="252"/>
      <c r="S68" s="253"/>
      <c r="T68" s="252"/>
    </row>
    <row r="69" spans="16:20" s="249" customFormat="1" ht="30" customHeight="1" x14ac:dyDescent="0.25">
      <c r="P69" s="252"/>
      <c r="Q69" s="252"/>
      <c r="R69" s="252"/>
      <c r="S69" s="253"/>
      <c r="T69" s="252"/>
    </row>
    <row r="70" spans="16:20" s="249" customFormat="1" ht="30" customHeight="1" x14ac:dyDescent="0.25">
      <c r="P70" s="252"/>
      <c r="Q70" s="252"/>
      <c r="R70" s="252"/>
      <c r="S70" s="253"/>
      <c r="T70" s="252"/>
    </row>
    <row r="71" spans="16:20" s="249" customFormat="1" ht="30" customHeight="1" x14ac:dyDescent="0.25">
      <c r="P71" s="252"/>
      <c r="Q71" s="252"/>
      <c r="R71" s="252"/>
      <c r="S71" s="253"/>
      <c r="T71" s="252"/>
    </row>
    <row r="72" spans="16:20" s="249" customFormat="1" ht="30" customHeight="1" x14ac:dyDescent="0.25">
      <c r="P72" s="252"/>
      <c r="Q72" s="252"/>
      <c r="R72" s="252"/>
      <c r="S72" s="253"/>
      <c r="T72" s="252"/>
    </row>
    <row r="73" spans="16:20" s="249" customFormat="1" ht="30" customHeight="1" x14ac:dyDescent="0.25">
      <c r="P73" s="252"/>
      <c r="Q73" s="252"/>
      <c r="R73" s="252"/>
      <c r="S73" s="253"/>
      <c r="T73" s="252"/>
    </row>
    <row r="74" spans="16:20" s="249" customFormat="1" ht="30" customHeight="1" x14ac:dyDescent="0.25">
      <c r="P74" s="252"/>
      <c r="Q74" s="252"/>
      <c r="R74" s="252"/>
      <c r="S74" s="253"/>
      <c r="T74" s="252"/>
    </row>
    <row r="75" spans="16:20" s="249" customFormat="1" ht="30" customHeight="1" x14ac:dyDescent="0.25">
      <c r="P75" s="252"/>
      <c r="Q75" s="252"/>
      <c r="R75" s="252"/>
      <c r="S75" s="253"/>
      <c r="T75" s="252"/>
    </row>
    <row r="76" spans="16:20" s="249" customFormat="1" ht="30" customHeight="1" x14ac:dyDescent="0.25">
      <c r="P76" s="252"/>
      <c r="Q76" s="252"/>
      <c r="R76" s="252"/>
      <c r="S76" s="253"/>
      <c r="T76" s="252"/>
    </row>
    <row r="77" spans="16:20" s="249" customFormat="1" ht="30" customHeight="1" x14ac:dyDescent="0.25">
      <c r="P77" s="252"/>
      <c r="Q77" s="252"/>
      <c r="R77" s="252"/>
      <c r="S77" s="253"/>
      <c r="T77" s="252"/>
    </row>
    <row r="78" spans="16:20" s="249" customFormat="1" ht="30" customHeight="1" x14ac:dyDescent="0.25">
      <c r="P78" s="252"/>
      <c r="Q78" s="252"/>
      <c r="R78" s="252"/>
      <c r="S78" s="253"/>
      <c r="T78" s="252"/>
    </row>
    <row r="79" spans="16:20" s="249" customFormat="1" ht="30" customHeight="1" x14ac:dyDescent="0.25">
      <c r="P79" s="252"/>
      <c r="Q79" s="252"/>
      <c r="R79" s="252"/>
      <c r="S79" s="253"/>
      <c r="T79" s="252"/>
    </row>
    <row r="80" spans="16:20" s="249" customFormat="1" ht="30" customHeight="1" x14ac:dyDescent="0.25">
      <c r="P80" s="252"/>
      <c r="Q80" s="252"/>
      <c r="R80" s="252"/>
      <c r="S80" s="254"/>
      <c r="T80" s="252"/>
    </row>
    <row r="81" spans="16:20" s="249" customFormat="1" ht="30" customHeight="1" x14ac:dyDescent="0.25">
      <c r="P81" s="252"/>
      <c r="Q81" s="252"/>
      <c r="R81" s="252"/>
      <c r="S81" s="253"/>
      <c r="T81" s="252"/>
    </row>
    <row r="82" spans="16:20" s="249" customFormat="1" ht="30" customHeight="1" x14ac:dyDescent="0.25">
      <c r="P82" s="252"/>
      <c r="Q82" s="252"/>
      <c r="R82" s="252"/>
      <c r="S82" s="253"/>
      <c r="T82" s="252"/>
    </row>
    <row r="83" spans="16:20" s="249" customFormat="1" ht="30" customHeight="1" x14ac:dyDescent="0.25">
      <c r="P83" s="252"/>
      <c r="Q83" s="252"/>
      <c r="R83" s="252"/>
      <c r="S83" s="253"/>
      <c r="T83" s="252"/>
    </row>
    <row r="84" spans="16:20" s="249" customFormat="1" ht="30" customHeight="1" x14ac:dyDescent="0.25">
      <c r="P84" s="252"/>
      <c r="Q84" s="252"/>
      <c r="R84" s="252"/>
      <c r="S84" s="253"/>
      <c r="T84" s="252"/>
    </row>
    <row r="85" spans="16:20" s="249" customFormat="1" ht="30" customHeight="1" x14ac:dyDescent="0.25">
      <c r="P85" s="252"/>
      <c r="Q85" s="252"/>
      <c r="R85" s="252"/>
      <c r="S85" s="253"/>
      <c r="T85" s="252"/>
    </row>
    <row r="86" spans="16:20" s="249" customFormat="1" ht="30" customHeight="1" x14ac:dyDescent="0.25">
      <c r="P86" s="252"/>
      <c r="Q86" s="252"/>
      <c r="R86" s="252"/>
      <c r="S86" s="253"/>
      <c r="T86" s="252"/>
    </row>
    <row r="87" spans="16:20" s="249" customFormat="1" ht="30" customHeight="1" x14ac:dyDescent="0.25">
      <c r="P87" s="252"/>
      <c r="Q87" s="252"/>
      <c r="R87" s="252"/>
      <c r="S87" s="253"/>
      <c r="T87" s="252"/>
    </row>
    <row r="88" spans="16:20" s="249" customFormat="1" ht="30" customHeight="1" x14ac:dyDescent="0.25">
      <c r="P88" s="252"/>
      <c r="Q88" s="252"/>
      <c r="R88" s="252"/>
      <c r="S88" s="253"/>
      <c r="T88" s="252"/>
    </row>
    <row r="89" spans="16:20" s="249" customFormat="1" ht="30" customHeight="1" x14ac:dyDescent="0.25">
      <c r="P89" s="252"/>
      <c r="Q89" s="252"/>
      <c r="R89" s="252"/>
      <c r="S89" s="253"/>
      <c r="T89" s="252"/>
    </row>
    <row r="90" spans="16:20" s="249" customFormat="1" ht="30" customHeight="1" x14ac:dyDescent="0.25">
      <c r="P90" s="252"/>
      <c r="Q90" s="252"/>
      <c r="R90" s="252"/>
      <c r="S90" s="253"/>
      <c r="T90" s="252"/>
    </row>
    <row r="91" spans="16:20" s="249" customFormat="1" ht="30" customHeight="1" x14ac:dyDescent="0.25">
      <c r="P91" s="252"/>
      <c r="Q91" s="252"/>
      <c r="R91" s="252"/>
      <c r="S91" s="253"/>
      <c r="T91" s="252"/>
    </row>
    <row r="92" spans="16:20" s="249" customFormat="1" ht="30" customHeight="1" x14ac:dyDescent="0.25">
      <c r="P92" s="252"/>
      <c r="Q92" s="252"/>
      <c r="R92" s="252"/>
      <c r="S92" s="253"/>
      <c r="T92" s="252"/>
    </row>
    <row r="93" spans="16:20" s="249" customFormat="1" ht="30" customHeight="1" x14ac:dyDescent="0.25">
      <c r="P93" s="252"/>
      <c r="Q93" s="252"/>
      <c r="R93" s="252"/>
      <c r="S93" s="253"/>
      <c r="T93" s="252"/>
    </row>
    <row r="94" spans="16:20" s="249" customFormat="1" ht="30" customHeight="1" x14ac:dyDescent="0.25">
      <c r="P94" s="252"/>
      <c r="Q94" s="252"/>
      <c r="R94" s="252"/>
      <c r="S94" s="253"/>
      <c r="T94" s="252"/>
    </row>
    <row r="95" spans="16:20" s="249" customFormat="1" ht="30" customHeight="1" x14ac:dyDescent="0.25">
      <c r="P95" s="252"/>
      <c r="Q95" s="252"/>
      <c r="R95" s="252"/>
      <c r="S95" s="253"/>
      <c r="T95" s="252"/>
    </row>
    <row r="96" spans="16:20" s="249" customFormat="1" ht="30" customHeight="1" x14ac:dyDescent="0.25">
      <c r="P96" s="252"/>
      <c r="Q96" s="252"/>
      <c r="R96" s="252"/>
      <c r="S96" s="253"/>
      <c r="T96" s="252"/>
    </row>
    <row r="97" spans="16:20" s="249" customFormat="1" ht="30" customHeight="1" x14ac:dyDescent="0.25">
      <c r="P97" s="252"/>
      <c r="Q97" s="252"/>
      <c r="R97" s="252"/>
      <c r="S97" s="253"/>
      <c r="T97" s="252"/>
    </row>
    <row r="98" spans="16:20" s="249" customFormat="1" ht="30" customHeight="1" x14ac:dyDescent="0.25">
      <c r="P98" s="252"/>
      <c r="Q98" s="252"/>
      <c r="R98" s="252"/>
      <c r="S98" s="253"/>
      <c r="T98" s="252"/>
    </row>
    <row r="99" spans="16:20" s="249" customFormat="1" ht="30" customHeight="1" x14ac:dyDescent="0.25">
      <c r="P99" s="252"/>
      <c r="Q99" s="252"/>
      <c r="R99" s="252"/>
      <c r="S99" s="253"/>
      <c r="T99" s="252"/>
    </row>
    <row r="100" spans="16:20" s="249" customFormat="1" ht="30" customHeight="1" x14ac:dyDescent="0.25">
      <c r="P100" s="252"/>
      <c r="Q100" s="252"/>
      <c r="R100" s="252"/>
      <c r="S100" s="253"/>
      <c r="T100" s="252"/>
    </row>
    <row r="101" spans="16:20" s="249" customFormat="1" ht="30" customHeight="1" x14ac:dyDescent="0.25">
      <c r="P101" s="252"/>
      <c r="Q101" s="252"/>
      <c r="R101" s="252"/>
      <c r="S101" s="253"/>
      <c r="T101" s="252"/>
    </row>
    <row r="102" spans="16:20" s="249" customFormat="1" ht="30" customHeight="1" x14ac:dyDescent="0.25">
      <c r="P102" s="252"/>
      <c r="Q102" s="252"/>
      <c r="R102" s="252"/>
      <c r="S102" s="253"/>
      <c r="T102" s="252"/>
    </row>
    <row r="103" spans="16:20" s="249" customFormat="1" ht="30" customHeight="1" x14ac:dyDescent="0.25">
      <c r="P103" s="252"/>
      <c r="Q103" s="252"/>
      <c r="R103" s="252"/>
      <c r="S103" s="253"/>
      <c r="T103" s="252"/>
    </row>
    <row r="104" spans="16:20" s="249" customFormat="1" ht="30" customHeight="1" x14ac:dyDescent="0.25">
      <c r="P104" s="252"/>
      <c r="Q104" s="252"/>
      <c r="R104" s="252"/>
      <c r="S104" s="253"/>
      <c r="T104" s="252"/>
    </row>
    <row r="105" spans="16:20" s="249" customFormat="1" ht="30" customHeight="1" x14ac:dyDescent="0.25">
      <c r="P105" s="252"/>
      <c r="Q105" s="252"/>
      <c r="R105" s="252"/>
      <c r="S105" s="253"/>
      <c r="T105" s="252"/>
    </row>
    <row r="106" spans="16:20" s="249" customFormat="1" ht="30" customHeight="1" x14ac:dyDescent="0.25">
      <c r="P106" s="252"/>
      <c r="Q106" s="252"/>
      <c r="R106" s="252"/>
      <c r="S106" s="253"/>
      <c r="T106" s="252"/>
    </row>
    <row r="107" spans="16:20" s="249" customFormat="1" ht="30" customHeight="1" x14ac:dyDescent="0.25">
      <c r="P107" s="252"/>
      <c r="Q107" s="252"/>
      <c r="R107" s="252"/>
      <c r="S107" s="253"/>
      <c r="T107" s="252"/>
    </row>
    <row r="108" spans="16:20" s="249" customFormat="1" ht="30" customHeight="1" x14ac:dyDescent="0.25">
      <c r="P108" s="252"/>
      <c r="Q108" s="252"/>
      <c r="R108" s="252"/>
      <c r="S108" s="253"/>
      <c r="T108" s="252"/>
    </row>
    <row r="109" spans="16:20" s="249" customFormat="1" ht="30" customHeight="1" x14ac:dyDescent="0.25">
      <c r="P109" s="252"/>
      <c r="Q109" s="252"/>
      <c r="R109" s="252"/>
      <c r="S109" s="253"/>
      <c r="T109" s="252"/>
    </row>
    <row r="110" spans="16:20" s="249" customFormat="1" ht="30" customHeight="1" x14ac:dyDescent="0.25">
      <c r="P110" s="252"/>
      <c r="Q110" s="252"/>
      <c r="R110" s="252"/>
      <c r="S110" s="253"/>
      <c r="T110" s="252"/>
    </row>
    <row r="111" spans="16:20" s="249" customFormat="1" ht="30" customHeight="1" x14ac:dyDescent="0.25">
      <c r="P111" s="252"/>
      <c r="Q111" s="252"/>
      <c r="R111" s="252"/>
      <c r="S111" s="253"/>
      <c r="T111" s="252"/>
    </row>
    <row r="112" spans="16:20" s="249" customFormat="1" ht="30" customHeight="1" x14ac:dyDescent="0.25">
      <c r="P112" s="252"/>
      <c r="Q112" s="252"/>
      <c r="R112" s="252"/>
      <c r="S112" s="253"/>
      <c r="T112" s="252"/>
    </row>
    <row r="113" spans="16:20" s="249" customFormat="1" ht="30" customHeight="1" x14ac:dyDescent="0.25">
      <c r="P113" s="252"/>
      <c r="Q113" s="252"/>
      <c r="R113" s="252"/>
      <c r="S113" s="253"/>
      <c r="T113" s="252"/>
    </row>
    <row r="114" spans="16:20" s="249" customFormat="1" ht="30" customHeight="1" x14ac:dyDescent="0.25">
      <c r="P114" s="252"/>
      <c r="Q114" s="252"/>
      <c r="R114" s="252"/>
      <c r="S114" s="253"/>
      <c r="T114" s="252"/>
    </row>
    <row r="115" spans="16:20" s="249" customFormat="1" ht="30" customHeight="1" x14ac:dyDescent="0.25">
      <c r="P115" s="252"/>
      <c r="Q115" s="252"/>
      <c r="R115" s="252"/>
      <c r="S115" s="253"/>
      <c r="T115" s="252"/>
    </row>
    <row r="116" spans="16:20" s="249" customFormat="1" ht="30" customHeight="1" x14ac:dyDescent="0.25">
      <c r="P116" s="252"/>
      <c r="Q116" s="252"/>
      <c r="R116" s="252"/>
      <c r="S116" s="253"/>
      <c r="T116" s="252"/>
    </row>
    <row r="117" spans="16:20" s="249" customFormat="1" ht="30" customHeight="1" x14ac:dyDescent="0.25">
      <c r="P117" s="252"/>
      <c r="Q117" s="252"/>
      <c r="R117" s="252"/>
      <c r="S117" s="253"/>
      <c r="T117" s="252"/>
    </row>
    <row r="118" spans="16:20" s="249" customFormat="1" ht="30" customHeight="1" x14ac:dyDescent="0.25">
      <c r="P118" s="252"/>
      <c r="Q118" s="252"/>
      <c r="R118" s="252"/>
      <c r="S118" s="253"/>
      <c r="T118" s="252"/>
    </row>
    <row r="119" spans="16:20" s="249" customFormat="1" ht="30" customHeight="1" x14ac:dyDescent="0.25">
      <c r="P119" s="252"/>
      <c r="Q119" s="252"/>
      <c r="R119" s="252"/>
      <c r="S119" s="253"/>
      <c r="T119" s="252"/>
    </row>
    <row r="120" spans="16:20" s="249" customFormat="1" ht="30" customHeight="1" x14ac:dyDescent="0.25">
      <c r="P120" s="252"/>
      <c r="Q120" s="252"/>
      <c r="R120" s="252"/>
      <c r="S120" s="253"/>
      <c r="T120" s="252"/>
    </row>
    <row r="121" spans="16:20" s="249" customFormat="1" ht="30" customHeight="1" x14ac:dyDescent="0.25">
      <c r="P121" s="252"/>
      <c r="Q121" s="252"/>
      <c r="R121" s="252"/>
      <c r="S121" s="253"/>
      <c r="T121" s="252"/>
    </row>
    <row r="122" spans="16:20" s="249" customFormat="1" ht="30" customHeight="1" x14ac:dyDescent="0.25">
      <c r="P122" s="252"/>
      <c r="Q122" s="252"/>
      <c r="R122" s="252"/>
      <c r="S122" s="253"/>
      <c r="T122" s="252"/>
    </row>
    <row r="123" spans="16:20" s="249" customFormat="1" ht="30" customHeight="1" x14ac:dyDescent="0.25">
      <c r="P123" s="252"/>
      <c r="Q123" s="252"/>
      <c r="R123" s="252"/>
      <c r="S123" s="253"/>
      <c r="T123" s="252"/>
    </row>
    <row r="124" spans="16:20" s="249" customFormat="1" ht="30" customHeight="1" x14ac:dyDescent="0.25">
      <c r="P124" s="252"/>
      <c r="Q124" s="252"/>
      <c r="R124" s="252"/>
      <c r="S124" s="253"/>
      <c r="T124" s="252"/>
    </row>
    <row r="125" spans="16:20" s="249" customFormat="1" ht="30" customHeight="1" x14ac:dyDescent="0.25">
      <c r="P125" s="252"/>
      <c r="Q125" s="252"/>
      <c r="R125" s="252"/>
      <c r="S125" s="253"/>
      <c r="T125" s="252"/>
    </row>
    <row r="126" spans="16:20" s="249" customFormat="1" ht="30" customHeight="1" x14ac:dyDescent="0.25">
      <c r="P126" s="252"/>
      <c r="Q126" s="252"/>
      <c r="R126" s="252"/>
      <c r="S126" s="253"/>
      <c r="T126" s="252"/>
    </row>
    <row r="127" spans="16:20" s="249" customFormat="1" ht="30" customHeight="1" x14ac:dyDescent="0.25">
      <c r="P127" s="252"/>
      <c r="Q127" s="252"/>
      <c r="R127" s="252"/>
      <c r="S127" s="253"/>
      <c r="T127" s="252"/>
    </row>
    <row r="128" spans="16:20" s="249" customFormat="1" ht="30" customHeight="1" x14ac:dyDescent="0.25">
      <c r="P128" s="252"/>
      <c r="Q128" s="252"/>
      <c r="R128" s="252"/>
      <c r="S128" s="253"/>
      <c r="T128" s="252"/>
    </row>
    <row r="129" spans="16:20" s="249" customFormat="1" ht="30" customHeight="1" x14ac:dyDescent="0.25">
      <c r="P129" s="252"/>
      <c r="Q129" s="252"/>
      <c r="R129" s="252"/>
      <c r="S129" s="253"/>
      <c r="T129" s="252"/>
    </row>
    <row r="130" spans="16:20" s="249" customFormat="1" ht="30" customHeight="1" x14ac:dyDescent="0.25">
      <c r="P130" s="252"/>
      <c r="Q130" s="252"/>
      <c r="R130" s="252"/>
      <c r="S130" s="253"/>
      <c r="T130" s="252"/>
    </row>
    <row r="131" spans="16:20" s="249" customFormat="1" ht="30" customHeight="1" x14ac:dyDescent="0.25">
      <c r="P131" s="252"/>
      <c r="Q131" s="252"/>
      <c r="R131" s="252"/>
      <c r="S131" s="253"/>
      <c r="T131" s="252"/>
    </row>
    <row r="132" spans="16:20" s="249" customFormat="1" ht="30" customHeight="1" x14ac:dyDescent="0.25">
      <c r="P132" s="252"/>
      <c r="Q132" s="252"/>
      <c r="R132" s="252"/>
      <c r="S132" s="253"/>
      <c r="T132" s="252"/>
    </row>
    <row r="133" spans="16:20" s="249" customFormat="1" ht="30" customHeight="1" x14ac:dyDescent="0.25">
      <c r="P133" s="252"/>
      <c r="Q133" s="252"/>
      <c r="R133" s="252"/>
      <c r="S133" s="253"/>
      <c r="T133" s="252"/>
    </row>
    <row r="134" spans="16:20" s="249" customFormat="1" ht="30" customHeight="1" x14ac:dyDescent="0.25">
      <c r="P134" s="252"/>
      <c r="Q134" s="252"/>
      <c r="R134" s="252"/>
      <c r="S134" s="253"/>
      <c r="T134" s="252"/>
    </row>
    <row r="135" spans="16:20" s="249" customFormat="1" ht="30" customHeight="1" x14ac:dyDescent="0.25">
      <c r="P135" s="252"/>
      <c r="Q135" s="252"/>
      <c r="R135" s="252"/>
      <c r="S135" s="253"/>
      <c r="T135" s="252"/>
    </row>
    <row r="136" spans="16:20" s="249" customFormat="1" ht="30" customHeight="1" x14ac:dyDescent="0.25">
      <c r="P136" s="252"/>
      <c r="Q136" s="252"/>
      <c r="R136" s="252"/>
      <c r="S136" s="253"/>
      <c r="T136" s="252"/>
    </row>
    <row r="137" spans="16:20" s="249" customFormat="1" ht="30" customHeight="1" x14ac:dyDescent="0.25">
      <c r="P137" s="252"/>
      <c r="Q137" s="252"/>
      <c r="R137" s="252"/>
      <c r="S137" s="253"/>
      <c r="T137" s="252"/>
    </row>
    <row r="138" spans="16:20" s="249" customFormat="1" ht="30" customHeight="1" x14ac:dyDescent="0.25">
      <c r="P138" s="252"/>
      <c r="Q138" s="252"/>
      <c r="R138" s="252"/>
      <c r="S138" s="253"/>
      <c r="T138" s="252"/>
    </row>
    <row r="139" spans="16:20" s="249" customFormat="1" ht="30" customHeight="1" x14ac:dyDescent="0.25">
      <c r="P139" s="252"/>
      <c r="Q139" s="252"/>
      <c r="R139" s="252"/>
      <c r="S139" s="253"/>
      <c r="T139" s="252"/>
    </row>
    <row r="140" spans="16:20" s="249" customFormat="1" ht="30" customHeight="1" x14ac:dyDescent="0.25">
      <c r="P140" s="252"/>
      <c r="Q140" s="252"/>
      <c r="R140" s="252"/>
      <c r="S140" s="253"/>
      <c r="T140" s="252"/>
    </row>
    <row r="141" spans="16:20" s="249" customFormat="1" ht="30" customHeight="1" x14ac:dyDescent="0.25">
      <c r="P141" s="252"/>
      <c r="Q141" s="252"/>
      <c r="R141" s="252"/>
      <c r="S141" s="253"/>
      <c r="T141" s="252"/>
    </row>
    <row r="142" spans="16:20" s="249" customFormat="1" ht="30" customHeight="1" x14ac:dyDescent="0.25">
      <c r="P142" s="252"/>
      <c r="Q142" s="252"/>
      <c r="R142" s="252"/>
      <c r="S142" s="253"/>
      <c r="T142" s="252"/>
    </row>
    <row r="143" spans="16:20" s="249" customFormat="1" ht="30" customHeight="1" x14ac:dyDescent="0.25">
      <c r="P143" s="252"/>
      <c r="Q143" s="252"/>
      <c r="R143" s="252"/>
      <c r="S143" s="253"/>
      <c r="T143" s="252"/>
    </row>
    <row r="144" spans="16:20" s="249" customFormat="1" ht="30" customHeight="1" x14ac:dyDescent="0.25">
      <c r="P144" s="252"/>
      <c r="Q144" s="252"/>
      <c r="R144" s="252"/>
      <c r="S144" s="253"/>
      <c r="T144" s="252"/>
    </row>
    <row r="145" spans="16:20" s="249" customFormat="1" ht="30" customHeight="1" x14ac:dyDescent="0.25">
      <c r="P145" s="252"/>
      <c r="Q145" s="252"/>
      <c r="R145" s="252"/>
      <c r="S145" s="253"/>
      <c r="T145" s="252"/>
    </row>
    <row r="146" spans="16:20" s="249" customFormat="1" ht="30" customHeight="1" x14ac:dyDescent="0.25">
      <c r="P146" s="252"/>
      <c r="Q146" s="252"/>
      <c r="R146" s="252"/>
      <c r="S146" s="253"/>
      <c r="T146" s="252"/>
    </row>
    <row r="147" spans="16:20" s="249" customFormat="1" ht="30" customHeight="1" x14ac:dyDescent="0.25">
      <c r="P147" s="252"/>
      <c r="Q147" s="252"/>
      <c r="R147" s="252"/>
      <c r="S147" s="253"/>
      <c r="T147" s="252"/>
    </row>
    <row r="148" spans="16:20" s="249" customFormat="1" ht="30" customHeight="1" x14ac:dyDescent="0.25">
      <c r="P148" s="252"/>
      <c r="Q148" s="252"/>
      <c r="R148" s="252"/>
      <c r="S148" s="253"/>
      <c r="T148" s="252"/>
    </row>
    <row r="149" spans="16:20" s="249" customFormat="1" ht="30" customHeight="1" x14ac:dyDescent="0.25">
      <c r="P149" s="252"/>
      <c r="Q149" s="252"/>
      <c r="R149" s="252"/>
      <c r="S149" s="253"/>
      <c r="T149" s="252"/>
    </row>
    <row r="150" spans="16:20" s="249" customFormat="1" ht="30" customHeight="1" x14ac:dyDescent="0.25">
      <c r="P150" s="252"/>
      <c r="Q150" s="252"/>
      <c r="R150" s="252"/>
      <c r="S150" s="255"/>
      <c r="T150" s="252"/>
    </row>
    <row r="151" spans="16:20" s="249" customFormat="1" ht="30" customHeight="1" x14ac:dyDescent="0.25">
      <c r="P151" s="252"/>
      <c r="Q151" s="252"/>
      <c r="R151" s="252"/>
      <c r="S151" s="255"/>
      <c r="T151" s="252"/>
    </row>
    <row r="152" spans="16:20" s="249" customFormat="1" ht="30" customHeight="1" x14ac:dyDescent="0.25">
      <c r="P152" s="252"/>
      <c r="Q152" s="252"/>
      <c r="R152" s="252"/>
      <c r="S152" s="255"/>
      <c r="T152" s="252"/>
    </row>
    <row r="153" spans="16:20" ht="30" customHeight="1" x14ac:dyDescent="0.2">
      <c r="S153" s="256"/>
    </row>
    <row r="154" spans="16:20" ht="30" customHeight="1" x14ac:dyDescent="0.2">
      <c r="S154" s="256"/>
    </row>
    <row r="155" spans="16:20" ht="30" customHeight="1" x14ac:dyDescent="0.2">
      <c r="S155" s="256"/>
    </row>
    <row r="156" spans="16:20" ht="30" customHeight="1" x14ac:dyDescent="0.2">
      <c r="S156" s="256"/>
    </row>
    <row r="157" spans="16:20" ht="30" customHeight="1" x14ac:dyDescent="0.2">
      <c r="S157" s="256"/>
    </row>
    <row r="158" spans="16:20" ht="30" customHeight="1" x14ac:dyDescent="0.2">
      <c r="S158" s="256"/>
    </row>
    <row r="159" spans="16:20" ht="30" customHeight="1" x14ac:dyDescent="0.2">
      <c r="S159" s="256"/>
    </row>
    <row r="160" spans="16:20" ht="30" customHeight="1" x14ac:dyDescent="0.2">
      <c r="S160" s="256"/>
    </row>
  </sheetData>
  <mergeCells count="70">
    <mergeCell ref="M22:O23"/>
    <mergeCell ref="A24:A25"/>
    <mergeCell ref="D24:D25"/>
    <mergeCell ref="F24:F25"/>
    <mergeCell ref="H24:H25"/>
    <mergeCell ref="J24:J25"/>
    <mergeCell ref="L24:L25"/>
    <mergeCell ref="M24:O25"/>
    <mergeCell ref="A22:A23"/>
    <mergeCell ref="D22:D23"/>
    <mergeCell ref="F22:F23"/>
    <mergeCell ref="H22:H23"/>
    <mergeCell ref="J22:J23"/>
    <mergeCell ref="L22:L23"/>
    <mergeCell ref="M18:O19"/>
    <mergeCell ref="A20:A21"/>
    <mergeCell ref="D20:D21"/>
    <mergeCell ref="F20:F21"/>
    <mergeCell ref="H20:H21"/>
    <mergeCell ref="J20:J21"/>
    <mergeCell ref="L20:L21"/>
    <mergeCell ref="M20:O21"/>
    <mergeCell ref="A18:A19"/>
    <mergeCell ref="D18:D19"/>
    <mergeCell ref="F18:F19"/>
    <mergeCell ref="H18:H19"/>
    <mergeCell ref="J18:J19"/>
    <mergeCell ref="L18:L19"/>
    <mergeCell ref="M14:O15"/>
    <mergeCell ref="A16:A17"/>
    <mergeCell ref="D16:D17"/>
    <mergeCell ref="F16:F17"/>
    <mergeCell ref="H16:H17"/>
    <mergeCell ref="J16:J17"/>
    <mergeCell ref="L16:L17"/>
    <mergeCell ref="M16:O17"/>
    <mergeCell ref="A14:A15"/>
    <mergeCell ref="D14:D15"/>
    <mergeCell ref="F14:F15"/>
    <mergeCell ref="H14:H15"/>
    <mergeCell ref="J14:J15"/>
    <mergeCell ref="L14:L15"/>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C6:O6"/>
    <mergeCell ref="A8:A9"/>
    <mergeCell ref="B8:B9"/>
    <mergeCell ref="C8:L8"/>
    <mergeCell ref="M8:O9"/>
    <mergeCell ref="A1:A4"/>
    <mergeCell ref="B1:M1"/>
    <mergeCell ref="N1:O1"/>
    <mergeCell ref="B2:M2"/>
    <mergeCell ref="N2:O2"/>
    <mergeCell ref="B3:M3"/>
    <mergeCell ref="N3:O3"/>
    <mergeCell ref="B4:M4"/>
    <mergeCell ref="N4:O4"/>
  </mergeCells>
  <conditionalFormatting sqref="D10:D25">
    <cfRule type="cellIs" dxfId="86" priority="10" stopIfTrue="1" operator="equal">
      <formula>"0"</formula>
    </cfRule>
  </conditionalFormatting>
  <conditionalFormatting sqref="F10:F11 H10:H11 J10:J11">
    <cfRule type="cellIs" dxfId="85" priority="44" stopIfTrue="1" operator="greaterThanOrEqual">
      <formula>$S$1</formula>
    </cfRule>
    <cfRule type="cellIs" dxfId="84" priority="45" stopIfTrue="1" operator="lessThanOrEqual">
      <formula>$S$4</formula>
    </cfRule>
    <cfRule type="cellIs" dxfId="83" priority="46" stopIfTrue="1" operator="between">
      <formula>$S$2</formula>
      <formula>$S$3</formula>
    </cfRule>
  </conditionalFormatting>
  <conditionalFormatting sqref="F10:F25">
    <cfRule type="cellIs" dxfId="82" priority="41" stopIfTrue="1" operator="equal">
      <formula>"0"</formula>
    </cfRule>
  </conditionalFormatting>
  <conditionalFormatting sqref="H10:H25">
    <cfRule type="cellIs" dxfId="80" priority="9" stopIfTrue="1" operator="equal">
      <formula>"0"</formula>
    </cfRule>
  </conditionalFormatting>
  <conditionalFormatting sqref="J10:J25">
    <cfRule type="cellIs" dxfId="79" priority="8" stopIfTrue="1" operator="equal">
      <formula>"0"</formula>
    </cfRule>
  </conditionalFormatting>
  <conditionalFormatting sqref="L10:L15">
    <cfRule type="cellIs" dxfId="78" priority="2" stopIfTrue="1" operator="greaterThanOrEqual">
      <formula>$S$1</formula>
    </cfRule>
    <cfRule type="cellIs" dxfId="77" priority="3" stopIfTrue="1" operator="lessThanOrEqual">
      <formula>$S$4</formula>
    </cfRule>
    <cfRule type="cellIs" dxfId="76" priority="4" stopIfTrue="1" operator="between">
      <formula>$S$2</formula>
      <formula>$S$3</formula>
    </cfRule>
  </conditionalFormatting>
  <conditionalFormatting sqref="L10:L25">
    <cfRule type="cellIs" dxfId="75" priority="1" stopIfTrue="1" operator="equal">
      <formula>"0"</formula>
    </cfRule>
  </conditionalFormatting>
  <conditionalFormatting sqref="L16:L25">
    <cfRule type="cellIs" dxfId="74" priority="5" stopIfTrue="1" operator="greaterThanOrEqual">
      <formula>$S$2</formula>
    </cfRule>
    <cfRule type="cellIs" dxfId="73" priority="6" stopIfTrue="1" operator="lessThanOrEqual">
      <formula>$S$5</formula>
    </cfRule>
    <cfRule type="cellIs" dxfId="72" priority="7" stopIfTrue="1" operator="between">
      <formula>$S$3</formula>
      <formula>$S$4</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48" stopIfTrue="1" operator="lessThanOrEqual" id="{00292EF9-6F52-490C-B7DE-3B713987D520}">
            <xm:f>'C:\Users\carlosc\AppData\Roaming\Microsoft\Excel\[EVIDENCIAS DILIGENCIAMIENTO ATC SJREPOINT 1° TRIM (version 1).xlsb]1_RegistroOportunidad'!#REF!</xm:f>
            <x14:dxf>
              <fill>
                <patternFill>
                  <bgColor rgb="FFFF0000"/>
                </patternFill>
              </fill>
            </x14:dxf>
          </x14:cfRule>
          <x14:cfRule type="cellIs" priority="49" stopIfTrue="1" operator="between" id="{5A531A47-B04C-4D9A-A3AA-8F50F58A1A98}">
            <xm:f>'C:\Users\carlosc\AppData\Roaming\Microsoft\Excel\[EVIDENCIAS DILIGENCIAMIENTO ATC SJREPOINT 1° TRIM (version 1).xlsb]1_RegistroOportunidad'!#REF!</xm:f>
            <xm:f>'C:\Users\carlosc\AppData\Roaming\Microsoft\Excel\[EVIDENCIAS DILIGENCIAMIENTO ATC SJREPOINT 1° TRIM (version 1).xlsb]1_RegistroOportunidad'!#REF!</xm:f>
            <x14:dxf>
              <fill>
                <patternFill>
                  <bgColor rgb="FFFFFF00"/>
                </patternFill>
              </fill>
            </x14:dxf>
          </x14:cfRule>
          <xm:sqref>D10:D25 F12:F25 H24:H25 J24:J25</xm:sqref>
        </x14:conditionalFormatting>
        <x14:conditionalFormatting xmlns:xm="http://schemas.microsoft.com/office/excel/2006/main">
          <x14:cfRule type="cellIs" priority="47" stopIfTrue="1" operator="greaterThanOrEqual" id="{0358CBC5-58CE-4400-B633-069603B697B3}">
            <xm:f>'C:\Users\carlosc\AppData\Roaming\Microsoft\Excel\[EVIDENCIAS DILIGENCIAMIENTO ATC SJREPOINT 1° TRIM (version 1).xlsb]1_RegistroOportunidad'!#REF!</xm:f>
            <x14:dxf>
              <fill>
                <patternFill>
                  <bgColor rgb="FF00FF00"/>
                </patternFill>
              </fill>
            </x14:dxf>
          </x14:cfRule>
          <xm:sqref>F12:F25 D10:D25 H24:H25 J24:J25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DC178"/>
  <sheetViews>
    <sheetView zoomScaleNormal="100" workbookViewId="0">
      <selection activeCell="C69" sqref="C69:P69"/>
    </sheetView>
  </sheetViews>
  <sheetFormatPr baseColWidth="10" defaultRowHeight="12.75" x14ac:dyDescent="0.2"/>
  <cols>
    <col min="1" max="1" width="1.5703125" style="78" customWidth="1"/>
    <col min="2" max="2" width="30" style="78" customWidth="1"/>
    <col min="3" max="3" width="16.85546875" style="78" customWidth="1"/>
    <col min="4" max="4" width="5" style="78" bestFit="1" customWidth="1"/>
    <col min="5" max="5" width="4.7109375" style="78" bestFit="1" customWidth="1"/>
    <col min="6" max="6" width="9.5703125" style="78" bestFit="1" customWidth="1"/>
    <col min="7" max="7" width="5.42578125" style="78" bestFit="1" customWidth="1"/>
    <col min="8" max="8" width="5.140625" style="78" bestFit="1" customWidth="1"/>
    <col min="9" max="9" width="9.5703125" style="78" bestFit="1" customWidth="1"/>
    <col min="10" max="10" width="4.140625" style="78" bestFit="1" customWidth="1"/>
    <col min="11" max="11" width="6.42578125" style="78" bestFit="1" customWidth="1"/>
    <col min="12" max="12" width="9.5703125" style="78" bestFit="1" customWidth="1"/>
    <col min="13" max="13" width="8.42578125" style="78" customWidth="1"/>
    <col min="14" max="14" width="6.42578125" style="78" customWidth="1"/>
    <col min="15" max="15" width="11" style="78" customWidth="1"/>
    <col min="16" max="16" width="12.140625" style="78" customWidth="1"/>
    <col min="17" max="21" width="10.7109375" style="78" customWidth="1"/>
    <col min="22" max="22" width="10.7109375" style="79" hidden="1" customWidth="1"/>
    <col min="23" max="42" width="10.7109375" style="78" customWidth="1"/>
    <col min="43" max="48" width="3" style="78" bestFit="1" customWidth="1"/>
    <col min="49" max="57" width="2" style="78" bestFit="1" customWidth="1"/>
    <col min="58" max="76" width="3" style="78" bestFit="1" customWidth="1"/>
    <col min="77" max="77" width="1.85546875" style="78" customWidth="1"/>
    <col min="78" max="85" width="2" style="78" bestFit="1" customWidth="1"/>
    <col min="86" max="107" width="3" style="78" bestFit="1" customWidth="1"/>
    <col min="108" max="16384" width="11.42578125" style="78"/>
  </cols>
  <sheetData>
    <row r="1" spans="1:30" ht="6" customHeight="1" thickBot="1" x14ac:dyDescent="0.25">
      <c r="A1" s="77"/>
      <c r="B1" s="77"/>
      <c r="C1" s="77"/>
      <c r="D1" s="77"/>
      <c r="E1" s="77"/>
      <c r="F1" s="77"/>
      <c r="G1" s="77"/>
      <c r="H1" s="77"/>
      <c r="I1" s="77"/>
      <c r="J1" s="77"/>
      <c r="K1" s="77"/>
      <c r="L1" s="77"/>
      <c r="M1" s="77"/>
      <c r="N1" s="77"/>
      <c r="O1" s="77"/>
      <c r="P1" s="77"/>
      <c r="Q1" s="77"/>
    </row>
    <row r="2" spans="1:30" ht="16.5" customHeight="1" x14ac:dyDescent="0.2">
      <c r="A2" s="77"/>
      <c r="B2" s="688"/>
      <c r="C2" s="691" t="s">
        <v>0</v>
      </c>
      <c r="D2" s="692"/>
      <c r="E2" s="692"/>
      <c r="F2" s="692"/>
      <c r="G2" s="692"/>
      <c r="H2" s="692"/>
      <c r="I2" s="692"/>
      <c r="J2" s="692"/>
      <c r="K2" s="692"/>
      <c r="L2" s="692"/>
      <c r="M2" s="693"/>
      <c r="N2" s="694" t="s">
        <v>1</v>
      </c>
      <c r="O2" s="695"/>
      <c r="P2" s="696"/>
      <c r="Q2" s="77"/>
      <c r="V2" s="80">
        <v>0.9</v>
      </c>
    </row>
    <row r="3" spans="1:30" ht="15.75" customHeight="1" x14ac:dyDescent="0.2">
      <c r="A3" s="77"/>
      <c r="B3" s="689"/>
      <c r="C3" s="697" t="s">
        <v>2</v>
      </c>
      <c r="D3" s="698"/>
      <c r="E3" s="698"/>
      <c r="F3" s="698"/>
      <c r="G3" s="698"/>
      <c r="H3" s="698"/>
      <c r="I3" s="698"/>
      <c r="J3" s="698"/>
      <c r="K3" s="698"/>
      <c r="L3" s="698"/>
      <c r="M3" s="699"/>
      <c r="N3" s="700" t="s">
        <v>3</v>
      </c>
      <c r="O3" s="701"/>
      <c r="P3" s="702"/>
      <c r="Q3" s="77"/>
      <c r="V3" s="80">
        <v>0.89998999999999996</v>
      </c>
    </row>
    <row r="4" spans="1:30" ht="15.75" customHeight="1" x14ac:dyDescent="0.2">
      <c r="A4" s="77"/>
      <c r="B4" s="689"/>
      <c r="C4" s="697" t="s">
        <v>4</v>
      </c>
      <c r="D4" s="698"/>
      <c r="E4" s="698"/>
      <c r="F4" s="698"/>
      <c r="G4" s="698"/>
      <c r="H4" s="698"/>
      <c r="I4" s="698"/>
      <c r="J4" s="698"/>
      <c r="K4" s="698"/>
      <c r="L4" s="698"/>
      <c r="M4" s="699"/>
      <c r="N4" s="700" t="s">
        <v>5</v>
      </c>
      <c r="O4" s="701"/>
      <c r="P4" s="702"/>
      <c r="Q4" s="77"/>
      <c r="V4" s="80">
        <v>0.75</v>
      </c>
    </row>
    <row r="5" spans="1:30" ht="16.5" customHeight="1" thickBot="1" x14ac:dyDescent="0.25">
      <c r="A5" s="77"/>
      <c r="B5" s="690"/>
      <c r="C5" s="703" t="s">
        <v>6</v>
      </c>
      <c r="D5" s="704"/>
      <c r="E5" s="704"/>
      <c r="F5" s="704"/>
      <c r="G5" s="704"/>
      <c r="H5" s="704"/>
      <c r="I5" s="704"/>
      <c r="J5" s="704"/>
      <c r="K5" s="704"/>
      <c r="L5" s="704"/>
      <c r="M5" s="705"/>
      <c r="N5" s="706" t="s">
        <v>155</v>
      </c>
      <c r="O5" s="707"/>
      <c r="P5" s="708"/>
      <c r="Q5" s="77"/>
      <c r="V5" s="80">
        <v>0.74999000000000005</v>
      </c>
    </row>
    <row r="6" spans="1:30" ht="4.5" customHeight="1" thickBot="1" x14ac:dyDescent="0.25">
      <c r="A6" s="77"/>
      <c r="B6" s="77"/>
      <c r="C6" s="77"/>
      <c r="D6" s="77"/>
      <c r="E6" s="77"/>
      <c r="F6" s="77"/>
      <c r="G6" s="77"/>
      <c r="H6" s="77"/>
      <c r="I6" s="77"/>
      <c r="J6" s="77"/>
      <c r="K6" s="77"/>
      <c r="L6" s="77"/>
      <c r="M6" s="77"/>
      <c r="N6" s="77"/>
      <c r="O6" s="77"/>
      <c r="P6" s="77"/>
      <c r="Q6" s="77"/>
      <c r="V6" s="80"/>
    </row>
    <row r="7" spans="1:30" x14ac:dyDescent="0.2">
      <c r="A7" s="81"/>
      <c r="B7" s="709" t="s">
        <v>8</v>
      </c>
      <c r="C7" s="710"/>
      <c r="D7" s="710"/>
      <c r="E7" s="710"/>
      <c r="F7" s="710"/>
      <c r="G7" s="710"/>
      <c r="H7" s="710"/>
      <c r="I7" s="710"/>
      <c r="J7" s="710"/>
      <c r="K7" s="710"/>
      <c r="L7" s="710"/>
      <c r="M7" s="710"/>
      <c r="N7" s="710"/>
      <c r="O7" s="710"/>
      <c r="P7" s="711"/>
      <c r="Q7" s="81"/>
      <c r="R7" s="82"/>
      <c r="S7" s="82"/>
      <c r="T7" s="82"/>
      <c r="V7" s="80"/>
    </row>
    <row r="8" spans="1:30" ht="13.5" thickBot="1" x14ac:dyDescent="0.25">
      <c r="A8" s="81"/>
      <c r="B8" s="712"/>
      <c r="C8" s="713"/>
      <c r="D8" s="713"/>
      <c r="E8" s="713"/>
      <c r="F8" s="713"/>
      <c r="G8" s="713"/>
      <c r="H8" s="713"/>
      <c r="I8" s="713"/>
      <c r="J8" s="713"/>
      <c r="K8" s="713"/>
      <c r="L8" s="713"/>
      <c r="M8" s="713"/>
      <c r="N8" s="713"/>
      <c r="O8" s="713"/>
      <c r="P8" s="714"/>
      <c r="Q8" s="81"/>
      <c r="R8" s="82"/>
      <c r="S8" s="82"/>
      <c r="T8" s="82"/>
    </row>
    <row r="9" spans="1:30" ht="3.75" customHeight="1" thickBot="1" x14ac:dyDescent="0.25">
      <c r="A9" s="81"/>
      <c r="B9" s="715"/>
      <c r="C9" s="715"/>
      <c r="D9" s="715"/>
      <c r="E9" s="715"/>
      <c r="F9" s="715"/>
      <c r="G9" s="715"/>
      <c r="H9" s="715"/>
      <c r="I9" s="715"/>
      <c r="J9" s="715"/>
      <c r="K9" s="715"/>
      <c r="L9" s="715"/>
      <c r="M9" s="715"/>
      <c r="N9" s="715"/>
      <c r="O9" s="715"/>
      <c r="P9" s="715"/>
      <c r="Q9" s="81"/>
      <c r="R9" s="82"/>
      <c r="S9" s="82"/>
      <c r="T9" s="82"/>
    </row>
    <row r="10" spans="1:30" ht="26.25" customHeight="1" thickBot="1" x14ac:dyDescent="0.25">
      <c r="A10" s="81"/>
      <c r="B10" s="169" t="s">
        <v>9</v>
      </c>
      <c r="C10" s="716">
        <v>2025</v>
      </c>
      <c r="D10" s="717"/>
      <c r="E10" s="717"/>
      <c r="F10" s="717"/>
      <c r="G10" s="717"/>
      <c r="H10" s="717"/>
      <c r="I10" s="718"/>
      <c r="J10" s="719" t="s">
        <v>10</v>
      </c>
      <c r="K10" s="720"/>
      <c r="L10" s="720"/>
      <c r="M10" s="720"/>
      <c r="N10" s="721" t="s">
        <v>107</v>
      </c>
      <c r="O10" s="722"/>
      <c r="P10" s="723"/>
      <c r="Q10" s="81"/>
      <c r="R10" s="82"/>
      <c r="S10" s="82"/>
      <c r="T10" s="82"/>
    </row>
    <row r="11" spans="1:30" ht="4.5" customHeight="1" thickBot="1" x14ac:dyDescent="0.25">
      <c r="A11" s="81"/>
      <c r="B11" s="685"/>
      <c r="C11" s="686"/>
      <c r="D11" s="686"/>
      <c r="E11" s="686"/>
      <c r="F11" s="686"/>
      <c r="G11" s="686"/>
      <c r="H11" s="686"/>
      <c r="I11" s="686"/>
      <c r="J11" s="686"/>
      <c r="K11" s="686"/>
      <c r="L11" s="686"/>
      <c r="M11" s="686"/>
      <c r="N11" s="686"/>
      <c r="O11" s="686"/>
      <c r="P11" s="687"/>
      <c r="Q11" s="81"/>
      <c r="R11" s="82"/>
      <c r="S11" s="82"/>
      <c r="T11" s="82"/>
    </row>
    <row r="12" spans="1:30" ht="13.5" thickBot="1" x14ac:dyDescent="0.25">
      <c r="A12" s="81"/>
      <c r="B12" s="170" t="s">
        <v>11</v>
      </c>
      <c r="C12" s="670" t="s">
        <v>63</v>
      </c>
      <c r="D12" s="670"/>
      <c r="E12" s="670"/>
      <c r="F12" s="670"/>
      <c r="G12" s="670"/>
      <c r="H12" s="670"/>
      <c r="I12" s="670"/>
      <c r="J12" s="670"/>
      <c r="K12" s="670"/>
      <c r="L12" s="670"/>
      <c r="M12" s="670"/>
      <c r="N12" s="670"/>
      <c r="O12" s="670"/>
      <c r="P12" s="671"/>
      <c r="Q12" s="81"/>
      <c r="R12" s="82"/>
      <c r="S12" s="82"/>
      <c r="T12" s="82"/>
    </row>
    <row r="13" spans="1:30" ht="4.5" customHeight="1" thickBot="1" x14ac:dyDescent="0.25">
      <c r="A13" s="81"/>
      <c r="B13" s="642"/>
      <c r="C13" s="643"/>
      <c r="D13" s="643"/>
      <c r="E13" s="643"/>
      <c r="F13" s="643"/>
      <c r="G13" s="643"/>
      <c r="H13" s="643"/>
      <c r="I13" s="643"/>
      <c r="J13" s="643"/>
      <c r="K13" s="643"/>
      <c r="L13" s="643"/>
      <c r="M13" s="643"/>
      <c r="N13" s="643"/>
      <c r="O13" s="643"/>
      <c r="P13" s="644"/>
      <c r="Q13" s="81"/>
      <c r="R13" s="82"/>
      <c r="S13" s="82"/>
      <c r="T13" s="82"/>
    </row>
    <row r="14" spans="1:30" ht="18" customHeight="1" thickBot="1" x14ac:dyDescent="0.25">
      <c r="A14" s="81"/>
      <c r="B14" s="170" t="s">
        <v>12</v>
      </c>
      <c r="C14" s="672" t="s">
        <v>156</v>
      </c>
      <c r="D14" s="673"/>
      <c r="E14" s="673"/>
      <c r="F14" s="673"/>
      <c r="G14" s="673"/>
      <c r="H14" s="673"/>
      <c r="I14" s="673"/>
      <c r="J14" s="673"/>
      <c r="K14" s="673"/>
      <c r="L14" s="673"/>
      <c r="M14" s="673"/>
      <c r="N14" s="673"/>
      <c r="O14" s="673"/>
      <c r="P14" s="674"/>
      <c r="Q14" s="81"/>
      <c r="R14" s="82"/>
      <c r="S14" s="82"/>
      <c r="T14" s="82"/>
      <c r="U14" s="82"/>
      <c r="V14" s="81"/>
      <c r="W14" s="82"/>
      <c r="X14" s="82"/>
      <c r="Y14" s="82"/>
      <c r="Z14" s="82"/>
      <c r="AA14" s="82"/>
      <c r="AB14" s="82"/>
      <c r="AC14" s="82"/>
      <c r="AD14" s="82"/>
    </row>
    <row r="15" spans="1:30" ht="4.5" customHeight="1" thickBot="1" x14ac:dyDescent="0.25">
      <c r="A15" s="81"/>
      <c r="B15" s="356"/>
      <c r="C15" s="357"/>
      <c r="D15" s="357"/>
      <c r="E15" s="357"/>
      <c r="F15" s="357"/>
      <c r="G15" s="357"/>
      <c r="H15" s="357"/>
      <c r="I15" s="357"/>
      <c r="J15" s="357"/>
      <c r="K15" s="357"/>
      <c r="L15" s="357"/>
      <c r="M15" s="357"/>
      <c r="N15" s="357"/>
      <c r="O15" s="357"/>
      <c r="P15" s="358"/>
      <c r="Q15" s="81"/>
      <c r="R15" s="82"/>
      <c r="S15" s="82"/>
      <c r="T15" s="82"/>
      <c r="U15" s="82"/>
      <c r="V15" s="81"/>
      <c r="W15" s="82"/>
      <c r="X15" s="82"/>
      <c r="Y15" s="82"/>
      <c r="Z15" s="82"/>
      <c r="AA15" s="82"/>
      <c r="AB15" s="82"/>
      <c r="AC15" s="82"/>
      <c r="AD15" s="82"/>
    </row>
    <row r="16" spans="1:30" ht="32.25" customHeight="1" thickBot="1" x14ac:dyDescent="0.25">
      <c r="A16" s="81"/>
      <c r="B16" s="170" t="s">
        <v>13</v>
      </c>
      <c r="C16" s="675" t="s">
        <v>157</v>
      </c>
      <c r="D16" s="676"/>
      <c r="E16" s="676"/>
      <c r="F16" s="676"/>
      <c r="G16" s="676"/>
      <c r="H16" s="676"/>
      <c r="I16" s="676"/>
      <c r="J16" s="676"/>
      <c r="K16" s="676"/>
      <c r="L16" s="676"/>
      <c r="M16" s="676"/>
      <c r="N16" s="676"/>
      <c r="O16" s="676"/>
      <c r="P16" s="677"/>
      <c r="Q16" s="81"/>
      <c r="R16" s="82"/>
      <c r="S16" s="82"/>
      <c r="T16" s="82"/>
      <c r="U16" s="82"/>
      <c r="V16" s="81"/>
      <c r="W16" s="82"/>
      <c r="X16" s="82"/>
      <c r="Y16" s="82"/>
      <c r="Z16" s="82"/>
      <c r="AA16" s="82"/>
      <c r="AB16" s="82"/>
      <c r="AC16" s="82"/>
      <c r="AD16" s="82"/>
    </row>
    <row r="17" spans="1:30" ht="4.5" customHeight="1" thickBot="1" x14ac:dyDescent="0.25">
      <c r="A17" s="81"/>
      <c r="B17" s="356"/>
      <c r="C17" s="357"/>
      <c r="D17" s="357"/>
      <c r="E17" s="357"/>
      <c r="F17" s="357"/>
      <c r="G17" s="357"/>
      <c r="H17" s="357"/>
      <c r="I17" s="357"/>
      <c r="J17" s="357"/>
      <c r="K17" s="357"/>
      <c r="L17" s="357"/>
      <c r="M17" s="357"/>
      <c r="N17" s="357"/>
      <c r="O17" s="357"/>
      <c r="P17" s="358"/>
      <c r="Q17" s="81"/>
      <c r="R17" s="82"/>
      <c r="S17" s="82"/>
      <c r="T17" s="82"/>
      <c r="U17" s="82"/>
      <c r="V17" s="81"/>
      <c r="W17" s="82"/>
      <c r="X17" s="82"/>
      <c r="Y17" s="82"/>
      <c r="Z17" s="82"/>
      <c r="AA17" s="82"/>
      <c r="AB17" s="82"/>
      <c r="AC17" s="82"/>
      <c r="AD17" s="82"/>
    </row>
    <row r="18" spans="1:30" ht="26.25" customHeight="1" thickBot="1" x14ac:dyDescent="0.25">
      <c r="A18" s="81"/>
      <c r="B18" s="170" t="s">
        <v>14</v>
      </c>
      <c r="C18" s="678" t="s">
        <v>89</v>
      </c>
      <c r="D18" s="679"/>
      <c r="E18" s="679"/>
      <c r="F18" s="679"/>
      <c r="G18" s="679"/>
      <c r="H18" s="679"/>
      <c r="I18" s="679"/>
      <c r="J18" s="679"/>
      <c r="K18" s="679"/>
      <c r="L18" s="679"/>
      <c r="M18" s="679"/>
      <c r="N18" s="679"/>
      <c r="O18" s="679"/>
      <c r="P18" s="680"/>
      <c r="Q18" s="81"/>
      <c r="R18" s="82"/>
      <c r="S18" s="82"/>
      <c r="T18" s="82"/>
      <c r="U18" s="82"/>
      <c r="V18" s="81"/>
      <c r="W18" s="82"/>
      <c r="X18" s="82"/>
      <c r="Y18" s="82"/>
      <c r="Z18" s="82"/>
      <c r="AA18" s="82"/>
      <c r="AB18" s="82"/>
      <c r="AC18" s="82"/>
      <c r="AD18" s="82"/>
    </row>
    <row r="19" spans="1:30" ht="4.5" customHeight="1" thickBot="1" x14ac:dyDescent="0.25">
      <c r="A19" s="81"/>
      <c r="B19" s="681"/>
      <c r="C19" s="681"/>
      <c r="D19" s="681"/>
      <c r="E19" s="681"/>
      <c r="F19" s="681"/>
      <c r="G19" s="681"/>
      <c r="H19" s="681"/>
      <c r="I19" s="681"/>
      <c r="J19" s="681"/>
      <c r="K19" s="681"/>
      <c r="L19" s="681"/>
      <c r="M19" s="681"/>
      <c r="N19" s="681"/>
      <c r="O19" s="681"/>
      <c r="P19" s="681"/>
      <c r="Q19" s="81"/>
      <c r="R19" s="82"/>
      <c r="S19" s="82"/>
      <c r="T19" s="82"/>
      <c r="U19" s="82"/>
      <c r="V19" s="81"/>
      <c r="W19" s="82"/>
      <c r="X19" s="82"/>
      <c r="Y19" s="82"/>
      <c r="Z19" s="82"/>
      <c r="AA19" s="82"/>
      <c r="AB19" s="82"/>
      <c r="AC19" s="82"/>
      <c r="AD19" s="82"/>
    </row>
    <row r="20" spans="1:30" ht="17.25" customHeight="1" thickBot="1" x14ac:dyDescent="0.25">
      <c r="A20" s="81"/>
      <c r="B20" s="607" t="s">
        <v>15</v>
      </c>
      <c r="C20" s="608"/>
      <c r="D20" s="608"/>
      <c r="E20" s="608"/>
      <c r="F20" s="608"/>
      <c r="G20" s="608"/>
      <c r="H20" s="608"/>
      <c r="I20" s="608"/>
      <c r="J20" s="608"/>
      <c r="K20" s="608"/>
      <c r="L20" s="608"/>
      <c r="M20" s="608"/>
      <c r="N20" s="608"/>
      <c r="O20" s="608"/>
      <c r="P20" s="609"/>
      <c r="Q20" s="81"/>
      <c r="R20" s="82"/>
      <c r="S20" s="82"/>
      <c r="T20" s="82"/>
      <c r="U20" s="82"/>
      <c r="V20" s="81"/>
      <c r="W20" s="82"/>
      <c r="X20" s="82"/>
      <c r="Y20" s="82"/>
      <c r="Z20" s="82"/>
      <c r="AA20" s="82"/>
      <c r="AB20" s="82"/>
      <c r="AC20" s="82"/>
      <c r="AD20" s="82"/>
    </row>
    <row r="21" spans="1:30" ht="4.5" customHeight="1" thickBot="1" x14ac:dyDescent="0.25">
      <c r="A21" s="81"/>
      <c r="B21" s="682"/>
      <c r="C21" s="683"/>
      <c r="D21" s="683"/>
      <c r="E21" s="683"/>
      <c r="F21" s="683"/>
      <c r="G21" s="683"/>
      <c r="H21" s="683"/>
      <c r="I21" s="683"/>
      <c r="J21" s="683"/>
      <c r="K21" s="683"/>
      <c r="L21" s="683"/>
      <c r="M21" s="683"/>
      <c r="N21" s="683"/>
      <c r="O21" s="683"/>
      <c r="P21" s="684"/>
      <c r="Q21" s="81"/>
      <c r="R21" s="82"/>
      <c r="S21" s="82"/>
      <c r="T21" s="82"/>
      <c r="U21" s="82"/>
      <c r="V21" s="81"/>
      <c r="W21" s="82"/>
      <c r="X21" s="82"/>
      <c r="Y21" s="82"/>
      <c r="Z21" s="82"/>
      <c r="AA21" s="82"/>
      <c r="AB21" s="82"/>
      <c r="AC21" s="82"/>
      <c r="AD21" s="82"/>
    </row>
    <row r="22" spans="1:30" ht="51" customHeight="1" thickBot="1" x14ac:dyDescent="0.25">
      <c r="A22" s="81"/>
      <c r="B22" s="170" t="s">
        <v>16</v>
      </c>
      <c r="C22" s="675" t="s">
        <v>158</v>
      </c>
      <c r="D22" s="673"/>
      <c r="E22" s="673"/>
      <c r="F22" s="673"/>
      <c r="G22" s="673"/>
      <c r="H22" s="673"/>
      <c r="I22" s="673"/>
      <c r="J22" s="673"/>
      <c r="K22" s="673"/>
      <c r="L22" s="673"/>
      <c r="M22" s="673"/>
      <c r="N22" s="673"/>
      <c r="O22" s="673"/>
      <c r="P22" s="674"/>
      <c r="Q22" s="81"/>
      <c r="R22" s="82"/>
      <c r="S22" s="82"/>
      <c r="T22" s="82"/>
    </row>
    <row r="23" spans="1:30" ht="4.5" customHeight="1" thickBot="1" x14ac:dyDescent="0.25">
      <c r="A23" s="81"/>
      <c r="B23" s="356"/>
      <c r="C23" s="357"/>
      <c r="D23" s="357"/>
      <c r="E23" s="357"/>
      <c r="F23" s="357"/>
      <c r="G23" s="357"/>
      <c r="H23" s="357"/>
      <c r="I23" s="357"/>
      <c r="J23" s="357"/>
      <c r="K23" s="357"/>
      <c r="L23" s="357"/>
      <c r="M23" s="357"/>
      <c r="N23" s="357"/>
      <c r="O23" s="357"/>
      <c r="P23" s="358"/>
      <c r="Q23" s="81"/>
      <c r="R23" s="82"/>
      <c r="S23" s="82"/>
      <c r="T23" s="82"/>
    </row>
    <row r="24" spans="1:30" ht="96" customHeight="1" thickBot="1" x14ac:dyDescent="0.25">
      <c r="A24" s="81"/>
      <c r="B24" s="170" t="s">
        <v>17</v>
      </c>
      <c r="C24" s="652" t="s">
        <v>159</v>
      </c>
      <c r="D24" s="653"/>
      <c r="E24" s="653"/>
      <c r="F24" s="653"/>
      <c r="G24" s="653"/>
      <c r="H24" s="653"/>
      <c r="I24" s="653"/>
      <c r="J24" s="653"/>
      <c r="K24" s="653"/>
      <c r="L24" s="653"/>
      <c r="M24" s="653"/>
      <c r="N24" s="653"/>
      <c r="O24" s="653"/>
      <c r="P24" s="654"/>
      <c r="Q24" s="81"/>
      <c r="R24" s="82"/>
      <c r="S24" s="82"/>
      <c r="T24" s="82"/>
    </row>
    <row r="25" spans="1:30" ht="4.5" customHeight="1" thickBot="1" x14ac:dyDescent="0.25">
      <c r="A25" s="81"/>
      <c r="B25" s="655"/>
      <c r="C25" s="656"/>
      <c r="D25" s="656"/>
      <c r="E25" s="656"/>
      <c r="F25" s="656"/>
      <c r="G25" s="656"/>
      <c r="H25" s="656"/>
      <c r="I25" s="656"/>
      <c r="J25" s="656"/>
      <c r="K25" s="656"/>
      <c r="L25" s="656"/>
      <c r="M25" s="656"/>
      <c r="N25" s="656"/>
      <c r="O25" s="656"/>
      <c r="P25" s="657"/>
      <c r="Q25" s="81"/>
      <c r="R25" s="82"/>
      <c r="S25" s="82"/>
      <c r="T25" s="82"/>
    </row>
    <row r="26" spans="1:30" ht="13.5" customHeight="1" thickBot="1" x14ac:dyDescent="0.25">
      <c r="A26" s="81"/>
      <c r="B26" s="171" t="s">
        <v>18</v>
      </c>
      <c r="C26" s="658">
        <v>0.9</v>
      </c>
      <c r="D26" s="659"/>
      <c r="E26" s="659"/>
      <c r="F26" s="659"/>
      <c r="G26" s="659"/>
      <c r="H26" s="659"/>
      <c r="I26" s="659"/>
      <c r="J26" s="659"/>
      <c r="K26" s="659"/>
      <c r="L26" s="659"/>
      <c r="M26" s="659"/>
      <c r="N26" s="659"/>
      <c r="O26" s="659"/>
      <c r="P26" s="660"/>
      <c r="Q26" s="81"/>
      <c r="R26" s="82"/>
      <c r="S26" s="82"/>
      <c r="T26" s="82"/>
    </row>
    <row r="27" spans="1:30" ht="4.5" customHeight="1" thickBot="1" x14ac:dyDescent="0.25">
      <c r="A27" s="81"/>
      <c r="B27" s="661"/>
      <c r="C27" s="662"/>
      <c r="D27" s="662"/>
      <c r="E27" s="662"/>
      <c r="F27" s="662"/>
      <c r="G27" s="662"/>
      <c r="H27" s="662"/>
      <c r="I27" s="662"/>
      <c r="J27" s="662"/>
      <c r="K27" s="662"/>
      <c r="L27" s="662"/>
      <c r="M27" s="662"/>
      <c r="N27" s="662"/>
      <c r="O27" s="662"/>
      <c r="P27" s="663"/>
      <c r="Q27" s="81"/>
      <c r="R27" s="82"/>
      <c r="S27" s="82"/>
      <c r="T27" s="82"/>
    </row>
    <row r="28" spans="1:30" ht="12.75" customHeight="1" thickBot="1" x14ac:dyDescent="0.25">
      <c r="A28" s="81"/>
      <c r="B28" s="171" t="s">
        <v>19</v>
      </c>
      <c r="C28" s="83" t="s">
        <v>20</v>
      </c>
      <c r="D28" s="664" t="s">
        <v>119</v>
      </c>
      <c r="E28" s="659"/>
      <c r="F28" s="659"/>
      <c r="G28" s="660"/>
      <c r="H28" s="665" t="s">
        <v>21</v>
      </c>
      <c r="I28" s="665"/>
      <c r="J28" s="665"/>
      <c r="K28" s="664" t="s">
        <v>120</v>
      </c>
      <c r="L28" s="659"/>
      <c r="M28" s="660"/>
      <c r="N28" s="666" t="s">
        <v>22</v>
      </c>
      <c r="O28" s="667"/>
      <c r="P28" s="84" t="s">
        <v>121</v>
      </c>
      <c r="Q28" s="81"/>
      <c r="R28" s="82"/>
      <c r="S28" s="82"/>
      <c r="T28" s="82"/>
    </row>
    <row r="29" spans="1:30" ht="4.5" customHeight="1" thickBot="1" x14ac:dyDescent="0.25">
      <c r="A29" s="81"/>
      <c r="B29" s="668"/>
      <c r="C29" s="340"/>
      <c r="D29" s="340"/>
      <c r="E29" s="340"/>
      <c r="F29" s="340"/>
      <c r="G29" s="340"/>
      <c r="H29" s="340"/>
      <c r="I29" s="340"/>
      <c r="J29" s="340"/>
      <c r="K29" s="340"/>
      <c r="L29" s="340"/>
      <c r="M29" s="340"/>
      <c r="N29" s="340"/>
      <c r="O29" s="340"/>
      <c r="P29" s="669"/>
      <c r="Q29" s="81"/>
      <c r="R29" s="82"/>
      <c r="S29" s="82"/>
      <c r="T29" s="82"/>
    </row>
    <row r="30" spans="1:30" ht="13.5" thickBot="1" x14ac:dyDescent="0.25">
      <c r="A30" s="81"/>
      <c r="B30" s="141" t="s">
        <v>23</v>
      </c>
      <c r="C30" s="645" t="s">
        <v>24</v>
      </c>
      <c r="D30" s="646"/>
      <c r="E30" s="646"/>
      <c r="F30" s="646"/>
      <c r="G30" s="646"/>
      <c r="H30" s="646"/>
      <c r="I30" s="646"/>
      <c r="J30" s="646"/>
      <c r="K30" s="646"/>
      <c r="L30" s="646"/>
      <c r="M30" s="646"/>
      <c r="N30" s="646"/>
      <c r="O30" s="646"/>
      <c r="P30" s="647"/>
      <c r="Q30" s="81"/>
      <c r="R30" s="82"/>
      <c r="S30" s="82"/>
      <c r="T30" s="82"/>
    </row>
    <row r="31" spans="1:30" ht="4.5" customHeight="1" thickBot="1" x14ac:dyDescent="0.25">
      <c r="A31" s="81"/>
      <c r="B31" s="356"/>
      <c r="C31" s="357"/>
      <c r="D31" s="357"/>
      <c r="E31" s="357"/>
      <c r="F31" s="357"/>
      <c r="G31" s="357"/>
      <c r="H31" s="357"/>
      <c r="I31" s="357"/>
      <c r="J31" s="357"/>
      <c r="K31" s="357"/>
      <c r="L31" s="357"/>
      <c r="M31" s="357"/>
      <c r="N31" s="357"/>
      <c r="O31" s="357"/>
      <c r="P31" s="358"/>
      <c r="Q31" s="81"/>
      <c r="R31" s="82"/>
      <c r="S31" s="82"/>
      <c r="T31" s="82"/>
    </row>
    <row r="32" spans="1:30" ht="13.5" thickBot="1" x14ac:dyDescent="0.25">
      <c r="A32" s="81"/>
      <c r="B32" s="141" t="s">
        <v>25</v>
      </c>
      <c r="C32" s="365" t="s">
        <v>26</v>
      </c>
      <c r="D32" s="646"/>
      <c r="E32" s="646"/>
      <c r="F32" s="646"/>
      <c r="G32" s="646"/>
      <c r="H32" s="646"/>
      <c r="I32" s="646"/>
      <c r="J32" s="646"/>
      <c r="K32" s="646"/>
      <c r="L32" s="646"/>
      <c r="M32" s="646"/>
      <c r="N32" s="646"/>
      <c r="O32" s="646"/>
      <c r="P32" s="647"/>
      <c r="Q32" s="81"/>
      <c r="R32" s="82"/>
      <c r="S32" s="82"/>
      <c r="T32" s="82"/>
    </row>
    <row r="33" spans="1:22" ht="4.5" customHeight="1" thickBot="1" x14ac:dyDescent="0.25">
      <c r="A33" s="81"/>
      <c r="B33" s="356"/>
      <c r="C33" s="357"/>
      <c r="D33" s="357"/>
      <c r="E33" s="357"/>
      <c r="F33" s="357"/>
      <c r="G33" s="357"/>
      <c r="H33" s="357"/>
      <c r="I33" s="357"/>
      <c r="J33" s="357"/>
      <c r="K33" s="357"/>
      <c r="L33" s="357"/>
      <c r="M33" s="357"/>
      <c r="N33" s="357"/>
      <c r="O33" s="357"/>
      <c r="P33" s="358"/>
      <c r="Q33" s="81"/>
      <c r="R33" s="82"/>
      <c r="S33" s="82"/>
      <c r="T33" s="82"/>
    </row>
    <row r="34" spans="1:22" ht="13.5" thickBot="1" x14ac:dyDescent="0.25">
      <c r="A34" s="81"/>
      <c r="B34" s="141" t="s">
        <v>27</v>
      </c>
      <c r="C34" s="365" t="s">
        <v>26</v>
      </c>
      <c r="D34" s="646"/>
      <c r="E34" s="646"/>
      <c r="F34" s="646"/>
      <c r="G34" s="646"/>
      <c r="H34" s="646"/>
      <c r="I34" s="646"/>
      <c r="J34" s="646"/>
      <c r="K34" s="646"/>
      <c r="L34" s="646"/>
      <c r="M34" s="646"/>
      <c r="N34" s="646"/>
      <c r="O34" s="646"/>
      <c r="P34" s="647"/>
      <c r="Q34" s="81"/>
      <c r="R34" s="82"/>
      <c r="S34" s="82"/>
      <c r="T34" s="82"/>
    </row>
    <row r="35" spans="1:22" ht="4.5" customHeight="1" thickBot="1" x14ac:dyDescent="0.25">
      <c r="A35" s="81"/>
      <c r="B35" s="642"/>
      <c r="C35" s="643"/>
      <c r="D35" s="643"/>
      <c r="E35" s="643"/>
      <c r="F35" s="643"/>
      <c r="G35" s="643"/>
      <c r="H35" s="643"/>
      <c r="I35" s="643"/>
      <c r="J35" s="643"/>
      <c r="K35" s="643"/>
      <c r="L35" s="643"/>
      <c r="M35" s="643"/>
      <c r="N35" s="643"/>
      <c r="O35" s="643"/>
      <c r="P35" s="644"/>
      <c r="Q35" s="81"/>
      <c r="R35" s="82"/>
      <c r="S35" s="82"/>
      <c r="T35" s="82"/>
    </row>
    <row r="36" spans="1:22" ht="16.5" customHeight="1" thickBot="1" x14ac:dyDescent="0.25">
      <c r="A36" s="81"/>
      <c r="B36" s="141" t="s">
        <v>28</v>
      </c>
      <c r="C36" s="645" t="s">
        <v>160</v>
      </c>
      <c r="D36" s="646"/>
      <c r="E36" s="646"/>
      <c r="F36" s="646"/>
      <c r="G36" s="646"/>
      <c r="H36" s="646"/>
      <c r="I36" s="646"/>
      <c r="J36" s="646"/>
      <c r="K36" s="646"/>
      <c r="L36" s="646"/>
      <c r="M36" s="646"/>
      <c r="N36" s="646"/>
      <c r="O36" s="646"/>
      <c r="P36" s="647"/>
      <c r="Q36" s="81"/>
      <c r="R36" s="82"/>
      <c r="S36" s="82"/>
      <c r="T36" s="82"/>
    </row>
    <row r="37" spans="1:22" ht="4.5" customHeight="1" thickBot="1" x14ac:dyDescent="0.25">
      <c r="A37" s="81"/>
      <c r="B37" s="85"/>
      <c r="C37" s="85"/>
      <c r="D37" s="85"/>
      <c r="E37" s="85"/>
      <c r="F37" s="85"/>
      <c r="G37" s="85"/>
      <c r="H37" s="85"/>
      <c r="I37" s="85"/>
      <c r="J37" s="85"/>
      <c r="K37" s="85"/>
      <c r="L37" s="85"/>
      <c r="M37" s="85"/>
      <c r="N37" s="85"/>
      <c r="O37" s="85"/>
      <c r="P37" s="85"/>
      <c r="Q37" s="81"/>
      <c r="R37" s="82"/>
      <c r="S37" s="82"/>
      <c r="T37" s="82"/>
    </row>
    <row r="38" spans="1:22" ht="13.5" thickBot="1" x14ac:dyDescent="0.25">
      <c r="A38" s="81"/>
      <c r="B38" s="648" t="s">
        <v>29</v>
      </c>
      <c r="C38" s="649"/>
      <c r="D38" s="649"/>
      <c r="E38" s="649"/>
      <c r="F38" s="649"/>
      <c r="G38" s="649"/>
      <c r="H38" s="649"/>
      <c r="I38" s="649"/>
      <c r="J38" s="649"/>
      <c r="K38" s="649"/>
      <c r="L38" s="649"/>
      <c r="M38" s="649"/>
      <c r="N38" s="649"/>
      <c r="O38" s="650"/>
      <c r="P38" s="651"/>
      <c r="Q38" s="81"/>
      <c r="R38" s="82"/>
      <c r="S38" s="82"/>
      <c r="T38" s="82"/>
    </row>
    <row r="39" spans="1:22" ht="13.5" thickBot="1" x14ac:dyDescent="0.25">
      <c r="A39" s="81"/>
      <c r="B39" s="172" t="s">
        <v>30</v>
      </c>
      <c r="C39" s="648" t="s">
        <v>31</v>
      </c>
      <c r="D39" s="649"/>
      <c r="E39" s="649"/>
      <c r="F39" s="649"/>
      <c r="G39" s="651"/>
      <c r="H39" s="648" t="s">
        <v>23</v>
      </c>
      <c r="I39" s="649"/>
      <c r="J39" s="649"/>
      <c r="K39" s="649"/>
      <c r="L39" s="651"/>
      <c r="M39" s="648" t="s">
        <v>32</v>
      </c>
      <c r="N39" s="649"/>
      <c r="O39" s="650"/>
      <c r="P39" s="651"/>
      <c r="Q39" s="81"/>
      <c r="R39" s="82"/>
      <c r="S39" s="82"/>
      <c r="T39" s="82"/>
    </row>
    <row r="40" spans="1:22" ht="54" customHeight="1" x14ac:dyDescent="0.2">
      <c r="A40" s="81"/>
      <c r="B40" s="86" t="s">
        <v>161</v>
      </c>
      <c r="C40" s="634" t="s">
        <v>162</v>
      </c>
      <c r="D40" s="635"/>
      <c r="E40" s="635"/>
      <c r="F40" s="635"/>
      <c r="G40" s="636"/>
      <c r="H40" s="634" t="s">
        <v>163</v>
      </c>
      <c r="I40" s="635"/>
      <c r="J40" s="635"/>
      <c r="K40" s="635"/>
      <c r="L40" s="636"/>
      <c r="M40" s="634" t="s">
        <v>164</v>
      </c>
      <c r="N40" s="635"/>
      <c r="O40" s="635"/>
      <c r="P40" s="637"/>
      <c r="Q40" s="81"/>
      <c r="R40" s="82"/>
      <c r="S40" s="82"/>
      <c r="T40" s="82"/>
    </row>
    <row r="41" spans="1:22" ht="55.5" customHeight="1" x14ac:dyDescent="0.2">
      <c r="A41" s="81"/>
      <c r="B41" s="87" t="s">
        <v>165</v>
      </c>
      <c r="C41" s="638" t="s">
        <v>162</v>
      </c>
      <c r="D41" s="639"/>
      <c r="E41" s="639"/>
      <c r="F41" s="639"/>
      <c r="G41" s="640"/>
      <c r="H41" s="638" t="s">
        <v>163</v>
      </c>
      <c r="I41" s="639"/>
      <c r="J41" s="639"/>
      <c r="K41" s="639"/>
      <c r="L41" s="640"/>
      <c r="M41" s="638" t="s">
        <v>164</v>
      </c>
      <c r="N41" s="639"/>
      <c r="O41" s="639"/>
      <c r="P41" s="641"/>
      <c r="Q41" s="81"/>
      <c r="R41" s="82"/>
      <c r="S41" s="82"/>
      <c r="T41" s="82"/>
    </row>
    <row r="42" spans="1:22" ht="4.5" customHeight="1" thickBot="1" x14ac:dyDescent="0.25">
      <c r="A42" s="81"/>
      <c r="B42" s="88"/>
      <c r="C42" s="88"/>
      <c r="D42" s="88"/>
      <c r="E42" s="88"/>
      <c r="F42" s="88"/>
      <c r="G42" s="88"/>
      <c r="H42" s="88"/>
      <c r="I42" s="88"/>
      <c r="J42" s="88"/>
      <c r="K42" s="88"/>
      <c r="L42" s="88"/>
      <c r="M42" s="88"/>
      <c r="N42" s="88"/>
      <c r="O42" s="88"/>
      <c r="P42" s="88"/>
      <c r="Q42" s="81"/>
      <c r="R42" s="82"/>
      <c r="S42" s="82"/>
      <c r="T42" s="82"/>
    </row>
    <row r="43" spans="1:22" ht="13.5" customHeight="1" thickBot="1" x14ac:dyDescent="0.25">
      <c r="A43" s="81"/>
      <c r="B43" s="607" t="s">
        <v>33</v>
      </c>
      <c r="C43" s="608"/>
      <c r="D43" s="608"/>
      <c r="E43" s="608"/>
      <c r="F43" s="608"/>
      <c r="G43" s="608"/>
      <c r="H43" s="608"/>
      <c r="I43" s="608"/>
      <c r="J43" s="608"/>
      <c r="K43" s="608"/>
      <c r="L43" s="608"/>
      <c r="M43" s="608"/>
      <c r="N43" s="608"/>
      <c r="O43" s="608"/>
      <c r="P43" s="609"/>
      <c r="Q43" s="81"/>
      <c r="R43" s="82"/>
      <c r="S43" s="82"/>
      <c r="T43" s="82"/>
    </row>
    <row r="44" spans="1:22" ht="4.5" customHeight="1" thickBot="1" x14ac:dyDescent="0.25">
      <c r="A44" s="81"/>
      <c r="B44" s="89"/>
      <c r="C44" s="85"/>
      <c r="D44" s="85"/>
      <c r="E44" s="85"/>
      <c r="F44" s="85"/>
      <c r="G44" s="85"/>
      <c r="H44" s="85"/>
      <c r="I44" s="85"/>
      <c r="J44" s="85"/>
      <c r="K44" s="85"/>
      <c r="L44" s="85"/>
      <c r="M44" s="85"/>
      <c r="N44" s="85"/>
      <c r="O44" s="85"/>
      <c r="P44" s="90"/>
      <c r="Q44" s="81"/>
      <c r="R44" s="82"/>
      <c r="S44" s="82"/>
      <c r="T44" s="82"/>
    </row>
    <row r="45" spans="1:22" x14ac:dyDescent="0.2">
      <c r="A45" s="81"/>
      <c r="B45" s="409" t="s">
        <v>34</v>
      </c>
      <c r="C45" s="91" t="s">
        <v>35</v>
      </c>
      <c r="D45" s="92" t="s">
        <v>36</v>
      </c>
      <c r="E45" s="92" t="s">
        <v>37</v>
      </c>
      <c r="F45" s="92" t="s">
        <v>38</v>
      </c>
      <c r="G45" s="92" t="s">
        <v>39</v>
      </c>
      <c r="H45" s="92" t="s">
        <v>40</v>
      </c>
      <c r="I45" s="92" t="s">
        <v>41</v>
      </c>
      <c r="J45" s="92" t="s">
        <v>42</v>
      </c>
      <c r="K45" s="92" t="s">
        <v>43</v>
      </c>
      <c r="L45" s="92" t="s">
        <v>44</v>
      </c>
      <c r="M45" s="92" t="s">
        <v>45</v>
      </c>
      <c r="N45" s="92" t="s">
        <v>46</v>
      </c>
      <c r="O45" s="93" t="s">
        <v>47</v>
      </c>
      <c r="P45" s="94" t="s">
        <v>48</v>
      </c>
      <c r="Q45" s="81"/>
      <c r="R45" s="82"/>
      <c r="S45" s="82"/>
      <c r="T45" s="82"/>
    </row>
    <row r="46" spans="1:22" ht="13.5" thickBot="1" x14ac:dyDescent="0.25">
      <c r="A46" s="81"/>
      <c r="B46" s="411"/>
      <c r="C46" s="95" t="s">
        <v>49</v>
      </c>
      <c r="D46" s="96"/>
      <c r="E46" s="96"/>
      <c r="F46" s="97">
        <f>'3_RegCumplimientoMultas'!D10</f>
        <v>1</v>
      </c>
      <c r="G46" s="98"/>
      <c r="H46" s="98"/>
      <c r="I46" s="97">
        <f>'3_RegCumplimientoMultas'!F10</f>
        <v>0.98571428571428577</v>
      </c>
      <c r="J46" s="98"/>
      <c r="K46" s="98"/>
      <c r="L46" s="97">
        <f>'3_RegCumplimientoMultas'!H10</f>
        <v>1</v>
      </c>
      <c r="M46" s="98"/>
      <c r="N46" s="98"/>
      <c r="O46" s="97">
        <f>'3_RegCumplimientoMultas'!J10</f>
        <v>1</v>
      </c>
      <c r="P46" s="97">
        <f>AVERAGE(D46:O46)</f>
        <v>0.99642857142857144</v>
      </c>
      <c r="Q46" s="81"/>
      <c r="R46" s="82"/>
      <c r="S46" s="82"/>
      <c r="T46" s="82"/>
    </row>
    <row r="47" spans="1:22" s="102" customFormat="1" ht="6.75" customHeight="1" thickBot="1" x14ac:dyDescent="0.25">
      <c r="A47" s="99"/>
      <c r="B47" s="100">
        <v>0.9</v>
      </c>
      <c r="C47" s="100" t="s">
        <v>18</v>
      </c>
      <c r="D47" s="100"/>
      <c r="E47" s="100"/>
      <c r="F47" s="101">
        <f>+$C$26</f>
        <v>0.9</v>
      </c>
      <c r="G47" s="100"/>
      <c r="H47" s="100"/>
      <c r="I47" s="101">
        <f>+$C$26</f>
        <v>0.9</v>
      </c>
      <c r="J47" s="100"/>
      <c r="K47" s="100"/>
      <c r="L47" s="101">
        <f>+$C$26</f>
        <v>0.9</v>
      </c>
      <c r="M47" s="100"/>
      <c r="N47" s="100"/>
      <c r="O47" s="101">
        <f>+$C$26</f>
        <v>0.9</v>
      </c>
      <c r="P47" s="101">
        <f>+$C$26</f>
        <v>0.9</v>
      </c>
      <c r="Q47" s="99"/>
      <c r="V47" s="99"/>
    </row>
    <row r="48" spans="1:22" ht="22.5" customHeight="1" thickBot="1" x14ac:dyDescent="0.25">
      <c r="A48" s="81"/>
      <c r="B48" s="610" t="s">
        <v>50</v>
      </c>
      <c r="C48" s="611"/>
      <c r="D48" s="611"/>
      <c r="E48" s="611"/>
      <c r="F48" s="611"/>
      <c r="G48" s="611"/>
      <c r="H48" s="611"/>
      <c r="I48" s="611"/>
      <c r="J48" s="611"/>
      <c r="K48" s="611"/>
      <c r="L48" s="611"/>
      <c r="M48" s="611"/>
      <c r="N48" s="611"/>
      <c r="O48" s="611"/>
      <c r="P48" s="612"/>
      <c r="Q48" s="81"/>
      <c r="R48" s="82"/>
      <c r="S48" s="82"/>
      <c r="T48" s="82"/>
    </row>
    <row r="49" spans="1:20" x14ac:dyDescent="0.2">
      <c r="A49" s="81"/>
      <c r="B49" s="613"/>
      <c r="C49" s="614"/>
      <c r="D49" s="614"/>
      <c r="E49" s="614"/>
      <c r="F49" s="614"/>
      <c r="G49" s="614"/>
      <c r="H49" s="614"/>
      <c r="I49" s="614"/>
      <c r="J49" s="614"/>
      <c r="K49" s="614"/>
      <c r="L49" s="614"/>
      <c r="M49" s="614"/>
      <c r="N49" s="614"/>
      <c r="O49" s="614"/>
      <c r="P49" s="615"/>
      <c r="Q49" s="81"/>
      <c r="R49" s="82"/>
      <c r="S49" s="82"/>
      <c r="T49" s="82"/>
    </row>
    <row r="50" spans="1:20" x14ac:dyDescent="0.2">
      <c r="A50" s="81"/>
      <c r="B50" s="616"/>
      <c r="C50" s="617"/>
      <c r="D50" s="617"/>
      <c r="E50" s="617"/>
      <c r="F50" s="617"/>
      <c r="G50" s="617"/>
      <c r="H50" s="617"/>
      <c r="I50" s="617"/>
      <c r="J50" s="617"/>
      <c r="K50" s="617"/>
      <c r="L50" s="617"/>
      <c r="M50" s="617"/>
      <c r="N50" s="617"/>
      <c r="O50" s="617"/>
      <c r="P50" s="618"/>
      <c r="Q50" s="81"/>
      <c r="R50" s="82"/>
      <c r="S50" s="82"/>
      <c r="T50" s="82"/>
    </row>
    <row r="51" spans="1:20" x14ac:dyDescent="0.2">
      <c r="A51" s="81"/>
      <c r="B51" s="616"/>
      <c r="C51" s="617"/>
      <c r="D51" s="617"/>
      <c r="E51" s="617"/>
      <c r="F51" s="617"/>
      <c r="G51" s="617"/>
      <c r="H51" s="617"/>
      <c r="I51" s="617"/>
      <c r="J51" s="617"/>
      <c r="K51" s="617"/>
      <c r="L51" s="617"/>
      <c r="M51" s="617"/>
      <c r="N51" s="617"/>
      <c r="O51" s="617"/>
      <c r="P51" s="618"/>
      <c r="Q51" s="81"/>
      <c r="R51" s="82"/>
      <c r="S51" s="82"/>
      <c r="T51" s="82"/>
    </row>
    <row r="52" spans="1:20" x14ac:dyDescent="0.2">
      <c r="A52" s="81"/>
      <c r="B52" s="616"/>
      <c r="C52" s="617"/>
      <c r="D52" s="617"/>
      <c r="E52" s="617"/>
      <c r="F52" s="617"/>
      <c r="G52" s="617"/>
      <c r="H52" s="617"/>
      <c r="I52" s="617"/>
      <c r="J52" s="617"/>
      <c r="K52" s="617"/>
      <c r="L52" s="617"/>
      <c r="M52" s="617"/>
      <c r="N52" s="617"/>
      <c r="O52" s="617"/>
      <c r="P52" s="618"/>
      <c r="Q52" s="81"/>
      <c r="R52" s="82"/>
      <c r="S52" s="82"/>
      <c r="T52" s="82"/>
    </row>
    <row r="53" spans="1:20" x14ac:dyDescent="0.2">
      <c r="A53" s="81"/>
      <c r="B53" s="616"/>
      <c r="C53" s="617"/>
      <c r="D53" s="617"/>
      <c r="E53" s="617"/>
      <c r="F53" s="617"/>
      <c r="G53" s="617"/>
      <c r="H53" s="617"/>
      <c r="I53" s="617"/>
      <c r="J53" s="617"/>
      <c r="K53" s="617"/>
      <c r="L53" s="617"/>
      <c r="M53" s="617"/>
      <c r="N53" s="617"/>
      <c r="O53" s="617"/>
      <c r="P53" s="618"/>
      <c r="Q53" s="81"/>
      <c r="R53" s="82"/>
      <c r="S53" s="82"/>
      <c r="T53" s="82"/>
    </row>
    <row r="54" spans="1:20" x14ac:dyDescent="0.2">
      <c r="A54" s="81"/>
      <c r="B54" s="616"/>
      <c r="C54" s="617"/>
      <c r="D54" s="617"/>
      <c r="E54" s="617"/>
      <c r="F54" s="617"/>
      <c r="G54" s="617"/>
      <c r="H54" s="617"/>
      <c r="I54" s="617"/>
      <c r="J54" s="617"/>
      <c r="K54" s="617"/>
      <c r="L54" s="617"/>
      <c r="M54" s="617"/>
      <c r="N54" s="617"/>
      <c r="O54" s="617"/>
      <c r="P54" s="618"/>
      <c r="Q54" s="81"/>
      <c r="R54" s="82"/>
      <c r="S54" s="82"/>
      <c r="T54" s="82"/>
    </row>
    <row r="55" spans="1:20" x14ac:dyDescent="0.2">
      <c r="A55" s="81"/>
      <c r="B55" s="616"/>
      <c r="C55" s="617"/>
      <c r="D55" s="617"/>
      <c r="E55" s="617"/>
      <c r="F55" s="617"/>
      <c r="G55" s="617"/>
      <c r="H55" s="617"/>
      <c r="I55" s="617"/>
      <c r="J55" s="617"/>
      <c r="K55" s="617"/>
      <c r="L55" s="617"/>
      <c r="M55" s="617"/>
      <c r="N55" s="617"/>
      <c r="O55" s="617"/>
      <c r="P55" s="618"/>
      <c r="Q55" s="81"/>
      <c r="R55" s="82"/>
      <c r="S55" s="82"/>
      <c r="T55" s="82"/>
    </row>
    <row r="56" spans="1:20" x14ac:dyDescent="0.2">
      <c r="A56" s="81"/>
      <c r="B56" s="616"/>
      <c r="C56" s="617"/>
      <c r="D56" s="617"/>
      <c r="E56" s="617"/>
      <c r="F56" s="617"/>
      <c r="G56" s="617"/>
      <c r="H56" s="617"/>
      <c r="I56" s="617"/>
      <c r="J56" s="617"/>
      <c r="K56" s="617"/>
      <c r="L56" s="617"/>
      <c r="M56" s="617"/>
      <c r="N56" s="617"/>
      <c r="O56" s="617"/>
      <c r="P56" s="618"/>
      <c r="Q56" s="81"/>
      <c r="R56" s="82"/>
      <c r="S56" s="82"/>
      <c r="T56" s="82"/>
    </row>
    <row r="57" spans="1:20" x14ac:dyDescent="0.2">
      <c r="A57" s="81"/>
      <c r="B57" s="616"/>
      <c r="C57" s="617"/>
      <c r="D57" s="617"/>
      <c r="E57" s="617"/>
      <c r="F57" s="617"/>
      <c r="G57" s="617"/>
      <c r="H57" s="617"/>
      <c r="I57" s="617"/>
      <c r="J57" s="617"/>
      <c r="K57" s="617"/>
      <c r="L57" s="617"/>
      <c r="M57" s="617"/>
      <c r="N57" s="617"/>
      <c r="O57" s="617"/>
      <c r="P57" s="618"/>
      <c r="Q57" s="81"/>
      <c r="R57" s="82"/>
      <c r="S57" s="82"/>
      <c r="T57" s="82"/>
    </row>
    <row r="58" spans="1:20" x14ac:dyDescent="0.2">
      <c r="A58" s="81"/>
      <c r="B58" s="616"/>
      <c r="C58" s="617"/>
      <c r="D58" s="617"/>
      <c r="E58" s="617"/>
      <c r="F58" s="617"/>
      <c r="G58" s="617"/>
      <c r="H58" s="617"/>
      <c r="I58" s="617"/>
      <c r="J58" s="617"/>
      <c r="K58" s="617"/>
      <c r="L58" s="617"/>
      <c r="M58" s="617"/>
      <c r="N58" s="617"/>
      <c r="O58" s="617"/>
      <c r="P58" s="618"/>
      <c r="Q58" s="81"/>
      <c r="R58" s="82"/>
      <c r="S58" s="82"/>
      <c r="T58" s="82"/>
    </row>
    <row r="59" spans="1:20" x14ac:dyDescent="0.2">
      <c r="A59" s="81"/>
      <c r="B59" s="616"/>
      <c r="C59" s="617"/>
      <c r="D59" s="617"/>
      <c r="E59" s="617"/>
      <c r="F59" s="617"/>
      <c r="G59" s="617"/>
      <c r="H59" s="617"/>
      <c r="I59" s="617"/>
      <c r="J59" s="617"/>
      <c r="K59" s="617"/>
      <c r="L59" s="617"/>
      <c r="M59" s="617"/>
      <c r="N59" s="617"/>
      <c r="O59" s="617"/>
      <c r="P59" s="618"/>
      <c r="Q59" s="81"/>
      <c r="R59" s="82"/>
      <c r="S59" s="82"/>
      <c r="T59" s="82"/>
    </row>
    <row r="60" spans="1:20" x14ac:dyDescent="0.2">
      <c r="A60" s="81"/>
      <c r="B60" s="616"/>
      <c r="C60" s="617"/>
      <c r="D60" s="617"/>
      <c r="E60" s="617"/>
      <c r="F60" s="617"/>
      <c r="G60" s="617"/>
      <c r="H60" s="617"/>
      <c r="I60" s="617"/>
      <c r="J60" s="617"/>
      <c r="K60" s="617"/>
      <c r="L60" s="617"/>
      <c r="M60" s="617"/>
      <c r="N60" s="617"/>
      <c r="O60" s="617"/>
      <c r="P60" s="618"/>
      <c r="Q60" s="81"/>
      <c r="R60" s="82"/>
      <c r="S60" s="82"/>
      <c r="T60" s="82"/>
    </row>
    <row r="61" spans="1:20" x14ac:dyDescent="0.2">
      <c r="A61" s="81"/>
      <c r="B61" s="616"/>
      <c r="C61" s="617"/>
      <c r="D61" s="617"/>
      <c r="E61" s="617"/>
      <c r="F61" s="617"/>
      <c r="G61" s="617"/>
      <c r="H61" s="617"/>
      <c r="I61" s="617"/>
      <c r="J61" s="617"/>
      <c r="K61" s="617"/>
      <c r="L61" s="617"/>
      <c r="M61" s="617"/>
      <c r="N61" s="617"/>
      <c r="O61" s="617"/>
      <c r="P61" s="618"/>
      <c r="Q61" s="81"/>
      <c r="R61" s="82"/>
      <c r="S61" s="82"/>
      <c r="T61" s="82"/>
    </row>
    <row r="62" spans="1:20" x14ac:dyDescent="0.2">
      <c r="A62" s="81"/>
      <c r="B62" s="616"/>
      <c r="C62" s="617"/>
      <c r="D62" s="617"/>
      <c r="E62" s="617"/>
      <c r="F62" s="617"/>
      <c r="G62" s="617"/>
      <c r="H62" s="617"/>
      <c r="I62" s="617"/>
      <c r="J62" s="617"/>
      <c r="K62" s="617"/>
      <c r="L62" s="617"/>
      <c r="M62" s="617"/>
      <c r="N62" s="617"/>
      <c r="O62" s="617"/>
      <c r="P62" s="618"/>
      <c r="Q62" s="81"/>
      <c r="R62" s="82"/>
      <c r="S62" s="82"/>
      <c r="T62" s="82"/>
    </row>
    <row r="63" spans="1:20" x14ac:dyDescent="0.2">
      <c r="A63" s="81"/>
      <c r="B63" s="616"/>
      <c r="C63" s="617"/>
      <c r="D63" s="617"/>
      <c r="E63" s="617"/>
      <c r="F63" s="617"/>
      <c r="G63" s="617"/>
      <c r="H63" s="617"/>
      <c r="I63" s="617"/>
      <c r="J63" s="617"/>
      <c r="K63" s="617"/>
      <c r="L63" s="617"/>
      <c r="M63" s="617"/>
      <c r="N63" s="617"/>
      <c r="O63" s="617"/>
      <c r="P63" s="618"/>
      <c r="Q63" s="81"/>
      <c r="R63" s="82"/>
      <c r="S63" s="82"/>
      <c r="T63" s="82"/>
    </row>
    <row r="64" spans="1:20" ht="13.5" thickBot="1" x14ac:dyDescent="0.25">
      <c r="A64" s="81"/>
      <c r="B64" s="619"/>
      <c r="C64" s="620"/>
      <c r="D64" s="620"/>
      <c r="E64" s="620"/>
      <c r="F64" s="620"/>
      <c r="G64" s="620"/>
      <c r="H64" s="620"/>
      <c r="I64" s="620"/>
      <c r="J64" s="620"/>
      <c r="K64" s="620"/>
      <c r="L64" s="620"/>
      <c r="M64" s="620"/>
      <c r="N64" s="620"/>
      <c r="O64" s="620"/>
      <c r="P64" s="621"/>
      <c r="Q64" s="81"/>
      <c r="R64" s="82"/>
      <c r="S64" s="82"/>
      <c r="T64" s="82"/>
    </row>
    <row r="65" spans="1:77" s="104" customFormat="1" ht="4.5" customHeight="1" thickBot="1" x14ac:dyDescent="0.25">
      <c r="A65" s="622"/>
      <c r="B65" s="622"/>
      <c r="C65" s="622"/>
      <c r="D65" s="622"/>
      <c r="E65" s="622"/>
      <c r="F65" s="622"/>
      <c r="G65" s="622"/>
      <c r="H65" s="622"/>
      <c r="I65" s="622"/>
      <c r="J65" s="622"/>
      <c r="K65" s="622"/>
      <c r="L65" s="622"/>
      <c r="M65" s="622"/>
      <c r="N65" s="622"/>
      <c r="O65" s="622"/>
      <c r="P65" s="622"/>
      <c r="Q65" s="622"/>
      <c r="R65" s="103"/>
      <c r="S65" s="103"/>
      <c r="T65" s="103"/>
      <c r="V65" s="105"/>
    </row>
    <row r="66" spans="1:77" ht="15" customHeight="1" x14ac:dyDescent="0.2">
      <c r="A66" s="81"/>
      <c r="B66" s="623" t="s">
        <v>51</v>
      </c>
      <c r="C66" s="625" t="s">
        <v>166</v>
      </c>
      <c r="D66" s="626"/>
      <c r="E66" s="626"/>
      <c r="F66" s="626"/>
      <c r="G66" s="626"/>
      <c r="H66" s="626"/>
      <c r="I66" s="626"/>
      <c r="J66" s="626"/>
      <c r="K66" s="626"/>
      <c r="L66" s="626"/>
      <c r="M66" s="626"/>
      <c r="N66" s="626"/>
      <c r="O66" s="626"/>
      <c r="P66" s="627"/>
      <c r="Q66" s="81"/>
      <c r="R66" s="82"/>
      <c r="S66" s="82"/>
      <c r="T66" s="82"/>
    </row>
    <row r="67" spans="1:77" ht="87" customHeight="1" thickBot="1" x14ac:dyDescent="0.25">
      <c r="A67" s="81"/>
      <c r="B67" s="624"/>
      <c r="C67" s="628" t="s">
        <v>199</v>
      </c>
      <c r="D67" s="629"/>
      <c r="E67" s="629"/>
      <c r="F67" s="629"/>
      <c r="G67" s="629"/>
      <c r="H67" s="629"/>
      <c r="I67" s="629"/>
      <c r="J67" s="629"/>
      <c r="K67" s="629"/>
      <c r="L67" s="629"/>
      <c r="M67" s="629"/>
      <c r="N67" s="629"/>
      <c r="O67" s="629"/>
      <c r="P67" s="630"/>
      <c r="Q67" s="81"/>
      <c r="R67" s="82"/>
      <c r="S67" s="82"/>
      <c r="T67" s="82"/>
    </row>
    <row r="68" spans="1:77" ht="15" customHeight="1" x14ac:dyDescent="0.2">
      <c r="A68" s="81"/>
      <c r="B68" s="624"/>
      <c r="C68" s="625" t="s">
        <v>167</v>
      </c>
      <c r="D68" s="626"/>
      <c r="E68" s="626"/>
      <c r="F68" s="626"/>
      <c r="G68" s="626"/>
      <c r="H68" s="626"/>
      <c r="I68" s="626"/>
      <c r="J68" s="626"/>
      <c r="K68" s="626"/>
      <c r="L68" s="626"/>
      <c r="M68" s="626"/>
      <c r="N68" s="626"/>
      <c r="O68" s="626"/>
      <c r="P68" s="627"/>
      <c r="Q68" s="81"/>
      <c r="R68" s="82"/>
      <c r="S68" s="82"/>
      <c r="T68" s="82"/>
    </row>
    <row r="69" spans="1:77" ht="89.25" customHeight="1" thickBot="1" x14ac:dyDescent="0.25">
      <c r="A69" s="81"/>
      <c r="B69" s="624"/>
      <c r="C69" s="631" t="s">
        <v>221</v>
      </c>
      <c r="D69" s="632"/>
      <c r="E69" s="632"/>
      <c r="F69" s="632"/>
      <c r="G69" s="632"/>
      <c r="H69" s="632"/>
      <c r="I69" s="632"/>
      <c r="J69" s="632"/>
      <c r="K69" s="632"/>
      <c r="L69" s="632"/>
      <c r="M69" s="632"/>
      <c r="N69" s="632"/>
      <c r="O69" s="632"/>
      <c r="P69" s="633"/>
      <c r="Q69" s="81"/>
      <c r="R69" s="82"/>
      <c r="S69" s="82"/>
      <c r="T69" s="82"/>
    </row>
    <row r="70" spans="1:77" ht="30.75" customHeight="1" thickBot="1" x14ac:dyDescent="0.25">
      <c r="A70" s="81"/>
      <c r="B70" s="173" t="s">
        <v>56</v>
      </c>
      <c r="C70" s="602" t="s">
        <v>103</v>
      </c>
      <c r="D70" s="603"/>
      <c r="E70" s="603"/>
      <c r="F70" s="603"/>
      <c r="G70" s="603"/>
      <c r="H70" s="603"/>
      <c r="I70" s="603"/>
      <c r="J70" s="603"/>
      <c r="K70" s="603"/>
      <c r="L70" s="603"/>
      <c r="M70" s="603"/>
      <c r="N70" s="603"/>
      <c r="O70" s="603"/>
      <c r="P70" s="604"/>
      <c r="Q70" s="81"/>
      <c r="R70" s="82"/>
      <c r="S70" s="82"/>
      <c r="T70" s="82"/>
    </row>
    <row r="71" spans="1:77" ht="27.75" customHeight="1" thickBot="1" x14ac:dyDescent="0.25">
      <c r="A71" s="81"/>
      <c r="B71" s="173" t="s">
        <v>57</v>
      </c>
      <c r="C71" s="605" t="s">
        <v>58</v>
      </c>
      <c r="D71" s="605"/>
      <c r="E71" s="605"/>
      <c r="F71" s="605"/>
      <c r="G71" s="605"/>
      <c r="H71" s="605"/>
      <c r="I71" s="605"/>
      <c r="J71" s="605"/>
      <c r="K71" s="605"/>
      <c r="L71" s="605"/>
      <c r="M71" s="605"/>
      <c r="N71" s="605"/>
      <c r="O71" s="605"/>
      <c r="P71" s="606"/>
      <c r="Q71" s="81"/>
      <c r="R71" s="82"/>
      <c r="S71" s="82"/>
      <c r="T71" s="82"/>
    </row>
    <row r="74" spans="1:77" x14ac:dyDescent="0.2">
      <c r="C74" s="106"/>
    </row>
    <row r="75" spans="1:77" hidden="1" x14ac:dyDescent="0.2">
      <c r="C75" s="78">
        <v>2018</v>
      </c>
    </row>
    <row r="76" spans="1:77" hidden="1" x14ac:dyDescent="0.2">
      <c r="C76" s="78">
        <v>2019</v>
      </c>
    </row>
    <row r="80" spans="1:77" x14ac:dyDescent="0.2">
      <c r="R80" s="82"/>
      <c r="S80" s="82"/>
      <c r="T80" s="82"/>
      <c r="U80" s="82"/>
      <c r="V80" s="81"/>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BY80" s="82"/>
    </row>
    <row r="81" spans="2:107" x14ac:dyDescent="0.2">
      <c r="C81" s="82"/>
      <c r="BZ81" s="82"/>
      <c r="CA81" s="82"/>
      <c r="CB81" s="82"/>
      <c r="CC81" s="81"/>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row>
    <row r="82" spans="2:107" s="107" customFormat="1" x14ac:dyDescent="0.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row>
    <row r="83" spans="2:107" s="107" customFormat="1" x14ac:dyDescent="0.2">
      <c r="V83" s="79"/>
    </row>
    <row r="84" spans="2:107" s="107" customFormat="1" x14ac:dyDescent="0.2">
      <c r="V84" s="79"/>
    </row>
    <row r="85" spans="2:107" s="107" customFormat="1" x14ac:dyDescent="0.2">
      <c r="V85" s="79"/>
    </row>
    <row r="86" spans="2:107" s="107" customFormat="1" x14ac:dyDescent="0.2">
      <c r="V86" s="79"/>
    </row>
    <row r="87" spans="2:107" s="107" customFormat="1" x14ac:dyDescent="0.2">
      <c r="V87" s="79"/>
    </row>
    <row r="88" spans="2:107" s="107" customFormat="1" x14ac:dyDescent="0.2">
      <c r="D88" s="108"/>
      <c r="E88" s="108"/>
      <c r="F88" s="108"/>
      <c r="G88" s="108"/>
      <c r="H88" s="108"/>
      <c r="I88" s="108"/>
      <c r="V88" s="79"/>
    </row>
    <row r="89" spans="2:107" s="107" customFormat="1" x14ac:dyDescent="0.2">
      <c r="D89" s="108"/>
      <c r="E89" s="108"/>
      <c r="F89" s="108"/>
      <c r="G89" s="108"/>
      <c r="H89" s="108"/>
      <c r="I89" s="108"/>
      <c r="V89" s="79"/>
    </row>
    <row r="90" spans="2:107" s="107" customFormat="1" x14ac:dyDescent="0.2">
      <c r="B90" s="108"/>
      <c r="C90" s="108"/>
      <c r="D90" s="108"/>
      <c r="E90" s="108"/>
      <c r="F90" s="108"/>
      <c r="G90" s="108"/>
      <c r="H90" s="108"/>
      <c r="I90" s="108"/>
      <c r="V90" s="79"/>
    </row>
    <row r="91" spans="2:107" s="107" customFormat="1" x14ac:dyDescent="0.2">
      <c r="B91" s="108"/>
      <c r="C91" s="108"/>
      <c r="D91" s="108"/>
      <c r="E91" s="108"/>
      <c r="F91" s="108"/>
      <c r="G91" s="108"/>
      <c r="H91" s="108"/>
      <c r="I91" s="108"/>
      <c r="V91" s="79"/>
    </row>
    <row r="92" spans="2:107" s="107" customFormat="1" x14ac:dyDescent="0.2">
      <c r="B92" s="108"/>
      <c r="C92" s="108"/>
      <c r="D92" s="108"/>
      <c r="E92" s="108"/>
      <c r="F92" s="108"/>
      <c r="G92" s="108"/>
      <c r="H92" s="108"/>
      <c r="I92" s="108"/>
      <c r="V92" s="79"/>
    </row>
    <row r="93" spans="2:107" s="107" customFormat="1" x14ac:dyDescent="0.2">
      <c r="B93" s="108"/>
      <c r="C93" s="108"/>
      <c r="D93" s="108"/>
      <c r="E93" s="108"/>
      <c r="F93" s="108"/>
      <c r="G93" s="108"/>
      <c r="H93" s="108"/>
      <c r="I93" s="108"/>
      <c r="K93" s="108"/>
      <c r="L93" s="108"/>
      <c r="M93" s="108"/>
      <c r="N93" s="108"/>
      <c r="O93" s="108"/>
      <c r="P93" s="108"/>
      <c r="V93" s="79"/>
    </row>
    <row r="94" spans="2:107" s="107" customFormat="1" x14ac:dyDescent="0.2">
      <c r="B94" s="108"/>
      <c r="C94" s="108"/>
      <c r="D94" s="108"/>
      <c r="E94" s="108"/>
      <c r="F94" s="108"/>
      <c r="G94" s="108"/>
      <c r="H94" s="108"/>
      <c r="I94" s="108"/>
      <c r="K94" s="108"/>
      <c r="L94" s="108"/>
      <c r="M94" s="108"/>
      <c r="N94" s="108"/>
      <c r="O94" s="108"/>
      <c r="P94" s="108"/>
      <c r="V94" s="79"/>
    </row>
    <row r="95" spans="2:107" s="107" customFormat="1" x14ac:dyDescent="0.2">
      <c r="B95" s="108"/>
      <c r="C95" s="108"/>
      <c r="D95" s="108"/>
      <c r="E95" s="108"/>
      <c r="F95" s="108"/>
      <c r="G95" s="108"/>
      <c r="H95" s="108"/>
      <c r="I95" s="108"/>
      <c r="K95" s="108"/>
      <c r="L95" s="108"/>
      <c r="M95" s="108"/>
      <c r="N95" s="108"/>
      <c r="O95" s="108"/>
      <c r="P95" s="108"/>
      <c r="V95" s="79"/>
    </row>
    <row r="96" spans="2:107" s="107" customFormat="1" x14ac:dyDescent="0.2">
      <c r="B96" s="108"/>
      <c r="C96" s="108"/>
      <c r="D96" s="108"/>
      <c r="E96" s="108"/>
      <c r="F96" s="108"/>
      <c r="G96" s="108"/>
      <c r="H96" s="108"/>
      <c r="I96" s="108"/>
      <c r="K96" s="108"/>
      <c r="L96" s="108"/>
      <c r="M96" s="108"/>
      <c r="N96" s="108"/>
      <c r="O96" s="108"/>
      <c r="P96" s="108"/>
      <c r="Q96" s="109" t="s">
        <v>168</v>
      </c>
      <c r="R96" s="109"/>
      <c r="S96" s="109"/>
      <c r="T96" s="109"/>
      <c r="V96" s="79"/>
    </row>
    <row r="97" spans="2:22" s="107" customFormat="1" x14ac:dyDescent="0.2">
      <c r="B97" s="110"/>
      <c r="C97" s="110"/>
      <c r="D97" s="108"/>
      <c r="E97" s="108"/>
      <c r="F97" s="108"/>
      <c r="G97" s="108"/>
      <c r="H97" s="108"/>
      <c r="I97" s="108"/>
      <c r="K97" s="108"/>
      <c r="L97" s="108"/>
      <c r="O97" s="108"/>
      <c r="P97" s="108"/>
      <c r="Q97" s="109" t="s">
        <v>160</v>
      </c>
      <c r="R97" s="109"/>
      <c r="S97" s="109"/>
      <c r="T97" s="109"/>
      <c r="V97" s="79"/>
    </row>
    <row r="98" spans="2:22" s="107" customFormat="1" x14ac:dyDescent="0.2">
      <c r="B98" s="110"/>
      <c r="C98" s="110"/>
      <c r="D98" s="108"/>
      <c r="E98" s="108"/>
      <c r="F98" s="108"/>
      <c r="G98" s="108"/>
      <c r="H98" s="108"/>
      <c r="I98" s="108"/>
      <c r="K98" s="108"/>
      <c r="L98" s="108"/>
      <c r="O98" s="108"/>
      <c r="P98" s="108"/>
      <c r="Q98" s="109" t="s">
        <v>169</v>
      </c>
      <c r="R98" s="109"/>
      <c r="S98" s="109"/>
      <c r="T98" s="109"/>
      <c r="V98" s="79"/>
    </row>
    <row r="99" spans="2:22" s="107" customFormat="1" x14ac:dyDescent="0.2">
      <c r="B99" s="110"/>
      <c r="C99" s="110"/>
      <c r="D99" s="108"/>
      <c r="E99" s="108"/>
      <c r="F99" s="108"/>
      <c r="G99" s="108"/>
      <c r="H99" s="108"/>
      <c r="I99" s="108"/>
      <c r="K99" s="108"/>
      <c r="L99" s="108"/>
      <c r="O99" s="108"/>
      <c r="P99" s="108"/>
      <c r="Q99" s="109" t="s">
        <v>26</v>
      </c>
      <c r="R99" s="109"/>
      <c r="S99" s="109"/>
      <c r="T99" s="109"/>
      <c r="V99" s="79"/>
    </row>
    <row r="100" spans="2:22" s="107" customFormat="1" x14ac:dyDescent="0.2">
      <c r="B100" s="108"/>
      <c r="C100" s="110"/>
      <c r="D100" s="108"/>
      <c r="E100" s="108"/>
      <c r="F100" s="108"/>
      <c r="G100" s="108"/>
      <c r="H100" s="108"/>
      <c r="I100" s="108"/>
      <c r="K100" s="108"/>
      <c r="L100" s="108"/>
      <c r="M100" s="110"/>
      <c r="N100" s="108"/>
      <c r="O100" s="108"/>
      <c r="P100" s="108"/>
      <c r="Q100" s="109" t="s">
        <v>170</v>
      </c>
      <c r="R100" s="109"/>
      <c r="S100" s="109"/>
      <c r="T100" s="109"/>
      <c r="V100" s="79"/>
    </row>
    <row r="101" spans="2:22" s="107" customFormat="1" x14ac:dyDescent="0.2">
      <c r="B101" s="108"/>
      <c r="C101" s="110"/>
      <c r="D101" s="108"/>
      <c r="E101" s="108"/>
      <c r="F101" s="108"/>
      <c r="G101" s="108"/>
      <c r="H101" s="108"/>
      <c r="I101" s="108"/>
      <c r="K101" s="108"/>
      <c r="L101" s="108"/>
      <c r="M101" s="108"/>
      <c r="N101" s="108" t="s">
        <v>171</v>
      </c>
      <c r="O101" s="108"/>
      <c r="P101" s="108"/>
      <c r="Q101" s="109" t="s">
        <v>172</v>
      </c>
      <c r="R101" s="109"/>
      <c r="S101" s="109"/>
      <c r="T101" s="109"/>
      <c r="V101" s="79"/>
    </row>
    <row r="102" spans="2:22" s="107" customFormat="1" x14ac:dyDescent="0.2">
      <c r="B102" s="108"/>
      <c r="C102" s="110"/>
      <c r="D102" s="108"/>
      <c r="E102" s="108"/>
      <c r="F102" s="108"/>
      <c r="G102" s="108"/>
      <c r="H102" s="108"/>
      <c r="I102" s="108"/>
      <c r="K102" s="108"/>
      <c r="L102" s="108"/>
      <c r="M102" s="108"/>
      <c r="N102" s="108"/>
      <c r="O102" s="108"/>
      <c r="P102" s="108"/>
      <c r="V102" s="79"/>
    </row>
    <row r="103" spans="2:22" s="107" customFormat="1" x14ac:dyDescent="0.2">
      <c r="B103" s="108"/>
      <c r="C103" s="110"/>
      <c r="D103" s="108"/>
      <c r="E103" s="108"/>
      <c r="F103" s="108"/>
      <c r="G103" s="108"/>
      <c r="H103" s="108"/>
      <c r="I103" s="108"/>
      <c r="K103" s="108"/>
      <c r="L103" s="108"/>
      <c r="M103" s="108"/>
      <c r="N103" s="108"/>
      <c r="O103" s="108"/>
      <c r="P103" s="108"/>
      <c r="V103" s="79"/>
    </row>
    <row r="104" spans="2:22" s="107" customFormat="1" x14ac:dyDescent="0.2">
      <c r="B104" s="108"/>
      <c r="C104" s="108"/>
      <c r="D104" s="108"/>
      <c r="E104" s="108"/>
      <c r="F104" s="108"/>
      <c r="G104" s="108"/>
      <c r="H104" s="108"/>
      <c r="I104" s="108"/>
      <c r="K104" s="108"/>
      <c r="L104" s="108"/>
      <c r="M104" s="108"/>
      <c r="N104" s="108"/>
      <c r="O104" s="108"/>
      <c r="P104" s="108"/>
      <c r="V104" s="79"/>
    </row>
    <row r="105" spans="2:22" s="107" customFormat="1" x14ac:dyDescent="0.2">
      <c r="B105" s="108"/>
      <c r="C105" s="108"/>
      <c r="D105" s="108"/>
      <c r="E105" s="108"/>
      <c r="F105" s="108"/>
      <c r="G105" s="108"/>
      <c r="H105" s="108"/>
      <c r="I105" s="108"/>
      <c r="K105" s="108"/>
      <c r="L105" s="108"/>
      <c r="M105" s="108"/>
      <c r="N105" s="108"/>
      <c r="O105" s="108"/>
      <c r="P105" s="108"/>
      <c r="V105" s="79"/>
    </row>
    <row r="106" spans="2:22" s="107" customFormat="1" x14ac:dyDescent="0.2">
      <c r="B106" s="108"/>
      <c r="C106" s="108"/>
      <c r="D106" s="108"/>
      <c r="E106" s="108"/>
      <c r="F106" s="108"/>
      <c r="G106" s="108"/>
      <c r="H106" s="108"/>
      <c r="I106" s="108"/>
      <c r="K106" s="108"/>
      <c r="L106" s="108"/>
      <c r="M106" s="108"/>
      <c r="N106" s="108"/>
      <c r="O106" s="108"/>
      <c r="P106" s="108"/>
      <c r="Q106" s="109">
        <v>2015</v>
      </c>
      <c r="R106" s="109"/>
      <c r="S106" s="109"/>
      <c r="T106" s="109"/>
      <c r="V106" s="79"/>
    </row>
    <row r="107" spans="2:22" s="107" customFormat="1" ht="12.75" customHeight="1" x14ac:dyDescent="0.2">
      <c r="B107" s="108"/>
      <c r="C107" s="108"/>
      <c r="D107" s="108"/>
      <c r="E107" s="108"/>
      <c r="F107" s="108"/>
      <c r="G107" s="108"/>
      <c r="H107" s="108"/>
      <c r="I107" s="108"/>
      <c r="Q107" s="109">
        <v>2016</v>
      </c>
      <c r="R107" s="109"/>
      <c r="S107" s="109"/>
      <c r="T107" s="109"/>
      <c r="V107" s="79"/>
    </row>
    <row r="108" spans="2:22" s="107" customFormat="1" x14ac:dyDescent="0.2">
      <c r="B108" s="108"/>
      <c r="C108" s="108"/>
      <c r="D108" s="108"/>
      <c r="E108" s="108"/>
      <c r="F108" s="108"/>
      <c r="G108" s="108"/>
      <c r="H108" s="108"/>
      <c r="I108" s="108"/>
      <c r="Q108" s="109">
        <v>2017</v>
      </c>
      <c r="R108" s="109"/>
      <c r="S108" s="109"/>
      <c r="T108" s="109"/>
      <c r="V108" s="79"/>
    </row>
    <row r="109" spans="2:22" s="107" customFormat="1" x14ac:dyDescent="0.2">
      <c r="C109" s="108"/>
      <c r="H109" s="108"/>
      <c r="I109" s="108"/>
      <c r="Q109" s="109">
        <v>2018</v>
      </c>
      <c r="R109" s="109"/>
      <c r="S109" s="109"/>
      <c r="T109" s="109"/>
      <c r="V109" s="79"/>
    </row>
    <row r="110" spans="2:22" s="107" customFormat="1" x14ac:dyDescent="0.2">
      <c r="C110" s="108"/>
      <c r="H110" s="108"/>
      <c r="I110" s="108"/>
      <c r="V110" s="79"/>
    </row>
    <row r="111" spans="2:22" s="107" customFormat="1" x14ac:dyDescent="0.2">
      <c r="C111" s="108"/>
      <c r="H111" s="108"/>
      <c r="I111" s="108"/>
      <c r="V111" s="79"/>
    </row>
    <row r="112" spans="2:22" s="107" customFormat="1" x14ac:dyDescent="0.2">
      <c r="B112" s="111"/>
      <c r="C112" s="108"/>
      <c r="H112" s="108"/>
      <c r="I112" s="108"/>
      <c r="V112" s="79"/>
    </row>
    <row r="113" spans="2:22" s="107" customFormat="1" x14ac:dyDescent="0.2">
      <c r="B113" s="111"/>
      <c r="C113" s="108"/>
      <c r="H113" s="108"/>
      <c r="I113" s="108"/>
      <c r="V113" s="79"/>
    </row>
    <row r="114" spans="2:22" s="107" customFormat="1" x14ac:dyDescent="0.2">
      <c r="B114" s="111"/>
      <c r="C114" s="108"/>
      <c r="H114" s="108"/>
      <c r="I114" s="108"/>
      <c r="V114" s="79"/>
    </row>
    <row r="115" spans="2:22" s="107" customFormat="1" x14ac:dyDescent="0.2">
      <c r="B115" s="111"/>
      <c r="C115" s="108"/>
      <c r="H115" s="108"/>
      <c r="I115" s="108"/>
      <c r="V115" s="79"/>
    </row>
    <row r="116" spans="2:22" s="107" customFormat="1" x14ac:dyDescent="0.2">
      <c r="B116" s="111"/>
      <c r="C116" s="108"/>
      <c r="H116" s="108"/>
      <c r="I116" s="108"/>
      <c r="V116" s="79"/>
    </row>
    <row r="117" spans="2:22" s="107" customFormat="1" x14ac:dyDescent="0.2">
      <c r="B117" s="111"/>
      <c r="C117" s="108"/>
      <c r="H117" s="108"/>
      <c r="I117" s="108"/>
      <c r="V117" s="79"/>
    </row>
    <row r="118" spans="2:22" s="107" customFormat="1" x14ac:dyDescent="0.2">
      <c r="B118" s="111"/>
      <c r="C118" s="108"/>
      <c r="H118" s="108"/>
      <c r="I118" s="108"/>
      <c r="V118" s="79"/>
    </row>
    <row r="119" spans="2:22" s="107" customFormat="1" x14ac:dyDescent="0.2">
      <c r="B119" s="112"/>
      <c r="C119" s="108"/>
      <c r="H119" s="108"/>
      <c r="I119" s="108"/>
      <c r="V119" s="79"/>
    </row>
    <row r="120" spans="2:22" s="107" customFormat="1" x14ac:dyDescent="0.2">
      <c r="B120" s="112"/>
      <c r="C120" s="108"/>
      <c r="H120" s="108"/>
      <c r="I120" s="108"/>
      <c r="V120" s="79"/>
    </row>
    <row r="121" spans="2:22" s="107" customFormat="1" x14ac:dyDescent="0.2">
      <c r="C121" s="108"/>
      <c r="H121" s="108"/>
      <c r="I121" s="108"/>
      <c r="V121" s="79"/>
    </row>
    <row r="122" spans="2:22" s="107" customFormat="1" x14ac:dyDescent="0.2">
      <c r="B122" s="113"/>
      <c r="C122" s="108"/>
      <c r="F122" s="108"/>
      <c r="I122" s="108"/>
      <c r="V122" s="79"/>
    </row>
    <row r="123" spans="2:22" s="107" customFormat="1" x14ac:dyDescent="0.2">
      <c r="B123" s="113"/>
      <c r="C123" s="108"/>
      <c r="F123" s="108"/>
      <c r="I123" s="108"/>
      <c r="V123" s="79"/>
    </row>
    <row r="124" spans="2:22" s="107" customFormat="1" x14ac:dyDescent="0.2">
      <c r="B124" s="113"/>
      <c r="C124" s="108"/>
      <c r="F124" s="108"/>
      <c r="I124" s="114"/>
      <c r="J124" s="114"/>
      <c r="K124" s="114"/>
      <c r="V124" s="79"/>
    </row>
    <row r="125" spans="2:22" s="107" customFormat="1" x14ac:dyDescent="0.2">
      <c r="B125" s="113"/>
      <c r="C125" s="108"/>
      <c r="F125" s="108"/>
      <c r="G125" s="108"/>
      <c r="H125" s="114"/>
      <c r="I125" s="114"/>
      <c r="J125" s="114"/>
      <c r="K125" s="114"/>
      <c r="V125" s="79"/>
    </row>
    <row r="126" spans="2:22" s="107" customFormat="1" x14ac:dyDescent="0.2">
      <c r="C126" s="108"/>
      <c r="F126" s="108"/>
      <c r="G126" s="108"/>
      <c r="H126" s="114"/>
      <c r="I126" s="114"/>
      <c r="J126" s="114"/>
      <c r="K126" s="114"/>
      <c r="V126" s="79"/>
    </row>
    <row r="127" spans="2:22" s="107" customFormat="1" x14ac:dyDescent="0.2">
      <c r="C127" s="108"/>
      <c r="F127" s="108"/>
      <c r="G127" s="108"/>
      <c r="H127" s="114"/>
      <c r="I127" s="114"/>
      <c r="J127" s="114"/>
      <c r="K127" s="114"/>
      <c r="V127" s="79"/>
    </row>
    <row r="128" spans="2:22" s="107" customFormat="1" x14ac:dyDescent="0.2">
      <c r="C128" s="108"/>
      <c r="F128" s="108"/>
      <c r="G128" s="108"/>
      <c r="H128" s="114"/>
      <c r="I128" s="114"/>
      <c r="J128" s="114"/>
      <c r="K128" s="114"/>
      <c r="V128" s="79"/>
    </row>
    <row r="129" spans="2:22" s="107" customFormat="1" hidden="1" x14ac:dyDescent="0.2">
      <c r="B129" s="115" t="s">
        <v>87</v>
      </c>
      <c r="C129" s="108"/>
      <c r="F129" s="108"/>
      <c r="G129" s="108"/>
      <c r="H129" s="114"/>
      <c r="I129" s="114"/>
      <c r="J129" s="114"/>
      <c r="K129" s="114"/>
      <c r="V129" s="79"/>
    </row>
    <row r="130" spans="2:22" s="107" customFormat="1" hidden="1" x14ac:dyDescent="0.2">
      <c r="B130" s="115" t="s">
        <v>88</v>
      </c>
      <c r="C130" s="108"/>
      <c r="F130" s="108"/>
      <c r="G130" s="108"/>
      <c r="H130" s="114"/>
      <c r="I130" s="114"/>
      <c r="J130" s="114"/>
      <c r="K130" s="114"/>
      <c r="V130" s="79"/>
    </row>
    <row r="131" spans="2:22" s="82" customFormat="1" hidden="1" x14ac:dyDescent="0.2">
      <c r="B131" s="115" t="s">
        <v>89</v>
      </c>
      <c r="C131" s="108"/>
      <c r="F131" s="108"/>
      <c r="G131" s="108"/>
      <c r="H131" s="114"/>
      <c r="I131" s="114"/>
      <c r="J131" s="114"/>
      <c r="K131" s="114"/>
      <c r="V131" s="81"/>
    </row>
    <row r="132" spans="2:22" s="82" customFormat="1" hidden="1" x14ac:dyDescent="0.2">
      <c r="B132" s="115" t="s">
        <v>90</v>
      </c>
      <c r="C132" s="108"/>
      <c r="F132" s="108"/>
      <c r="G132" s="108"/>
      <c r="H132" s="114"/>
      <c r="I132" s="114"/>
      <c r="J132" s="114"/>
      <c r="K132" s="114"/>
      <c r="V132" s="81"/>
    </row>
    <row r="133" spans="2:22" s="82" customFormat="1" hidden="1" x14ac:dyDescent="0.2">
      <c r="B133" s="115" t="s">
        <v>91</v>
      </c>
      <c r="C133" s="108"/>
      <c r="F133" s="108"/>
      <c r="G133" s="108"/>
      <c r="H133" s="114"/>
      <c r="I133" s="114"/>
      <c r="J133" s="114"/>
      <c r="K133" s="114"/>
      <c r="V133" s="81"/>
    </row>
    <row r="134" spans="2:22" s="82" customFormat="1" hidden="1" x14ac:dyDescent="0.2">
      <c r="B134" s="115" t="s">
        <v>92</v>
      </c>
      <c r="C134" s="108"/>
      <c r="F134" s="108"/>
      <c r="G134" s="108"/>
      <c r="H134" s="114"/>
      <c r="I134" s="114"/>
      <c r="J134" s="114"/>
      <c r="K134" s="114"/>
      <c r="V134" s="81"/>
    </row>
    <row r="135" spans="2:22" s="82" customFormat="1" hidden="1" x14ac:dyDescent="0.2">
      <c r="B135" s="115" t="s">
        <v>93</v>
      </c>
      <c r="C135" s="108"/>
      <c r="F135" s="108"/>
      <c r="G135" s="108"/>
      <c r="H135" s="114"/>
      <c r="I135" s="114"/>
      <c r="J135" s="114"/>
      <c r="K135" s="114"/>
      <c r="V135" s="81"/>
    </row>
    <row r="136" spans="2:22" s="82" customFormat="1" hidden="1" x14ac:dyDescent="0.2">
      <c r="B136" s="115"/>
      <c r="C136" s="108"/>
      <c r="F136" s="108"/>
      <c r="G136" s="108"/>
      <c r="H136" s="114"/>
      <c r="I136" s="114"/>
      <c r="J136" s="114"/>
      <c r="K136" s="114"/>
      <c r="V136" s="81"/>
    </row>
    <row r="137" spans="2:22" s="82" customFormat="1" hidden="1" x14ac:dyDescent="0.2">
      <c r="B137" s="115" t="s">
        <v>59</v>
      </c>
      <c r="C137" s="108"/>
      <c r="F137" s="108"/>
      <c r="G137" s="108"/>
      <c r="H137" s="114"/>
      <c r="I137" s="114"/>
      <c r="J137" s="114"/>
      <c r="K137" s="114"/>
      <c r="V137" s="81"/>
    </row>
    <row r="138" spans="2:22" s="82" customFormat="1" hidden="1" x14ac:dyDescent="0.2">
      <c r="B138" s="116" t="s">
        <v>60</v>
      </c>
      <c r="C138" s="108"/>
      <c r="F138" s="108"/>
      <c r="G138" s="108"/>
      <c r="H138" s="114"/>
      <c r="I138" s="114"/>
      <c r="J138" s="114"/>
      <c r="K138" s="114"/>
      <c r="V138" s="81"/>
    </row>
    <row r="139" spans="2:22" s="82" customFormat="1" hidden="1" x14ac:dyDescent="0.2">
      <c r="B139" s="116" t="s">
        <v>61</v>
      </c>
      <c r="C139" s="108"/>
      <c r="F139" s="108"/>
      <c r="G139" s="108"/>
      <c r="H139" s="114"/>
      <c r="I139" s="114"/>
      <c r="J139" s="114"/>
      <c r="K139" s="114"/>
      <c r="V139" s="81"/>
    </row>
    <row r="140" spans="2:22" s="82" customFormat="1" hidden="1" x14ac:dyDescent="0.2">
      <c r="B140" s="116" t="s">
        <v>62</v>
      </c>
      <c r="C140" s="108"/>
      <c r="F140" s="108"/>
      <c r="G140" s="108"/>
      <c r="H140" s="114"/>
      <c r="I140" s="114"/>
      <c r="J140" s="114"/>
      <c r="K140" s="114"/>
      <c r="V140" s="81"/>
    </row>
    <row r="141" spans="2:22" s="82" customFormat="1" hidden="1" x14ac:dyDescent="0.2">
      <c r="B141" s="116" t="s">
        <v>63</v>
      </c>
      <c r="C141" s="108"/>
      <c r="F141" s="108"/>
      <c r="G141" s="108"/>
      <c r="H141" s="114"/>
      <c r="I141" s="114"/>
      <c r="J141" s="114"/>
      <c r="K141" s="114"/>
      <c r="V141" s="81"/>
    </row>
    <row r="142" spans="2:22" s="82" customFormat="1" hidden="1" x14ac:dyDescent="0.2">
      <c r="B142" s="116" t="s">
        <v>173</v>
      </c>
      <c r="C142" s="108"/>
      <c r="F142" s="108"/>
      <c r="G142" s="108"/>
      <c r="J142" s="114"/>
      <c r="K142" s="114"/>
      <c r="V142" s="81"/>
    </row>
    <row r="143" spans="2:22" s="82" customFormat="1" hidden="1" x14ac:dyDescent="0.2">
      <c r="B143" s="116" t="s">
        <v>65</v>
      </c>
      <c r="C143" s="108"/>
      <c r="F143" s="108"/>
      <c r="G143" s="108"/>
      <c r="V143" s="81"/>
    </row>
    <row r="144" spans="2:22" s="82" customFormat="1" hidden="1" x14ac:dyDescent="0.2">
      <c r="B144" s="116" t="s">
        <v>66</v>
      </c>
      <c r="C144" s="108"/>
      <c r="F144" s="108"/>
      <c r="G144" s="108"/>
      <c r="V144" s="81"/>
    </row>
    <row r="145" spans="2:22" s="82" customFormat="1" hidden="1" x14ac:dyDescent="0.2">
      <c r="B145" s="116" t="s">
        <v>67</v>
      </c>
      <c r="C145" s="108"/>
      <c r="F145" s="108"/>
      <c r="G145" s="108"/>
      <c r="V145" s="81"/>
    </row>
    <row r="146" spans="2:22" s="82" customFormat="1" hidden="1" x14ac:dyDescent="0.2">
      <c r="B146" s="116" t="s">
        <v>68</v>
      </c>
      <c r="C146" s="108"/>
      <c r="F146" s="108"/>
      <c r="G146" s="108"/>
      <c r="V146" s="81"/>
    </row>
    <row r="147" spans="2:22" hidden="1" x14ac:dyDescent="0.2">
      <c r="B147" s="117" t="s">
        <v>69</v>
      </c>
      <c r="C147" s="108"/>
      <c r="F147" s="108"/>
      <c r="G147" s="108"/>
    </row>
    <row r="148" spans="2:22" hidden="1" x14ac:dyDescent="0.2">
      <c r="B148" s="116" t="s">
        <v>70</v>
      </c>
      <c r="C148" s="108"/>
      <c r="F148" s="108"/>
      <c r="G148" s="108"/>
    </row>
    <row r="149" spans="2:22" hidden="1" x14ac:dyDescent="0.2">
      <c r="B149" s="116" t="s">
        <v>71</v>
      </c>
      <c r="C149" s="108"/>
      <c r="F149" s="108"/>
      <c r="G149" s="108"/>
    </row>
    <row r="150" spans="2:22" hidden="1" x14ac:dyDescent="0.2">
      <c r="B150" s="116" t="s">
        <v>72</v>
      </c>
      <c r="C150" s="108"/>
      <c r="F150" s="108"/>
      <c r="G150" s="108"/>
    </row>
    <row r="151" spans="2:22" hidden="1" x14ac:dyDescent="0.2">
      <c r="B151" s="116" t="s">
        <v>73</v>
      </c>
      <c r="C151" s="108"/>
      <c r="F151" s="108"/>
      <c r="G151" s="108"/>
    </row>
    <row r="152" spans="2:22" hidden="1" x14ac:dyDescent="0.2">
      <c r="B152" s="116" t="s">
        <v>74</v>
      </c>
      <c r="C152" s="108"/>
      <c r="F152" s="108"/>
      <c r="G152" s="108"/>
    </row>
    <row r="153" spans="2:22" hidden="1" x14ac:dyDescent="0.2">
      <c r="B153" s="116" t="s">
        <v>75</v>
      </c>
      <c r="C153" s="108"/>
      <c r="F153" s="108"/>
      <c r="G153" s="108"/>
    </row>
    <row r="154" spans="2:22" hidden="1" x14ac:dyDescent="0.2">
      <c r="B154" s="116" t="s">
        <v>76</v>
      </c>
      <c r="C154" s="108"/>
    </row>
    <row r="155" spans="2:22" hidden="1" x14ac:dyDescent="0.2">
      <c r="B155" s="116" t="s">
        <v>77</v>
      </c>
      <c r="C155" s="108"/>
    </row>
    <row r="156" spans="2:22" hidden="1" x14ac:dyDescent="0.2">
      <c r="B156" s="116" t="s">
        <v>78</v>
      </c>
      <c r="C156" s="108"/>
    </row>
    <row r="157" spans="2:22" hidden="1" x14ac:dyDescent="0.2">
      <c r="B157" s="116" t="s">
        <v>79</v>
      </c>
      <c r="C157" s="108"/>
    </row>
    <row r="158" spans="2:22" hidden="1" x14ac:dyDescent="0.2">
      <c r="B158" s="116" t="s">
        <v>80</v>
      </c>
      <c r="C158" s="108"/>
    </row>
    <row r="159" spans="2:22" hidden="1" x14ac:dyDescent="0.2">
      <c r="B159" s="116" t="s">
        <v>81</v>
      </c>
      <c r="C159" s="108"/>
    </row>
    <row r="160" spans="2:22" hidden="1" x14ac:dyDescent="0.2">
      <c r="B160" s="116" t="s">
        <v>82</v>
      </c>
      <c r="C160" s="108"/>
    </row>
    <row r="161" spans="2:3" hidden="1" x14ac:dyDescent="0.2">
      <c r="B161" s="116" t="s">
        <v>83</v>
      </c>
      <c r="C161" s="108"/>
    </row>
    <row r="162" spans="2:3" hidden="1" x14ac:dyDescent="0.2">
      <c r="B162" s="116" t="s">
        <v>84</v>
      </c>
      <c r="C162" s="108"/>
    </row>
    <row r="163" spans="2:3" hidden="1" x14ac:dyDescent="0.2">
      <c r="B163" s="116" t="s">
        <v>85</v>
      </c>
      <c r="C163" s="108"/>
    </row>
    <row r="164" spans="2:3" hidden="1" x14ac:dyDescent="0.2">
      <c r="B164" s="116" t="s">
        <v>86</v>
      </c>
    </row>
    <row r="165" spans="2:3" hidden="1" x14ac:dyDescent="0.2">
      <c r="B165" s="107"/>
    </row>
    <row r="166" spans="2:3" x14ac:dyDescent="0.2">
      <c r="B166" s="107"/>
    </row>
    <row r="167" spans="2:3" x14ac:dyDescent="0.2">
      <c r="B167" s="107"/>
    </row>
    <row r="168" spans="2:3" x14ac:dyDescent="0.2">
      <c r="B168" s="107" t="s">
        <v>174</v>
      </c>
    </row>
    <row r="169" spans="2:3" x14ac:dyDescent="0.2">
      <c r="B169" s="109" t="s">
        <v>175</v>
      </c>
    </row>
    <row r="170" spans="2:3" x14ac:dyDescent="0.2">
      <c r="B170" s="109" t="s">
        <v>58</v>
      </c>
    </row>
    <row r="171" spans="2:3" x14ac:dyDescent="0.2">
      <c r="B171" s="107"/>
    </row>
    <row r="172" spans="2:3" x14ac:dyDescent="0.2">
      <c r="B172" s="111"/>
    </row>
    <row r="173" spans="2:3" x14ac:dyDescent="0.2">
      <c r="B173" s="111"/>
    </row>
    <row r="174" spans="2:3" x14ac:dyDescent="0.2">
      <c r="B174" s="118"/>
    </row>
    <row r="175" spans="2:3" x14ac:dyDescent="0.2">
      <c r="B175" s="118"/>
    </row>
    <row r="176" spans="2:3" x14ac:dyDescent="0.2">
      <c r="B176" s="118"/>
    </row>
    <row r="177" spans="2:2" x14ac:dyDescent="0.2">
      <c r="B177" s="118"/>
    </row>
    <row r="178" spans="2:2" x14ac:dyDescent="0.2">
      <c r="B178" s="118"/>
    </row>
  </sheetData>
  <mergeCells count="65">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70:P70"/>
    <mergeCell ref="C71:P71"/>
    <mergeCell ref="B43:P43"/>
    <mergeCell ref="B45:B46"/>
    <mergeCell ref="B48:P48"/>
    <mergeCell ref="B49:P64"/>
    <mergeCell ref="A65:Q65"/>
    <mergeCell ref="B66:B69"/>
    <mergeCell ref="C66:P66"/>
    <mergeCell ref="C67:P67"/>
    <mergeCell ref="C68:P68"/>
    <mergeCell ref="C69:P69"/>
  </mergeCells>
  <conditionalFormatting sqref="F46">
    <cfRule type="cellIs" dxfId="71" priority="17" stopIfTrue="1" operator="equal">
      <formula>"0"</formula>
    </cfRule>
    <cfRule type="cellIs" dxfId="70" priority="18" stopIfTrue="1" operator="lessThanOrEqual">
      <formula>$V$5</formula>
    </cfRule>
    <cfRule type="cellIs" dxfId="69" priority="19" stopIfTrue="1" operator="greaterThanOrEqual">
      <formula>$V$2</formula>
    </cfRule>
    <cfRule type="cellIs" dxfId="68" priority="20" stopIfTrue="1" operator="between">
      <formula>$V$4</formula>
      <formula>$V$3</formula>
    </cfRule>
  </conditionalFormatting>
  <conditionalFormatting sqref="I46">
    <cfRule type="cellIs" dxfId="67" priority="13" stopIfTrue="1" operator="equal">
      <formula>"0"</formula>
    </cfRule>
    <cfRule type="cellIs" dxfId="66" priority="14" stopIfTrue="1" operator="lessThanOrEqual">
      <formula>$V$5</formula>
    </cfRule>
    <cfRule type="cellIs" dxfId="65" priority="15" stopIfTrue="1" operator="greaterThanOrEqual">
      <formula>$V$2</formula>
    </cfRule>
    <cfRule type="cellIs" dxfId="64" priority="16" stopIfTrue="1" operator="between">
      <formula>$V$4</formula>
      <formula>$V$3</formula>
    </cfRule>
  </conditionalFormatting>
  <conditionalFormatting sqref="L46">
    <cfRule type="cellIs" dxfId="63" priority="9" stopIfTrue="1" operator="equal">
      <formula>"0"</formula>
    </cfRule>
    <cfRule type="cellIs" dxfId="62" priority="10" stopIfTrue="1" operator="lessThanOrEqual">
      <formula>$V$5</formula>
    </cfRule>
    <cfRule type="cellIs" dxfId="61" priority="11" stopIfTrue="1" operator="greaterThanOrEqual">
      <formula>$V$2</formula>
    </cfRule>
    <cfRule type="cellIs" dxfId="60" priority="12" stopIfTrue="1" operator="between">
      <formula>$V$4</formula>
      <formula>$V$3</formula>
    </cfRule>
  </conditionalFormatting>
  <conditionalFormatting sqref="O46:P46">
    <cfRule type="cellIs" dxfId="59" priority="1" stopIfTrue="1" operator="equal">
      <formula>"0"</formula>
    </cfRule>
    <cfRule type="cellIs" dxfId="58" priority="2" stopIfTrue="1" operator="lessThanOrEqual">
      <formula>$V$5</formula>
    </cfRule>
    <cfRule type="cellIs" dxfId="57" priority="3" stopIfTrue="1" operator="greaterThanOrEqual">
      <formula>$V$2</formula>
    </cfRule>
    <cfRule type="cellIs" dxfId="56" priority="4" stopIfTrue="1" operator="between">
      <formula>$V$4</formula>
      <formula>$V$3</formula>
    </cfRule>
  </conditionalFormatting>
  <dataValidations count="6">
    <dataValidation type="list" allowBlank="1" showInputMessage="1" showErrorMessage="1" sqref="C18:P18" xr:uid="{00000000-0002-0000-0500-000000000000}">
      <formula1>$B$129:$B$135</formula1>
    </dataValidation>
    <dataValidation type="list" allowBlank="1" showInputMessage="1" showErrorMessage="1" sqref="C32:P32 C36:P36 C34:P34" xr:uid="{00000000-0002-0000-0500-000001000000}">
      <formula1>$Q$96:$Q$101</formula1>
    </dataValidation>
    <dataValidation type="list" allowBlank="1" showInputMessage="1" showErrorMessage="1" sqref="N10:P10" xr:uid="{00000000-0002-0000-0500-000002000000}">
      <formula1>"Economicos,Eficiencia,Eficacia, Efectividad,Calidad"</formula1>
    </dataValidation>
    <dataValidation type="list" allowBlank="1" showInputMessage="1" showErrorMessage="1" sqref="C10:I10" xr:uid="{00000000-0002-0000-0500-000003000000}">
      <formula1>"2023,2024,2025,2026,2027"</formula1>
    </dataValidation>
    <dataValidation type="list" allowBlank="1" showInputMessage="1" showErrorMessage="1" sqref="C12:P12" xr:uid="{00000000-0002-0000-0500-000004000000}">
      <formula1>$B$138:$B$165</formula1>
    </dataValidation>
    <dataValidation type="list" allowBlank="1" showInputMessage="1" showErrorMessage="1" sqref="C71:P71" xr:uid="{00000000-0002-0000-0500-000005000000}">
      <formula1>$B$169:$B$170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V146"/>
  <sheetViews>
    <sheetView topLeftCell="A8" zoomScale="82" zoomScaleNormal="82" workbookViewId="0">
      <pane xSplit="2" ySplit="2" topLeftCell="C10" activePane="bottomRight" state="frozen"/>
      <selection activeCell="A8" sqref="A8"/>
      <selection pane="topRight" activeCell="C8" sqref="C8"/>
      <selection pane="bottomLeft" activeCell="A10" sqref="A10"/>
      <selection pane="bottomRight" activeCell="G12" sqref="G12:O23"/>
    </sheetView>
  </sheetViews>
  <sheetFormatPr baseColWidth="10" defaultRowHeight="30" customHeight="1" x14ac:dyDescent="0.2"/>
  <cols>
    <col min="1" max="1" width="28.5703125" style="138" customWidth="1"/>
    <col min="2" max="2" width="38.42578125" style="104" customWidth="1"/>
    <col min="3" max="12" width="15.7109375" style="104" customWidth="1"/>
    <col min="13" max="13" width="31.28515625" style="104" customWidth="1"/>
    <col min="14" max="14" width="20.85546875" style="104" customWidth="1"/>
    <col min="15" max="15" width="23.140625" style="104" customWidth="1"/>
    <col min="16" max="18" width="11.42578125" style="120"/>
    <col min="19" max="19" width="11.42578125" style="79" hidden="1" customWidth="1"/>
    <col min="20" max="20" width="11.42578125" style="120"/>
    <col min="21" max="16384" width="11.42578125" style="104"/>
  </cols>
  <sheetData>
    <row r="1" spans="1:22" ht="30" customHeight="1" x14ac:dyDescent="0.25">
      <c r="A1" s="738"/>
      <c r="B1" s="739" t="s">
        <v>0</v>
      </c>
      <c r="C1" s="740"/>
      <c r="D1" s="740"/>
      <c r="E1" s="740"/>
      <c r="F1" s="740"/>
      <c r="G1" s="740"/>
      <c r="H1" s="740"/>
      <c r="I1" s="740"/>
      <c r="J1" s="740"/>
      <c r="K1" s="740"/>
      <c r="L1" s="740"/>
      <c r="M1" s="741"/>
      <c r="N1" s="742" t="s">
        <v>122</v>
      </c>
      <c r="O1" s="743"/>
      <c r="P1" s="119"/>
      <c r="Q1" s="119"/>
      <c r="T1" s="119"/>
      <c r="U1" s="121"/>
      <c r="V1" s="121"/>
    </row>
    <row r="2" spans="1:22" ht="30" customHeight="1" x14ac:dyDescent="0.25">
      <c r="A2" s="738"/>
      <c r="B2" s="739" t="s">
        <v>123</v>
      </c>
      <c r="C2" s="740"/>
      <c r="D2" s="740"/>
      <c r="E2" s="740"/>
      <c r="F2" s="740"/>
      <c r="G2" s="740"/>
      <c r="H2" s="740"/>
      <c r="I2" s="740"/>
      <c r="J2" s="740"/>
      <c r="K2" s="740"/>
      <c r="L2" s="740"/>
      <c r="M2" s="741"/>
      <c r="N2" s="742" t="s">
        <v>3</v>
      </c>
      <c r="O2" s="743"/>
      <c r="P2" s="119"/>
      <c r="Q2" s="119"/>
      <c r="S2" s="80">
        <v>0.9</v>
      </c>
      <c r="T2" s="119"/>
      <c r="U2" s="121"/>
      <c r="V2" s="121"/>
    </row>
    <row r="3" spans="1:22" ht="30" customHeight="1" x14ac:dyDescent="0.25">
      <c r="A3" s="738"/>
      <c r="B3" s="739" t="s">
        <v>124</v>
      </c>
      <c r="C3" s="740"/>
      <c r="D3" s="740"/>
      <c r="E3" s="740"/>
      <c r="F3" s="740"/>
      <c r="G3" s="740"/>
      <c r="H3" s="740"/>
      <c r="I3" s="740"/>
      <c r="J3" s="740"/>
      <c r="K3" s="740"/>
      <c r="L3" s="740"/>
      <c r="M3" s="741"/>
      <c r="N3" s="742" t="s">
        <v>125</v>
      </c>
      <c r="O3" s="743"/>
      <c r="P3" s="119"/>
      <c r="Q3" s="119"/>
      <c r="S3" s="80">
        <v>0.89998999999999996</v>
      </c>
      <c r="T3" s="119"/>
      <c r="U3" s="121"/>
      <c r="V3" s="121"/>
    </row>
    <row r="4" spans="1:22" ht="30" customHeight="1" x14ac:dyDescent="0.25">
      <c r="A4" s="738"/>
      <c r="B4" s="739" t="s">
        <v>126</v>
      </c>
      <c r="C4" s="740"/>
      <c r="D4" s="740"/>
      <c r="E4" s="740"/>
      <c r="F4" s="740"/>
      <c r="G4" s="740"/>
      <c r="H4" s="740"/>
      <c r="I4" s="740"/>
      <c r="J4" s="740"/>
      <c r="K4" s="740"/>
      <c r="L4" s="740"/>
      <c r="M4" s="741"/>
      <c r="N4" s="742" t="s">
        <v>176</v>
      </c>
      <c r="O4" s="743"/>
      <c r="P4" s="122"/>
      <c r="Q4" s="122"/>
      <c r="S4" s="80">
        <v>0.75</v>
      </c>
      <c r="T4" s="122"/>
      <c r="U4" s="123"/>
      <c r="V4" s="123"/>
    </row>
    <row r="5" spans="1:22" ht="18" x14ac:dyDescent="0.25">
      <c r="A5" s="124"/>
      <c r="B5" s="125"/>
      <c r="C5" s="126"/>
      <c r="D5" s="126"/>
      <c r="E5" s="126"/>
      <c r="F5" s="126"/>
      <c r="G5" s="126"/>
      <c r="H5" s="126"/>
      <c r="I5" s="126"/>
      <c r="J5" s="126"/>
      <c r="K5" s="126"/>
      <c r="L5" s="126"/>
      <c r="M5" s="127"/>
      <c r="N5" s="127"/>
      <c r="O5" s="127"/>
      <c r="P5" s="122"/>
      <c r="Q5" s="122"/>
      <c r="S5" s="80">
        <v>0.74999000000000005</v>
      </c>
      <c r="T5" s="122"/>
      <c r="U5" s="123"/>
      <c r="V5" s="123"/>
    </row>
    <row r="6" spans="1:22" ht="13.5" customHeight="1" x14ac:dyDescent="0.25">
      <c r="A6" s="128" t="s">
        <v>11</v>
      </c>
      <c r="B6" s="125"/>
      <c r="C6" s="736" t="str">
        <f>'3_CumplimientoMultas'!C12</f>
        <v>ATENCION AL CIUDADANO</v>
      </c>
      <c r="D6" s="736"/>
      <c r="E6" s="736"/>
      <c r="F6" s="736"/>
      <c r="G6" s="736"/>
      <c r="H6" s="736"/>
      <c r="I6" s="736"/>
      <c r="J6" s="736"/>
      <c r="K6" s="736"/>
      <c r="L6" s="736"/>
      <c r="M6" s="736"/>
      <c r="N6" s="736"/>
      <c r="O6" s="736"/>
      <c r="S6" s="80"/>
    </row>
    <row r="7" spans="1:22" ht="11.25" customHeight="1" x14ac:dyDescent="0.2">
      <c r="A7" s="124"/>
      <c r="B7" s="125"/>
      <c r="C7" s="125"/>
      <c r="D7" s="125"/>
      <c r="E7" s="125"/>
      <c r="F7" s="125"/>
      <c r="G7" s="125"/>
      <c r="H7" s="125"/>
      <c r="I7" s="125"/>
      <c r="J7" s="125"/>
      <c r="K7" s="125"/>
      <c r="L7" s="125"/>
      <c r="M7" s="125"/>
      <c r="N7" s="125"/>
      <c r="O7" s="125"/>
      <c r="S7" s="80"/>
    </row>
    <row r="8" spans="1:22" s="130" customFormat="1" ht="30" customHeight="1" x14ac:dyDescent="0.2">
      <c r="A8" s="737" t="s">
        <v>127</v>
      </c>
      <c r="B8" s="737" t="s">
        <v>34</v>
      </c>
      <c r="C8" s="737" t="str">
        <f>'3_CumplimientoMultas'!C14</f>
        <v>Cumplimiento de multas</v>
      </c>
      <c r="D8" s="737"/>
      <c r="E8" s="737"/>
      <c r="F8" s="737"/>
      <c r="G8" s="737"/>
      <c r="H8" s="737"/>
      <c r="I8" s="737"/>
      <c r="J8" s="737"/>
      <c r="K8" s="737"/>
      <c r="L8" s="737"/>
      <c r="M8" s="737" t="s">
        <v>128</v>
      </c>
      <c r="N8" s="737"/>
      <c r="O8" s="737"/>
      <c r="P8" s="129"/>
      <c r="Q8" s="129"/>
      <c r="R8" s="129"/>
      <c r="S8" s="79"/>
      <c r="T8" s="129"/>
    </row>
    <row r="9" spans="1:22" s="132" customFormat="1" ht="30" customHeight="1" x14ac:dyDescent="0.2">
      <c r="A9" s="737"/>
      <c r="B9" s="737"/>
      <c r="C9" s="168" t="s">
        <v>129</v>
      </c>
      <c r="D9" s="168" t="s">
        <v>130</v>
      </c>
      <c r="E9" s="168" t="s">
        <v>131</v>
      </c>
      <c r="F9" s="168" t="s">
        <v>130</v>
      </c>
      <c r="G9" s="168" t="s">
        <v>132</v>
      </c>
      <c r="H9" s="168" t="s">
        <v>130</v>
      </c>
      <c r="I9" s="168" t="s">
        <v>133</v>
      </c>
      <c r="J9" s="168" t="s">
        <v>130</v>
      </c>
      <c r="K9" s="168" t="s">
        <v>49</v>
      </c>
      <c r="L9" s="168" t="s">
        <v>130</v>
      </c>
      <c r="M9" s="737"/>
      <c r="N9" s="737"/>
      <c r="O9" s="737"/>
      <c r="P9" s="131"/>
      <c r="Q9" s="131"/>
      <c r="R9" s="131"/>
      <c r="S9" s="79"/>
      <c r="T9" s="131"/>
    </row>
    <row r="10" spans="1:22" ht="80.099999999999994" customHeight="1" x14ac:dyDescent="0.2">
      <c r="A10" s="735" t="s">
        <v>177</v>
      </c>
      <c r="B10" s="133" t="str">
        <f>'3_CumplimientoMultas'!B40</f>
        <v xml:space="preserve">Total Actos Administrativos de Multa Trasladados en Terminos de diez Días (10 días hábiles) </v>
      </c>
      <c r="C10" s="134">
        <f>C12+C14+C16+C18+C20+C22+C24</f>
        <v>181</v>
      </c>
      <c r="D10" s="725">
        <f>IF(C10=0,"0",C10/C11)</f>
        <v>1</v>
      </c>
      <c r="E10" s="134">
        <f>E12+E14+E16+E18+E20+E22+E24</f>
        <v>69</v>
      </c>
      <c r="F10" s="725">
        <f>IF(E10=0,"0",E10/E11)</f>
        <v>0.98571428571428577</v>
      </c>
      <c r="G10" s="134">
        <f>G12+G14+G16+G18+G20+G22+G24</f>
        <v>120</v>
      </c>
      <c r="H10" s="725">
        <f>IF(G10=0,"0",G10/G11)</f>
        <v>1</v>
      </c>
      <c r="I10" s="134">
        <f>I12+I14+I16+I18+I20+I22+I24</f>
        <v>288</v>
      </c>
      <c r="J10" s="725">
        <f>IF(I10=0,"0",I10/I11)</f>
        <v>1</v>
      </c>
      <c r="K10" s="134">
        <f>K12+K14+K16+K18+K20+K22+K24</f>
        <v>659</v>
      </c>
      <c r="L10" s="725">
        <f>IF(K10=0,"0",K10/K11)</f>
        <v>0.99848484848484853</v>
      </c>
      <c r="M10" s="734"/>
      <c r="N10" s="734"/>
      <c r="O10" s="734"/>
    </row>
    <row r="11" spans="1:22" ht="80.099999999999994" customHeight="1" x14ac:dyDescent="0.2">
      <c r="A11" s="735"/>
      <c r="B11" s="133" t="str">
        <f>'3_CumplimientoMultas'!B41</f>
        <v>Total actos administrativos de multa ejecutoriados</v>
      </c>
      <c r="C11" s="134">
        <f>C13+C15+C17+C19+C21+C23+C25</f>
        <v>181</v>
      </c>
      <c r="D11" s="725"/>
      <c r="E11" s="134">
        <f>E13+E15+E17+E19+E21+E23+E25</f>
        <v>70</v>
      </c>
      <c r="F11" s="725"/>
      <c r="G11" s="134">
        <f>G13+G15+G17+G19+G21+G23+G25</f>
        <v>120</v>
      </c>
      <c r="H11" s="725"/>
      <c r="I11" s="134">
        <f>I13+I15+I17+I19+I21+I23+I25</f>
        <v>288</v>
      </c>
      <c r="J11" s="725"/>
      <c r="K11" s="134">
        <f>K13+K15+K17+K19+K21+K23+K25</f>
        <v>660</v>
      </c>
      <c r="L11" s="725"/>
      <c r="M11" s="734"/>
      <c r="N11" s="734"/>
      <c r="O11" s="734"/>
    </row>
    <row r="12" spans="1:22" ht="99.95" customHeight="1" x14ac:dyDescent="0.2">
      <c r="A12" s="724" t="s">
        <v>134</v>
      </c>
      <c r="B12" s="76" t="str">
        <f t="shared" ref="B12:B25" si="0">B10</f>
        <v xml:space="preserve">Total Actos Administrativos de Multa Trasladados en Terminos de diez Días (10 días hábiles) </v>
      </c>
      <c r="C12" s="135">
        <v>48</v>
      </c>
      <c r="D12" s="725">
        <f>IF(C12=0,"0",C12/C13)</f>
        <v>1</v>
      </c>
      <c r="E12" s="135">
        <v>10</v>
      </c>
      <c r="F12" s="725">
        <f>IF(E12=0,"0",E12/E13)</f>
        <v>1</v>
      </c>
      <c r="G12" s="135">
        <v>55</v>
      </c>
      <c r="H12" s="725">
        <v>1</v>
      </c>
      <c r="I12" s="135">
        <v>133</v>
      </c>
      <c r="J12" s="725">
        <v>1</v>
      </c>
      <c r="K12" s="136">
        <v>246</v>
      </c>
      <c r="L12" s="725">
        <v>1</v>
      </c>
      <c r="M12" s="733" t="s">
        <v>222</v>
      </c>
      <c r="N12" s="733"/>
      <c r="O12" s="733"/>
    </row>
    <row r="13" spans="1:22" ht="99.95" customHeight="1" x14ac:dyDescent="0.2">
      <c r="A13" s="724"/>
      <c r="B13" s="61" t="str">
        <f t="shared" si="0"/>
        <v>Total actos administrativos de multa ejecutoriados</v>
      </c>
      <c r="C13" s="135">
        <v>48</v>
      </c>
      <c r="D13" s="725"/>
      <c r="E13" s="135">
        <v>10</v>
      </c>
      <c r="F13" s="725"/>
      <c r="G13" s="135">
        <v>55</v>
      </c>
      <c r="H13" s="725"/>
      <c r="I13" s="135">
        <v>133</v>
      </c>
      <c r="J13" s="725"/>
      <c r="K13" s="136">
        <v>246</v>
      </c>
      <c r="L13" s="725"/>
      <c r="M13" s="733"/>
      <c r="N13" s="733"/>
      <c r="O13" s="733"/>
    </row>
    <row r="14" spans="1:22" ht="99.95" customHeight="1" x14ac:dyDescent="0.2">
      <c r="A14" s="455" t="s">
        <v>189</v>
      </c>
      <c r="B14" s="76" t="str">
        <f t="shared" si="0"/>
        <v xml:space="preserve">Total Actos Administrativos de Multa Trasladados en Terminos de diez Días (10 días hábiles) </v>
      </c>
      <c r="C14" s="135">
        <v>2</v>
      </c>
      <c r="D14" s="725">
        <f>IF(C14=0,"0",C14/C15)</f>
        <v>1</v>
      </c>
      <c r="E14" s="135">
        <v>3</v>
      </c>
      <c r="F14" s="725">
        <f>IF(E14=0,"0",E14/E15)</f>
        <v>0.75</v>
      </c>
      <c r="G14" s="135">
        <v>19</v>
      </c>
      <c r="H14" s="725">
        <v>1</v>
      </c>
      <c r="I14" s="135">
        <v>106</v>
      </c>
      <c r="J14" s="725">
        <v>1</v>
      </c>
      <c r="K14" s="136">
        <v>130</v>
      </c>
      <c r="L14" s="725">
        <v>0.99236641221374045</v>
      </c>
      <c r="M14" s="733" t="s">
        <v>223</v>
      </c>
      <c r="N14" s="733"/>
      <c r="O14" s="733"/>
    </row>
    <row r="15" spans="1:22" ht="99.95" customHeight="1" x14ac:dyDescent="0.2">
      <c r="A15" s="436"/>
      <c r="B15" s="61" t="str">
        <f t="shared" si="0"/>
        <v>Total actos administrativos de multa ejecutoriados</v>
      </c>
      <c r="C15" s="135">
        <v>2</v>
      </c>
      <c r="D15" s="725"/>
      <c r="E15" s="135">
        <v>4</v>
      </c>
      <c r="F15" s="725"/>
      <c r="G15" s="135">
        <v>19</v>
      </c>
      <c r="H15" s="725"/>
      <c r="I15" s="135">
        <v>106</v>
      </c>
      <c r="J15" s="725"/>
      <c r="K15" s="136">
        <v>131</v>
      </c>
      <c r="L15" s="725"/>
      <c r="M15" s="733"/>
      <c r="N15" s="733"/>
      <c r="O15" s="733"/>
    </row>
    <row r="16" spans="1:22" ht="54.75" customHeight="1" x14ac:dyDescent="0.2">
      <c r="A16" s="436" t="s">
        <v>190</v>
      </c>
      <c r="B16" s="76" t="str">
        <f t="shared" si="0"/>
        <v xml:space="preserve">Total Actos Administrativos de Multa Trasladados en Terminos de diez Días (10 días hábiles) </v>
      </c>
      <c r="C16" s="137">
        <v>25</v>
      </c>
      <c r="D16" s="725">
        <f>IF(C16=0,"0",C16/C17)</f>
        <v>1</v>
      </c>
      <c r="E16" s="137">
        <v>23</v>
      </c>
      <c r="F16" s="725">
        <f>IF(E16=0,"0",E16/E17)</f>
        <v>1</v>
      </c>
      <c r="G16" s="137">
        <v>2</v>
      </c>
      <c r="H16" s="725">
        <v>1</v>
      </c>
      <c r="I16" s="137">
        <v>15</v>
      </c>
      <c r="J16" s="725">
        <v>1</v>
      </c>
      <c r="K16" s="136">
        <v>65</v>
      </c>
      <c r="L16" s="725">
        <v>1</v>
      </c>
      <c r="M16" s="733" t="s">
        <v>224</v>
      </c>
      <c r="N16" s="733"/>
      <c r="O16" s="733"/>
    </row>
    <row r="17" spans="1:15" ht="54.75" customHeight="1" x14ac:dyDescent="0.2">
      <c r="A17" s="436"/>
      <c r="B17" s="61" t="str">
        <f t="shared" si="0"/>
        <v>Total actos administrativos de multa ejecutoriados</v>
      </c>
      <c r="C17" s="137">
        <v>25</v>
      </c>
      <c r="D17" s="725"/>
      <c r="E17" s="137">
        <v>23</v>
      </c>
      <c r="F17" s="725"/>
      <c r="G17" s="137">
        <v>2</v>
      </c>
      <c r="H17" s="725"/>
      <c r="I17" s="137">
        <v>15</v>
      </c>
      <c r="J17" s="725"/>
      <c r="K17" s="136">
        <v>65</v>
      </c>
      <c r="L17" s="725"/>
      <c r="M17" s="733"/>
      <c r="N17" s="733"/>
      <c r="O17" s="733"/>
    </row>
    <row r="18" spans="1:15" ht="66" customHeight="1" x14ac:dyDescent="0.2">
      <c r="A18" s="436" t="s">
        <v>191</v>
      </c>
      <c r="B18" s="76" t="str">
        <f t="shared" si="0"/>
        <v xml:space="preserve">Total Actos Administrativos de Multa Trasladados en Terminos de diez Días (10 días hábiles) </v>
      </c>
      <c r="C18" s="137">
        <v>22</v>
      </c>
      <c r="D18" s="725">
        <f>IF(C18=0,"0",C18/C19)</f>
        <v>1</v>
      </c>
      <c r="E18" s="137">
        <v>1</v>
      </c>
      <c r="F18" s="725">
        <f>IF(E18=0,"0",E18/E19)</f>
        <v>1</v>
      </c>
      <c r="G18" s="137">
        <v>0</v>
      </c>
      <c r="H18" s="725" t="s">
        <v>225</v>
      </c>
      <c r="I18" s="137">
        <v>0</v>
      </c>
      <c r="J18" s="725" t="s">
        <v>225</v>
      </c>
      <c r="K18" s="136">
        <v>23</v>
      </c>
      <c r="L18" s="725">
        <v>1</v>
      </c>
      <c r="M18" s="727"/>
      <c r="N18" s="728"/>
      <c r="O18" s="729"/>
    </row>
    <row r="19" spans="1:15" ht="58.5" customHeight="1" x14ac:dyDescent="0.2">
      <c r="A19" s="436"/>
      <c r="B19" s="61" t="str">
        <f t="shared" si="0"/>
        <v>Total actos administrativos de multa ejecutoriados</v>
      </c>
      <c r="C19" s="137">
        <v>22</v>
      </c>
      <c r="D19" s="725"/>
      <c r="E19" s="137">
        <v>1</v>
      </c>
      <c r="F19" s="725"/>
      <c r="G19" s="137">
        <v>0</v>
      </c>
      <c r="H19" s="725"/>
      <c r="I19" s="137">
        <v>0</v>
      </c>
      <c r="J19" s="725"/>
      <c r="K19" s="136">
        <v>23</v>
      </c>
      <c r="L19" s="725"/>
      <c r="M19" s="730"/>
      <c r="N19" s="731"/>
      <c r="O19" s="732"/>
    </row>
    <row r="20" spans="1:15" ht="99.95" customHeight="1" x14ac:dyDescent="0.2">
      <c r="A20" s="436" t="s">
        <v>192</v>
      </c>
      <c r="B20" s="76" t="str">
        <f t="shared" si="0"/>
        <v xml:space="preserve">Total Actos Administrativos de Multa Trasladados en Terminos de diez Días (10 días hábiles) </v>
      </c>
      <c r="C20" s="137">
        <v>25</v>
      </c>
      <c r="D20" s="725">
        <f>IF(C20=0,"0",C20/C21)</f>
        <v>1</v>
      </c>
      <c r="E20" s="137">
        <v>4</v>
      </c>
      <c r="F20" s="725">
        <f>IF(E20=0,"0",E20/E21)</f>
        <v>1</v>
      </c>
      <c r="G20" s="137">
        <v>2</v>
      </c>
      <c r="H20" s="725">
        <v>1</v>
      </c>
      <c r="I20" s="137">
        <v>2</v>
      </c>
      <c r="J20" s="725">
        <v>1</v>
      </c>
      <c r="K20" s="136">
        <v>34</v>
      </c>
      <c r="L20" s="725">
        <v>1</v>
      </c>
      <c r="M20" s="733" t="s">
        <v>226</v>
      </c>
      <c r="N20" s="733"/>
      <c r="O20" s="733"/>
    </row>
    <row r="21" spans="1:15" ht="99.95" customHeight="1" x14ac:dyDescent="0.2">
      <c r="A21" s="436"/>
      <c r="B21" s="61" t="str">
        <f t="shared" si="0"/>
        <v>Total actos administrativos de multa ejecutoriados</v>
      </c>
      <c r="C21" s="137">
        <v>25</v>
      </c>
      <c r="D21" s="725"/>
      <c r="E21" s="137">
        <v>4</v>
      </c>
      <c r="F21" s="725"/>
      <c r="G21" s="137">
        <v>2</v>
      </c>
      <c r="H21" s="725"/>
      <c r="I21" s="137">
        <v>2</v>
      </c>
      <c r="J21" s="725"/>
      <c r="K21" s="136">
        <v>34</v>
      </c>
      <c r="L21" s="725"/>
      <c r="M21" s="733"/>
      <c r="N21" s="733"/>
      <c r="O21" s="733"/>
    </row>
    <row r="22" spans="1:15" ht="99.95" customHeight="1" x14ac:dyDescent="0.2">
      <c r="A22" s="436" t="s">
        <v>193</v>
      </c>
      <c r="B22" s="76" t="str">
        <f t="shared" si="0"/>
        <v xml:space="preserve">Total Actos Administrativos de Multa Trasladados en Terminos de diez Días (10 días hábiles) </v>
      </c>
      <c r="C22" s="137">
        <v>27</v>
      </c>
      <c r="D22" s="725">
        <f>IF(C22=0,"0",C22/C23)</f>
        <v>1</v>
      </c>
      <c r="E22" s="137">
        <v>8</v>
      </c>
      <c r="F22" s="725">
        <f>IF(E22=0,"0",E22/E23)</f>
        <v>1</v>
      </c>
      <c r="G22" s="137">
        <v>19</v>
      </c>
      <c r="H22" s="725">
        <v>1</v>
      </c>
      <c r="I22" s="137">
        <v>32</v>
      </c>
      <c r="J22" s="725">
        <v>1</v>
      </c>
      <c r="K22" s="136">
        <v>86</v>
      </c>
      <c r="L22" s="725">
        <v>1</v>
      </c>
      <c r="M22" s="439" t="s">
        <v>227</v>
      </c>
      <c r="N22" s="440"/>
      <c r="O22" s="441"/>
    </row>
    <row r="23" spans="1:15" ht="99.95" customHeight="1" x14ac:dyDescent="0.2">
      <c r="A23" s="436"/>
      <c r="B23" s="61" t="str">
        <f t="shared" si="0"/>
        <v>Total actos administrativos de multa ejecutoriados</v>
      </c>
      <c r="C23" s="137">
        <v>27</v>
      </c>
      <c r="D23" s="725"/>
      <c r="E23" s="137">
        <v>8</v>
      </c>
      <c r="F23" s="725"/>
      <c r="G23" s="137">
        <v>19</v>
      </c>
      <c r="H23" s="725"/>
      <c r="I23" s="137">
        <v>32</v>
      </c>
      <c r="J23" s="725"/>
      <c r="K23" s="136">
        <v>86</v>
      </c>
      <c r="L23" s="725"/>
      <c r="M23" s="442"/>
      <c r="N23" s="443"/>
      <c r="O23" s="444"/>
    </row>
    <row r="24" spans="1:15" ht="120" customHeight="1" x14ac:dyDescent="0.2">
      <c r="A24" s="724" t="s">
        <v>194</v>
      </c>
      <c r="B24" s="76" t="str">
        <f t="shared" si="0"/>
        <v xml:space="preserve">Total Actos Administrativos de Multa Trasladados en Terminos de diez Días (10 días hábiles) </v>
      </c>
      <c r="C24" s="137">
        <v>32</v>
      </c>
      <c r="D24" s="725">
        <f>IF(C24=0,"0",C24/C25)</f>
        <v>1</v>
      </c>
      <c r="E24" s="137">
        <v>20</v>
      </c>
      <c r="F24" s="725">
        <f>IF(E24=0,"0",E24/E25)</f>
        <v>1</v>
      </c>
      <c r="G24" s="137">
        <v>23</v>
      </c>
      <c r="H24" s="725">
        <f>IF(G24=0,"0",G24/G25)</f>
        <v>1</v>
      </c>
      <c r="I24" s="137">
        <v>0</v>
      </c>
      <c r="J24" s="725" t="str">
        <f>IF(I24=0,"0",I24/I25)</f>
        <v>0</v>
      </c>
      <c r="K24" s="136">
        <f t="shared" ref="K24:K25" si="1">C24+E24+G24+I24</f>
        <v>75</v>
      </c>
      <c r="L24" s="725">
        <f>IF(K24=0,"0",K24/K25)</f>
        <v>1</v>
      </c>
      <c r="M24" s="726" t="s">
        <v>204</v>
      </c>
      <c r="N24" s="726"/>
      <c r="O24" s="726"/>
    </row>
    <row r="25" spans="1:15" ht="114.75" customHeight="1" x14ac:dyDescent="0.2">
      <c r="A25" s="724"/>
      <c r="B25" s="61" t="str">
        <f t="shared" si="0"/>
        <v>Total actos administrativos de multa ejecutoriados</v>
      </c>
      <c r="C25" s="137">
        <v>32</v>
      </c>
      <c r="D25" s="725"/>
      <c r="E25" s="137">
        <v>20</v>
      </c>
      <c r="F25" s="725"/>
      <c r="G25" s="137">
        <v>23</v>
      </c>
      <c r="H25" s="725"/>
      <c r="I25" s="137">
        <v>0</v>
      </c>
      <c r="J25" s="725"/>
      <c r="K25" s="136">
        <f t="shared" si="1"/>
        <v>75</v>
      </c>
      <c r="L25" s="725"/>
      <c r="M25" s="726"/>
      <c r="N25" s="726"/>
      <c r="O25" s="726"/>
    </row>
    <row r="66" spans="19:19" ht="30" customHeight="1" x14ac:dyDescent="0.2">
      <c r="S66" s="105"/>
    </row>
    <row r="136" spans="19:19" ht="30" customHeight="1" x14ac:dyDescent="0.2">
      <c r="S136" s="81"/>
    </row>
    <row r="137" spans="19:19" ht="30" customHeight="1" x14ac:dyDescent="0.2">
      <c r="S137" s="81"/>
    </row>
    <row r="138" spans="19:19" ht="30" customHeight="1" x14ac:dyDescent="0.2">
      <c r="S138" s="81"/>
    </row>
    <row r="139" spans="19:19" ht="30" customHeight="1" x14ac:dyDescent="0.2">
      <c r="S139" s="81"/>
    </row>
    <row r="140" spans="19:19" ht="30" customHeight="1" x14ac:dyDescent="0.2">
      <c r="S140" s="81"/>
    </row>
    <row r="141" spans="19:19" ht="30" customHeight="1" x14ac:dyDescent="0.2">
      <c r="S141" s="81"/>
    </row>
    <row r="142" spans="19:19" ht="30" customHeight="1" x14ac:dyDescent="0.2">
      <c r="S142" s="81"/>
    </row>
    <row r="143" spans="19:19" ht="30" customHeight="1" x14ac:dyDescent="0.2">
      <c r="S143" s="81"/>
    </row>
    <row r="144" spans="19:19" ht="30" customHeight="1" x14ac:dyDescent="0.2">
      <c r="S144" s="81"/>
    </row>
    <row r="145" spans="19:19" ht="30" customHeight="1" x14ac:dyDescent="0.2">
      <c r="S145" s="81"/>
    </row>
    <row r="146" spans="19:19" ht="30" customHeight="1" x14ac:dyDescent="0.2">
      <c r="S146" s="81"/>
    </row>
  </sheetData>
  <sheetProtection formatColumns="0" formatRows="0"/>
  <mergeCells count="70">
    <mergeCell ref="A1:A4"/>
    <mergeCell ref="B1:M1"/>
    <mergeCell ref="N1:O1"/>
    <mergeCell ref="B2:M2"/>
    <mergeCell ref="N2:O2"/>
    <mergeCell ref="B3:M3"/>
    <mergeCell ref="N3:O3"/>
    <mergeCell ref="B4:M4"/>
    <mergeCell ref="N4:O4"/>
    <mergeCell ref="C6:O6"/>
    <mergeCell ref="A8:A9"/>
    <mergeCell ref="B8:B9"/>
    <mergeCell ref="C8:L8"/>
    <mergeCell ref="M8:O9"/>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M14:O15"/>
    <mergeCell ref="A16:A17"/>
    <mergeCell ref="D16:D17"/>
    <mergeCell ref="F16:F17"/>
    <mergeCell ref="H16:H17"/>
    <mergeCell ref="J16:J17"/>
    <mergeCell ref="L16:L17"/>
    <mergeCell ref="M16:O17"/>
    <mergeCell ref="A14:A15"/>
    <mergeCell ref="D14:D15"/>
    <mergeCell ref="F14:F15"/>
    <mergeCell ref="H14:H15"/>
    <mergeCell ref="J14:J15"/>
    <mergeCell ref="L14:L15"/>
    <mergeCell ref="M18:O19"/>
    <mergeCell ref="A20:A21"/>
    <mergeCell ref="D20:D21"/>
    <mergeCell ref="F20:F21"/>
    <mergeCell ref="H20:H21"/>
    <mergeCell ref="J20:J21"/>
    <mergeCell ref="L20:L21"/>
    <mergeCell ref="M20:O21"/>
    <mergeCell ref="A18:A19"/>
    <mergeCell ref="D18:D19"/>
    <mergeCell ref="F18:F19"/>
    <mergeCell ref="H18:H19"/>
    <mergeCell ref="J18:J19"/>
    <mergeCell ref="L18:L19"/>
    <mergeCell ref="M22:O23"/>
    <mergeCell ref="A24:A25"/>
    <mergeCell ref="D24:D25"/>
    <mergeCell ref="F24:F25"/>
    <mergeCell ref="H24:H25"/>
    <mergeCell ref="J24:J25"/>
    <mergeCell ref="L24:L25"/>
    <mergeCell ref="M24:O25"/>
    <mergeCell ref="A22:A23"/>
    <mergeCell ref="D22:D23"/>
    <mergeCell ref="F22:F23"/>
    <mergeCell ref="H22:H23"/>
    <mergeCell ref="J22:J23"/>
    <mergeCell ref="L22:L23"/>
  </mergeCells>
  <conditionalFormatting sqref="D10:D25">
    <cfRule type="cellIs" dxfId="55" priority="29" stopIfTrue="1" operator="equal">
      <formula>"0"</formula>
    </cfRule>
    <cfRule type="cellIs" dxfId="54" priority="30" stopIfTrue="1" operator="greaterThanOrEqual">
      <formula>$S$2</formula>
    </cfRule>
    <cfRule type="cellIs" dxfId="53" priority="31" stopIfTrue="1" operator="lessThanOrEqual">
      <formula>$S$5</formula>
    </cfRule>
    <cfRule type="cellIs" dxfId="52" priority="32" stopIfTrue="1" operator="between">
      <formula>$S$3</formula>
      <formula>$S$4</formula>
    </cfRule>
  </conditionalFormatting>
  <conditionalFormatting sqref="F10:F25">
    <cfRule type="cellIs" dxfId="51" priority="25" stopIfTrue="1" operator="equal">
      <formula>"0"</formula>
    </cfRule>
    <cfRule type="cellIs" dxfId="50" priority="26" stopIfTrue="1" operator="greaterThanOrEqual">
      <formula>$S$2</formula>
    </cfRule>
    <cfRule type="cellIs" dxfId="49" priority="27" stopIfTrue="1" operator="lessThanOrEqual">
      <formula>$S$5</formula>
    </cfRule>
    <cfRule type="cellIs" dxfId="48" priority="28" stopIfTrue="1" operator="between">
      <formula>$S$3</formula>
      <formula>$S$4</formula>
    </cfRule>
  </conditionalFormatting>
  <conditionalFormatting sqref="H10:H25">
    <cfRule type="cellIs" dxfId="47" priority="9" stopIfTrue="1" operator="equal">
      <formula>"0"</formula>
    </cfRule>
    <cfRule type="cellIs" dxfId="46" priority="10" stopIfTrue="1" operator="greaterThanOrEqual">
      <formula>$S$2</formula>
    </cfRule>
    <cfRule type="cellIs" dxfId="45" priority="11" stopIfTrue="1" operator="lessThanOrEqual">
      <formula>$S$5</formula>
    </cfRule>
    <cfRule type="cellIs" dxfId="44" priority="12" stopIfTrue="1" operator="between">
      <formula>$S$3</formula>
      <formula>$S$4</formula>
    </cfRule>
  </conditionalFormatting>
  <conditionalFormatting sqref="J10:J25">
    <cfRule type="cellIs" dxfId="43" priority="5" stopIfTrue="1" operator="equal">
      <formula>"0"</formula>
    </cfRule>
    <cfRule type="cellIs" dxfId="42" priority="6" stopIfTrue="1" operator="greaterThanOrEqual">
      <formula>$S$2</formula>
    </cfRule>
    <cfRule type="cellIs" dxfId="41" priority="7" stopIfTrue="1" operator="lessThanOrEqual">
      <formula>$S$5</formula>
    </cfRule>
    <cfRule type="cellIs" dxfId="40" priority="8" stopIfTrue="1" operator="between">
      <formula>$S$3</formula>
      <formula>$S$4</formula>
    </cfRule>
  </conditionalFormatting>
  <conditionalFormatting sqref="L10:L25">
    <cfRule type="cellIs" dxfId="39" priority="1" stopIfTrue="1" operator="equal">
      <formula>"0"</formula>
    </cfRule>
    <cfRule type="cellIs" dxfId="38" priority="2" stopIfTrue="1" operator="greaterThanOrEqual">
      <formula>$S$2</formula>
    </cfRule>
    <cfRule type="cellIs" dxfId="37" priority="3" stopIfTrue="1" operator="lessThanOrEqual">
      <formula>$S$5</formula>
    </cfRule>
    <cfRule type="cellIs" dxfId="36" priority="4" stopIfTrue="1" operator="between">
      <formula>$S$3</formula>
      <formula>$S$4</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DD173"/>
  <sheetViews>
    <sheetView tabSelected="1" topLeftCell="A10" zoomScale="89" zoomScaleNormal="89" workbookViewId="0">
      <selection activeCell="C24" sqref="C24:P24"/>
    </sheetView>
  </sheetViews>
  <sheetFormatPr baseColWidth="10" defaultRowHeight="12.75" x14ac:dyDescent="0.2"/>
  <cols>
    <col min="1" max="1" width="1" style="175" customWidth="1"/>
    <col min="2" max="2" width="29.42578125" style="175" customWidth="1"/>
    <col min="3" max="3" width="16.85546875" style="175" customWidth="1"/>
    <col min="4" max="4" width="5" style="175" bestFit="1" customWidth="1"/>
    <col min="5" max="5" width="4.7109375" style="175" bestFit="1" customWidth="1"/>
    <col min="6" max="6" width="9.5703125" style="175" bestFit="1" customWidth="1"/>
    <col min="7" max="7" width="5.42578125" style="175" bestFit="1" customWidth="1"/>
    <col min="8" max="8" width="5.140625" style="175" bestFit="1" customWidth="1"/>
    <col min="9" max="9" width="9.5703125" style="175" bestFit="1" customWidth="1"/>
    <col min="10" max="10" width="4.140625" style="175" bestFit="1" customWidth="1"/>
    <col min="11" max="11" width="6.42578125" style="175" bestFit="1" customWidth="1"/>
    <col min="12" max="12" width="11.85546875" style="175" customWidth="1"/>
    <col min="13" max="13" width="8.42578125" style="175" customWidth="1"/>
    <col min="14" max="14" width="6.42578125" style="175" customWidth="1"/>
    <col min="15" max="15" width="11" style="175" customWidth="1"/>
    <col min="16" max="16" width="12.140625" style="175" customWidth="1"/>
    <col min="17" max="21" width="10.7109375" style="175" customWidth="1"/>
    <col min="22" max="22" width="10.7109375" style="176" hidden="1" customWidth="1"/>
    <col min="23" max="32" width="10.7109375" style="175" customWidth="1"/>
    <col min="33" max="48" width="3" style="175" bestFit="1" customWidth="1"/>
    <col min="49" max="57" width="2" style="175" bestFit="1" customWidth="1"/>
    <col min="58" max="76" width="3" style="175" bestFit="1" customWidth="1"/>
    <col min="77" max="77" width="5.5703125" style="175" bestFit="1" customWidth="1"/>
    <col min="78" max="85" width="2" style="175" bestFit="1" customWidth="1"/>
    <col min="86" max="107" width="3" style="175" bestFit="1" customWidth="1"/>
    <col min="108" max="16384" width="11.42578125" style="175"/>
  </cols>
  <sheetData>
    <row r="1" spans="1:22" ht="3.75" customHeight="1" thickBot="1" x14ac:dyDescent="0.25">
      <c r="A1" s="174"/>
      <c r="B1" s="174"/>
      <c r="C1" s="174"/>
      <c r="D1" s="174"/>
      <c r="E1" s="174"/>
      <c r="F1" s="174"/>
      <c r="G1" s="174"/>
      <c r="H1" s="174"/>
      <c r="I1" s="174"/>
      <c r="J1" s="174"/>
      <c r="K1" s="174"/>
      <c r="L1" s="174"/>
      <c r="M1" s="174"/>
      <c r="N1" s="174"/>
      <c r="O1" s="174"/>
      <c r="P1" s="174"/>
      <c r="Q1" s="174"/>
    </row>
    <row r="2" spans="1:22" ht="16.5" customHeight="1" x14ac:dyDescent="0.2">
      <c r="A2" s="174"/>
      <c r="B2" s="827"/>
      <c r="C2" s="830" t="s">
        <v>0</v>
      </c>
      <c r="D2" s="831"/>
      <c r="E2" s="831"/>
      <c r="F2" s="831"/>
      <c r="G2" s="831"/>
      <c r="H2" s="831"/>
      <c r="I2" s="831"/>
      <c r="J2" s="831"/>
      <c r="K2" s="831"/>
      <c r="L2" s="831"/>
      <c r="M2" s="832"/>
      <c r="N2" s="833" t="s">
        <v>1</v>
      </c>
      <c r="O2" s="834"/>
      <c r="P2" s="835"/>
      <c r="Q2" s="174"/>
      <c r="V2" s="177">
        <v>0.9</v>
      </c>
    </row>
    <row r="3" spans="1:22" ht="15.75" customHeight="1" x14ac:dyDescent="0.2">
      <c r="A3" s="174"/>
      <c r="B3" s="828"/>
      <c r="C3" s="836" t="s">
        <v>2</v>
      </c>
      <c r="D3" s="837"/>
      <c r="E3" s="837"/>
      <c r="F3" s="837"/>
      <c r="G3" s="837"/>
      <c r="H3" s="837"/>
      <c r="I3" s="837"/>
      <c r="J3" s="837"/>
      <c r="K3" s="837"/>
      <c r="L3" s="837"/>
      <c r="M3" s="838"/>
      <c r="N3" s="839" t="s">
        <v>3</v>
      </c>
      <c r="O3" s="840"/>
      <c r="P3" s="841"/>
      <c r="Q3" s="174"/>
      <c r="V3" s="177">
        <v>0.89998999999999996</v>
      </c>
    </row>
    <row r="4" spans="1:22" ht="15.75" customHeight="1" x14ac:dyDescent="0.2">
      <c r="A4" s="174"/>
      <c r="B4" s="828"/>
      <c r="C4" s="836" t="s">
        <v>4</v>
      </c>
      <c r="D4" s="837"/>
      <c r="E4" s="837"/>
      <c r="F4" s="837"/>
      <c r="G4" s="837"/>
      <c r="H4" s="837"/>
      <c r="I4" s="837"/>
      <c r="J4" s="837"/>
      <c r="K4" s="837"/>
      <c r="L4" s="837"/>
      <c r="M4" s="838"/>
      <c r="N4" s="839" t="s">
        <v>5</v>
      </c>
      <c r="O4" s="840"/>
      <c r="P4" s="841"/>
      <c r="Q4" s="174"/>
      <c r="V4" s="177">
        <v>0.8</v>
      </c>
    </row>
    <row r="5" spans="1:22" ht="16.5" customHeight="1" thickBot="1" x14ac:dyDescent="0.25">
      <c r="A5" s="174"/>
      <c r="B5" s="829"/>
      <c r="C5" s="842" t="s">
        <v>6</v>
      </c>
      <c r="D5" s="843"/>
      <c r="E5" s="843"/>
      <c r="F5" s="843"/>
      <c r="G5" s="843"/>
      <c r="H5" s="843"/>
      <c r="I5" s="843"/>
      <c r="J5" s="843"/>
      <c r="K5" s="843"/>
      <c r="L5" s="843"/>
      <c r="M5" s="844"/>
      <c r="N5" s="845" t="s">
        <v>155</v>
      </c>
      <c r="O5" s="846"/>
      <c r="P5" s="847"/>
      <c r="Q5" s="174"/>
      <c r="V5" s="177">
        <v>0.79998999999999998</v>
      </c>
    </row>
    <row r="6" spans="1:22" ht="5.25" customHeight="1" thickBot="1" x14ac:dyDescent="0.25">
      <c r="A6" s="174"/>
      <c r="B6" s="174"/>
      <c r="C6" s="174"/>
      <c r="D6" s="174"/>
      <c r="E6" s="174"/>
      <c r="F6" s="174"/>
      <c r="G6" s="174"/>
      <c r="H6" s="174"/>
      <c r="I6" s="174"/>
      <c r="J6" s="174"/>
      <c r="K6" s="174"/>
      <c r="L6" s="174"/>
      <c r="M6" s="174"/>
      <c r="N6" s="174"/>
      <c r="O6" s="174"/>
      <c r="P6" s="174"/>
      <c r="Q6" s="174"/>
      <c r="V6" s="177"/>
    </row>
    <row r="7" spans="1:22" x14ac:dyDescent="0.2">
      <c r="A7" s="174"/>
      <c r="B7" s="848" t="s">
        <v>8</v>
      </c>
      <c r="C7" s="849"/>
      <c r="D7" s="849"/>
      <c r="E7" s="849"/>
      <c r="F7" s="849"/>
      <c r="G7" s="849"/>
      <c r="H7" s="849"/>
      <c r="I7" s="849"/>
      <c r="J7" s="849"/>
      <c r="K7" s="849"/>
      <c r="L7" s="849"/>
      <c r="M7" s="849"/>
      <c r="N7" s="849"/>
      <c r="O7" s="849"/>
      <c r="P7" s="850"/>
      <c r="Q7" s="174"/>
      <c r="V7" s="177"/>
    </row>
    <row r="8" spans="1:22" ht="13.5" thickBot="1" x14ac:dyDescent="0.25">
      <c r="A8" s="174"/>
      <c r="B8" s="851"/>
      <c r="C8" s="852"/>
      <c r="D8" s="852"/>
      <c r="E8" s="852"/>
      <c r="F8" s="852"/>
      <c r="G8" s="852"/>
      <c r="H8" s="852"/>
      <c r="I8" s="852"/>
      <c r="J8" s="852"/>
      <c r="K8" s="852"/>
      <c r="L8" s="852"/>
      <c r="M8" s="852"/>
      <c r="N8" s="852"/>
      <c r="O8" s="852"/>
      <c r="P8" s="853"/>
      <c r="Q8" s="174"/>
    </row>
    <row r="9" spans="1:22" ht="6.75" customHeight="1" thickBot="1" x14ac:dyDescent="0.25">
      <c r="A9" s="174"/>
      <c r="B9" s="854"/>
      <c r="C9" s="854"/>
      <c r="D9" s="854"/>
      <c r="E9" s="854"/>
      <c r="F9" s="854"/>
      <c r="G9" s="854"/>
      <c r="H9" s="854"/>
      <c r="I9" s="854"/>
      <c r="J9" s="854"/>
      <c r="K9" s="854"/>
      <c r="L9" s="854"/>
      <c r="M9" s="854"/>
      <c r="N9" s="854"/>
      <c r="O9" s="854"/>
      <c r="P9" s="854"/>
      <c r="Q9" s="174"/>
    </row>
    <row r="10" spans="1:22" ht="26.25" customHeight="1" thickBot="1" x14ac:dyDescent="0.25">
      <c r="A10" s="174"/>
      <c r="B10" s="178" t="s">
        <v>9</v>
      </c>
      <c r="C10" s="855">
        <v>2025</v>
      </c>
      <c r="D10" s="856"/>
      <c r="E10" s="856"/>
      <c r="F10" s="856"/>
      <c r="G10" s="856"/>
      <c r="H10" s="856"/>
      <c r="I10" s="857"/>
      <c r="J10" s="858" t="s">
        <v>10</v>
      </c>
      <c r="K10" s="859"/>
      <c r="L10" s="859"/>
      <c r="M10" s="859"/>
      <c r="N10" s="860" t="s">
        <v>178</v>
      </c>
      <c r="O10" s="861"/>
      <c r="P10" s="862"/>
      <c r="Q10" s="174"/>
    </row>
    <row r="11" spans="1:22" ht="4.5" customHeight="1" thickBot="1" x14ac:dyDescent="0.25">
      <c r="A11" s="174"/>
      <c r="B11" s="824"/>
      <c r="C11" s="825"/>
      <c r="D11" s="825"/>
      <c r="E11" s="825"/>
      <c r="F11" s="825"/>
      <c r="G11" s="825"/>
      <c r="H11" s="825"/>
      <c r="I11" s="825"/>
      <c r="J11" s="825"/>
      <c r="K11" s="825"/>
      <c r="L11" s="825"/>
      <c r="M11" s="825"/>
      <c r="N11" s="825"/>
      <c r="O11" s="825"/>
      <c r="P11" s="826"/>
      <c r="Q11" s="174"/>
    </row>
    <row r="12" spans="1:22" ht="13.5" thickBot="1" x14ac:dyDescent="0.25">
      <c r="A12" s="174"/>
      <c r="B12" s="179" t="s">
        <v>11</v>
      </c>
      <c r="C12" s="809" t="s">
        <v>63</v>
      </c>
      <c r="D12" s="809"/>
      <c r="E12" s="809"/>
      <c r="F12" s="809"/>
      <c r="G12" s="809"/>
      <c r="H12" s="809"/>
      <c r="I12" s="809"/>
      <c r="J12" s="809"/>
      <c r="K12" s="809"/>
      <c r="L12" s="809"/>
      <c r="M12" s="809"/>
      <c r="N12" s="809"/>
      <c r="O12" s="809"/>
      <c r="P12" s="810"/>
      <c r="Q12" s="174"/>
    </row>
    <row r="13" spans="1:22" ht="4.5" customHeight="1" thickBot="1" x14ac:dyDescent="0.25">
      <c r="A13" s="174"/>
      <c r="B13" s="784"/>
      <c r="C13" s="785"/>
      <c r="D13" s="785"/>
      <c r="E13" s="785"/>
      <c r="F13" s="785"/>
      <c r="G13" s="785"/>
      <c r="H13" s="785"/>
      <c r="I13" s="785"/>
      <c r="J13" s="785"/>
      <c r="K13" s="785"/>
      <c r="L13" s="785"/>
      <c r="M13" s="785"/>
      <c r="N13" s="785"/>
      <c r="O13" s="785"/>
      <c r="P13" s="786"/>
      <c r="Q13" s="174"/>
    </row>
    <row r="14" spans="1:22" ht="18" customHeight="1" thickBot="1" x14ac:dyDescent="0.25">
      <c r="A14" s="174"/>
      <c r="B14" s="179" t="s">
        <v>12</v>
      </c>
      <c r="C14" s="811" t="s">
        <v>179</v>
      </c>
      <c r="D14" s="812"/>
      <c r="E14" s="812"/>
      <c r="F14" s="812"/>
      <c r="G14" s="812"/>
      <c r="H14" s="812"/>
      <c r="I14" s="812"/>
      <c r="J14" s="812"/>
      <c r="K14" s="812"/>
      <c r="L14" s="812"/>
      <c r="M14" s="812"/>
      <c r="N14" s="812"/>
      <c r="O14" s="812"/>
      <c r="P14" s="813"/>
      <c r="Q14" s="174"/>
      <c r="V14" s="174"/>
    </row>
    <row r="15" spans="1:22" ht="4.5" customHeight="1" thickBot="1" x14ac:dyDescent="0.25">
      <c r="A15" s="174"/>
      <c r="B15" s="517"/>
      <c r="C15" s="518"/>
      <c r="D15" s="518"/>
      <c r="E15" s="518"/>
      <c r="F15" s="518"/>
      <c r="G15" s="518"/>
      <c r="H15" s="518"/>
      <c r="I15" s="518"/>
      <c r="J15" s="518"/>
      <c r="K15" s="518"/>
      <c r="L15" s="518"/>
      <c r="M15" s="518"/>
      <c r="N15" s="518"/>
      <c r="O15" s="518"/>
      <c r="P15" s="519"/>
      <c r="Q15" s="174"/>
      <c r="V15" s="174"/>
    </row>
    <row r="16" spans="1:22" ht="32.25" customHeight="1" thickBot="1" x14ac:dyDescent="0.25">
      <c r="A16" s="174"/>
      <c r="B16" s="179" t="s">
        <v>13</v>
      </c>
      <c r="C16" s="814" t="s">
        <v>180</v>
      </c>
      <c r="D16" s="815"/>
      <c r="E16" s="815"/>
      <c r="F16" s="815"/>
      <c r="G16" s="815"/>
      <c r="H16" s="815"/>
      <c r="I16" s="815"/>
      <c r="J16" s="815"/>
      <c r="K16" s="815"/>
      <c r="L16" s="815"/>
      <c r="M16" s="815"/>
      <c r="N16" s="815"/>
      <c r="O16" s="815"/>
      <c r="P16" s="816"/>
      <c r="Q16" s="174"/>
      <c r="V16" s="174"/>
    </row>
    <row r="17" spans="1:22" ht="4.5" customHeight="1" thickBot="1" x14ac:dyDescent="0.25">
      <c r="A17" s="174"/>
      <c r="B17" s="517"/>
      <c r="C17" s="518"/>
      <c r="D17" s="518"/>
      <c r="E17" s="518"/>
      <c r="F17" s="518"/>
      <c r="G17" s="518"/>
      <c r="H17" s="518"/>
      <c r="I17" s="518"/>
      <c r="J17" s="518"/>
      <c r="K17" s="518"/>
      <c r="L17" s="518"/>
      <c r="M17" s="518"/>
      <c r="N17" s="518"/>
      <c r="O17" s="518"/>
      <c r="P17" s="519"/>
      <c r="Q17" s="174"/>
      <c r="V17" s="174"/>
    </row>
    <row r="18" spans="1:22" ht="26.25" customHeight="1" thickBot="1" x14ac:dyDescent="0.25">
      <c r="A18" s="174"/>
      <c r="B18" s="179" t="s">
        <v>14</v>
      </c>
      <c r="C18" s="817" t="s">
        <v>89</v>
      </c>
      <c r="D18" s="818"/>
      <c r="E18" s="818"/>
      <c r="F18" s="818"/>
      <c r="G18" s="818"/>
      <c r="H18" s="818"/>
      <c r="I18" s="818"/>
      <c r="J18" s="818"/>
      <c r="K18" s="818"/>
      <c r="L18" s="818"/>
      <c r="M18" s="818"/>
      <c r="N18" s="818"/>
      <c r="O18" s="818"/>
      <c r="P18" s="819"/>
      <c r="Q18" s="174"/>
      <c r="V18" s="174"/>
    </row>
    <row r="19" spans="1:22" ht="4.5" customHeight="1" thickBot="1" x14ac:dyDescent="0.25">
      <c r="A19" s="174"/>
      <c r="B19" s="820"/>
      <c r="C19" s="820"/>
      <c r="D19" s="820"/>
      <c r="E19" s="820"/>
      <c r="F19" s="820"/>
      <c r="G19" s="820"/>
      <c r="H19" s="820"/>
      <c r="I19" s="820"/>
      <c r="J19" s="820"/>
      <c r="K19" s="820"/>
      <c r="L19" s="820"/>
      <c r="M19" s="820"/>
      <c r="N19" s="820"/>
      <c r="O19" s="820"/>
      <c r="P19" s="820"/>
      <c r="Q19" s="174"/>
      <c r="V19" s="174"/>
    </row>
    <row r="20" spans="1:22" ht="17.25" customHeight="1" thickBot="1" x14ac:dyDescent="0.25">
      <c r="A20" s="174"/>
      <c r="B20" s="752" t="s">
        <v>15</v>
      </c>
      <c r="C20" s="753"/>
      <c r="D20" s="753"/>
      <c r="E20" s="753"/>
      <c r="F20" s="753"/>
      <c r="G20" s="753"/>
      <c r="H20" s="753"/>
      <c r="I20" s="753"/>
      <c r="J20" s="753"/>
      <c r="K20" s="753"/>
      <c r="L20" s="753"/>
      <c r="M20" s="753"/>
      <c r="N20" s="753"/>
      <c r="O20" s="753"/>
      <c r="P20" s="754"/>
      <c r="Q20" s="174"/>
      <c r="V20" s="174"/>
    </row>
    <row r="21" spans="1:22" ht="4.5" customHeight="1" thickBot="1" x14ac:dyDescent="0.25">
      <c r="A21" s="174"/>
      <c r="B21" s="821"/>
      <c r="C21" s="822"/>
      <c r="D21" s="822"/>
      <c r="E21" s="822"/>
      <c r="F21" s="822"/>
      <c r="G21" s="822"/>
      <c r="H21" s="822"/>
      <c r="I21" s="822"/>
      <c r="J21" s="822"/>
      <c r="K21" s="822"/>
      <c r="L21" s="822"/>
      <c r="M21" s="822"/>
      <c r="N21" s="822"/>
      <c r="O21" s="822"/>
      <c r="P21" s="823"/>
      <c r="Q21" s="174"/>
      <c r="V21" s="174"/>
    </row>
    <row r="22" spans="1:22" ht="51" customHeight="1" thickBot="1" x14ac:dyDescent="0.25">
      <c r="A22" s="174"/>
      <c r="B22" s="179" t="s">
        <v>16</v>
      </c>
      <c r="C22" s="814" t="s">
        <v>235</v>
      </c>
      <c r="D22" s="812"/>
      <c r="E22" s="812"/>
      <c r="F22" s="812"/>
      <c r="G22" s="812"/>
      <c r="H22" s="812"/>
      <c r="I22" s="812"/>
      <c r="J22" s="812"/>
      <c r="K22" s="812"/>
      <c r="L22" s="812"/>
      <c r="M22" s="812"/>
      <c r="N22" s="812"/>
      <c r="O22" s="812"/>
      <c r="P22" s="813"/>
      <c r="Q22" s="174"/>
    </row>
    <row r="23" spans="1:22" ht="4.5" customHeight="1" thickBot="1" x14ac:dyDescent="0.25">
      <c r="A23" s="174"/>
      <c r="B23" s="517"/>
      <c r="C23" s="518"/>
      <c r="D23" s="518"/>
      <c r="E23" s="518"/>
      <c r="F23" s="518"/>
      <c r="G23" s="518"/>
      <c r="H23" s="518"/>
      <c r="I23" s="518"/>
      <c r="J23" s="518"/>
      <c r="K23" s="518"/>
      <c r="L23" s="518"/>
      <c r="M23" s="518"/>
      <c r="N23" s="518"/>
      <c r="O23" s="518"/>
      <c r="P23" s="519"/>
      <c r="Q23" s="174"/>
    </row>
    <row r="24" spans="1:22" ht="82.5" customHeight="1" thickBot="1" x14ac:dyDescent="0.25">
      <c r="A24" s="174"/>
      <c r="B24" s="179" t="s">
        <v>17</v>
      </c>
      <c r="C24" s="791" t="s">
        <v>187</v>
      </c>
      <c r="D24" s="792"/>
      <c r="E24" s="792"/>
      <c r="F24" s="792"/>
      <c r="G24" s="792"/>
      <c r="H24" s="792"/>
      <c r="I24" s="792"/>
      <c r="J24" s="792"/>
      <c r="K24" s="792"/>
      <c r="L24" s="792"/>
      <c r="M24" s="792"/>
      <c r="N24" s="792"/>
      <c r="O24" s="792"/>
      <c r="P24" s="793"/>
      <c r="Q24" s="174"/>
    </row>
    <row r="25" spans="1:22" ht="4.5" customHeight="1" thickBot="1" x14ac:dyDescent="0.25">
      <c r="A25" s="174"/>
      <c r="B25" s="794"/>
      <c r="C25" s="795"/>
      <c r="D25" s="795"/>
      <c r="E25" s="795"/>
      <c r="F25" s="795"/>
      <c r="G25" s="795"/>
      <c r="H25" s="795"/>
      <c r="I25" s="795"/>
      <c r="J25" s="795"/>
      <c r="K25" s="795"/>
      <c r="L25" s="795"/>
      <c r="M25" s="795"/>
      <c r="N25" s="795"/>
      <c r="O25" s="795"/>
      <c r="P25" s="796"/>
      <c r="Q25" s="174"/>
    </row>
    <row r="26" spans="1:22" ht="13.5" customHeight="1" thickBot="1" x14ac:dyDescent="0.25">
      <c r="A26" s="174"/>
      <c r="B26" s="183" t="s">
        <v>18</v>
      </c>
      <c r="C26" s="797">
        <v>0.9</v>
      </c>
      <c r="D26" s="798"/>
      <c r="E26" s="798"/>
      <c r="F26" s="798"/>
      <c r="G26" s="798"/>
      <c r="H26" s="798"/>
      <c r="I26" s="798"/>
      <c r="J26" s="798"/>
      <c r="K26" s="798"/>
      <c r="L26" s="798"/>
      <c r="M26" s="798"/>
      <c r="N26" s="798"/>
      <c r="O26" s="798"/>
      <c r="P26" s="799"/>
      <c r="Q26" s="174"/>
    </row>
    <row r="27" spans="1:22" ht="4.5" customHeight="1" thickBot="1" x14ac:dyDescent="0.25">
      <c r="A27" s="174"/>
      <c r="B27" s="800"/>
      <c r="C27" s="801"/>
      <c r="D27" s="801"/>
      <c r="E27" s="801"/>
      <c r="F27" s="801"/>
      <c r="G27" s="801"/>
      <c r="H27" s="801"/>
      <c r="I27" s="801"/>
      <c r="J27" s="801"/>
      <c r="K27" s="801"/>
      <c r="L27" s="801"/>
      <c r="M27" s="801"/>
      <c r="N27" s="801"/>
      <c r="O27" s="801"/>
      <c r="P27" s="802"/>
      <c r="Q27" s="174"/>
    </row>
    <row r="28" spans="1:22" ht="12.75" customHeight="1" thickBot="1" x14ac:dyDescent="0.25">
      <c r="A28" s="174"/>
      <c r="B28" s="183" t="s">
        <v>19</v>
      </c>
      <c r="C28" s="184" t="s">
        <v>20</v>
      </c>
      <c r="D28" s="803" t="s">
        <v>119</v>
      </c>
      <c r="E28" s="798"/>
      <c r="F28" s="798"/>
      <c r="G28" s="799"/>
      <c r="H28" s="804" t="s">
        <v>21</v>
      </c>
      <c r="I28" s="804"/>
      <c r="J28" s="804"/>
      <c r="K28" s="803" t="s">
        <v>181</v>
      </c>
      <c r="L28" s="798"/>
      <c r="M28" s="799"/>
      <c r="N28" s="805" t="s">
        <v>22</v>
      </c>
      <c r="O28" s="806"/>
      <c r="P28" s="185" t="s">
        <v>182</v>
      </c>
      <c r="Q28" s="174"/>
    </row>
    <row r="29" spans="1:22" ht="4.5" customHeight="1" thickBot="1" x14ac:dyDescent="0.25">
      <c r="A29" s="174"/>
      <c r="B29" s="807"/>
      <c r="C29" s="541"/>
      <c r="D29" s="541"/>
      <c r="E29" s="541"/>
      <c r="F29" s="541"/>
      <c r="G29" s="541"/>
      <c r="H29" s="541"/>
      <c r="I29" s="541"/>
      <c r="J29" s="541"/>
      <c r="K29" s="541"/>
      <c r="L29" s="541"/>
      <c r="M29" s="541"/>
      <c r="N29" s="541"/>
      <c r="O29" s="541"/>
      <c r="P29" s="808"/>
      <c r="Q29" s="174"/>
    </row>
    <row r="30" spans="1:22" ht="13.5" thickBot="1" x14ac:dyDescent="0.25">
      <c r="A30" s="174"/>
      <c r="B30" s="186" t="s">
        <v>23</v>
      </c>
      <c r="C30" s="535" t="s">
        <v>24</v>
      </c>
      <c r="D30" s="536"/>
      <c r="E30" s="536"/>
      <c r="F30" s="536"/>
      <c r="G30" s="536"/>
      <c r="H30" s="536"/>
      <c r="I30" s="536"/>
      <c r="J30" s="536"/>
      <c r="K30" s="536"/>
      <c r="L30" s="536"/>
      <c r="M30" s="536"/>
      <c r="N30" s="536"/>
      <c r="O30" s="536"/>
      <c r="P30" s="537"/>
      <c r="Q30" s="174"/>
    </row>
    <row r="31" spans="1:22" ht="4.5" customHeight="1" thickBot="1" x14ac:dyDescent="0.25">
      <c r="A31" s="174"/>
      <c r="B31" s="517"/>
      <c r="C31" s="518"/>
      <c r="D31" s="518"/>
      <c r="E31" s="518"/>
      <c r="F31" s="518"/>
      <c r="G31" s="518"/>
      <c r="H31" s="518"/>
      <c r="I31" s="518"/>
      <c r="J31" s="518"/>
      <c r="K31" s="518"/>
      <c r="L31" s="518"/>
      <c r="M31" s="518"/>
      <c r="N31" s="518"/>
      <c r="O31" s="518"/>
      <c r="P31" s="519"/>
      <c r="Q31" s="174"/>
    </row>
    <row r="32" spans="1:22" ht="13.5" thickBot="1" x14ac:dyDescent="0.25">
      <c r="A32" s="174"/>
      <c r="B32" s="186" t="s">
        <v>25</v>
      </c>
      <c r="C32" s="526" t="s">
        <v>26</v>
      </c>
      <c r="D32" s="536"/>
      <c r="E32" s="536"/>
      <c r="F32" s="536"/>
      <c r="G32" s="536"/>
      <c r="H32" s="536"/>
      <c r="I32" s="536"/>
      <c r="J32" s="536"/>
      <c r="K32" s="536"/>
      <c r="L32" s="536"/>
      <c r="M32" s="536"/>
      <c r="N32" s="536"/>
      <c r="O32" s="536"/>
      <c r="P32" s="537"/>
      <c r="Q32" s="174"/>
    </row>
    <row r="33" spans="1:17" ht="4.5" customHeight="1" thickBot="1" x14ac:dyDescent="0.25">
      <c r="A33" s="174"/>
      <c r="B33" s="517"/>
      <c r="C33" s="518"/>
      <c r="D33" s="518"/>
      <c r="E33" s="518"/>
      <c r="F33" s="518"/>
      <c r="G33" s="518"/>
      <c r="H33" s="518"/>
      <c r="I33" s="518"/>
      <c r="J33" s="518"/>
      <c r="K33" s="518"/>
      <c r="L33" s="518"/>
      <c r="M33" s="518"/>
      <c r="N33" s="518"/>
      <c r="O33" s="518"/>
      <c r="P33" s="519"/>
      <c r="Q33" s="174"/>
    </row>
    <row r="34" spans="1:17" ht="13.5" thickBot="1" x14ac:dyDescent="0.25">
      <c r="A34" s="174"/>
      <c r="B34" s="186" t="s">
        <v>27</v>
      </c>
      <c r="C34" s="526" t="s">
        <v>26</v>
      </c>
      <c r="D34" s="536"/>
      <c r="E34" s="536"/>
      <c r="F34" s="536"/>
      <c r="G34" s="536"/>
      <c r="H34" s="536"/>
      <c r="I34" s="536"/>
      <c r="J34" s="536"/>
      <c r="K34" s="536"/>
      <c r="L34" s="536"/>
      <c r="M34" s="536"/>
      <c r="N34" s="536"/>
      <c r="O34" s="536"/>
      <c r="P34" s="537"/>
      <c r="Q34" s="174"/>
    </row>
    <row r="35" spans="1:17" ht="4.5" customHeight="1" thickBot="1" x14ac:dyDescent="0.25">
      <c r="A35" s="174"/>
      <c r="B35" s="784"/>
      <c r="C35" s="785"/>
      <c r="D35" s="785"/>
      <c r="E35" s="785"/>
      <c r="F35" s="785"/>
      <c r="G35" s="785"/>
      <c r="H35" s="785"/>
      <c r="I35" s="785"/>
      <c r="J35" s="785"/>
      <c r="K35" s="785"/>
      <c r="L35" s="785"/>
      <c r="M35" s="785"/>
      <c r="N35" s="785"/>
      <c r="O35" s="785"/>
      <c r="P35" s="786"/>
      <c r="Q35" s="174"/>
    </row>
    <row r="36" spans="1:17" ht="16.5" customHeight="1" thickBot="1" x14ac:dyDescent="0.25">
      <c r="A36" s="174"/>
      <c r="B36" s="186" t="s">
        <v>28</v>
      </c>
      <c r="C36" s="535" t="s">
        <v>160</v>
      </c>
      <c r="D36" s="536"/>
      <c r="E36" s="536"/>
      <c r="F36" s="536"/>
      <c r="G36" s="536"/>
      <c r="H36" s="536"/>
      <c r="I36" s="536"/>
      <c r="J36" s="536"/>
      <c r="K36" s="536"/>
      <c r="L36" s="536"/>
      <c r="M36" s="536"/>
      <c r="N36" s="536"/>
      <c r="O36" s="536"/>
      <c r="P36" s="537"/>
      <c r="Q36" s="174"/>
    </row>
    <row r="37" spans="1:17" ht="4.5" customHeight="1" thickBot="1" x14ac:dyDescent="0.25">
      <c r="A37" s="174"/>
      <c r="B37" s="187"/>
      <c r="C37" s="187"/>
      <c r="D37" s="187"/>
      <c r="E37" s="187"/>
      <c r="F37" s="187"/>
      <c r="G37" s="187"/>
      <c r="H37" s="187"/>
      <c r="I37" s="187"/>
      <c r="J37" s="187"/>
      <c r="K37" s="187"/>
      <c r="L37" s="187"/>
      <c r="M37" s="187"/>
      <c r="N37" s="187"/>
      <c r="O37" s="187"/>
      <c r="P37" s="187"/>
      <c r="Q37" s="174"/>
    </row>
    <row r="38" spans="1:17" ht="13.5" thickBot="1" x14ac:dyDescent="0.25">
      <c r="A38" s="174"/>
      <c r="B38" s="787" t="s">
        <v>29</v>
      </c>
      <c r="C38" s="788"/>
      <c r="D38" s="788"/>
      <c r="E38" s="788"/>
      <c r="F38" s="788"/>
      <c r="G38" s="788"/>
      <c r="H38" s="788"/>
      <c r="I38" s="788"/>
      <c r="J38" s="788"/>
      <c r="K38" s="788"/>
      <c r="L38" s="788"/>
      <c r="M38" s="788"/>
      <c r="N38" s="788"/>
      <c r="O38" s="789"/>
      <c r="P38" s="790"/>
      <c r="Q38" s="174"/>
    </row>
    <row r="39" spans="1:17" ht="13.5" thickBot="1" x14ac:dyDescent="0.25">
      <c r="A39" s="174"/>
      <c r="B39" s="188" t="s">
        <v>30</v>
      </c>
      <c r="C39" s="787" t="s">
        <v>31</v>
      </c>
      <c r="D39" s="788"/>
      <c r="E39" s="788"/>
      <c r="F39" s="788"/>
      <c r="G39" s="790"/>
      <c r="H39" s="787" t="s">
        <v>23</v>
      </c>
      <c r="I39" s="788"/>
      <c r="J39" s="788"/>
      <c r="K39" s="788"/>
      <c r="L39" s="790"/>
      <c r="M39" s="787" t="s">
        <v>32</v>
      </c>
      <c r="N39" s="788"/>
      <c r="O39" s="789"/>
      <c r="P39" s="790"/>
      <c r="Q39" s="174"/>
    </row>
    <row r="40" spans="1:17" ht="54" customHeight="1" x14ac:dyDescent="0.2">
      <c r="A40" s="174"/>
      <c r="B40" s="189" t="s">
        <v>183</v>
      </c>
      <c r="C40" s="776" t="s">
        <v>184</v>
      </c>
      <c r="D40" s="777"/>
      <c r="E40" s="777"/>
      <c r="F40" s="777"/>
      <c r="G40" s="778"/>
      <c r="H40" s="776" t="s">
        <v>185</v>
      </c>
      <c r="I40" s="777"/>
      <c r="J40" s="777"/>
      <c r="K40" s="777"/>
      <c r="L40" s="778"/>
      <c r="M40" s="776" t="s">
        <v>164</v>
      </c>
      <c r="N40" s="777"/>
      <c r="O40" s="777"/>
      <c r="P40" s="779"/>
      <c r="Q40" s="174"/>
    </row>
    <row r="41" spans="1:17" ht="55.5" customHeight="1" thickBot="1" x14ac:dyDescent="0.25">
      <c r="A41" s="174"/>
      <c r="B41" s="190" t="s">
        <v>186</v>
      </c>
      <c r="C41" s="780" t="s">
        <v>184</v>
      </c>
      <c r="D41" s="781"/>
      <c r="E41" s="781"/>
      <c r="F41" s="781"/>
      <c r="G41" s="782"/>
      <c r="H41" s="780" t="s">
        <v>185</v>
      </c>
      <c r="I41" s="781"/>
      <c r="J41" s="781"/>
      <c r="K41" s="781"/>
      <c r="L41" s="782"/>
      <c r="M41" s="780" t="s">
        <v>164</v>
      </c>
      <c r="N41" s="781"/>
      <c r="O41" s="781"/>
      <c r="P41" s="783"/>
      <c r="Q41" s="174"/>
    </row>
    <row r="42" spans="1:17" ht="4.5" customHeight="1" thickBot="1" x14ac:dyDescent="0.25">
      <c r="A42" s="174"/>
      <c r="B42" s="191"/>
      <c r="C42" s="191"/>
      <c r="D42" s="191"/>
      <c r="E42" s="191"/>
      <c r="F42" s="191"/>
      <c r="G42" s="191"/>
      <c r="H42" s="191"/>
      <c r="I42" s="191"/>
      <c r="J42" s="191"/>
      <c r="K42" s="191"/>
      <c r="L42" s="191"/>
      <c r="M42" s="191"/>
      <c r="N42" s="191"/>
      <c r="O42" s="191"/>
      <c r="P42" s="191"/>
      <c r="Q42" s="174"/>
    </row>
    <row r="43" spans="1:17" ht="13.5" customHeight="1" thickBot="1" x14ac:dyDescent="0.25">
      <c r="A43" s="174"/>
      <c r="B43" s="749" t="s">
        <v>33</v>
      </c>
      <c r="C43" s="750"/>
      <c r="D43" s="750"/>
      <c r="E43" s="750"/>
      <c r="F43" s="750"/>
      <c r="G43" s="750"/>
      <c r="H43" s="750"/>
      <c r="I43" s="750"/>
      <c r="J43" s="750"/>
      <c r="K43" s="750"/>
      <c r="L43" s="750"/>
      <c r="M43" s="750"/>
      <c r="N43" s="750"/>
      <c r="O43" s="750"/>
      <c r="P43" s="751"/>
      <c r="Q43" s="174"/>
    </row>
    <row r="44" spans="1:17" ht="4.5" customHeight="1" thickBot="1" x14ac:dyDescent="0.25">
      <c r="A44" s="174"/>
      <c r="B44" s="192"/>
      <c r="C44" s="187"/>
      <c r="D44" s="187"/>
      <c r="E44" s="187"/>
      <c r="F44" s="187"/>
      <c r="G44" s="187"/>
      <c r="H44" s="187"/>
      <c r="I44" s="187"/>
      <c r="J44" s="187"/>
      <c r="K44" s="187"/>
      <c r="L44" s="187"/>
      <c r="M44" s="187"/>
      <c r="N44" s="187"/>
      <c r="O44" s="187"/>
      <c r="P44" s="193"/>
      <c r="Q44" s="174"/>
    </row>
    <row r="45" spans="1:17" x14ac:dyDescent="0.2">
      <c r="A45" s="174"/>
      <c r="B45" s="471" t="s">
        <v>34</v>
      </c>
      <c r="C45" s="194" t="s">
        <v>35</v>
      </c>
      <c r="D45" s="195" t="s">
        <v>36</v>
      </c>
      <c r="E45" s="195" t="s">
        <v>37</v>
      </c>
      <c r="F45" s="195" t="s">
        <v>38</v>
      </c>
      <c r="G45" s="195" t="s">
        <v>39</v>
      </c>
      <c r="H45" s="195" t="s">
        <v>40</v>
      </c>
      <c r="I45" s="195" t="s">
        <v>41</v>
      </c>
      <c r="J45" s="195" t="s">
        <v>42</v>
      </c>
      <c r="K45" s="195" t="s">
        <v>43</v>
      </c>
      <c r="L45" s="195" t="s">
        <v>44</v>
      </c>
      <c r="M45" s="195" t="s">
        <v>45</v>
      </c>
      <c r="N45" s="195" t="s">
        <v>46</v>
      </c>
      <c r="O45" s="196" t="s">
        <v>47</v>
      </c>
      <c r="P45" s="197" t="s">
        <v>48</v>
      </c>
      <c r="Q45" s="174"/>
    </row>
    <row r="46" spans="1:17" ht="13.5" thickBot="1" x14ac:dyDescent="0.25">
      <c r="A46" s="174"/>
      <c r="B46" s="473"/>
      <c r="C46" s="198" t="s">
        <v>49</v>
      </c>
      <c r="D46" s="199"/>
      <c r="E46" s="199"/>
      <c r="F46" s="200">
        <f>'4_RegEficaciaNotificacion'!D10</f>
        <v>0.99844599844599846</v>
      </c>
      <c r="G46" s="201"/>
      <c r="H46" s="201"/>
      <c r="I46" s="200">
        <f>'4_RegEficaciaNotificacion'!F10</f>
        <v>0.99923605805958748</v>
      </c>
      <c r="J46" s="201"/>
      <c r="K46" s="201"/>
      <c r="L46" s="200">
        <f>'4_RegEficaciaNotificacion'!H10</f>
        <v>1</v>
      </c>
      <c r="M46" s="201"/>
      <c r="N46" s="201"/>
      <c r="O46" s="200">
        <f>'4_RegEficaciaNotificacion'!J10</f>
        <v>0.99486125385405966</v>
      </c>
      <c r="P46" s="200">
        <f>AVERAGE(D46:O46)</f>
        <v>0.99813582758991148</v>
      </c>
      <c r="Q46" s="174"/>
    </row>
    <row r="47" spans="1:17" ht="4.5" customHeight="1" thickBot="1" x14ac:dyDescent="0.25">
      <c r="A47" s="174"/>
      <c r="B47" s="202">
        <v>0.9</v>
      </c>
      <c r="C47" s="203" t="s">
        <v>18</v>
      </c>
      <c r="D47" s="203"/>
      <c r="E47" s="203"/>
      <c r="F47" s="204">
        <f>+$C$26</f>
        <v>0.9</v>
      </c>
      <c r="G47" s="203"/>
      <c r="H47" s="203"/>
      <c r="I47" s="204">
        <f>+$C$26</f>
        <v>0.9</v>
      </c>
      <c r="J47" s="203"/>
      <c r="K47" s="203"/>
      <c r="L47" s="204">
        <f>+$C$26</f>
        <v>0.9</v>
      </c>
      <c r="M47" s="203"/>
      <c r="N47" s="203"/>
      <c r="O47" s="204">
        <f>+$C$26</f>
        <v>0.9</v>
      </c>
      <c r="P47" s="204">
        <f>+$C$26</f>
        <v>0.9</v>
      </c>
      <c r="Q47" s="174"/>
    </row>
    <row r="48" spans="1:17" ht="22.5" customHeight="1" thickBot="1" x14ac:dyDescent="0.25">
      <c r="A48" s="174"/>
      <c r="B48" s="752" t="s">
        <v>50</v>
      </c>
      <c r="C48" s="753"/>
      <c r="D48" s="753"/>
      <c r="E48" s="753"/>
      <c r="F48" s="753"/>
      <c r="G48" s="753"/>
      <c r="H48" s="753"/>
      <c r="I48" s="753"/>
      <c r="J48" s="753"/>
      <c r="K48" s="753"/>
      <c r="L48" s="753"/>
      <c r="M48" s="753"/>
      <c r="N48" s="753"/>
      <c r="O48" s="753"/>
      <c r="P48" s="754"/>
      <c r="Q48" s="174"/>
    </row>
    <row r="49" spans="1:17" x14ac:dyDescent="0.2">
      <c r="A49" s="174"/>
      <c r="B49" s="755"/>
      <c r="C49" s="756"/>
      <c r="D49" s="756"/>
      <c r="E49" s="756"/>
      <c r="F49" s="756"/>
      <c r="G49" s="756"/>
      <c r="H49" s="756"/>
      <c r="I49" s="756"/>
      <c r="J49" s="756"/>
      <c r="K49" s="756"/>
      <c r="L49" s="756"/>
      <c r="M49" s="756"/>
      <c r="N49" s="756"/>
      <c r="O49" s="756"/>
      <c r="P49" s="757"/>
      <c r="Q49" s="174"/>
    </row>
    <row r="50" spans="1:17" x14ac:dyDescent="0.2">
      <c r="A50" s="174"/>
      <c r="B50" s="758"/>
      <c r="C50" s="759"/>
      <c r="D50" s="759"/>
      <c r="E50" s="759"/>
      <c r="F50" s="759"/>
      <c r="G50" s="759"/>
      <c r="H50" s="759"/>
      <c r="I50" s="759"/>
      <c r="J50" s="759"/>
      <c r="K50" s="759"/>
      <c r="L50" s="759"/>
      <c r="M50" s="759"/>
      <c r="N50" s="759"/>
      <c r="O50" s="759"/>
      <c r="P50" s="760"/>
      <c r="Q50" s="174"/>
    </row>
    <row r="51" spans="1:17" x14ac:dyDescent="0.2">
      <c r="A51" s="174"/>
      <c r="B51" s="758"/>
      <c r="C51" s="759"/>
      <c r="D51" s="759"/>
      <c r="E51" s="759"/>
      <c r="F51" s="759"/>
      <c r="G51" s="759"/>
      <c r="H51" s="759"/>
      <c r="I51" s="759"/>
      <c r="J51" s="759"/>
      <c r="K51" s="759"/>
      <c r="L51" s="759"/>
      <c r="M51" s="759"/>
      <c r="N51" s="759"/>
      <c r="O51" s="759"/>
      <c r="P51" s="760"/>
      <c r="Q51" s="174"/>
    </row>
    <row r="52" spans="1:17" x14ac:dyDescent="0.2">
      <c r="A52" s="174"/>
      <c r="B52" s="758"/>
      <c r="C52" s="759"/>
      <c r="D52" s="759"/>
      <c r="E52" s="759"/>
      <c r="F52" s="759"/>
      <c r="G52" s="759"/>
      <c r="H52" s="759"/>
      <c r="I52" s="759"/>
      <c r="J52" s="759"/>
      <c r="K52" s="759"/>
      <c r="L52" s="759"/>
      <c r="M52" s="759"/>
      <c r="N52" s="759"/>
      <c r="O52" s="759"/>
      <c r="P52" s="760"/>
      <c r="Q52" s="174"/>
    </row>
    <row r="53" spans="1:17" x14ac:dyDescent="0.2">
      <c r="A53" s="174"/>
      <c r="B53" s="758"/>
      <c r="C53" s="759"/>
      <c r="D53" s="759"/>
      <c r="E53" s="759"/>
      <c r="F53" s="759"/>
      <c r="G53" s="759"/>
      <c r="H53" s="759"/>
      <c r="I53" s="759"/>
      <c r="J53" s="759"/>
      <c r="K53" s="759"/>
      <c r="L53" s="759"/>
      <c r="M53" s="759"/>
      <c r="N53" s="759"/>
      <c r="O53" s="759"/>
      <c r="P53" s="760"/>
      <c r="Q53" s="174"/>
    </row>
    <row r="54" spans="1:17" x14ac:dyDescent="0.2">
      <c r="A54" s="174"/>
      <c r="B54" s="758"/>
      <c r="C54" s="759"/>
      <c r="D54" s="759"/>
      <c r="E54" s="759"/>
      <c r="F54" s="759"/>
      <c r="G54" s="759"/>
      <c r="H54" s="759"/>
      <c r="I54" s="759"/>
      <c r="J54" s="759"/>
      <c r="K54" s="759"/>
      <c r="L54" s="759"/>
      <c r="M54" s="759"/>
      <c r="N54" s="759"/>
      <c r="O54" s="759"/>
      <c r="P54" s="760"/>
      <c r="Q54" s="174"/>
    </row>
    <row r="55" spans="1:17" x14ac:dyDescent="0.2">
      <c r="A55" s="174"/>
      <c r="B55" s="758"/>
      <c r="C55" s="759"/>
      <c r="D55" s="759"/>
      <c r="E55" s="759"/>
      <c r="F55" s="759"/>
      <c r="G55" s="759"/>
      <c r="H55" s="759"/>
      <c r="I55" s="759"/>
      <c r="J55" s="759"/>
      <c r="K55" s="759"/>
      <c r="L55" s="759"/>
      <c r="M55" s="759"/>
      <c r="N55" s="759"/>
      <c r="O55" s="759"/>
      <c r="P55" s="760"/>
      <c r="Q55" s="174"/>
    </row>
    <row r="56" spans="1:17" x14ac:dyDescent="0.2">
      <c r="A56" s="174"/>
      <c r="B56" s="758"/>
      <c r="C56" s="759"/>
      <c r="D56" s="759"/>
      <c r="E56" s="759"/>
      <c r="F56" s="759"/>
      <c r="G56" s="759"/>
      <c r="H56" s="759"/>
      <c r="I56" s="759"/>
      <c r="J56" s="759"/>
      <c r="K56" s="759"/>
      <c r="L56" s="759"/>
      <c r="M56" s="759"/>
      <c r="N56" s="759"/>
      <c r="O56" s="759"/>
      <c r="P56" s="760"/>
      <c r="Q56" s="174"/>
    </row>
    <row r="57" spans="1:17" x14ac:dyDescent="0.2">
      <c r="A57" s="174"/>
      <c r="B57" s="758"/>
      <c r="C57" s="759"/>
      <c r="D57" s="759"/>
      <c r="E57" s="759"/>
      <c r="F57" s="759"/>
      <c r="G57" s="759"/>
      <c r="H57" s="759"/>
      <c r="I57" s="759"/>
      <c r="J57" s="759"/>
      <c r="K57" s="759"/>
      <c r="L57" s="759"/>
      <c r="M57" s="759"/>
      <c r="N57" s="759"/>
      <c r="O57" s="759"/>
      <c r="P57" s="760"/>
      <c r="Q57" s="174"/>
    </row>
    <row r="58" spans="1:17" x14ac:dyDescent="0.2">
      <c r="A58" s="174"/>
      <c r="B58" s="758"/>
      <c r="C58" s="759"/>
      <c r="D58" s="759"/>
      <c r="E58" s="759"/>
      <c r="F58" s="759"/>
      <c r="G58" s="759"/>
      <c r="H58" s="759"/>
      <c r="I58" s="759"/>
      <c r="J58" s="759"/>
      <c r="K58" s="759"/>
      <c r="L58" s="759"/>
      <c r="M58" s="759"/>
      <c r="N58" s="759"/>
      <c r="O58" s="759"/>
      <c r="P58" s="760"/>
      <c r="Q58" s="174"/>
    </row>
    <row r="59" spans="1:17" x14ac:dyDescent="0.2">
      <c r="A59" s="174"/>
      <c r="B59" s="758"/>
      <c r="C59" s="759"/>
      <c r="D59" s="759"/>
      <c r="E59" s="759"/>
      <c r="F59" s="759"/>
      <c r="G59" s="759"/>
      <c r="H59" s="759"/>
      <c r="I59" s="759"/>
      <c r="J59" s="759"/>
      <c r="K59" s="759"/>
      <c r="L59" s="759"/>
      <c r="M59" s="759"/>
      <c r="N59" s="759"/>
      <c r="O59" s="759"/>
      <c r="P59" s="760"/>
      <c r="Q59" s="174"/>
    </row>
    <row r="60" spans="1:17" x14ac:dyDescent="0.2">
      <c r="A60" s="174"/>
      <c r="B60" s="758"/>
      <c r="C60" s="759"/>
      <c r="D60" s="759"/>
      <c r="E60" s="759"/>
      <c r="F60" s="759"/>
      <c r="G60" s="759"/>
      <c r="H60" s="759"/>
      <c r="I60" s="759"/>
      <c r="J60" s="759"/>
      <c r="K60" s="759"/>
      <c r="L60" s="759"/>
      <c r="M60" s="759"/>
      <c r="N60" s="759"/>
      <c r="O60" s="759"/>
      <c r="P60" s="760"/>
      <c r="Q60" s="174"/>
    </row>
    <row r="61" spans="1:17" x14ac:dyDescent="0.2">
      <c r="A61" s="174"/>
      <c r="B61" s="758"/>
      <c r="C61" s="759"/>
      <c r="D61" s="759"/>
      <c r="E61" s="759"/>
      <c r="F61" s="759"/>
      <c r="G61" s="759"/>
      <c r="H61" s="759"/>
      <c r="I61" s="759"/>
      <c r="J61" s="759"/>
      <c r="K61" s="759"/>
      <c r="L61" s="759"/>
      <c r="M61" s="759"/>
      <c r="N61" s="759"/>
      <c r="O61" s="759"/>
      <c r="P61" s="760"/>
      <c r="Q61" s="174"/>
    </row>
    <row r="62" spans="1:17" x14ac:dyDescent="0.2">
      <c r="A62" s="174"/>
      <c r="B62" s="758"/>
      <c r="C62" s="759"/>
      <c r="D62" s="759"/>
      <c r="E62" s="759"/>
      <c r="F62" s="759"/>
      <c r="G62" s="759"/>
      <c r="H62" s="759"/>
      <c r="I62" s="759"/>
      <c r="J62" s="759"/>
      <c r="K62" s="759"/>
      <c r="L62" s="759"/>
      <c r="M62" s="759"/>
      <c r="N62" s="759"/>
      <c r="O62" s="759"/>
      <c r="P62" s="760"/>
      <c r="Q62" s="174"/>
    </row>
    <row r="63" spans="1:17" x14ac:dyDescent="0.2">
      <c r="A63" s="174"/>
      <c r="B63" s="758"/>
      <c r="C63" s="759"/>
      <c r="D63" s="759"/>
      <c r="E63" s="759"/>
      <c r="F63" s="759"/>
      <c r="G63" s="759"/>
      <c r="H63" s="759"/>
      <c r="I63" s="759"/>
      <c r="J63" s="759"/>
      <c r="K63" s="759"/>
      <c r="L63" s="759"/>
      <c r="M63" s="759"/>
      <c r="N63" s="759"/>
      <c r="O63" s="759"/>
      <c r="P63" s="760"/>
      <c r="Q63" s="174"/>
    </row>
    <row r="64" spans="1:17" ht="13.5" thickBot="1" x14ac:dyDescent="0.25">
      <c r="A64" s="174"/>
      <c r="B64" s="761"/>
      <c r="C64" s="762"/>
      <c r="D64" s="762"/>
      <c r="E64" s="762"/>
      <c r="F64" s="762"/>
      <c r="G64" s="762"/>
      <c r="H64" s="762"/>
      <c r="I64" s="762"/>
      <c r="J64" s="762"/>
      <c r="K64" s="762"/>
      <c r="L64" s="762"/>
      <c r="M64" s="762"/>
      <c r="N64" s="762"/>
      <c r="O64" s="762"/>
      <c r="P64" s="763"/>
      <c r="Q64" s="174"/>
    </row>
    <row r="65" spans="1:22" s="206" customFormat="1" ht="4.5" customHeight="1" thickBot="1" x14ac:dyDescent="0.25">
      <c r="A65" s="764"/>
      <c r="B65" s="764"/>
      <c r="C65" s="764"/>
      <c r="D65" s="764"/>
      <c r="E65" s="764"/>
      <c r="F65" s="764"/>
      <c r="G65" s="764"/>
      <c r="H65" s="764"/>
      <c r="I65" s="764"/>
      <c r="J65" s="764"/>
      <c r="K65" s="764"/>
      <c r="L65" s="764"/>
      <c r="M65" s="764"/>
      <c r="N65" s="764"/>
      <c r="O65" s="764"/>
      <c r="P65" s="764"/>
      <c r="Q65" s="764"/>
      <c r="R65" s="205"/>
      <c r="S65" s="205"/>
      <c r="T65" s="205"/>
      <c r="V65" s="207"/>
    </row>
    <row r="66" spans="1:22" ht="15" customHeight="1" x14ac:dyDescent="0.2">
      <c r="A66" s="174"/>
      <c r="B66" s="765" t="s">
        <v>51</v>
      </c>
      <c r="C66" s="767" t="s">
        <v>166</v>
      </c>
      <c r="D66" s="768"/>
      <c r="E66" s="768"/>
      <c r="F66" s="768"/>
      <c r="G66" s="768"/>
      <c r="H66" s="768"/>
      <c r="I66" s="768"/>
      <c r="J66" s="768"/>
      <c r="K66" s="768"/>
      <c r="L66" s="768"/>
      <c r="M66" s="768"/>
      <c r="N66" s="768"/>
      <c r="O66" s="768"/>
      <c r="P66" s="769"/>
      <c r="Q66" s="174"/>
    </row>
    <row r="67" spans="1:22" ht="190.5" customHeight="1" thickBot="1" x14ac:dyDescent="0.25">
      <c r="A67" s="174"/>
      <c r="B67" s="766"/>
      <c r="C67" s="770" t="s">
        <v>200</v>
      </c>
      <c r="D67" s="771"/>
      <c r="E67" s="771"/>
      <c r="F67" s="771"/>
      <c r="G67" s="771"/>
      <c r="H67" s="771"/>
      <c r="I67" s="771"/>
      <c r="J67" s="771"/>
      <c r="K67" s="771"/>
      <c r="L67" s="771"/>
      <c r="M67" s="771"/>
      <c r="N67" s="771"/>
      <c r="O67" s="771"/>
      <c r="P67" s="772"/>
      <c r="Q67" s="174"/>
    </row>
    <row r="68" spans="1:22" ht="15" customHeight="1" x14ac:dyDescent="0.2">
      <c r="A68" s="174"/>
      <c r="B68" s="766"/>
      <c r="C68" s="767" t="s">
        <v>167</v>
      </c>
      <c r="D68" s="768"/>
      <c r="E68" s="768"/>
      <c r="F68" s="768"/>
      <c r="G68" s="768"/>
      <c r="H68" s="768"/>
      <c r="I68" s="768"/>
      <c r="J68" s="768"/>
      <c r="K68" s="768"/>
      <c r="L68" s="768"/>
      <c r="M68" s="768"/>
      <c r="N68" s="768"/>
      <c r="O68" s="768"/>
      <c r="P68" s="769"/>
      <c r="Q68" s="174"/>
    </row>
    <row r="69" spans="1:22" ht="171" customHeight="1" thickBot="1" x14ac:dyDescent="0.25">
      <c r="A69" s="174"/>
      <c r="B69" s="766"/>
      <c r="C69" s="773" t="s">
        <v>228</v>
      </c>
      <c r="D69" s="774"/>
      <c r="E69" s="774"/>
      <c r="F69" s="774"/>
      <c r="G69" s="774"/>
      <c r="H69" s="774"/>
      <c r="I69" s="774"/>
      <c r="J69" s="774"/>
      <c r="K69" s="774"/>
      <c r="L69" s="774"/>
      <c r="M69" s="774"/>
      <c r="N69" s="774"/>
      <c r="O69" s="774"/>
      <c r="P69" s="775"/>
      <c r="Q69" s="174"/>
    </row>
    <row r="70" spans="1:22" ht="30.75" customHeight="1" thickBot="1" x14ac:dyDescent="0.25">
      <c r="A70" s="174"/>
      <c r="B70" s="208" t="s">
        <v>56</v>
      </c>
      <c r="C70" s="744" t="s">
        <v>103</v>
      </c>
      <c r="D70" s="745"/>
      <c r="E70" s="745"/>
      <c r="F70" s="745"/>
      <c r="G70" s="745"/>
      <c r="H70" s="745"/>
      <c r="I70" s="745"/>
      <c r="J70" s="745"/>
      <c r="K70" s="745"/>
      <c r="L70" s="745"/>
      <c r="M70" s="745"/>
      <c r="N70" s="745"/>
      <c r="O70" s="745"/>
      <c r="P70" s="746"/>
      <c r="Q70" s="174"/>
    </row>
    <row r="71" spans="1:22" ht="27.75" customHeight="1" thickBot="1" x14ac:dyDescent="0.25">
      <c r="A71" s="174"/>
      <c r="B71" s="208" t="s">
        <v>57</v>
      </c>
      <c r="C71" s="747" t="s">
        <v>58</v>
      </c>
      <c r="D71" s="747"/>
      <c r="E71" s="747"/>
      <c r="F71" s="747"/>
      <c r="G71" s="747"/>
      <c r="H71" s="747"/>
      <c r="I71" s="747"/>
      <c r="J71" s="747"/>
      <c r="K71" s="747"/>
      <c r="L71" s="747"/>
      <c r="M71" s="747"/>
      <c r="N71" s="747"/>
      <c r="O71" s="747"/>
      <c r="P71" s="748"/>
      <c r="Q71" s="174"/>
    </row>
    <row r="74" spans="1:22" x14ac:dyDescent="0.2">
      <c r="C74" s="209"/>
    </row>
    <row r="75" spans="1:22" hidden="1" x14ac:dyDescent="0.2">
      <c r="C75" s="175">
        <v>2018</v>
      </c>
    </row>
    <row r="76" spans="1:22" hidden="1" x14ac:dyDescent="0.2">
      <c r="C76" s="175">
        <v>2019</v>
      </c>
    </row>
    <row r="81" spans="2:108" x14ac:dyDescent="0.2">
      <c r="V81" s="174"/>
      <c r="CC81" s="174"/>
    </row>
    <row r="82" spans="2:108" s="210" customFormat="1" x14ac:dyDescent="0.2">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5"/>
      <c r="AP82" s="175"/>
      <c r="AQ82" s="175"/>
      <c r="AR82" s="175"/>
      <c r="AS82" s="175"/>
      <c r="AT82" s="175"/>
      <c r="AU82" s="175"/>
      <c r="AV82" s="175"/>
      <c r="AW82" s="175"/>
      <c r="AX82" s="175"/>
      <c r="AY82" s="175"/>
      <c r="AZ82" s="175"/>
      <c r="BA82" s="175"/>
      <c r="BB82" s="175"/>
      <c r="BC82" s="175"/>
      <c r="BD82" s="175"/>
      <c r="BE82" s="175"/>
      <c r="BF82" s="175"/>
      <c r="BG82" s="175"/>
      <c r="BH82" s="175"/>
      <c r="BI82" s="175"/>
      <c r="BJ82" s="175"/>
      <c r="BK82" s="175"/>
      <c r="BL82" s="175"/>
      <c r="BM82" s="175"/>
      <c r="BN82" s="175"/>
      <c r="BO82" s="175"/>
      <c r="BP82" s="175"/>
      <c r="BQ82" s="175"/>
      <c r="BR82" s="175"/>
      <c r="BS82" s="175"/>
      <c r="BT82" s="175"/>
      <c r="BU82" s="175"/>
      <c r="BV82" s="175"/>
      <c r="BW82" s="175"/>
      <c r="BX82" s="175"/>
      <c r="BY82" s="175"/>
      <c r="BZ82" s="175"/>
      <c r="CA82" s="175"/>
      <c r="CB82" s="175"/>
      <c r="CC82" s="175"/>
      <c r="CD82" s="175"/>
      <c r="CE82" s="175"/>
      <c r="CF82" s="175"/>
      <c r="CG82" s="175"/>
      <c r="CH82" s="175"/>
      <c r="CI82" s="175"/>
      <c r="CJ82" s="175"/>
      <c r="CK82" s="175"/>
      <c r="CL82" s="175"/>
      <c r="CM82" s="175"/>
      <c r="CN82" s="175"/>
      <c r="CO82" s="175"/>
      <c r="CP82" s="175"/>
      <c r="CQ82" s="175"/>
      <c r="CR82" s="175"/>
      <c r="CS82" s="175"/>
      <c r="CT82" s="175"/>
      <c r="CU82" s="175"/>
      <c r="CV82" s="175"/>
      <c r="CW82" s="175"/>
      <c r="CX82" s="206"/>
      <c r="CY82" s="206"/>
      <c r="CZ82" s="206"/>
      <c r="DA82" s="206"/>
      <c r="DB82" s="206"/>
      <c r="DC82" s="206"/>
      <c r="DD82" s="211"/>
    </row>
    <row r="83" spans="2:108" s="210" customFormat="1" x14ac:dyDescent="0.2">
      <c r="V83" s="176"/>
    </row>
    <row r="84" spans="2:108" s="210" customFormat="1" x14ac:dyDescent="0.2">
      <c r="V84" s="176"/>
    </row>
    <row r="85" spans="2:108" s="210" customFormat="1" x14ac:dyDescent="0.2">
      <c r="V85" s="176"/>
    </row>
    <row r="86" spans="2:108" s="210" customFormat="1" x14ac:dyDescent="0.2">
      <c r="V86" s="176"/>
    </row>
    <row r="87" spans="2:108" s="210" customFormat="1" x14ac:dyDescent="0.2">
      <c r="V87" s="176"/>
    </row>
    <row r="88" spans="2:108" s="210" customFormat="1" x14ac:dyDescent="0.2">
      <c r="D88" s="212"/>
      <c r="E88" s="212"/>
      <c r="F88" s="212"/>
      <c r="G88" s="212"/>
      <c r="H88" s="212"/>
      <c r="I88" s="212"/>
      <c r="V88" s="176"/>
    </row>
    <row r="89" spans="2:108" s="210" customFormat="1" x14ac:dyDescent="0.2">
      <c r="D89" s="212"/>
      <c r="E89" s="212"/>
      <c r="F89" s="212"/>
      <c r="G89" s="212"/>
      <c r="H89" s="212"/>
      <c r="I89" s="212"/>
      <c r="V89" s="176"/>
    </row>
    <row r="90" spans="2:108" s="210" customFormat="1" x14ac:dyDescent="0.2">
      <c r="B90" s="212"/>
      <c r="C90" s="212"/>
      <c r="D90" s="212"/>
      <c r="E90" s="212"/>
      <c r="F90" s="212"/>
      <c r="G90" s="212"/>
      <c r="H90" s="212"/>
      <c r="I90" s="212"/>
      <c r="V90" s="176"/>
    </row>
    <row r="91" spans="2:108" s="210" customFormat="1" x14ac:dyDescent="0.2">
      <c r="B91" s="212"/>
      <c r="C91" s="212"/>
      <c r="D91" s="212"/>
      <c r="E91" s="212"/>
      <c r="F91" s="212"/>
      <c r="G91" s="212"/>
      <c r="H91" s="212"/>
      <c r="I91" s="212"/>
      <c r="V91" s="176"/>
    </row>
    <row r="92" spans="2:108" s="210" customFormat="1" x14ac:dyDescent="0.2">
      <c r="B92" s="212"/>
      <c r="C92" s="212"/>
      <c r="D92" s="212"/>
      <c r="E92" s="212"/>
      <c r="F92" s="212"/>
      <c r="G92" s="212"/>
      <c r="H92" s="212"/>
      <c r="I92" s="212"/>
      <c r="V92" s="176"/>
    </row>
    <row r="93" spans="2:108" s="210" customFormat="1" x14ac:dyDescent="0.2">
      <c r="B93" s="212"/>
      <c r="C93" s="212"/>
      <c r="D93" s="212"/>
      <c r="E93" s="212"/>
      <c r="F93" s="212"/>
      <c r="G93" s="212"/>
      <c r="H93" s="212"/>
      <c r="I93" s="212"/>
      <c r="K93" s="212"/>
      <c r="L93" s="212"/>
      <c r="M93" s="212"/>
      <c r="N93" s="212"/>
      <c r="O93" s="212"/>
      <c r="P93" s="212"/>
      <c r="V93" s="176"/>
    </row>
    <row r="94" spans="2:108" s="210" customFormat="1" x14ac:dyDescent="0.2">
      <c r="B94" s="212"/>
      <c r="C94" s="212"/>
      <c r="D94" s="212"/>
      <c r="E94" s="212"/>
      <c r="F94" s="212"/>
      <c r="G94" s="212"/>
      <c r="H94" s="212"/>
      <c r="I94" s="212"/>
      <c r="K94" s="212"/>
      <c r="L94" s="212"/>
      <c r="M94" s="212"/>
      <c r="N94" s="212"/>
      <c r="O94" s="212"/>
      <c r="P94" s="212"/>
      <c r="V94" s="176"/>
    </row>
    <row r="95" spans="2:108" s="210" customFormat="1" x14ac:dyDescent="0.2">
      <c r="B95" s="212"/>
      <c r="C95" s="212"/>
      <c r="D95" s="212"/>
      <c r="E95" s="212"/>
      <c r="F95" s="212"/>
      <c r="G95" s="212"/>
      <c r="H95" s="212"/>
      <c r="I95" s="212"/>
      <c r="K95" s="212"/>
      <c r="L95" s="212"/>
      <c r="M95" s="212"/>
      <c r="N95" s="212"/>
      <c r="O95" s="212"/>
      <c r="P95" s="212"/>
      <c r="V95" s="176"/>
    </row>
    <row r="96" spans="2:108" s="210" customFormat="1" x14ac:dyDescent="0.2">
      <c r="B96" s="212"/>
      <c r="C96" s="212"/>
      <c r="D96" s="212"/>
      <c r="E96" s="212"/>
      <c r="F96" s="212"/>
      <c r="G96" s="212"/>
      <c r="H96" s="212"/>
      <c r="I96" s="212"/>
      <c r="K96" s="212"/>
      <c r="L96" s="212"/>
      <c r="M96" s="212"/>
      <c r="N96" s="212"/>
      <c r="O96" s="212"/>
      <c r="P96" s="212"/>
      <c r="Q96" s="213" t="s">
        <v>168</v>
      </c>
      <c r="R96" s="213"/>
      <c r="S96" s="213"/>
      <c r="T96" s="213"/>
      <c r="V96" s="176"/>
    </row>
    <row r="97" spans="2:22" s="210" customFormat="1" x14ac:dyDescent="0.2">
      <c r="B97" s="214"/>
      <c r="C97" s="214"/>
      <c r="D97" s="212"/>
      <c r="E97" s="212"/>
      <c r="F97" s="212"/>
      <c r="G97" s="212"/>
      <c r="H97" s="212"/>
      <c r="I97" s="212"/>
      <c r="K97" s="212"/>
      <c r="L97" s="212"/>
      <c r="O97" s="212"/>
      <c r="P97" s="212"/>
      <c r="Q97" s="213" t="s">
        <v>160</v>
      </c>
      <c r="R97" s="213"/>
      <c r="S97" s="213"/>
      <c r="T97" s="213"/>
      <c r="V97" s="176"/>
    </row>
    <row r="98" spans="2:22" s="210" customFormat="1" x14ac:dyDescent="0.2">
      <c r="B98" s="214"/>
      <c r="C98" s="214"/>
      <c r="D98" s="212"/>
      <c r="E98" s="212"/>
      <c r="F98" s="212"/>
      <c r="G98" s="212"/>
      <c r="H98" s="212"/>
      <c r="I98" s="212"/>
      <c r="K98" s="212"/>
      <c r="L98" s="212"/>
      <c r="O98" s="212"/>
      <c r="P98" s="212"/>
      <c r="Q98" s="213" t="s">
        <v>169</v>
      </c>
      <c r="R98" s="213"/>
      <c r="S98" s="213"/>
      <c r="T98" s="213"/>
      <c r="V98" s="176"/>
    </row>
    <row r="99" spans="2:22" s="210" customFormat="1" x14ac:dyDescent="0.2">
      <c r="B99" s="214"/>
      <c r="C99" s="214"/>
      <c r="D99" s="212"/>
      <c r="E99" s="212"/>
      <c r="F99" s="212"/>
      <c r="G99" s="212"/>
      <c r="H99" s="212"/>
      <c r="I99" s="212"/>
      <c r="K99" s="212"/>
      <c r="L99" s="212"/>
      <c r="O99" s="212"/>
      <c r="P99" s="212"/>
      <c r="Q99" s="213" t="s">
        <v>26</v>
      </c>
      <c r="R99" s="213"/>
      <c r="S99" s="213"/>
      <c r="T99" s="213"/>
      <c r="V99" s="176"/>
    </row>
    <row r="100" spans="2:22" s="210" customFormat="1" x14ac:dyDescent="0.2">
      <c r="B100" s="212"/>
      <c r="C100" s="214"/>
      <c r="D100" s="212"/>
      <c r="E100" s="212"/>
      <c r="F100" s="212"/>
      <c r="G100" s="212"/>
      <c r="H100" s="212"/>
      <c r="I100" s="212"/>
      <c r="K100" s="212"/>
      <c r="L100" s="212"/>
      <c r="M100" s="214"/>
      <c r="N100" s="212"/>
      <c r="O100" s="212"/>
      <c r="P100" s="212"/>
      <c r="Q100" s="213" t="s">
        <v>170</v>
      </c>
      <c r="R100" s="213"/>
      <c r="S100" s="213"/>
      <c r="T100" s="213"/>
      <c r="V100" s="176"/>
    </row>
    <row r="101" spans="2:22" s="210" customFormat="1" x14ac:dyDescent="0.2">
      <c r="B101" s="212"/>
      <c r="C101" s="214"/>
      <c r="D101" s="212"/>
      <c r="E101" s="212"/>
      <c r="F101" s="212"/>
      <c r="G101" s="212"/>
      <c r="H101" s="212"/>
      <c r="I101" s="212"/>
      <c r="K101" s="212"/>
      <c r="L101" s="212"/>
      <c r="M101" s="212"/>
      <c r="N101" s="212" t="s">
        <v>171</v>
      </c>
      <c r="O101" s="212"/>
      <c r="P101" s="212"/>
      <c r="Q101" s="213" t="s">
        <v>172</v>
      </c>
      <c r="R101" s="213"/>
      <c r="S101" s="213"/>
      <c r="T101" s="213"/>
      <c r="V101" s="176"/>
    </row>
    <row r="102" spans="2:22" s="210" customFormat="1" x14ac:dyDescent="0.2">
      <c r="B102" s="212"/>
      <c r="C102" s="214"/>
      <c r="D102" s="212"/>
      <c r="E102" s="212"/>
      <c r="F102" s="212"/>
      <c r="G102" s="212"/>
      <c r="H102" s="212"/>
      <c r="I102" s="212"/>
      <c r="K102" s="212"/>
      <c r="L102" s="212"/>
      <c r="M102" s="212"/>
      <c r="N102" s="212"/>
      <c r="O102" s="212"/>
      <c r="P102" s="212"/>
      <c r="V102" s="176"/>
    </row>
    <row r="103" spans="2:22" s="210" customFormat="1" x14ac:dyDescent="0.2">
      <c r="B103" s="212"/>
      <c r="C103" s="214"/>
      <c r="D103" s="212"/>
      <c r="E103" s="212"/>
      <c r="F103" s="212"/>
      <c r="G103" s="212"/>
      <c r="H103" s="212"/>
      <c r="I103" s="212"/>
      <c r="K103" s="212"/>
      <c r="L103" s="212"/>
      <c r="M103" s="212"/>
      <c r="N103" s="212"/>
      <c r="O103" s="212"/>
      <c r="P103" s="212"/>
      <c r="V103" s="176"/>
    </row>
    <row r="104" spans="2:22" s="210" customFormat="1" x14ac:dyDescent="0.2">
      <c r="B104" s="212"/>
      <c r="C104" s="212"/>
      <c r="D104" s="212"/>
      <c r="E104" s="212"/>
      <c r="F104" s="212"/>
      <c r="G104" s="212"/>
      <c r="H104" s="212"/>
      <c r="I104" s="212"/>
      <c r="K104" s="212"/>
      <c r="L104" s="212"/>
      <c r="M104" s="212"/>
      <c r="N104" s="212"/>
      <c r="O104" s="212"/>
      <c r="P104" s="212"/>
      <c r="V104" s="176"/>
    </row>
    <row r="105" spans="2:22" s="210" customFormat="1" x14ac:dyDescent="0.2">
      <c r="B105" s="212"/>
      <c r="C105" s="212"/>
      <c r="D105" s="212"/>
      <c r="E105" s="212"/>
      <c r="F105" s="212"/>
      <c r="G105" s="212"/>
      <c r="H105" s="212"/>
      <c r="I105" s="212"/>
      <c r="K105" s="212"/>
      <c r="L105" s="212"/>
      <c r="M105" s="212"/>
      <c r="N105" s="212"/>
      <c r="O105" s="212"/>
      <c r="P105" s="212"/>
      <c r="V105" s="176"/>
    </row>
    <row r="106" spans="2:22" s="210" customFormat="1" x14ac:dyDescent="0.2">
      <c r="B106" s="212"/>
      <c r="C106" s="212"/>
      <c r="D106" s="212"/>
      <c r="E106" s="212"/>
      <c r="F106" s="212"/>
      <c r="G106" s="212"/>
      <c r="H106" s="212"/>
      <c r="I106" s="212"/>
      <c r="K106" s="212"/>
      <c r="L106" s="212"/>
      <c r="M106" s="212"/>
      <c r="N106" s="212"/>
      <c r="O106" s="212"/>
      <c r="P106" s="212"/>
      <c r="Q106" s="213">
        <v>2015</v>
      </c>
      <c r="R106" s="213"/>
      <c r="S106" s="213"/>
      <c r="T106" s="213"/>
      <c r="V106" s="176"/>
    </row>
    <row r="107" spans="2:22" s="210" customFormat="1" ht="12.75" customHeight="1" x14ac:dyDescent="0.2">
      <c r="B107" s="212"/>
      <c r="C107" s="212"/>
      <c r="D107" s="212"/>
      <c r="E107" s="212"/>
      <c r="F107" s="212"/>
      <c r="G107" s="212"/>
      <c r="H107" s="212"/>
      <c r="I107" s="212"/>
      <c r="Q107" s="213">
        <v>2016</v>
      </c>
      <c r="R107" s="213"/>
      <c r="S107" s="213"/>
      <c r="T107" s="213"/>
      <c r="V107" s="176"/>
    </row>
    <row r="108" spans="2:22" s="210" customFormat="1" x14ac:dyDescent="0.2">
      <c r="B108" s="212"/>
      <c r="C108" s="212"/>
      <c r="D108" s="212"/>
      <c r="E108" s="212"/>
      <c r="F108" s="212"/>
      <c r="G108" s="212"/>
      <c r="H108" s="212"/>
      <c r="I108" s="212"/>
      <c r="Q108" s="213">
        <v>2017</v>
      </c>
      <c r="R108" s="213"/>
      <c r="S108" s="213"/>
      <c r="T108" s="213"/>
      <c r="V108" s="176"/>
    </row>
    <row r="109" spans="2:22" s="210" customFormat="1" x14ac:dyDescent="0.2">
      <c r="C109" s="212"/>
      <c r="H109" s="212"/>
      <c r="I109" s="212"/>
      <c r="Q109" s="213">
        <v>2018</v>
      </c>
      <c r="R109" s="213"/>
      <c r="S109" s="213"/>
      <c r="T109" s="213"/>
      <c r="V109" s="176"/>
    </row>
    <row r="110" spans="2:22" s="210" customFormat="1" x14ac:dyDescent="0.2">
      <c r="C110" s="212"/>
      <c r="H110" s="212"/>
      <c r="I110" s="212"/>
      <c r="V110" s="176"/>
    </row>
    <row r="111" spans="2:22" s="210" customFormat="1" x14ac:dyDescent="0.2">
      <c r="C111" s="212"/>
      <c r="H111" s="212"/>
      <c r="I111" s="212"/>
      <c r="V111" s="176"/>
    </row>
    <row r="112" spans="2:22" s="210" customFormat="1" x14ac:dyDescent="0.2">
      <c r="B112" s="215"/>
      <c r="C112" s="212"/>
      <c r="H112" s="212"/>
      <c r="I112" s="212"/>
      <c r="V112" s="176"/>
    </row>
    <row r="113" spans="2:22" s="210" customFormat="1" x14ac:dyDescent="0.2">
      <c r="B113" s="215"/>
      <c r="C113" s="212"/>
      <c r="H113" s="212"/>
      <c r="I113" s="212"/>
      <c r="V113" s="176"/>
    </row>
    <row r="114" spans="2:22" s="210" customFormat="1" x14ac:dyDescent="0.2">
      <c r="B114" s="215"/>
      <c r="C114" s="212"/>
      <c r="H114" s="212"/>
      <c r="I114" s="212"/>
      <c r="V114" s="176"/>
    </row>
    <row r="115" spans="2:22" s="210" customFormat="1" x14ac:dyDescent="0.2">
      <c r="B115" s="215"/>
      <c r="C115" s="212"/>
      <c r="H115" s="212"/>
      <c r="I115" s="212"/>
      <c r="V115" s="176"/>
    </row>
    <row r="116" spans="2:22" s="210" customFormat="1" x14ac:dyDescent="0.2">
      <c r="B116" s="215"/>
      <c r="C116" s="212"/>
      <c r="H116" s="212"/>
      <c r="I116" s="212"/>
      <c r="V116" s="176"/>
    </row>
    <row r="117" spans="2:22" s="210" customFormat="1" x14ac:dyDescent="0.2">
      <c r="B117" s="215"/>
      <c r="C117" s="212"/>
      <c r="H117" s="212"/>
      <c r="I117" s="212"/>
      <c r="V117" s="176"/>
    </row>
    <row r="118" spans="2:22" s="210" customFormat="1" x14ac:dyDescent="0.2">
      <c r="B118" s="215"/>
      <c r="C118" s="212"/>
      <c r="H118" s="212"/>
      <c r="I118" s="212"/>
      <c r="V118" s="176"/>
    </row>
    <row r="119" spans="2:22" s="210" customFormat="1" x14ac:dyDescent="0.2">
      <c r="B119" s="216"/>
      <c r="C119" s="212"/>
      <c r="H119" s="212"/>
      <c r="I119" s="212"/>
      <c r="V119" s="176"/>
    </row>
    <row r="120" spans="2:22" s="210" customFormat="1" x14ac:dyDescent="0.2">
      <c r="B120" s="216"/>
      <c r="C120" s="212"/>
      <c r="H120" s="212"/>
      <c r="I120" s="212"/>
      <c r="V120" s="176"/>
    </row>
    <row r="121" spans="2:22" s="210" customFormat="1" x14ac:dyDescent="0.2">
      <c r="C121" s="212"/>
      <c r="H121" s="212"/>
      <c r="I121" s="212"/>
      <c r="V121" s="176"/>
    </row>
    <row r="122" spans="2:22" s="210" customFormat="1" x14ac:dyDescent="0.2">
      <c r="B122" s="217"/>
      <c r="C122" s="212"/>
      <c r="F122" s="212"/>
      <c r="I122" s="212"/>
      <c r="V122" s="176"/>
    </row>
    <row r="123" spans="2:22" s="210" customFormat="1" x14ac:dyDescent="0.2">
      <c r="B123" s="217"/>
      <c r="C123" s="212"/>
      <c r="F123" s="212"/>
      <c r="I123" s="212"/>
      <c r="V123" s="176"/>
    </row>
    <row r="124" spans="2:22" s="210" customFormat="1" x14ac:dyDescent="0.2">
      <c r="B124" s="217"/>
      <c r="C124" s="212"/>
      <c r="F124" s="212"/>
      <c r="I124" s="218"/>
      <c r="J124" s="218"/>
      <c r="K124" s="218"/>
      <c r="V124" s="176"/>
    </row>
    <row r="125" spans="2:22" s="210" customFormat="1" x14ac:dyDescent="0.2">
      <c r="B125" s="217"/>
      <c r="C125" s="212"/>
      <c r="F125" s="212"/>
      <c r="G125" s="212"/>
      <c r="H125" s="218"/>
      <c r="I125" s="218"/>
      <c r="J125" s="218"/>
      <c r="K125" s="218"/>
      <c r="V125" s="176"/>
    </row>
    <row r="126" spans="2:22" s="210" customFormat="1" x14ac:dyDescent="0.2">
      <c r="B126" s="219"/>
      <c r="C126" s="212"/>
      <c r="F126" s="212"/>
      <c r="G126" s="212"/>
      <c r="H126" s="218"/>
      <c r="I126" s="218"/>
      <c r="J126" s="218"/>
      <c r="K126" s="218"/>
      <c r="V126" s="176"/>
    </row>
    <row r="127" spans="2:22" s="210" customFormat="1" x14ac:dyDescent="0.2">
      <c r="B127" s="219"/>
      <c r="C127" s="212"/>
      <c r="F127" s="212"/>
      <c r="G127" s="212"/>
      <c r="H127" s="218"/>
      <c r="I127" s="218"/>
      <c r="J127" s="218"/>
      <c r="K127" s="218"/>
      <c r="V127" s="176"/>
    </row>
    <row r="128" spans="2:22" s="210" customFormat="1" x14ac:dyDescent="0.2">
      <c r="B128" s="219"/>
      <c r="C128" s="212"/>
      <c r="F128" s="212"/>
      <c r="G128" s="212"/>
      <c r="H128" s="218"/>
      <c r="I128" s="218"/>
      <c r="J128" s="218"/>
      <c r="K128" s="218"/>
      <c r="V128" s="176"/>
    </row>
    <row r="129" spans="2:22" s="210" customFormat="1" x14ac:dyDescent="0.2">
      <c r="B129" s="219" t="s">
        <v>87</v>
      </c>
      <c r="C129" s="212"/>
      <c r="F129" s="212"/>
      <c r="G129" s="212"/>
      <c r="H129" s="218"/>
      <c r="I129" s="218"/>
      <c r="J129" s="218"/>
      <c r="K129" s="218"/>
      <c r="V129" s="176"/>
    </row>
    <row r="130" spans="2:22" s="210" customFormat="1" x14ac:dyDescent="0.2">
      <c r="B130" s="219" t="s">
        <v>88</v>
      </c>
      <c r="C130" s="212"/>
      <c r="F130" s="212"/>
      <c r="G130" s="212"/>
      <c r="H130" s="218"/>
      <c r="I130" s="218"/>
      <c r="J130" s="218"/>
      <c r="K130" s="218"/>
      <c r="V130" s="176"/>
    </row>
    <row r="131" spans="2:22" x14ac:dyDescent="0.2">
      <c r="B131" s="219" t="s">
        <v>89</v>
      </c>
      <c r="C131" s="212"/>
      <c r="F131" s="212"/>
      <c r="G131" s="212"/>
      <c r="H131" s="218"/>
      <c r="I131" s="218"/>
      <c r="J131" s="218"/>
      <c r="K131" s="218"/>
      <c r="V131" s="174"/>
    </row>
    <row r="132" spans="2:22" x14ac:dyDescent="0.2">
      <c r="B132" s="219" t="s">
        <v>90</v>
      </c>
      <c r="C132" s="212"/>
      <c r="F132" s="212"/>
      <c r="G132" s="212"/>
      <c r="H132" s="218"/>
      <c r="I132" s="218"/>
      <c r="J132" s="218"/>
      <c r="K132" s="218"/>
      <c r="V132" s="174"/>
    </row>
    <row r="133" spans="2:22" x14ac:dyDescent="0.2">
      <c r="B133" s="219" t="s">
        <v>91</v>
      </c>
      <c r="C133" s="212"/>
      <c r="F133" s="212"/>
      <c r="G133" s="212"/>
      <c r="H133" s="218"/>
      <c r="I133" s="218"/>
      <c r="J133" s="218"/>
      <c r="K133" s="218"/>
      <c r="V133" s="174"/>
    </row>
    <row r="134" spans="2:22" x14ac:dyDescent="0.2">
      <c r="B134" s="219" t="s">
        <v>92</v>
      </c>
      <c r="C134" s="212"/>
      <c r="F134" s="212"/>
      <c r="G134" s="212"/>
      <c r="H134" s="218"/>
      <c r="I134" s="218"/>
      <c r="J134" s="218"/>
      <c r="K134" s="218"/>
      <c r="V134" s="174"/>
    </row>
    <row r="135" spans="2:22" x14ac:dyDescent="0.2">
      <c r="B135" s="219" t="s">
        <v>93</v>
      </c>
      <c r="C135" s="212"/>
      <c r="F135" s="212"/>
      <c r="G135" s="212"/>
      <c r="H135" s="218"/>
      <c r="I135" s="218"/>
      <c r="J135" s="218"/>
      <c r="K135" s="218"/>
      <c r="V135" s="174"/>
    </row>
    <row r="136" spans="2:22" x14ac:dyDescent="0.2">
      <c r="B136" s="220"/>
      <c r="C136" s="212"/>
      <c r="F136" s="212"/>
      <c r="G136" s="212"/>
      <c r="H136" s="218"/>
      <c r="I136" s="218"/>
      <c r="J136" s="218"/>
      <c r="K136" s="218"/>
      <c r="V136" s="174"/>
    </row>
    <row r="137" spans="2:22" x14ac:dyDescent="0.2">
      <c r="B137" s="220" t="s">
        <v>59</v>
      </c>
      <c r="C137" s="212"/>
      <c r="F137" s="212"/>
      <c r="G137" s="212"/>
      <c r="J137" s="218"/>
      <c r="K137" s="218"/>
      <c r="V137" s="174"/>
    </row>
    <row r="138" spans="2:22" x14ac:dyDescent="0.2">
      <c r="B138" s="221" t="s">
        <v>60</v>
      </c>
      <c r="C138" s="212"/>
      <c r="F138" s="212"/>
      <c r="G138" s="212"/>
      <c r="V138" s="174"/>
    </row>
    <row r="139" spans="2:22" x14ac:dyDescent="0.2">
      <c r="B139" s="221" t="s">
        <v>61</v>
      </c>
      <c r="C139" s="212"/>
      <c r="F139" s="212"/>
      <c r="G139" s="212"/>
      <c r="V139" s="174"/>
    </row>
    <row r="140" spans="2:22" x14ac:dyDescent="0.2">
      <c r="B140" s="221" t="s">
        <v>62</v>
      </c>
      <c r="C140" s="212"/>
      <c r="F140" s="212"/>
      <c r="G140" s="212"/>
      <c r="V140" s="174"/>
    </row>
    <row r="141" spans="2:22" x14ac:dyDescent="0.2">
      <c r="B141" s="221" t="s">
        <v>63</v>
      </c>
      <c r="C141" s="212"/>
      <c r="F141" s="212"/>
      <c r="G141" s="212"/>
      <c r="V141" s="174"/>
    </row>
    <row r="142" spans="2:22" x14ac:dyDescent="0.2">
      <c r="B142" s="221" t="s">
        <v>173</v>
      </c>
      <c r="C142" s="212"/>
      <c r="F142" s="212"/>
      <c r="G142" s="212"/>
    </row>
    <row r="143" spans="2:22" x14ac:dyDescent="0.2">
      <c r="B143" s="221" t="s">
        <v>65</v>
      </c>
      <c r="C143" s="212"/>
      <c r="F143" s="212"/>
      <c r="G143" s="212"/>
    </row>
    <row r="144" spans="2:22" x14ac:dyDescent="0.2">
      <c r="B144" s="221" t="s">
        <v>66</v>
      </c>
      <c r="C144" s="212"/>
      <c r="F144" s="212"/>
      <c r="G144" s="212"/>
    </row>
    <row r="145" spans="2:7" x14ac:dyDescent="0.2">
      <c r="B145" s="221" t="s">
        <v>67</v>
      </c>
      <c r="C145" s="212"/>
      <c r="F145" s="212"/>
      <c r="G145" s="212"/>
    </row>
    <row r="146" spans="2:7" x14ac:dyDescent="0.2">
      <c r="B146" s="221" t="s">
        <v>68</v>
      </c>
      <c r="C146" s="212"/>
      <c r="F146" s="212"/>
      <c r="G146" s="212"/>
    </row>
    <row r="147" spans="2:7" ht="25.5" x14ac:dyDescent="0.2">
      <c r="B147" s="222" t="s">
        <v>69</v>
      </c>
      <c r="C147" s="212"/>
      <c r="F147" s="212"/>
      <c r="G147" s="212"/>
    </row>
    <row r="148" spans="2:7" x14ac:dyDescent="0.2">
      <c r="B148" s="221" t="s">
        <v>70</v>
      </c>
      <c r="C148" s="212"/>
      <c r="F148" s="212"/>
      <c r="G148" s="212"/>
    </row>
    <row r="149" spans="2:7" x14ac:dyDescent="0.2">
      <c r="B149" s="221" t="s">
        <v>71</v>
      </c>
      <c r="C149" s="212"/>
    </row>
    <row r="150" spans="2:7" x14ac:dyDescent="0.2">
      <c r="B150" s="221" t="s">
        <v>72</v>
      </c>
      <c r="C150" s="212"/>
    </row>
    <row r="151" spans="2:7" x14ac:dyDescent="0.2">
      <c r="B151" s="221" t="s">
        <v>73</v>
      </c>
      <c r="C151" s="212"/>
    </row>
    <row r="152" spans="2:7" x14ac:dyDescent="0.2">
      <c r="B152" s="221" t="s">
        <v>74</v>
      </c>
      <c r="C152" s="212"/>
    </row>
    <row r="153" spans="2:7" x14ac:dyDescent="0.2">
      <c r="B153" s="221" t="s">
        <v>75</v>
      </c>
      <c r="C153" s="212"/>
    </row>
    <row r="154" spans="2:7" x14ac:dyDescent="0.2">
      <c r="B154" s="221" t="s">
        <v>76</v>
      </c>
      <c r="C154" s="212"/>
    </row>
    <row r="155" spans="2:7" x14ac:dyDescent="0.2">
      <c r="B155" s="221" t="s">
        <v>77</v>
      </c>
      <c r="C155" s="212"/>
    </row>
    <row r="156" spans="2:7" x14ac:dyDescent="0.2">
      <c r="B156" s="221" t="s">
        <v>78</v>
      </c>
      <c r="C156" s="212"/>
    </row>
    <row r="157" spans="2:7" x14ac:dyDescent="0.2">
      <c r="B157" s="221" t="s">
        <v>79</v>
      </c>
      <c r="C157" s="212"/>
    </row>
    <row r="158" spans="2:7" x14ac:dyDescent="0.2">
      <c r="B158" s="221" t="s">
        <v>80</v>
      </c>
      <c r="C158" s="212"/>
    </row>
    <row r="159" spans="2:7" x14ac:dyDescent="0.2">
      <c r="B159" s="221" t="s">
        <v>81</v>
      </c>
    </row>
    <row r="160" spans="2:7" x14ac:dyDescent="0.2">
      <c r="B160" s="221" t="s">
        <v>82</v>
      </c>
    </row>
    <row r="161" spans="2:2" x14ac:dyDescent="0.2">
      <c r="B161" s="221" t="s">
        <v>83</v>
      </c>
    </row>
    <row r="162" spans="2:2" x14ac:dyDescent="0.2">
      <c r="B162" s="221" t="s">
        <v>84</v>
      </c>
    </row>
    <row r="163" spans="2:2" x14ac:dyDescent="0.2">
      <c r="B163" s="221" t="s">
        <v>85</v>
      </c>
    </row>
    <row r="164" spans="2:2" x14ac:dyDescent="0.2">
      <c r="B164" s="221" t="s">
        <v>86</v>
      </c>
    </row>
    <row r="165" spans="2:2" x14ac:dyDescent="0.2">
      <c r="B165" s="213" t="s">
        <v>58</v>
      </c>
    </row>
    <row r="166" spans="2:2" x14ac:dyDescent="0.2">
      <c r="B166" s="210"/>
    </row>
    <row r="167" spans="2:2" x14ac:dyDescent="0.2">
      <c r="B167" s="215"/>
    </row>
    <row r="168" spans="2:2" x14ac:dyDescent="0.2">
      <c r="B168" s="215"/>
    </row>
    <row r="169" spans="2:2" x14ac:dyDescent="0.2">
      <c r="B169" s="223"/>
    </row>
    <row r="170" spans="2:2" x14ac:dyDescent="0.2">
      <c r="B170" s="223"/>
    </row>
    <row r="171" spans="2:2" x14ac:dyDescent="0.2">
      <c r="B171" s="223"/>
    </row>
    <row r="172" spans="2:2" x14ac:dyDescent="0.2">
      <c r="B172" s="223"/>
    </row>
    <row r="173" spans="2:2" x14ac:dyDescent="0.2">
      <c r="B173" s="223"/>
    </row>
  </sheetData>
  <sheetProtection formatColumns="0" formatRows="0"/>
  <mergeCells count="65">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70:P70"/>
    <mergeCell ref="C71:P71"/>
    <mergeCell ref="B43:P43"/>
    <mergeCell ref="B45:B46"/>
    <mergeCell ref="B48:P48"/>
    <mergeCell ref="B49:P64"/>
    <mergeCell ref="A65:Q65"/>
    <mergeCell ref="B66:B69"/>
    <mergeCell ref="C66:P66"/>
    <mergeCell ref="C67:P67"/>
    <mergeCell ref="C68:P68"/>
    <mergeCell ref="C69:P69"/>
  </mergeCells>
  <conditionalFormatting sqref="F46">
    <cfRule type="cellIs" dxfId="35" priority="25" stopIfTrue="1" operator="equal">
      <formula>"0"</formula>
    </cfRule>
    <cfRule type="cellIs" dxfId="34" priority="26" stopIfTrue="1" operator="lessThanOrEqual">
      <formula>$V$5</formula>
    </cfRule>
    <cfRule type="cellIs" dxfId="33" priority="27" stopIfTrue="1" operator="greaterThanOrEqual">
      <formula>$V$2</formula>
    </cfRule>
    <cfRule type="cellIs" dxfId="32" priority="28" stopIfTrue="1" operator="between">
      <formula>$V$4</formula>
      <formula>$V$3</formula>
    </cfRule>
  </conditionalFormatting>
  <conditionalFormatting sqref="I46">
    <cfRule type="cellIs" dxfId="31" priority="21" stopIfTrue="1" operator="equal">
      <formula>"0"</formula>
    </cfRule>
    <cfRule type="cellIs" dxfId="30" priority="22" stopIfTrue="1" operator="lessThanOrEqual">
      <formula>$V$5</formula>
    </cfRule>
    <cfRule type="cellIs" dxfId="29" priority="23" stopIfTrue="1" operator="greaterThanOrEqual">
      <formula>$V$2</formula>
    </cfRule>
    <cfRule type="cellIs" dxfId="28" priority="24" stopIfTrue="1" operator="between">
      <formula>$V$4</formula>
      <formula>$V$3</formula>
    </cfRule>
  </conditionalFormatting>
  <conditionalFormatting sqref="L46">
    <cfRule type="cellIs" dxfId="27" priority="17" stopIfTrue="1" operator="equal">
      <formula>"0"</formula>
    </cfRule>
    <cfRule type="cellIs" dxfId="26" priority="18" stopIfTrue="1" operator="lessThanOrEqual">
      <formula>$V$5</formula>
    </cfRule>
    <cfRule type="cellIs" dxfId="25" priority="19" stopIfTrue="1" operator="greaterThanOrEqual">
      <formula>$V$2</formula>
    </cfRule>
    <cfRule type="cellIs" dxfId="24" priority="20" stopIfTrue="1" operator="between">
      <formula>$V$4</formula>
      <formula>$V$3</formula>
    </cfRule>
  </conditionalFormatting>
  <conditionalFormatting sqref="O46:P46">
    <cfRule type="cellIs" dxfId="23" priority="1" stopIfTrue="1" operator="equal">
      <formula>"0"</formula>
    </cfRule>
    <cfRule type="cellIs" dxfId="22" priority="2" stopIfTrue="1" operator="lessThanOrEqual">
      <formula>$V$5</formula>
    </cfRule>
    <cfRule type="cellIs" dxfId="21" priority="3" stopIfTrue="1" operator="greaterThanOrEqual">
      <formula>$V$2</formula>
    </cfRule>
    <cfRule type="cellIs" dxfId="20" priority="4" stopIfTrue="1" operator="between">
      <formula>$V$4</formula>
      <formula>$V$3</formula>
    </cfRule>
  </conditionalFormatting>
  <dataValidations count="6">
    <dataValidation type="list" allowBlank="1" showInputMessage="1" showErrorMessage="1" sqref="C71:P71" xr:uid="{00000000-0002-0000-0700-000000000000}">
      <formula1>$B$164:$B$165</formula1>
    </dataValidation>
    <dataValidation type="list" allowBlank="1" showInputMessage="1" showErrorMessage="1" sqref="C12:P12" xr:uid="{00000000-0002-0000-0700-000001000000}">
      <formula1>$B$138:$B$165</formula1>
    </dataValidation>
    <dataValidation type="list" allowBlank="1" showInputMessage="1" showErrorMessage="1" sqref="C10:I10" xr:uid="{00000000-0002-0000-0700-000002000000}">
      <formula1>"2023,2024,2025,2026,2027"</formula1>
    </dataValidation>
    <dataValidation type="list" allowBlank="1" showInputMessage="1" showErrorMessage="1" sqref="N10:P10" xr:uid="{00000000-0002-0000-0700-000003000000}">
      <formula1>"Economicos,Eficiencia,Eficacia, Efectividad,Calidad"</formula1>
    </dataValidation>
    <dataValidation type="list" allowBlank="1" showInputMessage="1" showErrorMessage="1" sqref="C32:P32 C36:P36 C34:P34" xr:uid="{00000000-0002-0000-0700-000004000000}">
      <formula1>$Q$96:$Q$101</formula1>
    </dataValidation>
    <dataValidation type="list" allowBlank="1" showInputMessage="1" showErrorMessage="1" sqref="C18:P18" xr:uid="{00000000-0002-0000-0700-000005000000}">
      <formula1>$B$129:$B$135</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V146"/>
  <sheetViews>
    <sheetView topLeftCell="A7" zoomScale="80" zoomScaleNormal="80" workbookViewId="0">
      <pane xSplit="1" ySplit="3" topLeftCell="B22" activePane="bottomRight" state="frozen"/>
      <selection activeCell="A7" sqref="A7"/>
      <selection pane="topRight" activeCell="B7" sqref="B7"/>
      <selection pane="bottomLeft" activeCell="A10" sqref="A10"/>
      <selection pane="bottomRight" activeCell="G36" sqref="G36"/>
    </sheetView>
  </sheetViews>
  <sheetFormatPr baseColWidth="10" defaultRowHeight="30" customHeight="1" x14ac:dyDescent="0.2"/>
  <cols>
    <col min="1" max="1" width="28.5703125" style="138" customWidth="1"/>
    <col min="2" max="2" width="38.42578125" style="104" customWidth="1"/>
    <col min="3" max="12" width="15.7109375" style="104" customWidth="1"/>
    <col min="13" max="13" width="24" style="104" customWidth="1"/>
    <col min="14" max="14" width="35.85546875" style="104" customWidth="1"/>
    <col min="15" max="15" width="27.5703125" style="104" bestFit="1" customWidth="1"/>
    <col min="16" max="18" width="11.42578125" style="120"/>
    <col min="19" max="19" width="11.42578125" style="79" hidden="1" customWidth="1"/>
    <col min="20" max="20" width="11.42578125" style="120"/>
    <col min="21" max="16384" width="11.42578125" style="104"/>
  </cols>
  <sheetData>
    <row r="1" spans="1:22" ht="30" customHeight="1" x14ac:dyDescent="0.25">
      <c r="A1" s="738"/>
      <c r="B1" s="739" t="s">
        <v>0</v>
      </c>
      <c r="C1" s="740"/>
      <c r="D1" s="740"/>
      <c r="E1" s="740"/>
      <c r="F1" s="740"/>
      <c r="G1" s="740"/>
      <c r="H1" s="740"/>
      <c r="I1" s="740"/>
      <c r="J1" s="740"/>
      <c r="K1" s="740"/>
      <c r="L1" s="740"/>
      <c r="M1" s="741"/>
      <c r="N1" s="742" t="s">
        <v>122</v>
      </c>
      <c r="O1" s="743"/>
      <c r="P1" s="119"/>
      <c r="Q1" s="119"/>
      <c r="T1" s="119"/>
      <c r="U1" s="121"/>
      <c r="V1" s="121"/>
    </row>
    <row r="2" spans="1:22" ht="30" customHeight="1" x14ac:dyDescent="0.25">
      <c r="A2" s="738"/>
      <c r="B2" s="739" t="s">
        <v>123</v>
      </c>
      <c r="C2" s="740"/>
      <c r="D2" s="740"/>
      <c r="E2" s="740"/>
      <c r="F2" s="740"/>
      <c r="G2" s="740"/>
      <c r="H2" s="740"/>
      <c r="I2" s="740"/>
      <c r="J2" s="740"/>
      <c r="K2" s="740"/>
      <c r="L2" s="740"/>
      <c r="M2" s="741"/>
      <c r="N2" s="742" t="s">
        <v>3</v>
      </c>
      <c r="O2" s="743"/>
      <c r="P2" s="119"/>
      <c r="Q2" s="119"/>
      <c r="S2" s="80">
        <v>0.9</v>
      </c>
      <c r="T2" s="119"/>
      <c r="U2" s="121"/>
      <c r="V2" s="121"/>
    </row>
    <row r="3" spans="1:22" ht="30" customHeight="1" x14ac:dyDescent="0.25">
      <c r="A3" s="738"/>
      <c r="B3" s="739" t="s">
        <v>124</v>
      </c>
      <c r="C3" s="740"/>
      <c r="D3" s="740"/>
      <c r="E3" s="740"/>
      <c r="F3" s="740"/>
      <c r="G3" s="740"/>
      <c r="H3" s="740"/>
      <c r="I3" s="740"/>
      <c r="J3" s="740"/>
      <c r="K3" s="740"/>
      <c r="L3" s="740"/>
      <c r="M3" s="741"/>
      <c r="N3" s="742" t="s">
        <v>125</v>
      </c>
      <c r="O3" s="743"/>
      <c r="P3" s="119"/>
      <c r="Q3" s="119"/>
      <c r="S3" s="80">
        <v>0.89998999999999996</v>
      </c>
      <c r="T3" s="119"/>
      <c r="U3" s="121"/>
      <c r="V3" s="121"/>
    </row>
    <row r="4" spans="1:22" ht="30" customHeight="1" x14ac:dyDescent="0.25">
      <c r="A4" s="738"/>
      <c r="B4" s="739" t="s">
        <v>126</v>
      </c>
      <c r="C4" s="740"/>
      <c r="D4" s="740"/>
      <c r="E4" s="740"/>
      <c r="F4" s="740"/>
      <c r="G4" s="740"/>
      <c r="H4" s="740"/>
      <c r="I4" s="740"/>
      <c r="J4" s="740"/>
      <c r="K4" s="740"/>
      <c r="L4" s="740"/>
      <c r="M4" s="741"/>
      <c r="N4" s="742" t="s">
        <v>176</v>
      </c>
      <c r="O4" s="743"/>
      <c r="P4" s="122"/>
      <c r="Q4" s="122"/>
      <c r="S4" s="80">
        <v>0.8</v>
      </c>
      <c r="T4" s="122"/>
      <c r="U4" s="123"/>
      <c r="V4" s="123"/>
    </row>
    <row r="5" spans="1:22" ht="18" x14ac:dyDescent="0.25">
      <c r="A5" s="124"/>
      <c r="B5" s="125"/>
      <c r="C5" s="126"/>
      <c r="D5" s="126"/>
      <c r="E5" s="126"/>
      <c r="F5" s="126"/>
      <c r="G5" s="126"/>
      <c r="H5" s="126"/>
      <c r="I5" s="126"/>
      <c r="J5" s="126"/>
      <c r="K5" s="126"/>
      <c r="L5" s="126"/>
      <c r="M5" s="127"/>
      <c r="N5" s="127"/>
      <c r="O5" s="127"/>
      <c r="P5" s="122"/>
      <c r="Q5" s="122"/>
      <c r="S5" s="80">
        <v>0.79998999999999998</v>
      </c>
      <c r="T5" s="122"/>
      <c r="U5" s="123"/>
      <c r="V5" s="123"/>
    </row>
    <row r="6" spans="1:22" ht="13.5" customHeight="1" x14ac:dyDescent="0.25">
      <c r="A6" s="128" t="s">
        <v>11</v>
      </c>
      <c r="B6" s="125"/>
      <c r="C6" s="736" t="str">
        <f>'4_EficaciaNotificacion'!C12</f>
        <v>ATENCION AL CIUDADANO</v>
      </c>
      <c r="D6" s="736"/>
      <c r="E6" s="736"/>
      <c r="F6" s="736"/>
      <c r="G6" s="736"/>
      <c r="H6" s="736"/>
      <c r="I6" s="736"/>
      <c r="J6" s="736"/>
      <c r="K6" s="736"/>
      <c r="L6" s="736"/>
      <c r="M6" s="736"/>
      <c r="N6" s="736"/>
      <c r="O6" s="736"/>
      <c r="S6" s="80"/>
    </row>
    <row r="7" spans="1:22" ht="11.25" customHeight="1" x14ac:dyDescent="0.2">
      <c r="A7" s="124"/>
      <c r="B7" s="125"/>
      <c r="C7" s="125"/>
      <c r="D7" s="125"/>
      <c r="E7" s="125"/>
      <c r="F7" s="125"/>
      <c r="G7" s="125"/>
      <c r="H7" s="125"/>
      <c r="I7" s="125"/>
      <c r="J7" s="125"/>
      <c r="K7" s="125"/>
      <c r="L7" s="125"/>
      <c r="M7" s="125"/>
      <c r="N7" s="125"/>
      <c r="O7" s="125"/>
      <c r="S7" s="80"/>
    </row>
    <row r="8" spans="1:22" s="130" customFormat="1" ht="30" customHeight="1" x14ac:dyDescent="0.2">
      <c r="A8" s="737" t="s">
        <v>127</v>
      </c>
      <c r="B8" s="737" t="s">
        <v>34</v>
      </c>
      <c r="C8" s="737" t="str">
        <f>'4_EficaciaNotificacion'!C14</f>
        <v>EFICACIA EN LA NOTIFICACIÓN DE ACTOS ADMINISTRATIVOS ASIGNADOS AL GRUPO DE TRABAJO</v>
      </c>
      <c r="D8" s="737"/>
      <c r="E8" s="737"/>
      <c r="F8" s="737"/>
      <c r="G8" s="737"/>
      <c r="H8" s="737"/>
      <c r="I8" s="737"/>
      <c r="J8" s="737"/>
      <c r="K8" s="737"/>
      <c r="L8" s="737"/>
      <c r="M8" s="737" t="s">
        <v>128</v>
      </c>
      <c r="N8" s="737"/>
      <c r="O8" s="737"/>
      <c r="P8" s="129"/>
      <c r="Q8" s="129"/>
      <c r="R8" s="129"/>
      <c r="S8" s="79"/>
      <c r="T8" s="129"/>
    </row>
    <row r="9" spans="1:22" s="132" customFormat="1" ht="30" customHeight="1" x14ac:dyDescent="0.2">
      <c r="A9" s="737"/>
      <c r="B9" s="737"/>
      <c r="C9" s="168" t="s">
        <v>129</v>
      </c>
      <c r="D9" s="168" t="s">
        <v>130</v>
      </c>
      <c r="E9" s="168" t="s">
        <v>131</v>
      </c>
      <c r="F9" s="168" t="s">
        <v>130</v>
      </c>
      <c r="G9" s="168" t="s">
        <v>132</v>
      </c>
      <c r="H9" s="168" t="s">
        <v>130</v>
      </c>
      <c r="I9" s="168" t="s">
        <v>133</v>
      </c>
      <c r="J9" s="168" t="s">
        <v>130</v>
      </c>
      <c r="K9" s="168" t="s">
        <v>49</v>
      </c>
      <c r="L9" s="168" t="s">
        <v>130</v>
      </c>
      <c r="M9" s="737"/>
      <c r="N9" s="737"/>
      <c r="O9" s="737"/>
      <c r="P9" s="131"/>
      <c r="Q9" s="131"/>
      <c r="R9" s="131"/>
      <c r="S9" s="79"/>
      <c r="T9" s="131"/>
    </row>
    <row r="10" spans="1:22" ht="69.95" customHeight="1" x14ac:dyDescent="0.2">
      <c r="A10" s="735" t="s">
        <v>177</v>
      </c>
      <c r="B10" s="133" t="str">
        <f>'4_EficaciaNotificacion'!B40</f>
        <v>Total de actuaciones administrativas de notificación en el trimestre</v>
      </c>
      <c r="C10" s="134">
        <f>C12+C14+C16+C18+C20+C22+C24</f>
        <v>1285</v>
      </c>
      <c r="D10" s="725">
        <f>IF(C10=0,"0",C10/C11)</f>
        <v>0.99844599844599846</v>
      </c>
      <c r="E10" s="134">
        <f>E12+E14+E16+E18+E20+E22+E24</f>
        <v>1308</v>
      </c>
      <c r="F10" s="725">
        <f>IF(E10=0,"0",E10/E11)</f>
        <v>0.99923605805958748</v>
      </c>
      <c r="G10" s="134">
        <f>G12+G14+G16+G18+G20+G22+G24</f>
        <v>1370</v>
      </c>
      <c r="H10" s="725">
        <f>IF(G10=0,"0",G10/G11)</f>
        <v>1</v>
      </c>
      <c r="I10" s="134">
        <f>I12+I14+I16+I18+I20+I22+I24</f>
        <v>1936</v>
      </c>
      <c r="J10" s="725">
        <f>IF(I10=0,"0",I10/I11)</f>
        <v>0.99486125385405966</v>
      </c>
      <c r="K10" s="134">
        <f>K12+K14+K16+K18+K20+K22+K24</f>
        <v>5768</v>
      </c>
      <c r="L10" s="725">
        <f>IF(K10=0,"0",K10/K11)</f>
        <v>0.9977512541082858</v>
      </c>
      <c r="M10" s="734"/>
      <c r="N10" s="734"/>
      <c r="O10" s="734"/>
    </row>
    <row r="11" spans="1:22" ht="69.95" customHeight="1" x14ac:dyDescent="0.2">
      <c r="A11" s="735"/>
      <c r="B11" s="133" t="str">
        <f>'4_EficaciaNotificacion'!B41</f>
        <v>Total de actos administrativos recibidos para notificar en el trimestre</v>
      </c>
      <c r="C11" s="134">
        <f>C13+C15+C17+C19+C21+C23+C25</f>
        <v>1287</v>
      </c>
      <c r="D11" s="725"/>
      <c r="E11" s="134">
        <f>E13+E15+E17+E19+E21+E23+E25</f>
        <v>1309</v>
      </c>
      <c r="F11" s="725"/>
      <c r="G11" s="134">
        <f>G13+G15+G17+G19+G21+G23+G25</f>
        <v>1370</v>
      </c>
      <c r="H11" s="725"/>
      <c r="I11" s="134">
        <f>I13+I15+I17+I19+I21+I23+I25</f>
        <v>1946</v>
      </c>
      <c r="J11" s="725"/>
      <c r="K11" s="134">
        <f>K13+K15+K17+K19+K21+K23+K25</f>
        <v>5781</v>
      </c>
      <c r="L11" s="725"/>
      <c r="M11" s="734"/>
      <c r="N11" s="734"/>
      <c r="O11" s="734"/>
    </row>
    <row r="12" spans="1:22" ht="78" customHeight="1" x14ac:dyDescent="0.2">
      <c r="A12" s="724" t="s">
        <v>134</v>
      </c>
      <c r="B12" s="76" t="str">
        <f t="shared" ref="B12:B25" si="0">B10</f>
        <v>Total de actuaciones administrativas de notificación en el trimestre</v>
      </c>
      <c r="C12" s="135">
        <v>965</v>
      </c>
      <c r="D12" s="725">
        <f>IF(C12=0,"0",C12/C13)</f>
        <v>1</v>
      </c>
      <c r="E12" s="135">
        <v>729</v>
      </c>
      <c r="F12" s="725">
        <f>IF(E12=0,"0",E12/E13)</f>
        <v>1</v>
      </c>
      <c r="G12" s="135">
        <v>409</v>
      </c>
      <c r="H12" s="725">
        <v>1</v>
      </c>
      <c r="I12" s="135">
        <v>842</v>
      </c>
      <c r="J12" s="725">
        <v>1</v>
      </c>
      <c r="K12" s="136">
        <v>2945</v>
      </c>
      <c r="L12" s="725">
        <v>1</v>
      </c>
      <c r="M12" s="733" t="s">
        <v>229</v>
      </c>
      <c r="N12" s="733"/>
      <c r="O12" s="733"/>
    </row>
    <row r="13" spans="1:22" ht="99.95" customHeight="1" x14ac:dyDescent="0.2">
      <c r="A13" s="724"/>
      <c r="B13" s="61" t="str">
        <f t="shared" si="0"/>
        <v>Total de actos administrativos recibidos para notificar en el trimestre</v>
      </c>
      <c r="C13" s="135">
        <v>965</v>
      </c>
      <c r="D13" s="725"/>
      <c r="E13" s="135">
        <v>729</v>
      </c>
      <c r="F13" s="725"/>
      <c r="G13" s="135">
        <v>409</v>
      </c>
      <c r="H13" s="725"/>
      <c r="I13" s="135">
        <v>842</v>
      </c>
      <c r="J13" s="725"/>
      <c r="K13" s="136">
        <v>2945</v>
      </c>
      <c r="L13" s="725"/>
      <c r="M13" s="733"/>
      <c r="N13" s="733"/>
      <c r="O13" s="733"/>
    </row>
    <row r="14" spans="1:22" ht="99.95" customHeight="1" x14ac:dyDescent="0.2">
      <c r="A14" s="455" t="s">
        <v>189</v>
      </c>
      <c r="B14" s="76" t="str">
        <f t="shared" si="0"/>
        <v>Total de actuaciones administrativas de notificación en el trimestre</v>
      </c>
      <c r="C14" s="135">
        <v>87</v>
      </c>
      <c r="D14" s="725">
        <f>IF(C14=0,"0",C14/C15)</f>
        <v>0.97752808988764039</v>
      </c>
      <c r="E14" s="135">
        <v>345</v>
      </c>
      <c r="F14" s="725">
        <f>IF(E14=0,"0",E14/E15)</f>
        <v>0.99710982658959535</v>
      </c>
      <c r="G14" s="135">
        <v>289</v>
      </c>
      <c r="H14" s="725">
        <v>1</v>
      </c>
      <c r="I14" s="135">
        <v>487</v>
      </c>
      <c r="J14" s="725">
        <v>1</v>
      </c>
      <c r="K14" s="136">
        <v>1208</v>
      </c>
      <c r="L14" s="725">
        <v>0.99752270850536751</v>
      </c>
      <c r="M14" s="733" t="s">
        <v>230</v>
      </c>
      <c r="N14" s="733"/>
      <c r="O14" s="733"/>
    </row>
    <row r="15" spans="1:22" ht="163.5" customHeight="1" x14ac:dyDescent="0.2">
      <c r="A15" s="436"/>
      <c r="B15" s="61" t="str">
        <f t="shared" si="0"/>
        <v>Total de actos administrativos recibidos para notificar en el trimestre</v>
      </c>
      <c r="C15" s="135">
        <v>89</v>
      </c>
      <c r="D15" s="725"/>
      <c r="E15" s="135">
        <v>346</v>
      </c>
      <c r="F15" s="725"/>
      <c r="G15" s="135">
        <v>289</v>
      </c>
      <c r="H15" s="725"/>
      <c r="I15" s="135">
        <v>487</v>
      </c>
      <c r="J15" s="725"/>
      <c r="K15" s="136">
        <v>1211</v>
      </c>
      <c r="L15" s="725"/>
      <c r="M15" s="733"/>
      <c r="N15" s="733"/>
      <c r="O15" s="733"/>
    </row>
    <row r="16" spans="1:22" ht="65.25" customHeight="1" x14ac:dyDescent="0.2">
      <c r="A16" s="436" t="s">
        <v>190</v>
      </c>
      <c r="B16" s="76" t="str">
        <f t="shared" si="0"/>
        <v>Total de actuaciones administrativas de notificación en el trimestre</v>
      </c>
      <c r="C16" s="137">
        <v>39</v>
      </c>
      <c r="D16" s="725">
        <f>IF(C16=0,"0",C16/C17)</f>
        <v>1</v>
      </c>
      <c r="E16" s="137">
        <v>74</v>
      </c>
      <c r="F16" s="725">
        <f>IF(E16=0,"0",E16/E17)</f>
        <v>1</v>
      </c>
      <c r="G16" s="137">
        <v>92</v>
      </c>
      <c r="H16" s="725">
        <v>1</v>
      </c>
      <c r="I16" s="137">
        <v>245</v>
      </c>
      <c r="J16" s="725">
        <v>1</v>
      </c>
      <c r="K16" s="136">
        <v>450</v>
      </c>
      <c r="L16" s="725">
        <v>1</v>
      </c>
      <c r="M16" s="733" t="s">
        <v>231</v>
      </c>
      <c r="N16" s="733"/>
      <c r="O16" s="733"/>
    </row>
    <row r="17" spans="1:15" ht="65.25" customHeight="1" x14ac:dyDescent="0.2">
      <c r="A17" s="436"/>
      <c r="B17" s="61" t="str">
        <f>B15</f>
        <v>Total de actos administrativos recibidos para notificar en el trimestre</v>
      </c>
      <c r="C17" s="137">
        <v>39</v>
      </c>
      <c r="D17" s="725"/>
      <c r="E17" s="137">
        <v>74</v>
      </c>
      <c r="F17" s="725"/>
      <c r="G17" s="137">
        <v>92</v>
      </c>
      <c r="H17" s="725"/>
      <c r="I17" s="137">
        <v>245</v>
      </c>
      <c r="J17" s="725"/>
      <c r="K17" s="136">
        <v>450</v>
      </c>
      <c r="L17" s="725"/>
      <c r="M17" s="733"/>
      <c r="N17" s="733"/>
      <c r="O17" s="733"/>
    </row>
    <row r="18" spans="1:15" ht="99.95" customHeight="1" x14ac:dyDescent="0.2">
      <c r="A18" s="436" t="s">
        <v>191</v>
      </c>
      <c r="B18" s="76" t="str">
        <f t="shared" si="0"/>
        <v>Total de actuaciones administrativas de notificación en el trimestre</v>
      </c>
      <c r="C18" s="137">
        <v>10</v>
      </c>
      <c r="D18" s="725">
        <f>IF(C18=0,"0",C18/C19)</f>
        <v>1</v>
      </c>
      <c r="E18" s="137">
        <v>5</v>
      </c>
      <c r="F18" s="725">
        <f>IF(E18=0,"0",E18/E19)</f>
        <v>1</v>
      </c>
      <c r="G18" s="137">
        <v>83</v>
      </c>
      <c r="H18" s="725">
        <v>1</v>
      </c>
      <c r="I18" s="137">
        <v>14</v>
      </c>
      <c r="J18" s="725">
        <v>1</v>
      </c>
      <c r="K18" s="136">
        <v>112</v>
      </c>
      <c r="L18" s="725">
        <v>1</v>
      </c>
      <c r="M18" s="863" t="s">
        <v>232</v>
      </c>
      <c r="N18" s="863"/>
      <c r="O18" s="863"/>
    </row>
    <row r="19" spans="1:15" ht="99.95" customHeight="1" x14ac:dyDescent="0.2">
      <c r="A19" s="436"/>
      <c r="B19" s="61" t="str">
        <f t="shared" si="0"/>
        <v>Total de actos administrativos recibidos para notificar en el trimestre</v>
      </c>
      <c r="C19" s="137">
        <v>10</v>
      </c>
      <c r="D19" s="725"/>
      <c r="E19" s="137">
        <v>5</v>
      </c>
      <c r="F19" s="725"/>
      <c r="G19" s="137">
        <v>83</v>
      </c>
      <c r="H19" s="725"/>
      <c r="I19" s="137">
        <v>14</v>
      </c>
      <c r="J19" s="725"/>
      <c r="K19" s="136">
        <v>112</v>
      </c>
      <c r="L19" s="725"/>
      <c r="M19" s="863"/>
      <c r="N19" s="863"/>
      <c r="O19" s="863"/>
    </row>
    <row r="20" spans="1:15" ht="99.95" customHeight="1" x14ac:dyDescent="0.2">
      <c r="A20" s="436" t="s">
        <v>192</v>
      </c>
      <c r="B20" s="76" t="str">
        <f t="shared" si="0"/>
        <v>Total de actuaciones administrativas de notificación en el trimestre</v>
      </c>
      <c r="C20" s="137">
        <v>36</v>
      </c>
      <c r="D20" s="725">
        <f>IF(C20=0,"0",C20/C21)</f>
        <v>1</v>
      </c>
      <c r="E20" s="137">
        <v>26</v>
      </c>
      <c r="F20" s="725">
        <f>IF(E20=0,"0",E20/E21)</f>
        <v>1</v>
      </c>
      <c r="G20" s="137">
        <v>56</v>
      </c>
      <c r="H20" s="725">
        <v>1</v>
      </c>
      <c r="I20" s="137">
        <v>133</v>
      </c>
      <c r="J20" s="725">
        <v>1</v>
      </c>
      <c r="K20" s="136">
        <v>120</v>
      </c>
      <c r="L20" s="725">
        <v>1</v>
      </c>
      <c r="M20" s="864" t="s">
        <v>233</v>
      </c>
      <c r="N20" s="865"/>
      <c r="O20" s="866"/>
    </row>
    <row r="21" spans="1:15" ht="99.95" customHeight="1" x14ac:dyDescent="0.2">
      <c r="A21" s="436"/>
      <c r="B21" s="61" t="str">
        <f t="shared" si="0"/>
        <v>Total de actos administrativos recibidos para notificar en el trimestre</v>
      </c>
      <c r="C21" s="137">
        <v>36</v>
      </c>
      <c r="D21" s="725"/>
      <c r="E21" s="137">
        <v>26</v>
      </c>
      <c r="F21" s="725"/>
      <c r="G21" s="137">
        <v>56</v>
      </c>
      <c r="H21" s="725"/>
      <c r="I21" s="137">
        <v>133</v>
      </c>
      <c r="J21" s="725"/>
      <c r="K21" s="136">
        <v>120</v>
      </c>
      <c r="L21" s="725"/>
      <c r="M21" s="867"/>
      <c r="N21" s="868"/>
      <c r="O21" s="869"/>
    </row>
    <row r="22" spans="1:15" ht="99.95" customHeight="1" x14ac:dyDescent="0.2">
      <c r="A22" s="436" t="s">
        <v>193</v>
      </c>
      <c r="B22" s="76" t="str">
        <f t="shared" si="0"/>
        <v>Total de actuaciones administrativas de notificación en el trimestre</v>
      </c>
      <c r="C22" s="137">
        <v>65</v>
      </c>
      <c r="D22" s="725">
        <f>IF(C22=0,"0",C22/C23)</f>
        <v>1</v>
      </c>
      <c r="E22" s="137">
        <v>85</v>
      </c>
      <c r="F22" s="725">
        <f>IF(E22=0,"0",E22/E23)</f>
        <v>1</v>
      </c>
      <c r="G22" s="137">
        <v>301</v>
      </c>
      <c r="H22" s="725">
        <v>1</v>
      </c>
      <c r="I22" s="137">
        <v>77</v>
      </c>
      <c r="J22" s="725">
        <v>1</v>
      </c>
      <c r="K22" s="136">
        <v>528</v>
      </c>
      <c r="L22" s="725">
        <v>1</v>
      </c>
      <c r="M22" s="439" t="s">
        <v>234</v>
      </c>
      <c r="N22" s="440"/>
      <c r="O22" s="441"/>
    </row>
    <row r="23" spans="1:15" ht="99.95" customHeight="1" x14ac:dyDescent="0.2">
      <c r="A23" s="436"/>
      <c r="B23" s="61" t="str">
        <f t="shared" si="0"/>
        <v>Total de actos administrativos recibidos para notificar en el trimestre</v>
      </c>
      <c r="C23" s="137">
        <v>65</v>
      </c>
      <c r="D23" s="725"/>
      <c r="E23" s="137">
        <v>85</v>
      </c>
      <c r="F23" s="725"/>
      <c r="G23" s="137">
        <v>301</v>
      </c>
      <c r="H23" s="725"/>
      <c r="I23" s="137">
        <v>77</v>
      </c>
      <c r="J23" s="725"/>
      <c r="K23" s="136">
        <v>528</v>
      </c>
      <c r="L23" s="725"/>
      <c r="M23" s="442"/>
      <c r="N23" s="443"/>
      <c r="O23" s="444"/>
    </row>
    <row r="24" spans="1:15" ht="85.5" customHeight="1" x14ac:dyDescent="0.2">
      <c r="A24" s="724" t="s">
        <v>194</v>
      </c>
      <c r="B24" s="76" t="str">
        <f t="shared" si="0"/>
        <v>Total de actuaciones administrativas de notificación en el trimestre</v>
      </c>
      <c r="C24" s="137">
        <v>83</v>
      </c>
      <c r="D24" s="725">
        <f>IF(C24=0,"0",C24/C25)</f>
        <v>1</v>
      </c>
      <c r="E24" s="137">
        <v>44</v>
      </c>
      <c r="F24" s="725">
        <f>IF(E24=0,"0",E24/E25)</f>
        <v>1</v>
      </c>
      <c r="G24" s="137">
        <v>140</v>
      </c>
      <c r="H24" s="725">
        <f>IF(G24=0,"0",G24/G25)</f>
        <v>1</v>
      </c>
      <c r="I24" s="137">
        <v>138</v>
      </c>
      <c r="J24" s="725">
        <f>IF(I24=0,"0",I24/I25)</f>
        <v>0.93243243243243246</v>
      </c>
      <c r="K24" s="136">
        <f t="shared" ref="K24:K25" si="1">C24+E24+G24+I24</f>
        <v>405</v>
      </c>
      <c r="L24" s="725">
        <f>IF(K24=0,"0",K24/K25)</f>
        <v>0.97590361445783136</v>
      </c>
      <c r="M24" s="439" t="s">
        <v>203</v>
      </c>
      <c r="N24" s="440"/>
      <c r="O24" s="441"/>
    </row>
    <row r="25" spans="1:15" ht="75" customHeight="1" x14ac:dyDescent="0.2">
      <c r="A25" s="724"/>
      <c r="B25" s="61" t="str">
        <f t="shared" si="0"/>
        <v>Total de actos administrativos recibidos para notificar en el trimestre</v>
      </c>
      <c r="C25" s="137">
        <v>83</v>
      </c>
      <c r="D25" s="725"/>
      <c r="E25" s="137">
        <v>44</v>
      </c>
      <c r="F25" s="725"/>
      <c r="G25" s="137">
        <v>140</v>
      </c>
      <c r="H25" s="725"/>
      <c r="I25" s="137">
        <v>148</v>
      </c>
      <c r="J25" s="725"/>
      <c r="K25" s="136">
        <f t="shared" si="1"/>
        <v>415</v>
      </c>
      <c r="L25" s="725"/>
      <c r="M25" s="442"/>
      <c r="N25" s="443"/>
      <c r="O25" s="444"/>
    </row>
    <row r="66" spans="19:19" ht="30" customHeight="1" x14ac:dyDescent="0.2">
      <c r="S66" s="105"/>
    </row>
    <row r="136" spans="19:19" ht="30" customHeight="1" x14ac:dyDescent="0.2">
      <c r="S136" s="81"/>
    </row>
    <row r="137" spans="19:19" ht="30" customHeight="1" x14ac:dyDescent="0.2">
      <c r="S137" s="81"/>
    </row>
    <row r="138" spans="19:19" ht="30" customHeight="1" x14ac:dyDescent="0.2">
      <c r="S138" s="81"/>
    </row>
    <row r="139" spans="19:19" ht="30" customHeight="1" x14ac:dyDescent="0.2">
      <c r="S139" s="81"/>
    </row>
    <row r="140" spans="19:19" ht="30" customHeight="1" x14ac:dyDescent="0.2">
      <c r="S140" s="81"/>
    </row>
    <row r="141" spans="19:19" ht="30" customHeight="1" x14ac:dyDescent="0.2">
      <c r="S141" s="81"/>
    </row>
    <row r="142" spans="19:19" ht="30" customHeight="1" x14ac:dyDescent="0.2">
      <c r="S142" s="81"/>
    </row>
    <row r="143" spans="19:19" ht="30" customHeight="1" x14ac:dyDescent="0.2">
      <c r="S143" s="81"/>
    </row>
    <row r="144" spans="19:19" ht="30" customHeight="1" x14ac:dyDescent="0.2">
      <c r="S144" s="81"/>
    </row>
    <row r="145" spans="19:19" ht="30" customHeight="1" x14ac:dyDescent="0.2">
      <c r="S145" s="81"/>
    </row>
    <row r="146" spans="19:19" ht="30" customHeight="1" x14ac:dyDescent="0.2">
      <c r="S146" s="81"/>
    </row>
  </sheetData>
  <sheetProtection formatColumns="0" formatRows="0"/>
  <mergeCells count="70">
    <mergeCell ref="A1:A4"/>
    <mergeCell ref="B1:M1"/>
    <mergeCell ref="N1:O1"/>
    <mergeCell ref="B2:M2"/>
    <mergeCell ref="N2:O2"/>
    <mergeCell ref="B3:M3"/>
    <mergeCell ref="N3:O3"/>
    <mergeCell ref="B4:M4"/>
    <mergeCell ref="N4:O4"/>
    <mergeCell ref="C6:O6"/>
    <mergeCell ref="A8:A9"/>
    <mergeCell ref="B8:B9"/>
    <mergeCell ref="C8:L8"/>
    <mergeCell ref="M8:O9"/>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M14:O15"/>
    <mergeCell ref="A16:A17"/>
    <mergeCell ref="D16:D17"/>
    <mergeCell ref="F16:F17"/>
    <mergeCell ref="H16:H17"/>
    <mergeCell ref="J16:J17"/>
    <mergeCell ref="L16:L17"/>
    <mergeCell ref="M16:O17"/>
    <mergeCell ref="A14:A15"/>
    <mergeCell ref="D14:D15"/>
    <mergeCell ref="F14:F15"/>
    <mergeCell ref="H14:H15"/>
    <mergeCell ref="J14:J15"/>
    <mergeCell ref="L14:L15"/>
    <mergeCell ref="M18:O19"/>
    <mergeCell ref="A20:A21"/>
    <mergeCell ref="D20:D21"/>
    <mergeCell ref="F20:F21"/>
    <mergeCell ref="H20:H21"/>
    <mergeCell ref="J20:J21"/>
    <mergeCell ref="L20:L21"/>
    <mergeCell ref="A18:A19"/>
    <mergeCell ref="D18:D19"/>
    <mergeCell ref="F18:F19"/>
    <mergeCell ref="H18:H19"/>
    <mergeCell ref="J18:J19"/>
    <mergeCell ref="L18:L19"/>
    <mergeCell ref="M20:O21"/>
    <mergeCell ref="M22:O23"/>
    <mergeCell ref="A24:A25"/>
    <mergeCell ref="D24:D25"/>
    <mergeCell ref="F24:F25"/>
    <mergeCell ref="H24:H25"/>
    <mergeCell ref="J24:J25"/>
    <mergeCell ref="L24:L25"/>
    <mergeCell ref="M24:O25"/>
    <mergeCell ref="A22:A23"/>
    <mergeCell ref="D22:D23"/>
    <mergeCell ref="F22:F23"/>
    <mergeCell ref="H22:H23"/>
    <mergeCell ref="J22:J23"/>
    <mergeCell ref="L22:L23"/>
  </mergeCells>
  <conditionalFormatting sqref="D10:D25">
    <cfRule type="cellIs" dxfId="19" priority="29" stopIfTrue="1" operator="equal">
      <formula>"0"</formula>
    </cfRule>
    <cfRule type="cellIs" dxfId="18" priority="30" stopIfTrue="1" operator="greaterThanOrEqual">
      <formula>$S$2</formula>
    </cfRule>
    <cfRule type="cellIs" dxfId="17" priority="31" stopIfTrue="1" operator="lessThanOrEqual">
      <formula>$S$5</formula>
    </cfRule>
    <cfRule type="cellIs" dxfId="16" priority="32" stopIfTrue="1" operator="between">
      <formula>$S$3</formula>
      <formula>$S$4</formula>
    </cfRule>
  </conditionalFormatting>
  <conditionalFormatting sqref="F10:F25">
    <cfRule type="cellIs" dxfId="15" priority="25" stopIfTrue="1" operator="equal">
      <formula>"0"</formula>
    </cfRule>
    <cfRule type="cellIs" dxfId="14" priority="26" stopIfTrue="1" operator="greaterThanOrEqual">
      <formula>$S$2</formula>
    </cfRule>
    <cfRule type="cellIs" dxfId="13" priority="27" stopIfTrue="1" operator="lessThanOrEqual">
      <formula>$S$5</formula>
    </cfRule>
    <cfRule type="cellIs" dxfId="12" priority="28" stopIfTrue="1" operator="between">
      <formula>$S$3</formula>
      <formula>$S$4</formula>
    </cfRule>
  </conditionalFormatting>
  <conditionalFormatting sqref="H10:H25">
    <cfRule type="cellIs" dxfId="11" priority="9" stopIfTrue="1" operator="equal">
      <formula>"0"</formula>
    </cfRule>
    <cfRule type="cellIs" dxfId="10" priority="10" stopIfTrue="1" operator="greaterThanOrEqual">
      <formula>$S$2</formula>
    </cfRule>
    <cfRule type="cellIs" dxfId="9" priority="11" stopIfTrue="1" operator="lessThanOrEqual">
      <formula>$S$5</formula>
    </cfRule>
    <cfRule type="cellIs" dxfId="8" priority="12" stopIfTrue="1" operator="between">
      <formula>$S$3</formula>
      <formula>$S$4</formula>
    </cfRule>
  </conditionalFormatting>
  <conditionalFormatting sqref="J10:J25">
    <cfRule type="cellIs" dxfId="7" priority="5" stopIfTrue="1" operator="equal">
      <formula>"0"</formula>
    </cfRule>
    <cfRule type="cellIs" dxfId="6" priority="6" stopIfTrue="1" operator="greaterThanOrEqual">
      <formula>$S$2</formula>
    </cfRule>
    <cfRule type="cellIs" dxfId="5" priority="7" stopIfTrue="1" operator="lessThanOrEqual">
      <formula>$S$5</formula>
    </cfRule>
    <cfRule type="cellIs" dxfId="4" priority="8" stopIfTrue="1" operator="between">
      <formula>$S$3</formula>
      <formula>$S$4</formula>
    </cfRule>
  </conditionalFormatting>
  <conditionalFormatting sqref="L10:L25">
    <cfRule type="cellIs" dxfId="3" priority="1" stopIfTrue="1" operator="equal">
      <formula>"0"</formula>
    </cfRule>
    <cfRule type="cellIs" dxfId="2" priority="2" stopIfTrue="1" operator="greaterThanOrEqual">
      <formula>$S$2</formula>
    </cfRule>
    <cfRule type="cellIs" dxfId="1" priority="3" stopIfTrue="1" operator="lessThanOrEqual">
      <formula>$S$5</formula>
    </cfRule>
    <cfRule type="cellIs" dxfId="0" priority="4" stopIfTrue="1" operator="between">
      <formula>$S$3</formula>
      <formula>$S$4</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2F264B-451E-4CAD-9096-E090C7B8E8B7}">
  <ds:schemaRefs>
    <ds:schemaRef ds:uri="office.server.policy"/>
  </ds:schemaRefs>
</ds:datastoreItem>
</file>

<file path=customXml/itemProps2.xml><?xml version="1.0" encoding="utf-8"?>
<ds:datastoreItem xmlns:ds="http://schemas.openxmlformats.org/officeDocument/2006/customXml" ds:itemID="{C3360EF9-930A-4135-9881-106631E7F9E2}">
  <ds:schemaRefs>
    <ds:schemaRef ds:uri="http://schemas.microsoft.com/office/2006/metadata/properties"/>
    <ds:schemaRef ds:uri="ff8e3638-9d45-4162-afb4-6d390653d547"/>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schemas.microsoft.com/sharepoint/v3"/>
    <ds:schemaRef ds:uri="http://www.w3.org/XML/1998/namespace"/>
    <ds:schemaRef ds:uri="http://schemas.microsoft.com/sharepoint/v4"/>
    <ds:schemaRef ds:uri="http://purl.org/dc/terms/"/>
    <ds:schemaRef ds:uri="http://purl.org/dc/elements/1.1/"/>
  </ds:schemaRefs>
</ds:datastoreItem>
</file>

<file path=customXml/itemProps3.xml><?xml version="1.0" encoding="utf-8"?>
<ds:datastoreItem xmlns:ds="http://schemas.openxmlformats.org/officeDocument/2006/customXml" ds:itemID="{28128910-6B10-4E1A-B07C-B3A36CDCC25B}">
  <ds:schemaRefs>
    <ds:schemaRef ds:uri="http://schemas.microsoft.com/office/2006/metadata/customXsn"/>
  </ds:schemaRefs>
</ds:datastoreItem>
</file>

<file path=customXml/itemProps4.xml><?xml version="1.0" encoding="utf-8"?>
<ds:datastoreItem xmlns:ds="http://schemas.openxmlformats.org/officeDocument/2006/customXml" ds:itemID="{460C9413-5355-4D6D-A521-FD3994EA57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331C9C8-7B76-4D7E-B677-1B888B99D6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Lista desplegables</vt:lpstr>
      <vt:lpstr>1_OportunidadPQRSF</vt:lpstr>
      <vt:lpstr>1_RegistroOportunidad</vt:lpstr>
      <vt:lpstr>2_ExperienciaCiudadano</vt:lpstr>
      <vt:lpstr>2_RegistroExperienciaC</vt:lpstr>
      <vt:lpstr>3_CumplimientoMultas</vt:lpstr>
      <vt:lpstr>3_RegCumplimientoMultas</vt:lpstr>
      <vt:lpstr>4_EficaciaNotificacion</vt:lpstr>
      <vt:lpstr>4_RegEficaciaNotificacion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Maria  Paula Bernal Celemin</dc:creator>
  <cp:lastModifiedBy>Bibiana Coy Paez</cp:lastModifiedBy>
  <dcterms:created xsi:type="dcterms:W3CDTF">2023-12-11T18:15:04Z</dcterms:created>
  <dcterms:modified xsi:type="dcterms:W3CDTF">2026-01-23T14:55:52Z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