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riana\Downloads\"/>
    </mc:Choice>
  </mc:AlternateContent>
  <xr:revisionPtr revIDLastSave="0" documentId="8_{7910F5A0-B9D6-43EB-934B-9256196A2444}" xr6:coauthVersionLast="47" xr6:coauthVersionMax="47" xr10:uidLastSave="{00000000-0000-0000-0000-000000000000}"/>
  <bookViews>
    <workbookView xWindow="-120" yWindow="-120" windowWidth="29040" windowHeight="15720" tabRatio="729" firstSheet="1" activeTab="5" xr2:uid="{00000000-000D-0000-FFFF-FFFF00000000}"/>
  </bookViews>
  <sheets>
    <sheet name="1 Mantener tiempos sentencias" sheetId="13" r:id="rId1"/>
    <sheet name="1.1 Registro tiempos sentencias" sheetId="14" r:id="rId2"/>
    <sheet name="2 Mantener Tiempos demandas" sheetId="9" r:id="rId3"/>
    <sheet name="2.1 regist mantotiempo demandas" sheetId="10" r:id="rId4"/>
    <sheet name="3 % procesos admitidos térm leg" sheetId="17" r:id="rId5"/>
    <sheet name="3.1 registro % proc admit térm" sheetId="18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14" l="1"/>
  <c r="W18" i="14"/>
  <c r="X18" i="14"/>
  <c r="Y18" i="14"/>
  <c r="Z18" i="14"/>
  <c r="AA18" i="14"/>
  <c r="AB18" i="14"/>
  <c r="AC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G20" i="14"/>
  <c r="H13" i="14"/>
  <c r="G46" i="9" l="1"/>
  <c r="J46" i="13"/>
  <c r="G46" i="13"/>
  <c r="A19" i="14" l="1"/>
  <c r="A20" i="14"/>
  <c r="A17" i="14"/>
  <c r="Z17" i="14"/>
  <c r="H11" i="14"/>
  <c r="H12" i="14"/>
  <c r="C18" i="14"/>
  <c r="C20" i="14"/>
  <c r="E21" i="10" l="1"/>
  <c r="E20" i="10"/>
  <c r="E19" i="10"/>
  <c r="E18" i="10"/>
  <c r="E17" i="10"/>
  <c r="E16" i="10"/>
  <c r="D46" i="13" l="1"/>
  <c r="D46" i="9" l="1"/>
  <c r="D48" i="9" s="1"/>
  <c r="D49" i="9" s="1"/>
  <c r="M46" i="13" l="1"/>
  <c r="D71" i="13"/>
  <c r="D72" i="13"/>
  <c r="D69" i="13"/>
  <c r="P46" i="13" l="1"/>
  <c r="P46" i="17" l="1"/>
  <c r="M46" i="17"/>
  <c r="J46" i="17"/>
  <c r="G46" i="17"/>
  <c r="D46" i="17"/>
  <c r="C12" i="18"/>
  <c r="L12" i="18" l="1"/>
  <c r="M13" i="18"/>
  <c r="M12" i="18"/>
  <c r="F12" i="18"/>
  <c r="D47" i="17" s="1"/>
  <c r="D12" i="18"/>
  <c r="C13" i="18"/>
  <c r="C6" i="18"/>
  <c r="B6" i="14"/>
  <c r="M46" i="9"/>
  <c r="M48" i="9" s="1"/>
  <c r="M49" i="9" s="1"/>
  <c r="J46" i="9"/>
  <c r="J48" i="9" s="1"/>
  <c r="J49" i="9" s="1"/>
  <c r="M47" i="17" l="1"/>
  <c r="O48" i="17" s="1"/>
  <c r="M49" i="17" s="1"/>
  <c r="N12" i="18"/>
  <c r="P47" i="17" s="1"/>
  <c r="P48" i="17" s="1"/>
  <c r="P49" i="17" s="1"/>
  <c r="F48" i="17"/>
  <c r="D49" i="17" s="1"/>
  <c r="O48" i="13" l="1"/>
  <c r="M49" i="13" s="1"/>
  <c r="L48" i="13"/>
  <c r="J49" i="13" s="1"/>
  <c r="I48" i="13"/>
  <c r="G49" i="13" s="1"/>
  <c r="F48" i="13"/>
  <c r="D49" i="13" s="1"/>
  <c r="F20" i="14"/>
  <c r="F18" i="14" s="1"/>
  <c r="E20" i="14"/>
  <c r="E18" i="14" s="1"/>
  <c r="D20" i="14"/>
  <c r="D18" i="14" s="1"/>
  <c r="H10" i="14"/>
  <c r="P48" i="13" s="1"/>
  <c r="P49" i="13" s="1"/>
  <c r="B10" i="14"/>
  <c r="A18" i="14" l="1"/>
  <c r="J12" i="18"/>
  <c r="H12" i="18"/>
  <c r="J47" i="17" l="1"/>
  <c r="L48" i="17" s="1"/>
  <c r="J49" i="17" s="1"/>
  <c r="G47" i="17"/>
  <c r="I48" i="17" s="1"/>
  <c r="G49" i="17" s="1"/>
  <c r="P50" i="17"/>
  <c r="O50" i="17"/>
  <c r="L50" i="17"/>
  <c r="I50" i="17"/>
  <c r="F50" i="17"/>
  <c r="P50" i="13" l="1"/>
  <c r="O50" i="13"/>
  <c r="L50" i="13"/>
  <c r="I50" i="13"/>
  <c r="F50" i="13"/>
  <c r="P50" i="9" l="1"/>
  <c r="O50" i="9"/>
  <c r="L50" i="9"/>
  <c r="I50" i="9"/>
  <c r="F50" i="9"/>
  <c r="G48" i="9"/>
  <c r="G49" i="9" s="1"/>
  <c r="B14" i="10" l="1"/>
  <c r="H10" i="10"/>
  <c r="P46" i="9" s="1"/>
  <c r="P48" i="9" s="1"/>
  <c r="P49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<sst xmlns="http://schemas.openxmlformats.org/spreadsheetml/2006/main" count="562" uniqueCount="264">
  <si>
    <t>PROCESO</t>
  </si>
  <si>
    <t>TIPO DE INDICADOR</t>
  </si>
  <si>
    <t>META</t>
  </si>
  <si>
    <t>FORMULACIÓN</t>
  </si>
  <si>
    <t>FRECUENCIA DE MEDICION</t>
  </si>
  <si>
    <t>ANALISIS DE INFORMACIÓN</t>
  </si>
  <si>
    <t>NOMBRE DEL INDICADOR</t>
  </si>
  <si>
    <t>UNIDAD DE MEDIDA</t>
  </si>
  <si>
    <t>MEDICIÓN</t>
  </si>
  <si>
    <t>MES</t>
  </si>
  <si>
    <t>OBJETIVO ESTRATEGICO</t>
  </si>
  <si>
    <t>DEFINICIÓN DE LAS VARIABLES</t>
  </si>
  <si>
    <t>RANGO</t>
  </si>
  <si>
    <t>VERDE</t>
  </si>
  <si>
    <t>AMARILLO</t>
  </si>
  <si>
    <t>ROJO</t>
  </si>
  <si>
    <t>DATOS DE LAS VARIABLES</t>
  </si>
  <si>
    <t>FUENTE</t>
  </si>
  <si>
    <t>RESPONSABLE</t>
  </si>
  <si>
    <t>DATOS</t>
  </si>
  <si>
    <t>GRAFICA DE INDICADOR</t>
  </si>
  <si>
    <t>NOMBRE DE LA VARIABLE</t>
  </si>
  <si>
    <t>FRECUENCIA DE SEGUIMIENTO</t>
  </si>
  <si>
    <t>OBJETIVO DEL INDICADOR</t>
  </si>
  <si>
    <t>COMO SE MIDE EL INDICADOR</t>
  </si>
  <si>
    <t>PROCESOS</t>
  </si>
  <si>
    <t>ANALISIS FINANCIERO Y CONTABLE</t>
  </si>
  <si>
    <t>REGIMEN CAMBIARIO</t>
  </si>
  <si>
    <t>LIQUIDACIÓN JUDICIAL</t>
  </si>
  <si>
    <t>INTERVENCIÓN</t>
  </si>
  <si>
    <t>PROCESOS ESPECIALES</t>
  </si>
  <si>
    <t>EVALUACIÓN Y CONTROL</t>
  </si>
  <si>
    <t>INVESTIGACIONES ADMINISTRATIVAS</t>
  </si>
  <si>
    <t>ACTUACIONES Y AUTORIZACIONES ADMINISTRATIVAS</t>
  </si>
  <si>
    <t>SUPERINTENDENCIA DE SOCIEDADES</t>
  </si>
  <si>
    <t>Codigo: GC-F-006</t>
  </si>
  <si>
    <t>SISTEMA DE GESTIÓN INTEGRADO</t>
  </si>
  <si>
    <t>PROCESO: GESTIÓN INTEGRAL</t>
  </si>
  <si>
    <t>FORMATO: HOJA DE VIDA INDICADORES</t>
  </si>
  <si>
    <t>Pagina 1 de 1</t>
  </si>
  <si>
    <t>LIDER DEL PROCESO
(cargo)</t>
  </si>
  <si>
    <t>PERIODO DE ANALISIS</t>
  </si>
  <si>
    <t>HOJA DE VIDA DE INDICADORES</t>
  </si>
  <si>
    <t>ACCIÓN CORRECTIVA</t>
  </si>
  <si>
    <t xml:space="preserve">           </t>
  </si>
  <si>
    <t>Contar con empresas competitivas, productivas y perdurables</t>
  </si>
  <si>
    <t>AÑO</t>
  </si>
  <si>
    <t>ACCIÓN A TOMAR</t>
  </si>
  <si>
    <t>NINGUNA</t>
  </si>
  <si>
    <t>SISTEMA DE GESTION INTEGRADO</t>
  </si>
  <si>
    <t>PROCESO:  GESTION INTEGRAL</t>
  </si>
  <si>
    <t>FORMATO: DATOS INDICADORES PROCESOS</t>
  </si>
  <si>
    <t>RECUPERACIÓN EMPRESARIAL</t>
  </si>
  <si>
    <t>PROCESOS SOCIETARIOS</t>
  </si>
  <si>
    <t>PROCESOS PARALELOS A LA INSOLVENCIA</t>
  </si>
  <si>
    <t>No aplica</t>
  </si>
  <si>
    <t>GESTION ESTRATEGICA</t>
  </si>
  <si>
    <t xml:space="preserve">GESTION INTEGRAL </t>
  </si>
  <si>
    <t>GESTION COMUNICACIONES</t>
  </si>
  <si>
    <t>GESTION JUDICIAL</t>
  </si>
  <si>
    <t>GESTION DE INFORMACION EMPRESARIAL</t>
  </si>
  <si>
    <t>ANALISIS ECONOMICO Y DE RIESGO</t>
  </si>
  <si>
    <t>GESTION CONTRACTUAL</t>
  </si>
  <si>
    <t>GESTION DOCUMENTAL</t>
  </si>
  <si>
    <t>GESTION FINANCIERA Y CONTABLE</t>
  </si>
  <si>
    <t>GESTION DE INFRAESTRUCTURA FISICA</t>
  </si>
  <si>
    <t>GESTION DEL TALENTO HUMANO</t>
  </si>
  <si>
    <t>ATENCION AL CIUDADANO</t>
  </si>
  <si>
    <t>GESTION DE INFRAESTRUCTURA Y TECNOLOGIAS DE INFORMACION</t>
  </si>
  <si>
    <t>CONTROL DISCIPLINARIO</t>
  </si>
  <si>
    <t>Contribuir a la preservación del orden público económico</t>
  </si>
  <si>
    <t>Análisis Trimestre 1:</t>
  </si>
  <si>
    <t>Análisis Trimestre 2:</t>
  </si>
  <si>
    <t>Análisis Trimestre 3:</t>
  </si>
  <si>
    <t>Análisis Trimestre 4:</t>
  </si>
  <si>
    <t>PORCENTAJE</t>
  </si>
  <si>
    <t>Código: GC-F-006</t>
  </si>
  <si>
    <t>Versión 004</t>
  </si>
  <si>
    <t>Fortalecimiento de la oferta de valor para los usuarios (más y mejores servicios)</t>
  </si>
  <si>
    <t xml:space="preserve">Lograr el reconocimiento y la confianza de los usuarios
</t>
  </si>
  <si>
    <t xml:space="preserve">Lograr niveles superiores de servicio, acompañamiento y atención al usuario (excelencia operacional)
</t>
  </si>
  <si>
    <t xml:space="preserve">Lograr un marco normativo adecuado que facilite el cumplimiento de la Misión
</t>
  </si>
  <si>
    <t xml:space="preserve">Construcción de una cultura de alto rendimiento
</t>
  </si>
  <si>
    <t>GESTION DE APOYO JUDICIAL</t>
  </si>
  <si>
    <t>TIPO DE ACCION</t>
  </si>
  <si>
    <t>Fecha: 14 de junio de 2019</t>
  </si>
  <si>
    <t>CONCILIACIÓN Y ARBITRAJE</t>
  </si>
  <si>
    <t>2019-2022</t>
  </si>
  <si>
    <t>Histórico de objetivos estratégicos</t>
  </si>
  <si>
    <t>Efectividad</t>
  </si>
  <si>
    <t>TRIMESTRAL</t>
  </si>
  <si>
    <t>ANUAL</t>
  </si>
  <si>
    <t>SEMESTRAL</t>
  </si>
  <si>
    <t>CUATRIMESTRAL</t>
  </si>
  <si>
    <t>BIMESTRAL</t>
  </si>
  <si>
    <t>MENSUAL</t>
  </si>
  <si>
    <t>Cuadros de control
Reportes de expediente digital</t>
  </si>
  <si>
    <t>Días</t>
  </si>
  <si>
    <t>Dìas</t>
  </si>
  <si>
    <t>Director de Jurisdicción Societaria I
Director de Jurisdicción Societaria II
Director de Jurisdicción Societaria III</t>
  </si>
  <si>
    <t>Superintendente Delegado para Procedimientos Mercantiles</t>
  </si>
  <si>
    <t>Tiempo observado</t>
  </si>
  <si>
    <t>Tiempo máximo permitido</t>
  </si>
  <si>
    <t>% Cumplimiento</t>
  </si>
  <si>
    <t>Mantener tiempos de sentencias (tiempos del proceso)</t>
  </si>
  <si>
    <t>Proveedor Información</t>
  </si>
  <si>
    <t>Variable</t>
  </si>
  <si>
    <t>Trimestre 1</t>
  </si>
  <si>
    <t>Trimestre 2</t>
  </si>
  <si>
    <t>Trimestre 3</t>
  </si>
  <si>
    <t>Trimestre 4</t>
  </si>
  <si>
    <t>Observaciones</t>
  </si>
  <si>
    <t>Promedio</t>
  </si>
  <si>
    <t>Tiempo</t>
  </si>
  <si>
    <t>Trimestre II
2019</t>
  </si>
  <si>
    <t>Trimestre III 
2019</t>
  </si>
  <si>
    <t>Trimestre IV
2019</t>
  </si>
  <si>
    <t>Trimestre I
 2020</t>
  </si>
  <si>
    <t>Trimestre II
2020</t>
  </si>
  <si>
    <t>Trimestre III 
2020</t>
  </si>
  <si>
    <t>Trimestre IV
2020</t>
  </si>
  <si>
    <t>Trimestre I
2021</t>
  </si>
  <si>
    <t>Trimestre II
2021</t>
  </si>
  <si>
    <t>Trimestre III
2021</t>
  </si>
  <si>
    <t>Trimestre IV
2021</t>
  </si>
  <si>
    <t>Tiempo promedio en días hábiles</t>
  </si>
  <si>
    <t>Duración promedio en meses</t>
  </si>
  <si>
    <t>Días hábiles en el período</t>
  </si>
  <si>
    <t>Días hábilespromedio mes</t>
  </si>
  <si>
    <t>Mantener los tiempos definidos para la admisión de demandas</t>
  </si>
  <si>
    <t>DÍAS</t>
  </si>
  <si>
    <t>Tiempo observado: es el tiempo promedio registrado de duración de de respuesta para admisión o rechazo de demandas (Se tendrá en cuenta desde que incorpora a expediente digital)</t>
  </si>
  <si>
    <t>% de Cumplimiento</t>
  </si>
  <si>
    <t>Comportamiento histórico de tiempos de admisión de demandas</t>
  </si>
  <si>
    <t>Trimestre I
2019</t>
  </si>
  <si>
    <t>Trimestre III
2020</t>
  </si>
  <si>
    <t>Trimestre IV
 2020</t>
  </si>
  <si>
    <t>Trimestre III
2022</t>
  </si>
  <si>
    <t>Trimestre III
2023</t>
  </si>
  <si>
    <t>Tiempos duración admisión/rechazo de demandas</t>
  </si>
  <si>
    <t>Proporción de procesos qure fueron admitidos en el término legal</t>
  </si>
  <si>
    <t>Medir la proporción de procesos qure fueron admitidos en el término legal</t>
  </si>
  <si>
    <t>&gt;= 97%</t>
  </si>
  <si>
    <t>Número de procesos</t>
  </si>
  <si>
    <t>Meta (% procesos admitidos en término legal)</t>
  </si>
  <si>
    <t>%  real procesos admitidos en término legal</t>
  </si>
  <si>
    <t>% cumplimiento frente a la meta</t>
  </si>
  <si>
    <t>Fórmula del indicador</t>
  </si>
  <si>
    <t>Meta</t>
  </si>
  <si>
    <t>Datos TRIMESTRE I</t>
  </si>
  <si>
    <t>Resultado TRIMESTRE I</t>
  </si>
  <si>
    <t>Datos TRIMESTRE II</t>
  </si>
  <si>
    <t>Resultado TRIMESTRE II</t>
  </si>
  <si>
    <t>Datos TRIMESTRE III</t>
  </si>
  <si>
    <t>Resultado TRIMESTRE III</t>
  </si>
  <si>
    <t>Datos TRIMESTRE IV</t>
  </si>
  <si>
    <t>Resultado TRIMESTRE IV</t>
  </si>
  <si>
    <t>Resultado año</t>
  </si>
  <si>
    <t>Número de procesos admitidos dentro del término</t>
  </si>
  <si>
    <t>Trimestre I
 2021</t>
  </si>
  <si>
    <t>Trimestre III
 2021</t>
  </si>
  <si>
    <t>Trimestre IV
 2021</t>
  </si>
  <si>
    <t>Tiempo observado
-------------------------------------------
Tiempo máximo permitido</t>
  </si>
  <si>
    <t>Cuadros de control ubicado en sharepoint de la Delegatura 
Reportes de expediente digital</t>
  </si>
  <si>
    <t>PROMEDIO ANUAL</t>
  </si>
  <si>
    <t>Trimestre I
2022</t>
  </si>
  <si>
    <t>Trimestre II
2022</t>
  </si>
  <si>
    <t>Trimestre IV
2022</t>
  </si>
  <si>
    <t>Trimestre I
2023</t>
  </si>
  <si>
    <t>Trimestre II
2023</t>
  </si>
  <si>
    <t>Trimestre IV
2023</t>
  </si>
  <si>
    <t>% Resultado</t>
  </si>
  <si>
    <t>Tiempo observado
------------------------------------------
 Tiempo máximo permitido</t>
  </si>
  <si>
    <t>Histórico duración procesos desde Q2 de 2019 a Q4 de 2023</t>
  </si>
  <si>
    <t>Trimestre I 2022</t>
  </si>
  <si>
    <t>Trimestre I 2023</t>
  </si>
  <si>
    <t>Version: 004</t>
  </si>
  <si>
    <t>(Numerador /Denomidador)
-------------------------------------------
Meta</t>
  </si>
  <si>
    <t>Entre 90% y 96,9%</t>
  </si>
  <si>
    <t>Inferior a 90%</t>
  </si>
  <si>
    <t>% resultado frente a la meta</t>
  </si>
  <si>
    <t>Trimestre I
 2022</t>
  </si>
  <si>
    <t>Trimestre IV
 2022</t>
  </si>
  <si>
    <t>Trimestre I
 2023</t>
  </si>
  <si>
    <t>Trimestre III
 2023</t>
  </si>
  <si>
    <t>Trimestre IV
 2023</t>
  </si>
  <si>
    <t>Trimestre III
 2022</t>
  </si>
  <si>
    <t>Proporción de procesos que fueron admitidos en el término legal</t>
  </si>
  <si>
    <t>1. Promover la adopción de prácticas empresariales, responsables y sostenibles que contribuyan al desarrollo social, ambiental y económico en las empresas y los diferentes grupos de interés.</t>
  </si>
  <si>
    <t>2. Generar un equilibrio presupuestal sólido, mediante procesos de planificación y ejecución financiera eficientes, que apoyen la toma de decisiones basada en evidencias.</t>
  </si>
  <si>
    <t>3. Mejorar la experiencia de los usuarios frente a  los servicios que presta la Entidad.</t>
  </si>
  <si>
    <t>4. Posicionar la imagen de la Superintendencia de Sociedades en la mente de sus grupos de interés.</t>
  </si>
  <si>
    <t>5. Mejorar la gestión Institucional con el uso y apropiación de las TIC.</t>
  </si>
  <si>
    <t>6. Implementar un proceso continuo de gestión de conocimiento e innovación.</t>
  </si>
  <si>
    <t>7. Fortalecer entornos de trabajo adaptables a las nuevas realidades que buscan el equilibrio de la vida personal, familiar y laboral, promoviendo mecanismos de inclusión social y espacios colaborativos.</t>
  </si>
  <si>
    <t>Medir el tiempo promedio de la duración de los procesos</t>
  </si>
  <si>
    <t>Trimestre I
2024</t>
  </si>
  <si>
    <t>Trimestre II
2024</t>
  </si>
  <si>
    <t>Trimestre III
2024</t>
  </si>
  <si>
    <t>Trimestre IV
2024</t>
  </si>
  <si>
    <t>Mantener los tiempos internos definidos de duración para la admisión de las demandas</t>
  </si>
  <si>
    <t>Análisis trimestre 1:</t>
  </si>
  <si>
    <t>Análisis trimestre 2:</t>
  </si>
  <si>
    <t>Análisis trimestre 3:</t>
  </si>
  <si>
    <t>Análisis trimestre 4:</t>
  </si>
  <si>
    <t>Trimestre 2:</t>
  </si>
  <si>
    <t>Trimestre 1:</t>
  </si>
  <si>
    <t>Trimestre 3:</t>
  </si>
  <si>
    <t>Trimestre 4:</t>
  </si>
  <si>
    <t>ACUMULADO 2024</t>
  </si>
  <si>
    <t>Tiempo observado en el trimestre</t>
  </si>
  <si>
    <t>Trimestre I 2024</t>
  </si>
  <si>
    <t>ENE-MAR</t>
  </si>
  <si>
    <t>ABR-JUN</t>
  </si>
  <si>
    <t>JUL-SEP</t>
  </si>
  <si>
    <t>OCT-DIC</t>
  </si>
  <si>
    <t>PROMEDIO AÑO</t>
  </si>
  <si>
    <r>
      <rPr>
        <b/>
        <sz val="10"/>
        <rFont val="Verdana"/>
        <family val="2"/>
      </rPr>
      <t>Numerador:</t>
    </r>
    <r>
      <rPr>
        <sz val="10"/>
        <rFont val="Verdana"/>
        <family val="2"/>
      </rPr>
      <t xml:space="preserve"> Número de procesos admitidos en el trimestre bajo medición dentro de los 30 días hábiles siguientes a la presentación de la demanda
</t>
    </r>
    <r>
      <rPr>
        <b/>
        <sz val="10"/>
        <rFont val="Verdana"/>
        <family val="2"/>
      </rPr>
      <t>Denominador:</t>
    </r>
    <r>
      <rPr>
        <sz val="10"/>
        <rFont val="Verdana"/>
        <family val="2"/>
      </rPr>
      <t xml:space="preserve">  Número total de procesos admitidos durante el trimestre</t>
    </r>
  </si>
  <si>
    <r>
      <rPr>
        <b/>
        <sz val="10"/>
        <rFont val="Verdana"/>
        <family val="2"/>
      </rPr>
      <t>Numerador:</t>
    </r>
    <r>
      <rPr>
        <sz val="10"/>
        <rFont val="Verdana"/>
        <family val="2"/>
      </rPr>
      <t xml:space="preserve"> Número de procesos admitidos en el trimestre bajo medición dentro de los 30 días hábiles siguientes a la presentación de la demanda</t>
    </r>
  </si>
  <si>
    <r>
      <rPr>
        <b/>
        <sz val="10"/>
        <rFont val="Verdana"/>
        <family val="2"/>
      </rPr>
      <t>Denominador:</t>
    </r>
    <r>
      <rPr>
        <sz val="10"/>
        <rFont val="Verdana"/>
        <family val="2"/>
      </rPr>
      <t xml:space="preserve">  Número total de procesos admitidos durante el trimestre</t>
    </r>
  </si>
  <si>
    <t>Trimestre II 2024</t>
  </si>
  <si>
    <t>Trimestre III 2024</t>
  </si>
  <si>
    <t>Trimestre IV  2024</t>
  </si>
  <si>
    <t>Trimestre I 2025</t>
  </si>
  <si>
    <t>Trimestre II 2025</t>
  </si>
  <si>
    <t>Trimestre III 2025</t>
  </si>
  <si>
    <t>Trimestre IV 2025</t>
  </si>
  <si>
    <t>Trimestre II
2025</t>
  </si>
  <si>
    <t>Trimestre III
2025</t>
  </si>
  <si>
    <t>Trimestre IV
2025</t>
  </si>
  <si>
    <r>
      <rPr>
        <b/>
        <sz val="10"/>
        <rFont val="Verdana"/>
        <family val="2"/>
      </rPr>
      <t xml:space="preserve">Tiempo observado: </t>
    </r>
    <r>
      <rPr>
        <sz val="10"/>
        <rFont val="Verdana"/>
        <family val="2"/>
      </rPr>
      <t xml:space="preserve">Es el tiempo promedio registrado de duración de de respuesta para admisión o rechazo de demandas (Se tendrá en cuenta desde que incorpora a expediente digital)
</t>
    </r>
    <r>
      <rPr>
        <b/>
        <sz val="10"/>
        <rFont val="Verdana"/>
        <family val="2"/>
      </rPr>
      <t xml:space="preserve">Tiempo máximo permitido: </t>
    </r>
    <r>
      <rPr>
        <sz val="10"/>
        <rFont val="Verdana"/>
        <family val="2"/>
      </rPr>
      <t>Es el tiempo máximo promedio permitido para dar respuesta en admisión o rechazo</t>
    </r>
  </si>
  <si>
    <r>
      <rPr>
        <b/>
        <sz val="10"/>
        <rFont val="Verdana"/>
        <family val="2"/>
      </rPr>
      <t>Tiempo observado:</t>
    </r>
    <r>
      <rPr>
        <sz val="10"/>
        <rFont val="Verdana"/>
        <family val="2"/>
      </rPr>
      <t xml:space="preserve"> es el tiempo promedio registrado de duración de de respuesta para admisión o rechazo de demandas (Se tendrá en cuenta desde que incorpora a expediente digital)</t>
    </r>
  </si>
  <si>
    <r>
      <rPr>
        <b/>
        <sz val="10"/>
        <rFont val="Verdana"/>
        <family val="2"/>
      </rPr>
      <t>Tiempo máximo permitido:</t>
    </r>
    <r>
      <rPr>
        <sz val="10"/>
        <rFont val="Verdana"/>
        <family val="2"/>
      </rPr>
      <t xml:space="preserve"> es el tiempo máximo promedio permitido para dar respuesta en admisión o rechazo</t>
    </r>
  </si>
  <si>
    <t>Trimestre I
2025</t>
  </si>
  <si>
    <t>Histórico duración procesos desde 2019 a 2025</t>
  </si>
  <si>
    <r>
      <rPr>
        <b/>
        <sz val="10"/>
        <rFont val="Verdana"/>
        <family val="2"/>
      </rPr>
      <t>Tiempo observado:</t>
    </r>
    <r>
      <rPr>
        <sz val="10"/>
        <rFont val="Verdana"/>
        <family val="2"/>
      </rPr>
      <t xml:space="preserve"> es el tiempo promedio registrado de duración de los procesos en el trimestre: el tiempo para fallar se mide a partir de la fecha de notificación del ultimo demandado.
</t>
    </r>
    <r>
      <rPr>
        <b/>
        <sz val="10"/>
        <rFont val="Verdana"/>
        <family val="2"/>
      </rPr>
      <t>Tiempo máximo permitido:</t>
    </r>
    <r>
      <rPr>
        <sz val="10"/>
        <rFont val="Verdana"/>
        <family val="2"/>
      </rPr>
      <t xml:space="preserve"> es el tiempo máximo promedio permitido que debe durar un proceso.</t>
    </r>
  </si>
  <si>
    <r>
      <rPr>
        <b/>
        <sz val="10"/>
        <rFont val="Verdana"/>
        <family val="2"/>
      </rPr>
      <t>Tiempo observado:</t>
    </r>
    <r>
      <rPr>
        <sz val="10"/>
        <rFont val="Verdana"/>
        <family val="2"/>
      </rPr>
      <t xml:space="preserve"> es el tiempo promedio registrado de duración de los procesos en el trimestre: el tiempo para fallar se mide a partir de la fecha de notificación del último demandado.</t>
    </r>
  </si>
  <si>
    <r>
      <rPr>
        <b/>
        <sz val="10"/>
        <rFont val="Verdana"/>
        <family val="2"/>
      </rPr>
      <t>Tiempo máximo permitido:</t>
    </r>
    <r>
      <rPr>
        <sz val="10"/>
        <rFont val="Verdana"/>
        <family val="2"/>
      </rPr>
      <t xml:space="preserve"> es el tiempo máximo promedio permitido que debe durar un proceso</t>
    </r>
  </si>
  <si>
    <t>&lt;=25</t>
  </si>
  <si>
    <t>&gt;25 y &lt;=27</t>
  </si>
  <si>
    <t>&gt;27</t>
  </si>
  <si>
    <r>
      <rPr>
        <sz val="10"/>
        <rFont val="Verdana"/>
        <family val="2"/>
      </rPr>
      <t>Que la duración de los procesos no exceda el tiempo máximo permitido que es</t>
    </r>
    <r>
      <rPr>
        <b/>
        <sz val="10"/>
        <rFont val="Verdana"/>
        <family val="2"/>
      </rPr>
      <t>:  200 días</t>
    </r>
  </si>
  <si>
    <t>Menor o igual a 200 días</t>
  </si>
  <si>
    <t xml:space="preserve"> Entre 201 días 210 días</t>
  </si>
  <si>
    <t>Mayor a 210 dìas</t>
  </si>
  <si>
    <r>
      <rPr>
        <sz val="10"/>
        <rFont val="Verdana"/>
        <family val="2"/>
      </rPr>
      <t xml:space="preserve">Que la duración (tiempo de respuesta) en admisión o rechazo no supere:  </t>
    </r>
    <r>
      <rPr>
        <b/>
        <sz val="10"/>
        <rFont val="Verdana"/>
        <family val="2"/>
      </rPr>
      <t xml:space="preserve">  25 días</t>
    </r>
  </si>
  <si>
    <t>Se cumple con la meta definida para el primer trimestre del 2025, la meta se planteo en 200 dias y este trimestre la duracion de los procesos tuvo un promedio de 137 dias cumpliendo asi con la meta definida,</t>
  </si>
  <si>
    <t>Se realizo la medicion sobre 40 procesos de los cuales se emitio pronunciamiento en el primer trimestre de 2025, Se cumplio con la meta de admitir o rechazar la demanda dentro de los 25 dias de su radicacion.</t>
  </si>
  <si>
    <t>Se cumple con la meta definida para el segundo trimestre del 2025, la meta se planteo en 200 dias y este trimestre la duracion de los procesos tuvo un promedio de 113 dias cumpliendo asi con la meta definida,</t>
  </si>
  <si>
    <t>Se cumple con la meta definida para el segundo trimestre del 2025, la meta se planteo en 200 dias y este trimestre la duracion de los procesos tuvo un promedio de 113 dias cumpliendo asi con la meta definida</t>
  </si>
  <si>
    <t>Trimestre 2: Se realizo la medicion sobre 42 procesos de los cuales se emitio pronunciamiento en el segundo trimestre de 2025, se cumplio con la meta de admitir o rechazar la demanda dentro de los 25 dias de su radicacion</t>
  </si>
  <si>
    <t>Se cumple con la meta definida para el tercer trimestre del 2025, la meta se planteo en 200 dias y este trimestre la duracion de los procesos tuvo un promedio de 126 dias cumpliendo asi con la meta definida,</t>
  </si>
  <si>
    <t xml:space="preserve"> Se realizo la medicion sobre 32 procesos de los cuales se emitio pronunciamiento en el tercer trimestre de 2025, se cumplio con la meta de admitir o rechazar la demanda dentro de los 25 dias de su radicacion</t>
  </si>
  <si>
    <t>Histórico duración procesos desde Q1 de 2019 a Q4 de 2025</t>
  </si>
  <si>
    <t>De los 31 procesos  admitidos en el primer trimestre 2025, 31 fueron admitidos dentro de los 30dias siguientes a la radicacion de la demanda</t>
  </si>
  <si>
    <t>De los 42 procesos  admitidos en el primer trimestre 2025, 42 fueron admitidos dentro de los 30dias siguientes a la radicacion de la demanda</t>
  </si>
  <si>
    <t>De los 32 procesos  admitidos en el tercer trimestre 2025, 32 fueron admitidos dentro de los 30dias siguientes a la radicacion de la demanda</t>
  </si>
  <si>
    <t>ACUMULADO 2025</t>
  </si>
  <si>
    <t>Se cumple con la meta definida para el cuarto trimestre del 2025, la meta se planteo en 200 dias y este trimestre la duracion de los procesos tuvo un promedio de 140 dias cumpliendo asi con la meta definida,</t>
  </si>
  <si>
    <r>
      <t>Trimestre 1: Se realizo la medicion sobre 40 procesos de los cuales se emitio pronunciamiento en el primer trimestre de 2025, Se cumplio con la meta de admitir o rechazar la demanda dentro de los 25 dias de su radicacion.
Trimestre 2:</t>
    </r>
    <r>
      <rPr>
        <sz val="12"/>
        <color rgb="FFFF0000"/>
        <rFont val="Verdana"/>
        <family val="2"/>
      </rPr>
      <t xml:space="preserve"> </t>
    </r>
    <r>
      <rPr>
        <sz val="12"/>
        <rFont val="Verdana"/>
        <family val="2"/>
      </rPr>
      <t>Se realizo la medicion sobre 42 procesos de los cuales se emitio pronunciamiento en el segundo trimestre de 2025, se cumplio con la meta de admitir o rechazar la demanda dentro de los 25 dias de su radicacion
Trimestre 3:  Se realizo la medicion sobre 32 procesos de los cuales se emitio pronunciamiento en el tercer trimestre de 2025, se cumplio con la meta de admitir o rechazar la demanda dentro de los 25 dias de su radicacion
Trimestre 4:  Se realizo la medicion sobre 40 procesos de los cuales se emitio pronunciamiento en el primer trimestre de 2025, Se cumplio con la meta de admitir o rechazar la demanda dentro de los 25 dias de su radicacion.
Trimestre 2: Se realizo la medicion sobre 42 procesos de los cuales se emitio pronunciamiento en el segundo trimestre de 2025, se cumplio con la meta de admitir o rechazar la demanda dentro de los 25 dias de su radicacion
Trimestre 3:  Se realizo la medicion sobre 32 procesos de los cuales se emitio pronunciamiento en el tercer trimestre de 2025, se cumplio con la meta de admitir o rechazar la demanda dentro de los 25 dias de su radicacion
Trimestre 4: Se realizo la medicion sobre 83 procesos de los cuales se emitio pronunciamiento en el cuarto trimestre de 2025, Se cumplio con la meta de admitir o rechazar la demanda dentro de los 25 dias de su radicacion.</t>
    </r>
  </si>
  <si>
    <t>Se realizo la medicion sobre 83 procesos de los cuales se emitio pronunciamiento en el cuarto trimestre de 2025, Se cumplio con la meta de admitir o rechazar la demanda dentro de los 25 dias de su radicacion.</t>
  </si>
  <si>
    <t>4Trimestre: De los 83 procesos  admitidos en el cuarto trimestre 2025, 24 fueron admitidos dentro de los 25dias siguientes a la radicacion de la demanda.
II Trimestre: 
III Trimestre:                                                                           IV Trimestre:</t>
  </si>
  <si>
    <t>De los 83 procesos  admitidos en el cuarto trimestre 2025, 24 fueron admitidos dentro de los 25dias siguientes a la radicacion de la demanda</t>
  </si>
  <si>
    <t xml:space="preserve">Análisis Trimestre 4: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</si>
</sst>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0.0%"/>
    <numFmt numFmtId="165" formatCode="0.0"/>
  </numFmts>
  <fonts count="6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b/>
      <sz val="12"/>
      <color indexed="8"/>
      <name val="Verdana"/>
      <family val="2"/>
    </font>
    <font>
      <sz val="9"/>
      <color indexed="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indexed="9"/>
      <name val="Verdana"/>
      <family val="2"/>
    </font>
    <font>
      <sz val="8"/>
      <name val="Arial"/>
      <family val="2"/>
    </font>
    <font>
      <b/>
      <sz val="10"/>
      <color indexed="9"/>
      <name val="Trade Gothic Next Cond"/>
      <family val="2"/>
    </font>
    <font>
      <b/>
      <sz val="10"/>
      <name val="Trade Gothic Next Cond"/>
      <family val="2"/>
    </font>
    <font>
      <sz val="10"/>
      <name val="Trade Gothic Next Cond"/>
      <family val="2"/>
    </font>
    <font>
      <b/>
      <sz val="14"/>
      <color indexed="8"/>
      <name val="Verdana"/>
      <family val="2"/>
    </font>
    <font>
      <b/>
      <sz val="11"/>
      <color indexed="9"/>
      <name val="Verdana"/>
      <family val="2"/>
    </font>
    <font>
      <sz val="12"/>
      <name val="Verndana"/>
    </font>
    <font>
      <b/>
      <sz val="12"/>
      <name val="Verdana"/>
      <family val="2"/>
    </font>
    <font>
      <sz val="12"/>
      <name val="Verdana"/>
      <family val="2"/>
    </font>
    <font>
      <b/>
      <sz val="10"/>
      <color theme="0"/>
      <name val="Verdana"/>
      <family val="2"/>
    </font>
    <font>
      <sz val="11"/>
      <name val="Verdana"/>
      <family val="2"/>
    </font>
    <font>
      <b/>
      <sz val="9"/>
      <name val="Verdana"/>
      <family val="2"/>
    </font>
    <font>
      <b/>
      <sz val="18"/>
      <name val="Verdana"/>
      <family val="2"/>
    </font>
    <font>
      <b/>
      <sz val="11"/>
      <name val="Verdana"/>
      <family val="2"/>
    </font>
    <font>
      <sz val="10"/>
      <color rgb="FF0000FF"/>
      <name val="Verdana"/>
      <family val="2"/>
    </font>
    <font>
      <b/>
      <sz val="14"/>
      <color indexed="9"/>
      <name val="Verdana"/>
      <family val="2"/>
    </font>
    <font>
      <sz val="11"/>
      <color rgb="FFFF0000"/>
      <name val="Arial"/>
      <family val="2"/>
    </font>
    <font>
      <sz val="12"/>
      <color rgb="FFFF0000"/>
      <name val="Verdana"/>
      <family val="2"/>
    </font>
    <font>
      <b/>
      <sz val="10"/>
      <color rgb="FFFF0000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6284B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4" fillId="23" borderId="4" applyNumberFormat="0" applyFont="0" applyAlignment="0" applyProtection="0"/>
    <xf numFmtId="9" fontId="24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1" fillId="0" borderId="7" applyNumberFormat="0" applyFill="0" applyAlignment="0" applyProtection="0"/>
    <xf numFmtId="0" fontId="20" fillId="0" borderId="8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1" fontId="33" fillId="0" borderId="0" applyFont="0" applyFill="0" applyBorder="0" applyAlignment="0" applyProtection="0"/>
  </cellStyleXfs>
  <cellXfs count="501">
    <xf numFmtId="0" fontId="0" fillId="0" borderId="0" xfId="0"/>
    <xf numFmtId="0" fontId="30" fillId="24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0" fillId="28" borderId="0" xfId="0" applyFont="1" applyFill="1" applyAlignment="1" applyProtection="1">
      <alignment vertical="center" wrapText="1"/>
      <protection locked="0"/>
    </xf>
    <xf numFmtId="0" fontId="30" fillId="28" borderId="0" xfId="0" applyFont="1" applyFill="1" applyAlignment="1" applyProtection="1">
      <alignment horizontal="center" vertical="center" wrapText="1"/>
      <protection locked="0"/>
    </xf>
    <xf numFmtId="0" fontId="31" fillId="28" borderId="0" xfId="0" applyFont="1" applyFill="1" applyAlignment="1" applyProtection="1">
      <alignment horizontal="center" vertical="center" wrapText="1"/>
      <protection locked="0"/>
    </xf>
    <xf numFmtId="0" fontId="31" fillId="28" borderId="0" xfId="0" applyFont="1" applyFill="1" applyAlignment="1" applyProtection="1">
      <alignment vertical="center" wrapText="1"/>
      <protection locked="0"/>
    </xf>
    <xf numFmtId="0" fontId="1" fillId="28" borderId="0" xfId="0" applyFont="1" applyFill="1" applyAlignment="1" applyProtection="1">
      <alignment vertical="center" wrapText="1"/>
      <protection locked="0"/>
    </xf>
    <xf numFmtId="0" fontId="32" fillId="24" borderId="0" xfId="0" applyFont="1" applyFill="1" applyProtection="1">
      <protection locked="0"/>
    </xf>
    <xf numFmtId="0" fontId="0" fillId="0" borderId="0" xfId="0" applyAlignment="1">
      <alignment horizontal="center" vertical="center"/>
    </xf>
    <xf numFmtId="0" fontId="1" fillId="0" borderId="0" xfId="32" applyAlignment="1" applyProtection="1">
      <alignment vertical="center" wrapText="1"/>
      <protection locked="0"/>
    </xf>
    <xf numFmtId="0" fontId="1" fillId="0" borderId="0" xfId="32" applyAlignment="1" applyProtection="1">
      <alignment horizontal="center" vertical="center" wrapText="1"/>
      <protection locked="0"/>
    </xf>
    <xf numFmtId="0" fontId="1" fillId="0" borderId="0" xfId="32" applyAlignment="1">
      <alignment vertical="center" wrapText="1"/>
    </xf>
    <xf numFmtId="165" fontId="1" fillId="0" borderId="23" xfId="32" applyNumberFormat="1" applyBorder="1" applyAlignment="1" applyProtection="1">
      <alignment horizontal="center" vertical="center" wrapText="1"/>
      <protection locked="0"/>
    </xf>
    <xf numFmtId="0" fontId="1" fillId="0" borderId="23" xfId="32" applyBorder="1" applyAlignment="1" applyProtection="1">
      <alignment horizontal="center" vertical="center" wrapText="1"/>
      <protection locked="0"/>
    </xf>
    <xf numFmtId="2" fontId="1" fillId="0" borderId="23" xfId="32" applyNumberFormat="1" applyBorder="1" applyAlignment="1" applyProtection="1">
      <alignment horizontal="center" vertical="center" wrapText="1"/>
      <protection locked="0"/>
    </xf>
    <xf numFmtId="165" fontId="1" fillId="0" borderId="0" xfId="32" applyNumberFormat="1" applyAlignment="1" applyProtection="1">
      <alignment horizontal="center" vertical="center" wrapText="1"/>
      <protection locked="0"/>
    </xf>
    <xf numFmtId="0" fontId="34" fillId="0" borderId="0" xfId="32" applyFont="1" applyAlignment="1">
      <alignment horizontal="center" vertical="center" wrapText="1"/>
    </xf>
    <xf numFmtId="0" fontId="37" fillId="0" borderId="0" xfId="0" applyFont="1" applyProtection="1">
      <protection locked="0"/>
    </xf>
    <xf numFmtId="0" fontId="0" fillId="24" borderId="0" xfId="0" applyFill="1" applyAlignment="1" applyProtection="1">
      <alignment vertical="center"/>
      <protection locked="0"/>
    </xf>
    <xf numFmtId="0" fontId="30" fillId="24" borderId="0" xfId="0" applyFont="1" applyFill="1" applyAlignment="1" applyProtection="1">
      <alignment vertical="center"/>
      <protection locked="0"/>
    </xf>
    <xf numFmtId="0" fontId="32" fillId="24" borderId="0" xfId="0" applyFont="1" applyFill="1" applyAlignment="1" applyProtection="1">
      <alignment vertical="center"/>
      <protection locked="0"/>
    </xf>
    <xf numFmtId="0" fontId="1" fillId="24" borderId="0" xfId="0" applyFont="1" applyFill="1" applyAlignment="1" applyProtection="1">
      <alignment vertical="center"/>
      <protection locked="0"/>
    </xf>
    <xf numFmtId="0" fontId="3" fillId="24" borderId="11" xfId="0" applyFont="1" applyFill="1" applyBorder="1" applyAlignment="1" applyProtection="1">
      <alignment horizontal="center" vertical="center"/>
      <protection locked="0"/>
    </xf>
    <xf numFmtId="0" fontId="3" fillId="24" borderId="0" xfId="0" applyFont="1" applyFill="1" applyAlignment="1" applyProtection="1">
      <alignment horizontal="center" vertical="center"/>
      <protection locked="0"/>
    </xf>
    <xf numFmtId="0" fontId="3" fillId="24" borderId="12" xfId="0" applyFont="1" applyFill="1" applyBorder="1" applyAlignment="1">
      <alignment horizontal="center" vertical="center"/>
    </xf>
    <xf numFmtId="0" fontId="3" fillId="24" borderId="11" xfId="0" applyFont="1" applyFill="1" applyBorder="1" applyAlignment="1">
      <alignment horizontal="center" vertical="center"/>
    </xf>
    <xf numFmtId="0" fontId="3" fillId="24" borderId="13" xfId="0" applyFont="1" applyFill="1" applyBorder="1" applyAlignment="1">
      <alignment horizontal="center" vertical="center"/>
    </xf>
    <xf numFmtId="0" fontId="3" fillId="24" borderId="9" xfId="0" applyFont="1" applyFill="1" applyBorder="1" applyAlignment="1" applyProtection="1">
      <alignment vertical="center"/>
      <protection locked="0"/>
    </xf>
    <xf numFmtId="0" fontId="3" fillId="24" borderId="22" xfId="0" applyFont="1" applyFill="1" applyBorder="1" applyAlignment="1" applyProtection="1">
      <alignment vertical="center"/>
      <protection locked="0"/>
    </xf>
    <xf numFmtId="9" fontId="3" fillId="24" borderId="22" xfId="0" applyNumberFormat="1" applyFont="1" applyFill="1" applyBorder="1" applyAlignment="1" applyProtection="1">
      <alignment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24" borderId="0" xfId="0" applyFill="1" applyAlignment="1" applyProtection="1">
      <alignment vertical="center" wrapText="1"/>
      <protection locked="0"/>
    </xf>
    <xf numFmtId="0" fontId="1" fillId="28" borderId="0" xfId="0" applyFont="1" applyFill="1" applyAlignment="1" applyProtection="1">
      <alignment vertical="center"/>
      <protection locked="0"/>
    </xf>
    <xf numFmtId="0" fontId="30" fillId="28" borderId="0" xfId="0" applyFont="1" applyFill="1" applyAlignment="1" applyProtection="1">
      <alignment vertical="center"/>
      <protection locked="0"/>
    </xf>
    <xf numFmtId="0" fontId="29" fillId="24" borderId="0" xfId="0" applyFont="1" applyFill="1" applyAlignment="1" applyProtection="1">
      <alignment vertical="center"/>
      <protection locked="0"/>
    </xf>
    <xf numFmtId="0" fontId="31" fillId="28" borderId="0" xfId="0" applyFont="1" applyFill="1" applyAlignment="1" applyProtection="1">
      <alignment vertical="center"/>
      <protection locked="0"/>
    </xf>
    <xf numFmtId="0" fontId="2" fillId="28" borderId="0" xfId="0" applyFont="1" applyFill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0" fillId="28" borderId="0" xfId="0" applyFill="1" applyAlignment="1">
      <alignment horizontal="center" vertical="center"/>
    </xf>
    <xf numFmtId="0" fontId="0" fillId="28" borderId="0" xfId="0" applyFill="1"/>
    <xf numFmtId="0" fontId="22" fillId="28" borderId="0" xfId="0" applyFont="1" applyFill="1" applyAlignment="1">
      <alignment horizontal="center"/>
    </xf>
    <xf numFmtId="0" fontId="0" fillId="28" borderId="0" xfId="0" applyFill="1" applyAlignment="1">
      <alignment horizontal="left"/>
    </xf>
    <xf numFmtId="0" fontId="23" fillId="28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4" fillId="0" borderId="17" xfId="32" applyFont="1" applyBorder="1" applyAlignment="1" applyProtection="1">
      <alignment horizontal="center" vertical="center" wrapText="1"/>
      <protection locked="0"/>
    </xf>
    <xf numFmtId="0" fontId="34" fillId="0" borderId="53" xfId="32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29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0" fontId="39" fillId="0" borderId="0" xfId="0" applyFont="1" applyAlignment="1" applyProtection="1">
      <alignment vertical="center" wrapText="1"/>
      <protection locked="0"/>
    </xf>
    <xf numFmtId="0" fontId="32" fillId="28" borderId="0" xfId="0" applyFont="1" applyFill="1"/>
    <xf numFmtId="0" fontId="32" fillId="0" borderId="0" xfId="0" applyFont="1"/>
    <xf numFmtId="165" fontId="32" fillId="0" borderId="0" xfId="0" applyNumberFormat="1" applyFont="1" applyAlignment="1" applyProtection="1">
      <alignment vertical="center"/>
      <protection locked="0"/>
    </xf>
    <xf numFmtId="0" fontId="39" fillId="0" borderId="0" xfId="32" applyFont="1" applyAlignment="1">
      <alignment vertical="center"/>
    </xf>
    <xf numFmtId="0" fontId="38" fillId="28" borderId="0" xfId="0" applyFont="1" applyFill="1" applyAlignment="1" applyProtection="1">
      <alignment vertical="center"/>
      <protection locked="0"/>
    </xf>
    <xf numFmtId="0" fontId="38" fillId="24" borderId="0" xfId="0" applyFont="1" applyFill="1" applyAlignment="1" applyProtection="1">
      <alignment vertical="center"/>
      <protection locked="0"/>
    </xf>
    <xf numFmtId="0" fontId="40" fillId="0" borderId="0" xfId="32" applyFont="1" applyAlignment="1">
      <alignment vertical="center"/>
    </xf>
    <xf numFmtId="0" fontId="40" fillId="28" borderId="0" xfId="0" applyFont="1" applyFill="1" applyAlignment="1" applyProtection="1">
      <alignment vertical="center"/>
      <protection locked="0"/>
    </xf>
    <xf numFmtId="0" fontId="38" fillId="28" borderId="0" xfId="0" applyFont="1" applyFill="1" applyAlignment="1" applyProtection="1">
      <alignment vertical="center" wrapText="1"/>
      <protection locked="0"/>
    </xf>
    <xf numFmtId="0" fontId="38" fillId="28" borderId="0" xfId="0" applyFont="1" applyFill="1" applyAlignment="1" applyProtection="1">
      <alignment horizontal="center" vertical="center" wrapText="1"/>
      <protection locked="0"/>
    </xf>
    <xf numFmtId="0" fontId="40" fillId="28" borderId="0" xfId="0" applyFont="1" applyFill="1" applyAlignment="1" applyProtection="1">
      <alignment horizontal="center" vertical="center" wrapText="1"/>
      <protection locked="0"/>
    </xf>
    <xf numFmtId="0" fontId="40" fillId="28" borderId="0" xfId="0" applyFont="1" applyFill="1" applyAlignment="1" applyProtection="1">
      <alignment vertical="center" wrapText="1"/>
      <protection locked="0"/>
    </xf>
    <xf numFmtId="0" fontId="1" fillId="0" borderId="23" xfId="32" applyBorder="1" applyAlignment="1" applyProtection="1">
      <alignment vertical="center" wrapText="1"/>
      <protection locked="0"/>
    </xf>
    <xf numFmtId="0" fontId="2" fillId="31" borderId="0" xfId="32" applyFont="1" applyFill="1" applyAlignment="1" applyProtection="1">
      <alignment vertical="center" wrapText="1"/>
      <protection locked="0"/>
    </xf>
    <xf numFmtId="2" fontId="1" fillId="0" borderId="0" xfId="32" applyNumberFormat="1" applyAlignment="1" applyProtection="1">
      <alignment horizontal="center" vertical="center" wrapText="1"/>
      <protection locked="0"/>
    </xf>
    <xf numFmtId="165" fontId="1" fillId="30" borderId="23" xfId="32" applyNumberFormat="1" applyFill="1" applyBorder="1" applyAlignment="1" applyProtection="1">
      <alignment horizontal="center" vertical="center" wrapText="1"/>
      <protection locked="0"/>
    </xf>
    <xf numFmtId="2" fontId="1" fillId="30" borderId="23" xfId="32" applyNumberFormat="1" applyFill="1" applyBorder="1" applyAlignment="1" applyProtection="1">
      <alignment horizontal="center" vertical="center" wrapText="1"/>
      <protection locked="0"/>
    </xf>
    <xf numFmtId="0" fontId="1" fillId="30" borderId="23" xfId="32" applyFill="1" applyBorder="1" applyAlignment="1" applyProtection="1">
      <alignment vertical="center" wrapText="1"/>
      <protection locked="0"/>
    </xf>
    <xf numFmtId="0" fontId="43" fillId="24" borderId="0" xfId="0" applyFont="1" applyFill="1" applyProtection="1">
      <protection locked="0"/>
    </xf>
    <xf numFmtId="0" fontId="44" fillId="25" borderId="9" xfId="0" applyFont="1" applyFill="1" applyBorder="1" applyAlignment="1">
      <alignment horizontal="center" vertical="center" wrapText="1"/>
    </xf>
    <xf numFmtId="0" fontId="44" fillId="24" borderId="10" xfId="0" applyFont="1" applyFill="1" applyBorder="1" applyAlignment="1">
      <alignment horizontal="center" vertical="center" wrapText="1"/>
    </xf>
    <xf numFmtId="0" fontId="43" fillId="24" borderId="16" xfId="0" applyFont="1" applyFill="1" applyBorder="1" applyAlignment="1" applyProtection="1">
      <alignment horizontal="justify" vertical="center" wrapText="1"/>
      <protection locked="0"/>
    </xf>
    <xf numFmtId="0" fontId="45" fillId="24" borderId="12" xfId="0" applyFont="1" applyFill="1" applyBorder="1" applyAlignment="1">
      <alignment horizontal="center" vertical="center"/>
    </xf>
    <xf numFmtId="0" fontId="45" fillId="24" borderId="11" xfId="0" applyFont="1" applyFill="1" applyBorder="1" applyAlignment="1">
      <alignment horizontal="center" vertical="center"/>
    </xf>
    <xf numFmtId="0" fontId="45" fillId="24" borderId="13" xfId="0" applyFont="1" applyFill="1" applyBorder="1" applyAlignment="1">
      <alignment horizontal="center" vertical="center"/>
    </xf>
    <xf numFmtId="0" fontId="44" fillId="24" borderId="15" xfId="32" applyFont="1" applyFill="1" applyBorder="1" applyAlignment="1">
      <alignment vertical="center"/>
    </xf>
    <xf numFmtId="0" fontId="44" fillId="24" borderId="19" xfId="32" applyFont="1" applyFill="1" applyBorder="1" applyAlignment="1">
      <alignment horizontal="center" vertical="center"/>
    </xf>
    <xf numFmtId="0" fontId="44" fillId="24" borderId="23" xfId="32" applyFont="1" applyFill="1" applyBorder="1" applyAlignment="1">
      <alignment vertical="center" wrapText="1"/>
    </xf>
    <xf numFmtId="9" fontId="44" fillId="24" borderId="23" xfId="32" applyNumberFormat="1" applyFont="1" applyFill="1" applyBorder="1" applyAlignment="1">
      <alignment horizontal="center" vertical="center"/>
    </xf>
    <xf numFmtId="0" fontId="44" fillId="24" borderId="50" xfId="32" applyFont="1" applyFill="1" applyBorder="1" applyAlignment="1">
      <alignment vertical="center" wrapText="1"/>
    </xf>
    <xf numFmtId="164" fontId="44" fillId="24" borderId="48" xfId="32" applyNumberFormat="1" applyFont="1" applyFill="1" applyBorder="1" applyAlignment="1">
      <alignment horizontal="center" vertical="center"/>
    </xf>
    <xf numFmtId="0" fontId="44" fillId="24" borderId="14" xfId="32" applyFont="1" applyFill="1" applyBorder="1" applyAlignment="1">
      <alignment horizontal="left" vertical="center" wrapText="1"/>
    </xf>
    <xf numFmtId="0" fontId="44" fillId="24" borderId="48" xfId="32" applyFont="1" applyFill="1" applyBorder="1" applyAlignment="1">
      <alignment horizontal="center" vertical="center"/>
    </xf>
    <xf numFmtId="164" fontId="44" fillId="29" borderId="17" xfId="34" applyNumberFormat="1" applyFont="1" applyFill="1" applyBorder="1" applyAlignment="1" applyProtection="1">
      <alignment horizontal="center" vertical="center"/>
    </xf>
    <xf numFmtId="0" fontId="52" fillId="0" borderId="53" xfId="32" applyFont="1" applyBorder="1" applyAlignment="1">
      <alignment vertical="center" wrapText="1"/>
    </xf>
    <xf numFmtId="0" fontId="52" fillId="0" borderId="17" xfId="32" applyFont="1" applyBorder="1" applyAlignment="1">
      <alignment vertical="center" wrapText="1"/>
    </xf>
    <xf numFmtId="1" fontId="54" fillId="0" borderId="53" xfId="32" applyNumberFormat="1" applyFont="1" applyBorder="1" applyAlignment="1">
      <alignment horizontal="center" vertical="center" wrapText="1"/>
    </xf>
    <xf numFmtId="1" fontId="54" fillId="0" borderId="17" xfId="32" applyNumberFormat="1" applyFont="1" applyBorder="1" applyAlignment="1">
      <alignment horizontal="center" vertical="center" wrapText="1"/>
    </xf>
    <xf numFmtId="0" fontId="53" fillId="0" borderId="0" xfId="32" applyFont="1" applyAlignment="1" applyProtection="1">
      <alignment horizontal="center" vertical="center" wrapText="1"/>
      <protection locked="0"/>
    </xf>
    <xf numFmtId="0" fontId="43" fillId="0" borderId="15" xfId="32" applyFont="1" applyBorder="1" applyAlignment="1" applyProtection="1">
      <alignment horizontal="center" vertical="center" wrapText="1"/>
      <protection locked="0"/>
    </xf>
    <xf numFmtId="0" fontId="43" fillId="0" borderId="20" xfId="32" applyFont="1" applyBorder="1" applyAlignment="1" applyProtection="1">
      <alignment horizontal="center" vertical="center" wrapText="1"/>
      <protection locked="0"/>
    </xf>
    <xf numFmtId="0" fontId="43" fillId="0" borderId="21" xfId="32" applyFont="1" applyBorder="1" applyAlignment="1" applyProtection="1">
      <alignment horizontal="center" vertical="center" wrapText="1"/>
      <protection locked="0"/>
    </xf>
    <xf numFmtId="0" fontId="43" fillId="0" borderId="19" xfId="32" applyFont="1" applyBorder="1" applyAlignment="1" applyProtection="1">
      <alignment horizontal="center" vertical="center" wrapText="1"/>
      <protection locked="0"/>
    </xf>
    <xf numFmtId="0" fontId="55" fillId="33" borderId="15" xfId="32" applyFont="1" applyFill="1" applyBorder="1" applyAlignment="1" applyProtection="1">
      <alignment horizontal="center" vertical="center" wrapText="1"/>
      <protection locked="0"/>
    </xf>
    <xf numFmtId="0" fontId="55" fillId="33" borderId="20" xfId="32" applyFont="1" applyFill="1" applyBorder="1" applyAlignment="1" applyProtection="1">
      <alignment horizontal="center" vertical="center" wrapText="1"/>
      <protection locked="0"/>
    </xf>
    <xf numFmtId="0" fontId="55" fillId="33" borderId="21" xfId="32" applyFont="1" applyFill="1" applyBorder="1" applyAlignment="1" applyProtection="1">
      <alignment horizontal="center" vertical="center" wrapText="1"/>
      <protection locked="0"/>
    </xf>
    <xf numFmtId="0" fontId="43" fillId="0" borderId="23" xfId="32" applyFont="1" applyBorder="1" applyAlignment="1" applyProtection="1">
      <alignment horizontal="center" vertical="center" wrapText="1"/>
      <protection locked="0"/>
    </xf>
    <xf numFmtId="0" fontId="43" fillId="0" borderId="23" xfId="32" applyFont="1" applyBorder="1" applyAlignment="1" applyProtection="1">
      <alignment horizontal="center" wrapText="1"/>
      <protection locked="0"/>
    </xf>
    <xf numFmtId="0" fontId="43" fillId="0" borderId="23" xfId="32" applyFont="1" applyBorder="1" applyAlignment="1" applyProtection="1">
      <alignment vertical="center" wrapText="1"/>
      <protection locked="0"/>
    </xf>
    <xf numFmtId="164" fontId="43" fillId="0" borderId="14" xfId="48" applyNumberFormat="1" applyFont="1" applyFill="1" applyBorder="1" applyAlignment="1" applyProtection="1">
      <alignment horizontal="center" vertical="center" wrapText="1"/>
      <protection locked="0"/>
    </xf>
    <xf numFmtId="9" fontId="43" fillId="0" borderId="17" xfId="48" applyFont="1" applyFill="1" applyBorder="1" applyAlignment="1" applyProtection="1">
      <alignment horizontal="center" vertical="center" wrapText="1"/>
      <protection locked="0"/>
    </xf>
    <xf numFmtId="164" fontId="43" fillId="0" borderId="17" xfId="48" applyNumberFormat="1" applyFont="1" applyFill="1" applyBorder="1" applyAlignment="1" applyProtection="1">
      <alignment horizontal="center" vertical="center" wrapText="1"/>
      <protection locked="0"/>
    </xf>
    <xf numFmtId="9" fontId="43" fillId="0" borderId="58" xfId="48" applyFont="1" applyFill="1" applyBorder="1" applyAlignment="1" applyProtection="1">
      <alignment horizontal="center" vertical="center" wrapText="1"/>
      <protection locked="0"/>
    </xf>
    <xf numFmtId="9" fontId="43" fillId="0" borderId="14" xfId="48" applyFont="1" applyFill="1" applyBorder="1" applyAlignment="1" applyProtection="1">
      <alignment horizontal="center" vertical="center" wrapText="1"/>
      <protection locked="0"/>
    </xf>
    <xf numFmtId="164" fontId="43" fillId="0" borderId="58" xfId="48" applyNumberFormat="1" applyFont="1" applyFill="1" applyBorder="1" applyAlignment="1" applyProtection="1">
      <alignment horizontal="center" vertical="center" wrapText="1"/>
      <protection locked="0"/>
    </xf>
    <xf numFmtId="164" fontId="43" fillId="0" borderId="18" xfId="48" applyNumberFormat="1" applyFont="1" applyFill="1" applyBorder="1" applyAlignment="1" applyProtection="1">
      <alignment horizontal="center" vertical="center" wrapText="1"/>
      <protection locked="0"/>
    </xf>
    <xf numFmtId="0" fontId="51" fillId="34" borderId="20" xfId="0" applyFont="1" applyFill="1" applyBorder="1" applyAlignment="1">
      <alignment horizontal="center" vertical="center" wrapText="1"/>
    </xf>
    <xf numFmtId="0" fontId="51" fillId="34" borderId="23" xfId="0" applyFont="1" applyFill="1" applyBorder="1" applyAlignment="1">
      <alignment horizontal="center" vertical="center" wrapText="1"/>
    </xf>
    <xf numFmtId="0" fontId="51" fillId="34" borderId="17" xfId="0" applyFont="1" applyFill="1" applyBorder="1" applyAlignment="1">
      <alignment horizontal="center" vertical="center" wrapText="1"/>
    </xf>
    <xf numFmtId="0" fontId="45" fillId="34" borderId="9" xfId="0" applyFont="1" applyFill="1" applyBorder="1" applyAlignment="1">
      <alignment vertical="center" wrapText="1"/>
    </xf>
    <xf numFmtId="0" fontId="45" fillId="34" borderId="16" xfId="0" applyFont="1" applyFill="1" applyBorder="1" applyAlignment="1">
      <alignment horizontal="center" vertical="center"/>
    </xf>
    <xf numFmtId="0" fontId="45" fillId="34" borderId="10" xfId="32" applyFont="1" applyFill="1" applyBorder="1" applyAlignment="1">
      <alignment vertical="center" wrapText="1"/>
    </xf>
    <xf numFmtId="0" fontId="45" fillId="34" borderId="10" xfId="0" applyFont="1" applyFill="1" applyBorder="1" applyAlignment="1">
      <alignment vertical="center"/>
    </xf>
    <xf numFmtId="0" fontId="45" fillId="34" borderId="10" xfId="32" applyFont="1" applyFill="1" applyBorder="1" applyAlignment="1">
      <alignment vertical="center"/>
    </xf>
    <xf numFmtId="0" fontId="45" fillId="34" borderId="10" xfId="32" applyFont="1" applyFill="1" applyBorder="1" applyAlignment="1">
      <alignment horizontal="center" vertical="center" wrapText="1"/>
    </xf>
    <xf numFmtId="0" fontId="43" fillId="0" borderId="0" xfId="32" applyFont="1" applyAlignment="1" applyProtection="1">
      <alignment vertical="center" wrapText="1"/>
      <protection locked="0"/>
    </xf>
    <xf numFmtId="0" fontId="44" fillId="31" borderId="23" xfId="32" applyFont="1" applyFill="1" applyBorder="1" applyAlignment="1" applyProtection="1">
      <alignment horizontal="center" vertical="center" wrapText="1"/>
      <protection locked="0"/>
    </xf>
    <xf numFmtId="165" fontId="43" fillId="0" borderId="23" xfId="32" applyNumberFormat="1" applyFont="1" applyBorder="1" applyAlignment="1" applyProtection="1">
      <alignment horizontal="center" vertical="center" wrapText="1"/>
      <protection locked="0"/>
    </xf>
    <xf numFmtId="0" fontId="44" fillId="31" borderId="23" xfId="32" applyFont="1" applyFill="1" applyBorder="1" applyAlignment="1" applyProtection="1">
      <alignment vertical="center" wrapText="1"/>
      <protection locked="0"/>
    </xf>
    <xf numFmtId="0" fontId="56" fillId="0" borderId="23" xfId="32" applyFont="1" applyBorder="1" applyAlignment="1">
      <alignment vertical="center" wrapText="1"/>
    </xf>
    <xf numFmtId="0" fontId="54" fillId="0" borderId="23" xfId="32" applyFont="1" applyBorder="1" applyAlignment="1">
      <alignment vertical="center" wrapText="1"/>
    </xf>
    <xf numFmtId="0" fontId="54" fillId="0" borderId="23" xfId="32" applyFont="1" applyBorder="1" applyAlignment="1">
      <alignment horizontal="center" vertical="center" wrapText="1"/>
    </xf>
    <xf numFmtId="2" fontId="54" fillId="0" borderId="23" xfId="32" applyNumberFormat="1" applyFont="1" applyBorder="1" applyAlignment="1">
      <alignment horizontal="center" vertical="center" wrapText="1"/>
    </xf>
    <xf numFmtId="0" fontId="36" fillId="34" borderId="23" xfId="0" applyFont="1" applyFill="1" applyBorder="1" applyAlignment="1">
      <alignment horizontal="center" vertical="center" wrapText="1"/>
    </xf>
    <xf numFmtId="0" fontId="36" fillId="34" borderId="33" xfId="0" applyFont="1" applyFill="1" applyBorder="1" applyAlignment="1">
      <alignment horizontal="center" vertical="center" wrapText="1"/>
    </xf>
    <xf numFmtId="0" fontId="43" fillId="24" borderId="10" xfId="32" applyFont="1" applyFill="1" applyBorder="1" applyAlignment="1">
      <alignment horizontal="center" vertical="center" wrapText="1"/>
    </xf>
    <xf numFmtId="0" fontId="44" fillId="24" borderId="15" xfId="32" applyFont="1" applyFill="1" applyBorder="1" applyAlignment="1">
      <alignment horizontal="center" vertical="center"/>
    </xf>
    <xf numFmtId="0" fontId="44" fillId="24" borderId="16" xfId="32" applyFont="1" applyFill="1" applyBorder="1" applyAlignment="1">
      <alignment vertical="center" wrapText="1"/>
    </xf>
    <xf numFmtId="2" fontId="44" fillId="24" borderId="40" xfId="32" applyNumberFormat="1" applyFont="1" applyFill="1" applyBorder="1" applyAlignment="1">
      <alignment horizontal="center" vertical="center"/>
    </xf>
    <xf numFmtId="0" fontId="44" fillId="24" borderId="59" xfId="32" applyFont="1" applyFill="1" applyBorder="1" applyAlignment="1">
      <alignment horizontal="center" vertical="center"/>
    </xf>
    <xf numFmtId="9" fontId="44" fillId="24" borderId="59" xfId="34" applyFont="1" applyFill="1" applyBorder="1" applyAlignment="1" applyProtection="1">
      <alignment horizontal="center" vertical="center"/>
    </xf>
    <xf numFmtId="0" fontId="44" fillId="24" borderId="14" xfId="32" applyFont="1" applyFill="1" applyBorder="1" applyAlignment="1">
      <alignment vertical="center" wrapText="1"/>
    </xf>
    <xf numFmtId="9" fontId="44" fillId="29" borderId="18" xfId="34" applyFont="1" applyFill="1" applyBorder="1" applyAlignment="1" applyProtection="1">
      <alignment horizontal="center" vertical="center"/>
    </xf>
    <xf numFmtId="0" fontId="57" fillId="24" borderId="15" xfId="32" applyFont="1" applyFill="1" applyBorder="1" applyAlignment="1">
      <alignment horizontal="center" vertical="center"/>
    </xf>
    <xf numFmtId="0" fontId="57" fillId="24" borderId="19" xfId="32" applyFont="1" applyFill="1" applyBorder="1" applyAlignment="1">
      <alignment horizontal="center" vertical="center"/>
    </xf>
    <xf numFmtId="0" fontId="56" fillId="0" borderId="10" xfId="32" applyFont="1" applyBorder="1" applyAlignment="1" applyProtection="1">
      <alignment vertical="center" wrapText="1"/>
      <protection locked="0"/>
    </xf>
    <xf numFmtId="165" fontId="56" fillId="0" borderId="10" xfId="32" applyNumberFormat="1" applyFont="1" applyBorder="1" applyAlignment="1" applyProtection="1">
      <alignment vertical="center" wrapText="1"/>
      <protection locked="0"/>
    </xf>
    <xf numFmtId="4" fontId="59" fillId="0" borderId="31" xfId="32" applyNumberFormat="1" applyFont="1" applyBorder="1" applyAlignment="1" applyProtection="1">
      <alignment horizontal="left" vertical="center" wrapText="1"/>
      <protection locked="0"/>
    </xf>
    <xf numFmtId="4" fontId="59" fillId="0" borderId="66" xfId="32" applyNumberFormat="1" applyFont="1" applyBorder="1" applyAlignment="1" applyProtection="1">
      <alignment horizontal="left" vertical="center" wrapText="1"/>
      <protection locked="0"/>
    </xf>
    <xf numFmtId="4" fontId="59" fillId="0" borderId="32" xfId="32" applyNumberFormat="1" applyFont="1" applyBorder="1" applyAlignment="1" applyProtection="1">
      <alignment horizontal="left" vertical="center" wrapText="1"/>
      <protection locked="0"/>
    </xf>
    <xf numFmtId="0" fontId="58" fillId="0" borderId="23" xfId="32" applyFont="1" applyBorder="1" applyAlignment="1" applyProtection="1">
      <alignment horizontal="center" vertical="center" wrapText="1"/>
      <protection locked="0"/>
    </xf>
    <xf numFmtId="165" fontId="58" fillId="30" borderId="23" xfId="32" applyNumberFormat="1" applyFont="1" applyFill="1" applyBorder="1" applyAlignment="1" applyProtection="1">
      <alignment horizontal="center" vertical="center" wrapText="1"/>
      <protection locked="0"/>
    </xf>
    <xf numFmtId="0" fontId="43" fillId="0" borderId="23" xfId="32" applyFont="1" applyBorder="1" applyAlignment="1" applyProtection="1">
      <alignment horizontal="left" vertical="center" wrapText="1"/>
      <protection locked="0"/>
    </xf>
    <xf numFmtId="0" fontId="53" fillId="0" borderId="48" xfId="32" applyFont="1" applyBorder="1" applyAlignment="1" applyProtection="1">
      <alignment vertical="center" wrapText="1"/>
      <protection locked="0"/>
    </xf>
    <xf numFmtId="0" fontId="44" fillId="32" borderId="23" xfId="32" applyFont="1" applyFill="1" applyBorder="1" applyAlignment="1" applyProtection="1">
      <alignment horizontal="center" vertical="center" wrapText="1"/>
      <protection locked="0"/>
    </xf>
    <xf numFmtId="1" fontId="43" fillId="0" borderId="48" xfId="32" applyNumberFormat="1" applyFont="1" applyBorder="1" applyAlignment="1" applyProtection="1">
      <alignment horizontal="center" vertical="center" wrapText="1"/>
      <protection locked="0"/>
    </xf>
    <xf numFmtId="1" fontId="60" fillId="0" borderId="48" xfId="32" applyNumberFormat="1" applyFont="1" applyBorder="1" applyAlignment="1" applyProtection="1">
      <alignment horizontal="center" vertical="center" wrapText="1"/>
      <protection locked="0"/>
    </xf>
    <xf numFmtId="1" fontId="43" fillId="0" borderId="48" xfId="69" applyNumberFormat="1" applyFont="1" applyFill="1" applyBorder="1" applyAlignment="1" applyProtection="1">
      <alignment horizontal="center" vertical="center" wrapText="1"/>
      <protection locked="0"/>
    </xf>
    <xf numFmtId="1" fontId="43" fillId="0" borderId="48" xfId="69" applyNumberFormat="1" applyFont="1" applyFill="1" applyBorder="1" applyAlignment="1" applyProtection="1">
      <alignment vertical="center" wrapText="1"/>
    </xf>
    <xf numFmtId="1" fontId="43" fillId="0" borderId="48" xfId="69" applyNumberFormat="1" applyFont="1" applyFill="1" applyBorder="1" applyAlignment="1" applyProtection="1">
      <alignment horizontal="center" vertical="center" wrapText="1"/>
    </xf>
    <xf numFmtId="1" fontId="60" fillId="0" borderId="23" xfId="32" applyNumberFormat="1" applyFont="1" applyBorder="1" applyAlignment="1" applyProtection="1">
      <alignment horizontal="center" vertical="center" wrapText="1"/>
      <protection locked="0"/>
    </xf>
    <xf numFmtId="1" fontId="60" fillId="0" borderId="23" xfId="32" applyNumberFormat="1" applyFont="1" applyBorder="1" applyAlignment="1" applyProtection="1">
      <alignment vertical="center" wrapText="1"/>
      <protection locked="0"/>
    </xf>
    <xf numFmtId="2" fontId="43" fillId="0" borderId="23" xfId="32" applyNumberFormat="1" applyFont="1" applyBorder="1" applyAlignment="1" applyProtection="1">
      <alignment horizontal="center" vertical="center" wrapText="1"/>
      <protection locked="0"/>
    </xf>
    <xf numFmtId="0" fontId="45" fillId="24" borderId="11" xfId="0" applyFont="1" applyFill="1" applyBorder="1" applyAlignment="1" applyProtection="1">
      <alignment horizontal="center" vertical="center"/>
      <protection locked="0"/>
    </xf>
    <xf numFmtId="1" fontId="44" fillId="24" borderId="23" xfId="32" applyNumberFormat="1" applyFont="1" applyFill="1" applyBorder="1" applyAlignment="1">
      <alignment horizontal="center" vertical="center"/>
    </xf>
    <xf numFmtId="0" fontId="44" fillId="24" borderId="49" xfId="32" applyFont="1" applyFill="1" applyBorder="1" applyAlignment="1">
      <alignment vertical="center" wrapText="1"/>
    </xf>
    <xf numFmtId="1" fontId="44" fillId="24" borderId="48" xfId="32" applyNumberFormat="1" applyFont="1" applyFill="1" applyBorder="1" applyAlignment="1">
      <alignment horizontal="center" vertical="center"/>
    </xf>
    <xf numFmtId="0" fontId="44" fillId="24" borderId="17" xfId="32" applyFont="1" applyFill="1" applyBorder="1" applyAlignment="1">
      <alignment vertical="center" wrapText="1"/>
    </xf>
    <xf numFmtId="0" fontId="44" fillId="24" borderId="17" xfId="32" applyFont="1" applyFill="1" applyBorder="1" applyAlignment="1">
      <alignment horizontal="center" vertical="center"/>
    </xf>
    <xf numFmtId="9" fontId="44" fillId="29" borderId="17" xfId="34" applyFont="1" applyFill="1" applyBorder="1" applyAlignment="1" applyProtection="1">
      <alignment horizontal="center" vertical="center"/>
    </xf>
    <xf numFmtId="164" fontId="44" fillId="24" borderId="17" xfId="34" applyNumberFormat="1" applyFont="1" applyFill="1" applyBorder="1" applyAlignment="1" applyProtection="1">
      <alignment horizontal="center" vertical="center"/>
    </xf>
    <xf numFmtId="0" fontId="44" fillId="0" borderId="31" xfId="32" applyFont="1" applyBorder="1" applyAlignment="1" applyProtection="1">
      <alignment vertical="center" wrapText="1"/>
      <protection locked="0"/>
    </xf>
    <xf numFmtId="0" fontId="44" fillId="0" borderId="66" xfId="32" applyFont="1" applyBorder="1" applyAlignment="1" applyProtection="1">
      <alignment vertical="center" wrapText="1"/>
      <protection locked="0"/>
    </xf>
    <xf numFmtId="0" fontId="44" fillId="0" borderId="32" xfId="32" applyFont="1" applyBorder="1" applyAlignment="1" applyProtection="1">
      <alignment vertical="center" wrapText="1"/>
      <protection locked="0"/>
    </xf>
    <xf numFmtId="0" fontId="45" fillId="34" borderId="10" xfId="0" applyFont="1" applyFill="1" applyBorder="1" applyAlignment="1">
      <alignment vertical="center" wrapText="1"/>
    </xf>
    <xf numFmtId="0" fontId="51" fillId="34" borderId="10" xfId="0" applyFont="1" applyFill="1" applyBorder="1" applyAlignment="1">
      <alignment horizontal="center" vertical="center" wrapText="1"/>
    </xf>
    <xf numFmtId="165" fontId="43" fillId="0" borderId="23" xfId="32" applyNumberFormat="1" applyFont="1" applyBorder="1" applyAlignment="1" applyProtection="1">
      <alignment vertical="center" wrapText="1"/>
      <protection locked="0"/>
    </xf>
    <xf numFmtId="9" fontId="43" fillId="0" borderId="23" xfId="32" applyNumberFormat="1" applyFont="1" applyBorder="1" applyAlignment="1" applyProtection="1">
      <alignment vertical="center" wrapText="1"/>
      <protection locked="0"/>
    </xf>
    <xf numFmtId="1" fontId="60" fillId="30" borderId="23" xfId="32" applyNumberFormat="1" applyFont="1" applyFill="1" applyBorder="1" applyAlignment="1" applyProtection="1">
      <alignment horizontal="center" vertical="center" wrapText="1"/>
      <protection locked="0"/>
    </xf>
    <xf numFmtId="1" fontId="60" fillId="30" borderId="23" xfId="32" applyNumberFormat="1" applyFont="1" applyFill="1" applyBorder="1" applyAlignment="1" applyProtection="1">
      <alignment vertical="center" wrapText="1"/>
      <protection locked="0"/>
    </xf>
    <xf numFmtId="0" fontId="43" fillId="30" borderId="23" xfId="32" applyFont="1" applyFill="1" applyBorder="1" applyAlignment="1" applyProtection="1">
      <alignment vertical="center" wrapText="1"/>
      <protection locked="0"/>
    </xf>
    <xf numFmtId="0" fontId="43" fillId="30" borderId="23" xfId="32" applyFont="1" applyFill="1" applyBorder="1" applyAlignment="1" applyProtection="1">
      <alignment horizontal="center" vertical="center" wrapText="1"/>
      <protection locked="0"/>
    </xf>
    <xf numFmtId="0" fontId="45" fillId="34" borderId="10" xfId="0" applyFont="1" applyFill="1" applyBorder="1" applyAlignment="1">
      <alignment horizontal="center" vertical="center" wrapText="1"/>
    </xf>
    <xf numFmtId="4" fontId="1" fillId="0" borderId="67" xfId="32" applyNumberFormat="1" applyBorder="1" applyAlignment="1" applyProtection="1">
      <alignment horizontal="left" vertical="center" wrapText="1"/>
      <protection locked="0"/>
    </xf>
    <xf numFmtId="4" fontId="1" fillId="0" borderId="68" xfId="32" applyNumberFormat="1" applyBorder="1" applyAlignment="1" applyProtection="1">
      <alignment horizontal="left" vertical="center" wrapText="1"/>
      <protection locked="0"/>
    </xf>
    <xf numFmtId="4" fontId="1" fillId="0" borderId="69" xfId="32" applyNumberFormat="1" applyBorder="1" applyAlignment="1" applyProtection="1">
      <alignment horizontal="left" vertical="center" wrapText="1"/>
      <protection locked="0"/>
    </xf>
    <xf numFmtId="4" fontId="1" fillId="0" borderId="60" xfId="32" applyNumberFormat="1" applyBorder="1" applyAlignment="1" applyProtection="1">
      <alignment horizontal="left" vertical="center" wrapText="1"/>
      <protection locked="0"/>
    </xf>
    <xf numFmtId="4" fontId="1" fillId="0" borderId="61" xfId="32" applyNumberFormat="1" applyBorder="1" applyAlignment="1" applyProtection="1">
      <alignment horizontal="left" vertical="center" wrapText="1"/>
      <protection locked="0"/>
    </xf>
    <xf numFmtId="4" fontId="1" fillId="0" borderId="62" xfId="32" applyNumberFormat="1" applyBorder="1" applyAlignment="1" applyProtection="1">
      <alignment horizontal="left" vertical="center" wrapText="1"/>
      <protection locked="0"/>
    </xf>
    <xf numFmtId="4" fontId="1" fillId="0" borderId="63" xfId="32" applyNumberFormat="1" applyBorder="1" applyAlignment="1" applyProtection="1">
      <alignment horizontal="left" vertical="center" wrapText="1"/>
      <protection locked="0"/>
    </xf>
    <xf numFmtId="4" fontId="1" fillId="0" borderId="64" xfId="32" applyNumberFormat="1" applyBorder="1" applyAlignment="1" applyProtection="1">
      <alignment horizontal="left" vertical="center" wrapText="1"/>
      <protection locked="0"/>
    </xf>
    <xf numFmtId="4" fontId="1" fillId="0" borderId="65" xfId="32" applyNumberFormat="1" applyBorder="1" applyAlignment="1" applyProtection="1">
      <alignment horizontal="left" vertical="center" wrapText="1"/>
      <protection locked="0"/>
    </xf>
    <xf numFmtId="0" fontId="44" fillId="24" borderId="9" xfId="32" applyFont="1" applyFill="1" applyBorder="1" applyAlignment="1">
      <alignment horizontal="center" vertical="center" wrapText="1"/>
    </xf>
    <xf numFmtId="0" fontId="44" fillId="24" borderId="22" xfId="32" applyFont="1" applyFill="1" applyBorder="1" applyAlignment="1">
      <alignment horizontal="center" vertical="center"/>
    </xf>
    <xf numFmtId="0" fontId="44" fillId="24" borderId="24" xfId="32" applyFont="1" applyFill="1" applyBorder="1" applyAlignment="1">
      <alignment horizontal="center" vertical="center"/>
    </xf>
    <xf numFmtId="0" fontId="44" fillId="0" borderId="10" xfId="32" applyFont="1" applyBorder="1" applyAlignment="1" applyProtection="1">
      <alignment horizontal="center" vertical="center" wrapText="1"/>
      <protection locked="0"/>
    </xf>
    <xf numFmtId="0" fontId="45" fillId="34" borderId="9" xfId="0" applyFont="1" applyFill="1" applyBorder="1" applyAlignment="1">
      <alignment horizontal="center" vertical="center"/>
    </xf>
    <xf numFmtId="0" fontId="45" fillId="34" borderId="22" xfId="0" applyFont="1" applyFill="1" applyBorder="1" applyAlignment="1">
      <alignment horizontal="center" vertical="center"/>
    </xf>
    <xf numFmtId="0" fontId="45" fillId="34" borderId="24" xfId="0" applyFont="1" applyFill="1" applyBorder="1" applyAlignment="1">
      <alignment horizontal="center" vertical="center"/>
    </xf>
    <xf numFmtId="0" fontId="45" fillId="34" borderId="31" xfId="32" applyFont="1" applyFill="1" applyBorder="1" applyAlignment="1">
      <alignment horizontal="left" vertical="center" wrapText="1"/>
    </xf>
    <xf numFmtId="0" fontId="45" fillId="34" borderId="41" xfId="32" applyFont="1" applyFill="1" applyBorder="1" applyAlignment="1">
      <alignment horizontal="left" vertical="center" wrapText="1"/>
    </xf>
    <xf numFmtId="0" fontId="45" fillId="34" borderId="32" xfId="32" applyFont="1" applyFill="1" applyBorder="1" applyAlignment="1">
      <alignment horizontal="left" vertical="center" wrapText="1"/>
    </xf>
    <xf numFmtId="0" fontId="45" fillId="34" borderId="9" xfId="0" applyFont="1" applyFill="1" applyBorder="1" applyAlignment="1" applyProtection="1">
      <alignment horizontal="center" vertical="center"/>
      <protection locked="0"/>
    </xf>
    <xf numFmtId="0" fontId="45" fillId="34" borderId="22" xfId="0" applyFont="1" applyFill="1" applyBorder="1" applyAlignment="1" applyProtection="1">
      <alignment horizontal="center" vertical="center"/>
      <protection locked="0"/>
    </xf>
    <xf numFmtId="0" fontId="45" fillId="34" borderId="24" xfId="0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5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25" fillId="24" borderId="26" xfId="0" applyFont="1" applyFill="1" applyBorder="1" applyAlignment="1">
      <alignment horizontal="center" vertical="center"/>
    </xf>
    <xf numFmtId="0" fontId="25" fillId="24" borderId="27" xfId="0" applyFont="1" applyFill="1" applyBorder="1" applyAlignment="1">
      <alignment horizontal="center" vertical="center"/>
    </xf>
    <xf numFmtId="0" fontId="25" fillId="24" borderId="28" xfId="0" applyFont="1" applyFill="1" applyBorder="1" applyAlignment="1">
      <alignment horizontal="center" vertical="center"/>
    </xf>
    <xf numFmtId="0" fontId="25" fillId="24" borderId="29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44" fillId="0" borderId="10" xfId="32" applyFont="1" applyBorder="1" applyAlignment="1" applyProtection="1">
      <alignment horizontal="center" vertical="center"/>
      <protection locked="0"/>
    </xf>
    <xf numFmtId="0" fontId="43" fillId="24" borderId="33" xfId="0" applyFont="1" applyFill="1" applyBorder="1" applyAlignment="1" applyProtection="1">
      <alignment horizontal="justify" vertical="center" wrapText="1"/>
      <protection locked="0"/>
    </xf>
    <xf numFmtId="0" fontId="43" fillId="24" borderId="34" xfId="0" applyFont="1" applyFill="1" applyBorder="1" applyAlignment="1" applyProtection="1">
      <alignment horizontal="justify" vertical="center" wrapText="1"/>
      <protection locked="0"/>
    </xf>
    <xf numFmtId="0" fontId="43" fillId="24" borderId="35" xfId="0" applyFont="1" applyFill="1" applyBorder="1" applyAlignment="1" applyProtection="1">
      <alignment horizontal="justify" vertical="center" wrapText="1"/>
      <protection locked="0"/>
    </xf>
    <xf numFmtId="0" fontId="43" fillId="24" borderId="33" xfId="0" applyFont="1" applyFill="1" applyBorder="1" applyAlignment="1" applyProtection="1">
      <alignment horizontal="center" vertical="center"/>
      <protection locked="0"/>
    </xf>
    <xf numFmtId="0" fontId="43" fillId="24" borderId="34" xfId="0" applyFont="1" applyFill="1" applyBorder="1" applyAlignment="1" applyProtection="1">
      <alignment horizontal="center" vertical="center"/>
      <protection locked="0"/>
    </xf>
    <xf numFmtId="0" fontId="43" fillId="24" borderId="35" xfId="0" applyFont="1" applyFill="1" applyBorder="1" applyAlignment="1" applyProtection="1">
      <alignment horizontal="center" vertical="center"/>
      <protection locked="0"/>
    </xf>
    <xf numFmtId="0" fontId="43" fillId="24" borderId="23" xfId="0" applyFont="1" applyFill="1" applyBorder="1" applyAlignment="1" applyProtection="1">
      <alignment horizontal="left" vertical="center" wrapText="1"/>
      <protection locked="0"/>
    </xf>
    <xf numFmtId="0" fontId="43" fillId="24" borderId="40" xfId="0" applyFont="1" applyFill="1" applyBorder="1" applyAlignment="1" applyProtection="1">
      <alignment horizontal="left" vertical="center" wrapText="1"/>
      <protection locked="0"/>
    </xf>
    <xf numFmtId="0" fontId="43" fillId="24" borderId="23" xfId="0" applyFont="1" applyFill="1" applyBorder="1" applyAlignment="1" applyProtection="1">
      <alignment horizontal="justify" vertical="center" wrapText="1"/>
      <protection locked="0"/>
    </xf>
    <xf numFmtId="0" fontId="45" fillId="24" borderId="12" xfId="32" applyFont="1" applyFill="1" applyBorder="1" applyAlignment="1">
      <alignment horizontal="center" vertical="center"/>
    </xf>
    <xf numFmtId="0" fontId="45" fillId="24" borderId="11" xfId="32" applyFont="1" applyFill="1" applyBorder="1" applyAlignment="1">
      <alignment horizontal="center" vertical="center"/>
    </xf>
    <xf numFmtId="0" fontId="45" fillId="24" borderId="13" xfId="32" applyFont="1" applyFill="1" applyBorder="1" applyAlignment="1">
      <alignment horizontal="center" vertical="center"/>
    </xf>
    <xf numFmtId="0" fontId="45" fillId="34" borderId="15" xfId="0" applyFont="1" applyFill="1" applyBorder="1" applyAlignment="1">
      <alignment horizontal="center" vertical="center"/>
    </xf>
    <xf numFmtId="0" fontId="45" fillId="34" borderId="20" xfId="0" applyFont="1" applyFill="1" applyBorder="1" applyAlignment="1">
      <alignment horizontal="center" vertical="center"/>
    </xf>
    <xf numFmtId="0" fontId="45" fillId="34" borderId="19" xfId="0" applyFont="1" applyFill="1" applyBorder="1" applyAlignment="1">
      <alignment horizontal="center" vertical="center"/>
    </xf>
    <xf numFmtId="0" fontId="45" fillId="34" borderId="23" xfId="0" applyFont="1" applyFill="1" applyBorder="1" applyAlignment="1">
      <alignment horizontal="center" vertical="center"/>
    </xf>
    <xf numFmtId="0" fontId="45" fillId="34" borderId="40" xfId="0" applyFont="1" applyFill="1" applyBorder="1" applyAlignment="1">
      <alignment horizontal="center" vertical="center"/>
    </xf>
    <xf numFmtId="0" fontId="43" fillId="0" borderId="9" xfId="32" applyFont="1" applyBorder="1" applyAlignment="1" applyProtection="1">
      <alignment horizontal="justify" vertical="center" wrapText="1"/>
      <protection locked="0"/>
    </xf>
    <xf numFmtId="0" fontId="43" fillId="0" borderId="22" xfId="32" applyFont="1" applyBorder="1" applyAlignment="1" applyProtection="1">
      <alignment horizontal="justify" vertical="center"/>
      <protection locked="0"/>
    </xf>
    <xf numFmtId="0" fontId="43" fillId="0" borderId="24" xfId="32" applyFont="1" applyBorder="1" applyAlignment="1" applyProtection="1">
      <alignment horizontal="justify" vertical="center"/>
      <protection locked="0"/>
    </xf>
    <xf numFmtId="0" fontId="3" fillId="24" borderId="9" xfId="0" applyFont="1" applyFill="1" applyBorder="1" applyAlignment="1" applyProtection="1">
      <alignment horizontal="center" vertical="center"/>
      <protection locked="0"/>
    </xf>
    <xf numFmtId="0" fontId="3" fillId="24" borderId="22" xfId="0" applyFont="1" applyFill="1" applyBorder="1" applyAlignment="1" applyProtection="1">
      <alignment horizontal="center" vertical="center"/>
      <protection locked="0"/>
    </xf>
    <xf numFmtId="0" fontId="3" fillId="24" borderId="24" xfId="0" applyFont="1" applyFill="1" applyBorder="1" applyAlignment="1" applyProtection="1">
      <alignment horizontal="center" vertical="center"/>
      <protection locked="0"/>
    </xf>
    <xf numFmtId="9" fontId="44" fillId="24" borderId="9" xfId="0" applyNumberFormat="1" applyFont="1" applyFill="1" applyBorder="1" applyAlignment="1" applyProtection="1">
      <alignment horizontal="center" vertical="center"/>
      <protection locked="0"/>
    </xf>
    <xf numFmtId="9" fontId="44" fillId="24" borderId="22" xfId="0" applyNumberFormat="1" applyFont="1" applyFill="1" applyBorder="1" applyAlignment="1" applyProtection="1">
      <alignment horizontal="center" vertical="center"/>
      <protection locked="0"/>
    </xf>
    <xf numFmtId="0" fontId="43" fillId="0" borderId="22" xfId="0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5" fillId="0" borderId="25" xfId="0" applyFont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center" vertical="center"/>
      <protection locked="0"/>
    </xf>
    <xf numFmtId="0" fontId="45" fillId="0" borderId="26" xfId="0" applyFont="1" applyBorder="1" applyAlignment="1" applyProtection="1">
      <alignment horizontal="center" vertical="center"/>
      <protection locked="0"/>
    </xf>
    <xf numFmtId="0" fontId="43" fillId="24" borderId="9" xfId="32" applyFont="1" applyFill="1" applyBorder="1" applyAlignment="1">
      <alignment horizontal="center" vertical="center" wrapText="1"/>
    </xf>
    <xf numFmtId="0" fontId="43" fillId="24" borderId="22" xfId="32" applyFont="1" applyFill="1" applyBorder="1" applyAlignment="1">
      <alignment horizontal="center" vertical="center" wrapText="1"/>
    </xf>
    <xf numFmtId="0" fontId="43" fillId="24" borderId="24" xfId="32" applyFont="1" applyFill="1" applyBorder="1" applyAlignment="1">
      <alignment horizontal="center" vertical="center" wrapText="1"/>
    </xf>
    <xf numFmtId="0" fontId="44" fillId="26" borderId="22" xfId="0" applyFont="1" applyFill="1" applyBorder="1" applyAlignment="1">
      <alignment horizontal="center" vertical="center" wrapText="1"/>
    </xf>
    <xf numFmtId="0" fontId="44" fillId="27" borderId="9" xfId="0" applyFont="1" applyFill="1" applyBorder="1" applyAlignment="1">
      <alignment horizontal="center" vertical="center" wrapText="1"/>
    </xf>
    <xf numFmtId="0" fontId="44" fillId="27" borderId="24" xfId="0" applyFont="1" applyFill="1" applyBorder="1" applyAlignment="1">
      <alignment horizontal="center" vertical="center" wrapText="1"/>
    </xf>
    <xf numFmtId="0" fontId="3" fillId="0" borderId="12" xfId="32" applyFont="1" applyBorder="1" applyAlignment="1" applyProtection="1">
      <alignment horizontal="center" vertical="center"/>
      <protection locked="0"/>
    </xf>
    <xf numFmtId="0" fontId="3" fillId="0" borderId="11" xfId="32" applyFont="1" applyBorder="1" applyAlignment="1" applyProtection="1">
      <alignment horizontal="center" vertical="center"/>
      <protection locked="0"/>
    </xf>
    <xf numFmtId="0" fontId="3" fillId="0" borderId="13" xfId="32" applyFont="1" applyBorder="1" applyAlignment="1" applyProtection="1">
      <alignment horizontal="center" vertical="center"/>
      <protection locked="0"/>
    </xf>
    <xf numFmtId="0" fontId="44" fillId="24" borderId="9" xfId="32" applyFont="1" applyFill="1" applyBorder="1" applyAlignment="1" applyProtection="1">
      <alignment horizontal="center" vertical="center"/>
      <protection locked="0"/>
    </xf>
    <xf numFmtId="0" fontId="44" fillId="24" borderId="22" xfId="32" applyFont="1" applyFill="1" applyBorder="1" applyAlignment="1" applyProtection="1">
      <alignment horizontal="center" vertical="center"/>
      <protection locked="0"/>
    </xf>
    <xf numFmtId="0" fontId="44" fillId="24" borderId="24" xfId="32" applyFont="1" applyFill="1" applyBorder="1" applyAlignment="1" applyProtection="1">
      <alignment horizontal="center" vertical="center"/>
      <protection locked="0"/>
    </xf>
    <xf numFmtId="0" fontId="45" fillId="24" borderId="9" xfId="32" applyFont="1" applyFill="1" applyBorder="1" applyAlignment="1" applyProtection="1">
      <alignment horizontal="center" vertical="center"/>
      <protection locked="0"/>
    </xf>
    <xf numFmtId="0" fontId="45" fillId="24" borderId="22" xfId="32" applyFont="1" applyFill="1" applyBorder="1" applyAlignment="1" applyProtection="1">
      <alignment horizontal="center" vertical="center"/>
      <protection locked="0"/>
    </xf>
    <xf numFmtId="0" fontId="45" fillId="24" borderId="24" xfId="32" applyFont="1" applyFill="1" applyBorder="1" applyAlignment="1" applyProtection="1">
      <alignment horizontal="center" vertical="center"/>
      <protection locked="0"/>
    </xf>
    <xf numFmtId="0" fontId="45" fillId="24" borderId="9" xfId="32" applyFont="1" applyFill="1" applyBorder="1" applyAlignment="1">
      <alignment horizontal="center" vertical="center"/>
    </xf>
    <xf numFmtId="0" fontId="45" fillId="24" borderId="22" xfId="32" applyFont="1" applyFill="1" applyBorder="1" applyAlignment="1">
      <alignment horizontal="center" vertical="center"/>
    </xf>
    <xf numFmtId="0" fontId="45" fillId="24" borderId="24" xfId="32" applyFont="1" applyFill="1" applyBorder="1" applyAlignment="1">
      <alignment horizontal="center" vertical="center"/>
    </xf>
    <xf numFmtId="0" fontId="45" fillId="24" borderId="12" xfId="32" applyFont="1" applyFill="1" applyBorder="1" applyAlignment="1" applyProtection="1">
      <alignment horizontal="center" vertical="center"/>
      <protection locked="0"/>
    </xf>
    <xf numFmtId="0" fontId="45" fillId="24" borderId="11" xfId="32" applyFont="1" applyFill="1" applyBorder="1" applyAlignment="1" applyProtection="1">
      <alignment horizontal="center" vertical="center"/>
      <protection locked="0"/>
    </xf>
    <xf numFmtId="0" fontId="45" fillId="24" borderId="13" xfId="32" applyFont="1" applyFill="1" applyBorder="1" applyAlignment="1" applyProtection="1">
      <alignment horizontal="center" vertical="center"/>
      <protection locked="0"/>
    </xf>
    <xf numFmtId="0" fontId="43" fillId="0" borderId="9" xfId="32" applyFont="1" applyBorder="1" applyAlignment="1" applyProtection="1">
      <alignment horizontal="center" vertical="center"/>
      <protection locked="0"/>
    </xf>
    <xf numFmtId="0" fontId="43" fillId="0" borderId="22" xfId="32" applyFont="1" applyBorder="1" applyAlignment="1" applyProtection="1">
      <alignment horizontal="center" vertical="center"/>
      <protection locked="0"/>
    </xf>
    <xf numFmtId="0" fontId="43" fillId="0" borderId="24" xfId="32" applyFont="1" applyBorder="1" applyAlignment="1" applyProtection="1">
      <alignment horizontal="center" vertical="center"/>
      <protection locked="0"/>
    </xf>
    <xf numFmtId="0" fontId="43" fillId="0" borderId="9" xfId="0" applyFont="1" applyBorder="1" applyAlignment="1" applyProtection="1">
      <alignment horizontal="center" vertical="center"/>
      <protection locked="0"/>
    </xf>
    <xf numFmtId="0" fontId="43" fillId="0" borderId="22" xfId="0" applyFont="1" applyBorder="1" applyAlignment="1" applyProtection="1">
      <alignment horizontal="center" vertical="center"/>
      <protection locked="0"/>
    </xf>
    <xf numFmtId="0" fontId="43" fillId="0" borderId="24" xfId="0" applyFont="1" applyBorder="1" applyAlignment="1" applyProtection="1">
      <alignment horizontal="center" vertical="center"/>
      <protection locked="0"/>
    </xf>
    <xf numFmtId="0" fontId="43" fillId="0" borderId="9" xfId="0" applyFont="1" applyBorder="1" applyAlignment="1" applyProtection="1">
      <alignment horizontal="center" vertical="center" wrapText="1"/>
      <protection locked="0"/>
    </xf>
    <xf numFmtId="0" fontId="43" fillId="0" borderId="22" xfId="0" applyFont="1" applyBorder="1" applyAlignment="1" applyProtection="1">
      <alignment horizontal="center" vertical="center" wrapText="1"/>
      <protection locked="0"/>
    </xf>
    <xf numFmtId="0" fontId="43" fillId="0" borderId="24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43" fillId="24" borderId="9" xfId="32" applyFont="1" applyFill="1" applyBorder="1" applyAlignment="1" applyProtection="1">
      <alignment horizontal="center" vertical="center" wrapText="1"/>
      <protection locked="0"/>
    </xf>
    <xf numFmtId="0" fontId="43" fillId="24" borderId="22" xfId="32" applyFont="1" applyFill="1" applyBorder="1" applyAlignment="1" applyProtection="1">
      <alignment horizontal="center" vertical="center"/>
      <protection locked="0"/>
    </xf>
    <xf numFmtId="0" fontId="43" fillId="24" borderId="24" xfId="32" applyFont="1" applyFill="1" applyBorder="1" applyAlignment="1" applyProtection="1">
      <alignment horizontal="center" vertical="center"/>
      <protection locked="0"/>
    </xf>
    <xf numFmtId="0" fontId="1" fillId="24" borderId="25" xfId="32" applyFill="1" applyBorder="1" applyAlignment="1" applyProtection="1">
      <alignment horizontal="center" vertical="center"/>
      <protection locked="0"/>
    </xf>
    <xf numFmtId="0" fontId="1" fillId="24" borderId="0" xfId="32" applyFill="1" applyAlignment="1" applyProtection="1">
      <alignment horizontal="center" vertical="center"/>
      <protection locked="0"/>
    </xf>
    <xf numFmtId="0" fontId="1" fillId="24" borderId="26" xfId="32" applyFill="1" applyBorder="1" applyAlignment="1" applyProtection="1">
      <alignment horizontal="center" vertical="center"/>
      <protection locked="0"/>
    </xf>
    <xf numFmtId="0" fontId="28" fillId="0" borderId="36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2" fillId="0" borderId="39" xfId="0" applyFont="1" applyBorder="1" applyAlignment="1">
      <alignment vertical="center"/>
    </xf>
    <xf numFmtId="0" fontId="42" fillId="0" borderId="20" xfId="0" applyFont="1" applyBorder="1" applyAlignment="1">
      <alignment vertical="center"/>
    </xf>
    <xf numFmtId="0" fontId="42" fillId="0" borderId="19" xfId="0" applyFont="1" applyBorder="1" applyAlignment="1">
      <alignment vertical="center"/>
    </xf>
    <xf numFmtId="0" fontId="41" fillId="0" borderId="16" xfId="0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41" fillId="0" borderId="40" xfId="0" applyFont="1" applyBorder="1" applyAlignment="1">
      <alignment horizontal="center" vertical="center"/>
    </xf>
    <xf numFmtId="0" fontId="42" fillId="0" borderId="35" xfId="0" applyFont="1" applyBorder="1" applyAlignment="1">
      <alignment vertical="center"/>
    </xf>
    <xf numFmtId="0" fontId="42" fillId="0" borderId="23" xfId="0" applyFont="1" applyBorder="1" applyAlignment="1">
      <alignment vertical="center"/>
    </xf>
    <xf numFmtId="0" fontId="42" fillId="0" borderId="40" xfId="0" applyFont="1" applyBorder="1" applyAlignment="1">
      <alignment vertical="center"/>
    </xf>
    <xf numFmtId="0" fontId="41" fillId="0" borderId="14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42" fillId="0" borderId="30" xfId="0" applyFont="1" applyBorder="1" applyAlignment="1">
      <alignment vertical="center"/>
    </xf>
    <xf numFmtId="0" fontId="42" fillId="0" borderId="17" xfId="0" applyFont="1" applyBorder="1" applyAlignment="1">
      <alignment vertical="center"/>
    </xf>
    <xf numFmtId="0" fontId="42" fillId="0" borderId="18" xfId="0" applyFont="1" applyBorder="1" applyAlignment="1">
      <alignment vertical="center"/>
    </xf>
    <xf numFmtId="0" fontId="61" fillId="34" borderId="12" xfId="0" applyFont="1" applyFill="1" applyBorder="1" applyAlignment="1">
      <alignment horizontal="center" vertical="center" wrapText="1"/>
    </xf>
    <xf numFmtId="0" fontId="61" fillId="34" borderId="11" xfId="0" applyFont="1" applyFill="1" applyBorder="1" applyAlignment="1">
      <alignment horizontal="center" vertical="center" wrapText="1"/>
    </xf>
    <xf numFmtId="0" fontId="61" fillId="34" borderId="13" xfId="0" applyFont="1" applyFill="1" applyBorder="1" applyAlignment="1">
      <alignment horizontal="center" vertical="center" wrapText="1"/>
    </xf>
    <xf numFmtId="0" fontId="61" fillId="34" borderId="27" xfId="0" applyFont="1" applyFill="1" applyBorder="1" applyAlignment="1">
      <alignment horizontal="center" vertical="center" wrapText="1"/>
    </xf>
    <xf numFmtId="0" fontId="61" fillId="34" borderId="28" xfId="0" applyFont="1" applyFill="1" applyBorder="1" applyAlignment="1">
      <alignment horizontal="center" vertical="center" wrapText="1"/>
    </xf>
    <xf numFmtId="0" fontId="61" fillId="34" borderId="29" xfId="0" applyFont="1" applyFill="1" applyBorder="1" applyAlignment="1">
      <alignment horizontal="center" vertical="center" wrapText="1"/>
    </xf>
    <xf numFmtId="0" fontId="3" fillId="24" borderId="0" xfId="0" applyFont="1" applyFill="1" applyAlignment="1" applyProtection="1">
      <alignment horizontal="center" vertical="center" wrapText="1"/>
      <protection locked="0"/>
    </xf>
    <xf numFmtId="0" fontId="44" fillId="0" borderId="9" xfId="32" applyFont="1" applyBorder="1" applyAlignment="1" applyProtection="1">
      <alignment horizontal="center" vertical="center"/>
      <protection locked="0"/>
    </xf>
    <xf numFmtId="0" fontId="44" fillId="0" borderId="22" xfId="32" applyFont="1" applyBorder="1" applyAlignment="1" applyProtection="1">
      <alignment horizontal="center" vertical="center"/>
      <protection locked="0"/>
    </xf>
    <xf numFmtId="0" fontId="44" fillId="0" borderId="24" xfId="32" applyFont="1" applyBorder="1" applyAlignment="1" applyProtection="1">
      <alignment horizontal="center" vertical="center"/>
      <protection locked="0"/>
    </xf>
    <xf numFmtId="0" fontId="45" fillId="34" borderId="9" xfId="32" applyFont="1" applyFill="1" applyBorder="1" applyAlignment="1">
      <alignment horizontal="center" vertical="center"/>
    </xf>
    <xf numFmtId="0" fontId="45" fillId="34" borderId="22" xfId="32" applyFont="1" applyFill="1" applyBorder="1" applyAlignment="1">
      <alignment horizontal="center" vertical="center"/>
    </xf>
    <xf numFmtId="0" fontId="44" fillId="24" borderId="21" xfId="0" applyFont="1" applyFill="1" applyBorder="1" applyAlignment="1">
      <alignment horizontal="center"/>
    </xf>
    <xf numFmtId="0" fontId="44" fillId="24" borderId="70" xfId="0" applyFont="1" applyFill="1" applyBorder="1" applyAlignment="1">
      <alignment horizontal="center"/>
    </xf>
    <xf numFmtId="0" fontId="44" fillId="24" borderId="39" xfId="0" applyFont="1" applyFill="1" applyBorder="1" applyAlignment="1">
      <alignment horizontal="center"/>
    </xf>
    <xf numFmtId="1" fontId="44" fillId="24" borderId="33" xfId="32" applyNumberFormat="1" applyFont="1" applyFill="1" applyBorder="1" applyAlignment="1">
      <alignment horizontal="center" vertical="center"/>
    </xf>
    <xf numFmtId="1" fontId="44" fillId="24" borderId="34" xfId="32" applyNumberFormat="1" applyFont="1" applyFill="1" applyBorder="1" applyAlignment="1">
      <alignment horizontal="center" vertical="center"/>
    </xf>
    <xf numFmtId="1" fontId="44" fillId="24" borderId="35" xfId="32" applyNumberFormat="1" applyFont="1" applyFill="1" applyBorder="1" applyAlignment="1">
      <alignment horizontal="center" vertical="center"/>
    </xf>
    <xf numFmtId="9" fontId="44" fillId="29" borderId="71" xfId="34" applyFont="1" applyFill="1" applyBorder="1" applyAlignment="1" applyProtection="1">
      <alignment horizontal="center" vertical="center"/>
    </xf>
    <xf numFmtId="9" fontId="44" fillId="29" borderId="22" xfId="34" applyFont="1" applyFill="1" applyBorder="1" applyAlignment="1" applyProtection="1">
      <alignment horizontal="center" vertical="center"/>
    </xf>
    <xf numFmtId="9" fontId="44" fillId="29" borderId="72" xfId="34" applyFont="1" applyFill="1" applyBorder="1" applyAlignment="1" applyProtection="1">
      <alignment horizontal="center" vertical="center"/>
    </xf>
    <xf numFmtId="4" fontId="37" fillId="0" borderId="67" xfId="32" applyNumberFormat="1" applyFont="1" applyBorder="1" applyAlignment="1" applyProtection="1">
      <alignment horizontal="left" vertical="center" wrapText="1"/>
      <protection locked="0"/>
    </xf>
    <xf numFmtId="4" fontId="37" fillId="0" borderId="68" xfId="32" applyNumberFormat="1" applyFont="1" applyBorder="1" applyAlignment="1" applyProtection="1">
      <alignment horizontal="left" vertical="center" wrapText="1"/>
      <protection locked="0"/>
    </xf>
    <xf numFmtId="4" fontId="37" fillId="0" borderId="69" xfId="32" applyNumberFormat="1" applyFont="1" applyBorder="1" applyAlignment="1" applyProtection="1">
      <alignment horizontal="left" vertical="center" wrapText="1"/>
      <protection locked="0"/>
    </xf>
    <xf numFmtId="4" fontId="37" fillId="0" borderId="63" xfId="32" applyNumberFormat="1" applyFont="1" applyBorder="1" applyAlignment="1" applyProtection="1">
      <alignment horizontal="left" vertical="center" wrapText="1"/>
      <protection locked="0"/>
    </xf>
    <xf numFmtId="4" fontId="37" fillId="0" borderId="64" xfId="32" applyNumberFormat="1" applyFont="1" applyBorder="1" applyAlignment="1" applyProtection="1">
      <alignment horizontal="left" vertical="center" wrapText="1"/>
      <protection locked="0"/>
    </xf>
    <xf numFmtId="4" fontId="37" fillId="0" borderId="65" xfId="32" applyNumberFormat="1" applyFont="1" applyBorder="1" applyAlignment="1" applyProtection="1">
      <alignment horizontal="left" vertical="center" wrapText="1"/>
      <protection locked="0"/>
    </xf>
    <xf numFmtId="0" fontId="56" fillId="0" borderId="10" xfId="32" applyFont="1" applyBorder="1" applyAlignment="1">
      <alignment horizontal="left" vertical="center" wrapText="1"/>
    </xf>
    <xf numFmtId="4" fontId="37" fillId="0" borderId="60" xfId="32" applyNumberFormat="1" applyFont="1" applyBorder="1" applyAlignment="1" applyProtection="1">
      <alignment horizontal="left" vertical="center" wrapText="1"/>
      <protection locked="0"/>
    </xf>
    <xf numFmtId="4" fontId="37" fillId="0" borderId="61" xfId="32" applyNumberFormat="1" applyFont="1" applyBorder="1" applyAlignment="1" applyProtection="1">
      <alignment horizontal="left" vertical="center" wrapText="1"/>
      <protection locked="0"/>
    </xf>
    <xf numFmtId="4" fontId="37" fillId="0" borderId="62" xfId="32" applyNumberFormat="1" applyFont="1" applyBorder="1" applyAlignment="1" applyProtection="1">
      <alignment horizontal="left" vertical="center" wrapText="1"/>
      <protection locked="0"/>
    </xf>
    <xf numFmtId="0" fontId="44" fillId="31" borderId="46" xfId="32" applyFont="1" applyFill="1" applyBorder="1" applyAlignment="1" applyProtection="1">
      <alignment horizontal="center" vertical="center" wrapText="1"/>
      <protection locked="0"/>
    </xf>
    <xf numFmtId="0" fontId="44" fillId="31" borderId="45" xfId="32" applyFont="1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>
      <alignment horizontal="center" vertical="center"/>
    </xf>
    <xf numFmtId="0" fontId="50" fillId="0" borderId="33" xfId="0" applyFont="1" applyBorder="1" applyAlignment="1">
      <alignment horizontal="center" vertical="center"/>
    </xf>
    <xf numFmtId="0" fontId="50" fillId="0" borderId="34" xfId="0" applyFont="1" applyBorder="1" applyAlignment="1">
      <alignment horizontal="center" vertical="center"/>
    </xf>
    <xf numFmtId="0" fontId="50" fillId="0" borderId="35" xfId="0" applyFont="1" applyBorder="1" applyAlignment="1">
      <alignment horizontal="center" vertical="center"/>
    </xf>
    <xf numFmtId="0" fontId="43" fillId="0" borderId="23" xfId="0" applyFont="1" applyBorder="1" applyAlignment="1">
      <alignment horizontal="left" vertical="center"/>
    </xf>
    <xf numFmtId="0" fontId="51" fillId="34" borderId="10" xfId="0" applyFont="1" applyFill="1" applyBorder="1" applyAlignment="1">
      <alignment horizontal="center" vertical="center" wrapText="1"/>
    </xf>
    <xf numFmtId="0" fontId="23" fillId="28" borderId="0" xfId="0" applyFont="1" applyFill="1" applyAlignment="1">
      <alignment horizontal="center" vertical="center"/>
    </xf>
    <xf numFmtId="4" fontId="37" fillId="0" borderId="0" xfId="32" applyNumberFormat="1" applyFont="1" applyAlignment="1" applyProtection="1">
      <alignment horizontal="left" vertical="center" wrapText="1"/>
      <protection locked="0"/>
    </xf>
    <xf numFmtId="4" fontId="62" fillId="0" borderId="61" xfId="32" applyNumberFormat="1" applyFont="1" applyBorder="1" applyAlignment="1" applyProtection="1">
      <alignment horizontal="left" vertical="center" wrapText="1"/>
      <protection locked="0"/>
    </xf>
    <xf numFmtId="4" fontId="62" fillId="0" borderId="62" xfId="32" applyNumberFormat="1" applyFont="1" applyBorder="1" applyAlignment="1" applyProtection="1">
      <alignment horizontal="left" vertical="center" wrapText="1"/>
      <protection locked="0"/>
    </xf>
    <xf numFmtId="0" fontId="44" fillId="0" borderId="22" xfId="32" applyFont="1" applyBorder="1" applyAlignment="1" applyProtection="1">
      <alignment horizontal="center" vertical="center" wrapText="1"/>
      <protection locked="0"/>
    </xf>
    <xf numFmtId="0" fontId="44" fillId="0" borderId="24" xfId="32" applyFont="1" applyBorder="1" applyAlignment="1" applyProtection="1">
      <alignment horizontal="center" vertical="center" wrapText="1"/>
      <protection locked="0"/>
    </xf>
    <xf numFmtId="0" fontId="43" fillId="0" borderId="25" xfId="32" applyFont="1" applyBorder="1" applyAlignment="1" applyProtection="1">
      <alignment horizontal="justify" vertical="center" wrapText="1"/>
      <protection locked="0"/>
    </xf>
    <xf numFmtId="0" fontId="43" fillId="0" borderId="0" xfId="32" applyFont="1" applyAlignment="1" applyProtection="1">
      <alignment horizontal="justify" vertical="center" wrapText="1"/>
      <protection locked="0"/>
    </xf>
    <xf numFmtId="0" fontId="43" fillId="0" borderId="26" xfId="32" applyFont="1" applyBorder="1" applyAlignment="1" applyProtection="1">
      <alignment horizontal="justify" vertical="center" wrapText="1"/>
      <protection locked="0"/>
    </xf>
    <xf numFmtId="0" fontId="44" fillId="28" borderId="42" xfId="32" applyFont="1" applyFill="1" applyBorder="1" applyAlignment="1" applyProtection="1">
      <alignment horizontal="left" vertical="center" wrapText="1"/>
      <protection locked="0"/>
    </xf>
    <xf numFmtId="0" fontId="44" fillId="28" borderId="43" xfId="32" applyFont="1" applyFill="1" applyBorder="1" applyAlignment="1" applyProtection="1">
      <alignment horizontal="left" vertical="center" wrapText="1"/>
      <protection locked="0"/>
    </xf>
    <xf numFmtId="0" fontId="44" fillId="28" borderId="44" xfId="32" applyFont="1" applyFill="1" applyBorder="1" applyAlignment="1" applyProtection="1">
      <alignment horizontal="left" vertical="center" wrapText="1"/>
      <protection locked="0"/>
    </xf>
    <xf numFmtId="0" fontId="64" fillId="0" borderId="0" xfId="32" applyFont="1" applyAlignment="1" applyProtection="1">
      <alignment horizontal="justify" vertical="center" wrapText="1"/>
      <protection locked="0"/>
    </xf>
    <xf numFmtId="0" fontId="64" fillId="0" borderId="26" xfId="32" applyFont="1" applyBorder="1" applyAlignment="1" applyProtection="1">
      <alignment horizontal="justify" vertical="center" wrapText="1"/>
      <protection locked="0"/>
    </xf>
    <xf numFmtId="0" fontId="44" fillId="0" borderId="0" xfId="32" applyFont="1" applyAlignment="1" applyProtection="1">
      <alignment horizontal="justify" vertical="center" wrapText="1"/>
      <protection locked="0"/>
    </xf>
    <xf numFmtId="0" fontId="44" fillId="0" borderId="26" xfId="32" applyFont="1" applyBorder="1" applyAlignment="1" applyProtection="1">
      <alignment horizontal="justify" vertical="center" wrapText="1"/>
      <protection locked="0"/>
    </xf>
    <xf numFmtId="0" fontId="43" fillId="0" borderId="27" xfId="32" applyFont="1" applyBorder="1" applyAlignment="1" applyProtection="1">
      <alignment horizontal="justify" vertical="center" wrapText="1"/>
      <protection locked="0"/>
    </xf>
    <xf numFmtId="0" fontId="43" fillId="0" borderId="28" xfId="32" applyFont="1" applyBorder="1" applyAlignment="1" applyProtection="1">
      <alignment horizontal="justify" vertical="center" wrapText="1"/>
      <protection locked="0"/>
    </xf>
    <xf numFmtId="0" fontId="43" fillId="0" borderId="29" xfId="32" applyFont="1" applyBorder="1" applyAlignment="1" applyProtection="1">
      <alignment horizontal="justify" vertical="center" wrapText="1"/>
      <protection locked="0"/>
    </xf>
    <xf numFmtId="0" fontId="44" fillId="28" borderId="12" xfId="32" applyFont="1" applyFill="1" applyBorder="1" applyAlignment="1" applyProtection="1">
      <alignment horizontal="left" vertical="center" wrapText="1"/>
      <protection locked="0"/>
    </xf>
    <xf numFmtId="0" fontId="44" fillId="28" borderId="11" xfId="32" applyFont="1" applyFill="1" applyBorder="1" applyAlignment="1" applyProtection="1">
      <alignment horizontal="left" vertical="center" wrapText="1"/>
      <protection locked="0"/>
    </xf>
    <xf numFmtId="0" fontId="44" fillId="28" borderId="13" xfId="32" applyFont="1" applyFill="1" applyBorder="1" applyAlignment="1" applyProtection="1">
      <alignment horizontal="left" vertical="center" wrapText="1"/>
      <protection locked="0"/>
    </xf>
    <xf numFmtId="0" fontId="45" fillId="34" borderId="31" xfId="0" applyFont="1" applyFill="1" applyBorder="1" applyAlignment="1">
      <alignment horizontal="left" vertical="center" wrapText="1"/>
    </xf>
    <xf numFmtId="0" fontId="45" fillId="34" borderId="41" xfId="0" applyFont="1" applyFill="1" applyBorder="1" applyAlignment="1">
      <alignment horizontal="left" vertical="center" wrapText="1"/>
    </xf>
    <xf numFmtId="0" fontId="45" fillId="34" borderId="32" xfId="0" applyFont="1" applyFill="1" applyBorder="1" applyAlignment="1">
      <alignment horizontal="left" vertical="center" wrapText="1"/>
    </xf>
    <xf numFmtId="0" fontId="58" fillId="24" borderId="12" xfId="0" applyFont="1" applyFill="1" applyBorder="1" applyAlignment="1">
      <alignment horizontal="center" vertical="center"/>
    </xf>
    <xf numFmtId="0" fontId="58" fillId="24" borderId="11" xfId="0" applyFont="1" applyFill="1" applyBorder="1" applyAlignment="1">
      <alignment horizontal="center" vertical="center"/>
    </xf>
    <xf numFmtId="0" fontId="58" fillId="24" borderId="13" xfId="0" applyFont="1" applyFill="1" applyBorder="1" applyAlignment="1">
      <alignment horizontal="center" vertical="center"/>
    </xf>
    <xf numFmtId="0" fontId="58" fillId="24" borderId="25" xfId="0" applyFont="1" applyFill="1" applyBorder="1" applyAlignment="1">
      <alignment horizontal="center" vertical="center"/>
    </xf>
    <xf numFmtId="0" fontId="58" fillId="24" borderId="0" xfId="0" applyFont="1" applyFill="1" applyAlignment="1">
      <alignment horizontal="center" vertical="center"/>
    </xf>
    <xf numFmtId="0" fontId="58" fillId="24" borderId="26" xfId="0" applyFont="1" applyFill="1" applyBorder="1" applyAlignment="1">
      <alignment horizontal="center" vertical="center"/>
    </xf>
    <xf numFmtId="0" fontId="58" fillId="24" borderId="27" xfId="0" applyFont="1" applyFill="1" applyBorder="1" applyAlignment="1">
      <alignment horizontal="center" vertical="center"/>
    </xf>
    <xf numFmtId="0" fontId="58" fillId="24" borderId="28" xfId="0" applyFont="1" applyFill="1" applyBorder="1" applyAlignment="1">
      <alignment horizontal="center" vertical="center"/>
    </xf>
    <xf numFmtId="0" fontId="58" fillId="24" borderId="29" xfId="0" applyFont="1" applyFill="1" applyBorder="1" applyAlignment="1">
      <alignment horizontal="center" vertical="center"/>
    </xf>
    <xf numFmtId="0" fontId="45" fillId="34" borderId="12" xfId="32" applyFont="1" applyFill="1" applyBorder="1" applyAlignment="1">
      <alignment horizontal="left" vertical="center" wrapText="1"/>
    </xf>
    <xf numFmtId="0" fontId="45" fillId="34" borderId="25" xfId="32" applyFont="1" applyFill="1" applyBorder="1" applyAlignment="1">
      <alignment horizontal="left" vertical="center" wrapText="1"/>
    </xf>
    <xf numFmtId="0" fontId="45" fillId="34" borderId="27" xfId="32" applyFont="1" applyFill="1" applyBorder="1" applyAlignment="1">
      <alignment horizontal="left" vertical="center" wrapText="1"/>
    </xf>
    <xf numFmtId="0" fontId="57" fillId="24" borderId="21" xfId="0" applyFont="1" applyFill="1" applyBorder="1" applyAlignment="1">
      <alignment horizontal="center"/>
    </xf>
    <xf numFmtId="0" fontId="57" fillId="24" borderId="70" xfId="0" applyFont="1" applyFill="1" applyBorder="1" applyAlignment="1">
      <alignment horizontal="center"/>
    </xf>
    <xf numFmtId="0" fontId="57" fillId="24" borderId="39" xfId="0" applyFont="1" applyFill="1" applyBorder="1" applyAlignment="1">
      <alignment horizontal="center"/>
    </xf>
    <xf numFmtId="165" fontId="44" fillId="24" borderId="33" xfId="32" applyNumberFormat="1" applyFont="1" applyFill="1" applyBorder="1" applyAlignment="1">
      <alignment horizontal="center" vertical="center"/>
    </xf>
    <xf numFmtId="165" fontId="44" fillId="24" borderId="34" xfId="32" applyNumberFormat="1" applyFont="1" applyFill="1" applyBorder="1" applyAlignment="1">
      <alignment horizontal="center" vertical="center"/>
    </xf>
    <xf numFmtId="165" fontId="44" fillId="24" borderId="35" xfId="32" applyNumberFormat="1" applyFont="1" applyFill="1" applyBorder="1" applyAlignment="1">
      <alignment horizontal="center" vertical="center"/>
    </xf>
    <xf numFmtId="0" fontId="44" fillId="24" borderId="33" xfId="32" applyFont="1" applyFill="1" applyBorder="1" applyAlignment="1">
      <alignment horizontal="center" vertical="center"/>
    </xf>
    <xf numFmtId="0" fontId="44" fillId="24" borderId="34" xfId="32" applyFont="1" applyFill="1" applyBorder="1" applyAlignment="1">
      <alignment horizontal="center" vertical="center"/>
    </xf>
    <xf numFmtId="0" fontId="44" fillId="24" borderId="35" xfId="32" applyFont="1" applyFill="1" applyBorder="1" applyAlignment="1">
      <alignment horizontal="center" vertical="center"/>
    </xf>
    <xf numFmtId="9" fontId="44" fillId="29" borderId="58" xfId="34" applyFont="1" applyFill="1" applyBorder="1" applyAlignment="1" applyProtection="1">
      <alignment horizontal="center" vertical="center"/>
    </xf>
    <xf numFmtId="9" fontId="44" fillId="29" borderId="73" xfId="34" applyFont="1" applyFill="1" applyBorder="1" applyAlignment="1" applyProtection="1">
      <alignment horizontal="center" vertical="center"/>
    </xf>
    <xf numFmtId="9" fontId="44" fillId="29" borderId="30" xfId="34" applyFont="1" applyFill="1" applyBorder="1" applyAlignment="1" applyProtection="1">
      <alignment horizontal="center" vertical="center"/>
    </xf>
    <xf numFmtId="0" fontId="43" fillId="24" borderId="23" xfId="0" applyFont="1" applyFill="1" applyBorder="1" applyAlignment="1" applyProtection="1">
      <alignment horizontal="center" vertical="center" wrapText="1"/>
      <protection locked="0"/>
    </xf>
    <xf numFmtId="0" fontId="43" fillId="24" borderId="40" xfId="0" applyFont="1" applyFill="1" applyBorder="1" applyAlignment="1" applyProtection="1">
      <alignment horizontal="center" vertical="center" wrapText="1"/>
      <protection locked="0"/>
    </xf>
    <xf numFmtId="0" fontId="43" fillId="24" borderId="46" xfId="32" applyFont="1" applyFill="1" applyBorder="1" applyAlignment="1">
      <alignment horizontal="center" vertical="center" wrapText="1"/>
    </xf>
    <xf numFmtId="0" fontId="43" fillId="24" borderId="45" xfId="32" applyFont="1" applyFill="1" applyBorder="1" applyAlignment="1">
      <alignment horizontal="center" vertical="center" wrapText="1"/>
    </xf>
    <xf numFmtId="0" fontId="43" fillId="24" borderId="47" xfId="32" applyFont="1" applyFill="1" applyBorder="1" applyAlignment="1">
      <alignment horizontal="center" vertical="center" wrapText="1"/>
    </xf>
    <xf numFmtId="0" fontId="44" fillId="24" borderId="22" xfId="32" applyFont="1" applyFill="1" applyBorder="1" applyAlignment="1">
      <alignment horizontal="center" vertical="center" wrapText="1"/>
    </xf>
    <xf numFmtId="0" fontId="44" fillId="24" borderId="24" xfId="32" applyFont="1" applyFill="1" applyBorder="1" applyAlignment="1">
      <alignment horizontal="center" vertical="center" wrapText="1"/>
    </xf>
    <xf numFmtId="0" fontId="45" fillId="0" borderId="12" xfId="32" applyFont="1" applyBorder="1" applyAlignment="1" applyProtection="1">
      <alignment horizontal="center" vertical="center"/>
      <protection locked="0"/>
    </xf>
    <xf numFmtId="0" fontId="45" fillId="0" borderId="11" xfId="32" applyFont="1" applyBorder="1" applyAlignment="1" applyProtection="1">
      <alignment horizontal="center" vertical="center"/>
      <protection locked="0"/>
    </xf>
    <xf numFmtId="0" fontId="45" fillId="0" borderId="13" xfId="32" applyFont="1" applyBorder="1" applyAlignment="1" applyProtection="1">
      <alignment horizontal="center" vertical="center"/>
      <protection locked="0"/>
    </xf>
    <xf numFmtId="0" fontId="3" fillId="24" borderId="9" xfId="32" applyFont="1" applyFill="1" applyBorder="1" applyAlignment="1" applyProtection="1">
      <alignment horizontal="center" vertical="center"/>
      <protection locked="0"/>
    </xf>
    <xf numFmtId="0" fontId="3" fillId="24" borderId="22" xfId="32" applyFont="1" applyFill="1" applyBorder="1" applyAlignment="1" applyProtection="1">
      <alignment horizontal="center" vertical="center"/>
      <protection locked="0"/>
    </xf>
    <xf numFmtId="0" fontId="3" fillId="24" borderId="24" xfId="32" applyFont="1" applyFill="1" applyBorder="1" applyAlignment="1" applyProtection="1">
      <alignment horizontal="center" vertical="center"/>
      <protection locked="0"/>
    </xf>
    <xf numFmtId="0" fontId="45" fillId="24" borderId="9" xfId="0" applyFont="1" applyFill="1" applyBorder="1" applyAlignment="1" applyProtection="1">
      <alignment horizontal="center" vertical="center"/>
      <protection locked="0"/>
    </xf>
    <xf numFmtId="0" fontId="45" fillId="24" borderId="22" xfId="0" applyFont="1" applyFill="1" applyBorder="1" applyAlignment="1" applyProtection="1">
      <alignment horizontal="center" vertical="center"/>
      <protection locked="0"/>
    </xf>
    <xf numFmtId="0" fontId="45" fillId="24" borderId="24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43" fillId="24" borderId="25" xfId="32" applyFont="1" applyFill="1" applyBorder="1" applyAlignment="1" applyProtection="1">
      <alignment horizontal="center" vertical="center"/>
      <protection locked="0"/>
    </xf>
    <xf numFmtId="0" fontId="43" fillId="24" borderId="0" xfId="32" applyFont="1" applyFill="1" applyAlignment="1" applyProtection="1">
      <alignment horizontal="center" vertical="center"/>
      <protection locked="0"/>
    </xf>
    <xf numFmtId="0" fontId="43" fillId="24" borderId="26" xfId="32" applyFont="1" applyFill="1" applyBorder="1" applyAlignment="1" applyProtection="1">
      <alignment horizontal="center" vertical="center"/>
      <protection locked="0"/>
    </xf>
    <xf numFmtId="0" fontId="5" fillId="34" borderId="12" xfId="0" applyFont="1" applyFill="1" applyBorder="1" applyAlignment="1">
      <alignment horizontal="center" vertical="center" wrapText="1"/>
    </xf>
    <xf numFmtId="0" fontId="5" fillId="34" borderId="11" xfId="0" applyFont="1" applyFill="1" applyBorder="1" applyAlignment="1">
      <alignment horizontal="center" vertical="center" wrapText="1"/>
    </xf>
    <xf numFmtId="0" fontId="5" fillId="34" borderId="13" xfId="0" applyFont="1" applyFill="1" applyBorder="1" applyAlignment="1">
      <alignment horizontal="center" vertical="center" wrapText="1"/>
    </xf>
    <xf numFmtId="0" fontId="5" fillId="34" borderId="27" xfId="0" applyFont="1" applyFill="1" applyBorder="1" applyAlignment="1">
      <alignment horizontal="center" vertical="center" wrapText="1"/>
    </xf>
    <xf numFmtId="0" fontId="5" fillId="34" borderId="28" xfId="0" applyFont="1" applyFill="1" applyBorder="1" applyAlignment="1">
      <alignment horizontal="center" vertical="center" wrapText="1"/>
    </xf>
    <xf numFmtId="0" fontId="5" fillId="34" borderId="29" xfId="0" applyFont="1" applyFill="1" applyBorder="1" applyAlignment="1">
      <alignment horizontal="center" vertical="center" wrapText="1"/>
    </xf>
    <xf numFmtId="9" fontId="44" fillId="24" borderId="33" xfId="34" applyFont="1" applyFill="1" applyBorder="1" applyAlignment="1" applyProtection="1">
      <alignment horizontal="center" vertical="center"/>
    </xf>
    <xf numFmtId="9" fontId="44" fillId="24" borderId="34" xfId="34" applyFont="1" applyFill="1" applyBorder="1" applyAlignment="1" applyProtection="1">
      <alignment horizontal="center" vertical="center"/>
    </xf>
    <xf numFmtId="9" fontId="44" fillId="24" borderId="35" xfId="34" applyFont="1" applyFill="1" applyBorder="1" applyAlignment="1" applyProtection="1">
      <alignment horizontal="center" vertical="center"/>
    </xf>
    <xf numFmtId="0" fontId="44" fillId="31" borderId="51" xfId="32" applyFont="1" applyFill="1" applyBorder="1" applyAlignment="1" applyProtection="1">
      <alignment horizontal="center" vertical="center" wrapText="1"/>
      <protection locked="0"/>
    </xf>
    <xf numFmtId="0" fontId="44" fillId="31" borderId="0" xfId="32" applyFont="1" applyFill="1" applyAlignment="1" applyProtection="1">
      <alignment horizontal="center" vertical="center" wrapText="1"/>
      <protection locked="0"/>
    </xf>
    <xf numFmtId="0" fontId="35" fillId="34" borderId="23" xfId="0" applyFont="1" applyFill="1" applyBorder="1" applyAlignment="1">
      <alignment horizontal="center" vertical="center" wrapText="1"/>
    </xf>
    <xf numFmtId="0" fontId="35" fillId="34" borderId="33" xfId="0" applyFont="1" applyFill="1" applyBorder="1" applyAlignment="1">
      <alignment horizontal="center" vertical="center" wrapText="1"/>
    </xf>
    <xf numFmtId="0" fontId="35" fillId="34" borderId="34" xfId="0" applyFont="1" applyFill="1" applyBorder="1" applyAlignment="1">
      <alignment horizontal="center" vertical="center" wrapText="1"/>
    </xf>
    <xf numFmtId="0" fontId="35" fillId="34" borderId="35" xfId="0" applyFont="1" applyFill="1" applyBorder="1" applyAlignment="1">
      <alignment horizontal="center" vertical="center" wrapText="1"/>
    </xf>
    <xf numFmtId="0" fontId="54" fillId="0" borderId="33" xfId="32" applyFont="1" applyBorder="1" applyAlignment="1">
      <alignment horizontal="left" vertical="center" wrapText="1"/>
    </xf>
    <xf numFmtId="0" fontId="54" fillId="0" borderId="34" xfId="32" applyFont="1" applyBorder="1" applyAlignment="1">
      <alignment horizontal="left" vertical="center" wrapText="1"/>
    </xf>
    <xf numFmtId="0" fontId="54" fillId="0" borderId="35" xfId="32" applyFont="1" applyBorder="1" applyAlignment="1">
      <alignment horizontal="left" vertical="center" wrapText="1"/>
    </xf>
    <xf numFmtId="0" fontId="21" fillId="0" borderId="43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45" fillId="34" borderId="9" xfId="0" applyFont="1" applyFill="1" applyBorder="1" applyAlignment="1">
      <alignment horizontal="left" vertical="center"/>
    </xf>
    <xf numFmtId="0" fontId="45" fillId="34" borderId="22" xfId="0" applyFont="1" applyFill="1" applyBorder="1" applyAlignment="1">
      <alignment horizontal="left" vertical="center"/>
    </xf>
    <xf numFmtId="0" fontId="45" fillId="34" borderId="24" xfId="0" applyFont="1" applyFill="1" applyBorder="1" applyAlignment="1">
      <alignment horizontal="left" vertical="center"/>
    </xf>
    <xf numFmtId="0" fontId="43" fillId="0" borderId="22" xfId="32" applyFont="1" applyBorder="1" applyAlignment="1" applyProtection="1">
      <alignment horizontal="justify" vertical="center" wrapText="1"/>
      <protection locked="0"/>
    </xf>
    <xf numFmtId="0" fontId="43" fillId="0" borderId="24" xfId="32" applyFont="1" applyBorder="1" applyAlignment="1" applyProtection="1">
      <alignment horizontal="justify" vertical="center" wrapText="1"/>
      <protection locked="0"/>
    </xf>
    <xf numFmtId="9" fontId="43" fillId="0" borderId="22" xfId="0" applyNumberFormat="1" applyFont="1" applyBorder="1" applyAlignment="1">
      <alignment horizontal="center" vertical="center"/>
    </xf>
    <xf numFmtId="9" fontId="43" fillId="0" borderId="24" xfId="0" applyNumberFormat="1" applyFont="1" applyBorder="1" applyAlignment="1">
      <alignment horizontal="center" vertical="center"/>
    </xf>
    <xf numFmtId="0" fontId="44" fillId="24" borderId="9" xfId="0" applyFont="1" applyFill="1" applyBorder="1" applyAlignment="1">
      <alignment horizontal="center" vertical="center" wrapText="1"/>
    </xf>
    <xf numFmtId="0" fontId="44" fillId="24" borderId="22" xfId="0" applyFont="1" applyFill="1" applyBorder="1" applyAlignment="1">
      <alignment horizontal="center" vertical="center" wrapText="1"/>
    </xf>
    <xf numFmtId="0" fontId="44" fillId="24" borderId="24" xfId="0" applyFont="1" applyFill="1" applyBorder="1" applyAlignment="1">
      <alignment horizontal="center" vertical="center" wrapText="1"/>
    </xf>
    <xf numFmtId="0" fontId="47" fillId="34" borderId="31" xfId="0" applyFont="1" applyFill="1" applyBorder="1" applyAlignment="1">
      <alignment horizontal="left" vertical="center" wrapText="1"/>
    </xf>
    <xf numFmtId="0" fontId="47" fillId="34" borderId="41" xfId="0" applyFont="1" applyFill="1" applyBorder="1" applyAlignment="1">
      <alignment horizontal="left" vertical="center" wrapText="1"/>
    </xf>
    <xf numFmtId="0" fontId="47" fillId="34" borderId="32" xfId="0" applyFont="1" applyFill="1" applyBorder="1" applyAlignment="1">
      <alignment horizontal="left" vertical="center" wrapText="1"/>
    </xf>
    <xf numFmtId="0" fontId="48" fillId="28" borderId="12" xfId="32" applyFont="1" applyFill="1" applyBorder="1" applyAlignment="1" applyProtection="1">
      <alignment horizontal="left" vertical="center" wrapText="1"/>
      <protection locked="0"/>
    </xf>
    <xf numFmtId="0" fontId="48" fillId="28" borderId="11" xfId="32" applyFont="1" applyFill="1" applyBorder="1" applyAlignment="1" applyProtection="1">
      <alignment horizontal="left" vertical="center" wrapText="1"/>
      <protection locked="0"/>
    </xf>
    <xf numFmtId="0" fontId="48" fillId="28" borderId="13" xfId="32" applyFont="1" applyFill="1" applyBorder="1" applyAlignment="1" applyProtection="1">
      <alignment horizontal="left" vertical="center" wrapText="1"/>
      <protection locked="0"/>
    </xf>
    <xf numFmtId="0" fontId="49" fillId="0" borderId="25" xfId="32" applyFont="1" applyBorder="1" applyAlignment="1" applyProtection="1">
      <alignment horizontal="justify" vertical="center" wrapText="1"/>
      <protection locked="0"/>
    </xf>
    <xf numFmtId="0" fontId="49" fillId="0" borderId="0" xfId="32" applyFont="1" applyAlignment="1" applyProtection="1">
      <alignment horizontal="justify" vertical="center" wrapText="1"/>
      <protection locked="0"/>
    </xf>
    <xf numFmtId="0" fontId="49" fillId="0" borderId="26" xfId="32" applyFont="1" applyBorder="1" applyAlignment="1" applyProtection="1">
      <alignment horizontal="justify" vertical="center" wrapText="1"/>
      <protection locked="0"/>
    </xf>
    <xf numFmtId="0" fontId="48" fillId="28" borderId="42" xfId="32" applyFont="1" applyFill="1" applyBorder="1" applyAlignment="1" applyProtection="1">
      <alignment horizontal="left" vertical="center" wrapText="1"/>
      <protection locked="0"/>
    </xf>
    <xf numFmtId="0" fontId="48" fillId="28" borderId="43" xfId="32" applyFont="1" applyFill="1" applyBorder="1" applyAlignment="1" applyProtection="1">
      <alignment horizontal="left" vertical="center" wrapText="1"/>
      <protection locked="0"/>
    </xf>
    <xf numFmtId="0" fontId="48" fillId="28" borderId="44" xfId="32" applyFont="1" applyFill="1" applyBorder="1" applyAlignment="1" applyProtection="1">
      <alignment horizontal="left" vertical="center" wrapText="1"/>
      <protection locked="0"/>
    </xf>
    <xf numFmtId="0" fontId="49" fillId="0" borderId="27" xfId="32" applyFont="1" applyBorder="1" applyAlignment="1" applyProtection="1">
      <alignment horizontal="justify" vertical="center" wrapText="1"/>
      <protection locked="0"/>
    </xf>
    <xf numFmtId="0" fontId="49" fillId="0" borderId="28" xfId="32" applyFont="1" applyBorder="1" applyAlignment="1" applyProtection="1">
      <alignment horizontal="justify" vertical="center" wrapText="1"/>
      <protection locked="0"/>
    </xf>
    <xf numFmtId="0" fontId="49" fillId="0" borderId="29" xfId="32" applyFont="1" applyBorder="1" applyAlignment="1" applyProtection="1">
      <alignment horizontal="justify" vertical="center" wrapText="1"/>
      <protection locked="0"/>
    </xf>
    <xf numFmtId="9" fontId="44" fillId="24" borderId="33" xfId="32" applyNumberFormat="1" applyFont="1" applyFill="1" applyBorder="1" applyAlignment="1">
      <alignment horizontal="center" vertical="center"/>
    </xf>
    <xf numFmtId="9" fontId="44" fillId="24" borderId="34" xfId="32" applyNumberFormat="1" applyFont="1" applyFill="1" applyBorder="1" applyAlignment="1">
      <alignment horizontal="center" vertical="center"/>
    </xf>
    <xf numFmtId="9" fontId="44" fillId="24" borderId="35" xfId="32" applyNumberFormat="1" applyFont="1" applyFill="1" applyBorder="1" applyAlignment="1">
      <alignment horizontal="center" vertical="center"/>
    </xf>
    <xf numFmtId="164" fontId="44" fillId="24" borderId="33" xfId="32" applyNumberFormat="1" applyFont="1" applyFill="1" applyBorder="1" applyAlignment="1">
      <alignment horizontal="center" vertical="center"/>
    </xf>
    <xf numFmtId="164" fontId="44" fillId="24" borderId="34" xfId="32" applyNumberFormat="1" applyFont="1" applyFill="1" applyBorder="1" applyAlignment="1">
      <alignment horizontal="center" vertical="center"/>
    </xf>
    <xf numFmtId="164" fontId="44" fillId="24" borderId="35" xfId="32" applyNumberFormat="1" applyFont="1" applyFill="1" applyBorder="1" applyAlignment="1">
      <alignment horizontal="center" vertical="center"/>
    </xf>
    <xf numFmtId="164" fontId="44" fillId="29" borderId="58" xfId="34" applyNumberFormat="1" applyFont="1" applyFill="1" applyBorder="1" applyAlignment="1" applyProtection="1">
      <alignment horizontal="center" vertical="center"/>
    </xf>
    <xf numFmtId="164" fontId="44" fillId="29" borderId="73" xfId="34" applyNumberFormat="1" applyFont="1" applyFill="1" applyBorder="1" applyAlignment="1" applyProtection="1">
      <alignment horizontal="center" vertical="center"/>
    </xf>
    <xf numFmtId="164" fontId="44" fillId="29" borderId="30" xfId="34" applyNumberFormat="1" applyFont="1" applyFill="1" applyBorder="1" applyAlignment="1" applyProtection="1">
      <alignment horizontal="center" vertical="center"/>
    </xf>
    <xf numFmtId="0" fontId="51" fillId="34" borderId="20" xfId="0" applyFont="1" applyFill="1" applyBorder="1" applyAlignment="1">
      <alignment horizontal="center" vertical="center" wrapText="1"/>
    </xf>
    <xf numFmtId="0" fontId="35" fillId="34" borderId="55" xfId="0" applyFont="1" applyFill="1" applyBorder="1" applyAlignment="1">
      <alignment horizontal="center" vertical="center" wrapText="1"/>
    </xf>
    <xf numFmtId="0" fontId="35" fillId="34" borderId="56" xfId="0" applyFont="1" applyFill="1" applyBorder="1" applyAlignment="1">
      <alignment horizontal="center" vertical="center" wrapText="1"/>
    </xf>
    <xf numFmtId="0" fontId="35" fillId="34" borderId="57" xfId="0" applyFont="1" applyFill="1" applyBorder="1" applyAlignment="1">
      <alignment horizontal="center" vertical="center" wrapText="1"/>
    </xf>
    <xf numFmtId="0" fontId="51" fillId="34" borderId="19" xfId="0" applyFont="1" applyFill="1" applyBorder="1" applyAlignment="1">
      <alignment horizontal="center" vertical="center" wrapText="1"/>
    </xf>
    <xf numFmtId="0" fontId="51" fillId="34" borderId="23" xfId="0" applyFont="1" applyFill="1" applyBorder="1" applyAlignment="1">
      <alignment horizontal="center" vertical="center" wrapText="1"/>
    </xf>
    <xf numFmtId="0" fontId="51" fillId="34" borderId="40" xfId="0" applyFont="1" applyFill="1" applyBorder="1" applyAlignment="1">
      <alignment horizontal="center" vertical="center" wrapText="1"/>
    </xf>
    <xf numFmtId="0" fontId="51" fillId="34" borderId="17" xfId="0" applyFont="1" applyFill="1" applyBorder="1" applyAlignment="1">
      <alignment horizontal="center" vertical="center" wrapText="1"/>
    </xf>
    <xf numFmtId="0" fontId="51" fillId="34" borderId="18" xfId="0" applyFont="1" applyFill="1" applyBorder="1" applyAlignment="1">
      <alignment horizontal="center" vertical="center" wrapText="1"/>
    </xf>
    <xf numFmtId="164" fontId="23" fillId="0" borderId="53" xfId="32" applyNumberFormat="1" applyFont="1" applyBorder="1" applyAlignment="1">
      <alignment horizontal="center" vertical="center" wrapText="1"/>
    </xf>
    <xf numFmtId="164" fontId="23" fillId="0" borderId="17" xfId="32" applyNumberFormat="1" applyFont="1" applyBorder="1" applyAlignment="1">
      <alignment horizontal="center" vertical="center" wrapText="1"/>
    </xf>
    <xf numFmtId="164" fontId="53" fillId="0" borderId="53" xfId="32" applyNumberFormat="1" applyFont="1" applyBorder="1" applyAlignment="1">
      <alignment horizontal="center" vertical="center" wrapText="1"/>
    </xf>
    <xf numFmtId="164" fontId="53" fillId="0" borderId="17" xfId="32" applyNumberFormat="1" applyFont="1" applyBorder="1" applyAlignment="1">
      <alignment horizontal="center" vertical="center" wrapText="1"/>
    </xf>
    <xf numFmtId="0" fontId="54" fillId="0" borderId="53" xfId="32" applyFont="1" applyBorder="1" applyAlignment="1" applyProtection="1">
      <alignment horizontal="center" vertical="center" wrapText="1"/>
      <protection locked="0"/>
    </xf>
    <xf numFmtId="0" fontId="54" fillId="0" borderId="54" xfId="32" applyFont="1" applyBorder="1" applyAlignment="1" applyProtection="1">
      <alignment horizontal="center" vertical="center" wrapText="1"/>
      <protection locked="0"/>
    </xf>
    <xf numFmtId="0" fontId="54" fillId="0" borderId="17" xfId="32" applyFont="1" applyBorder="1" applyAlignment="1" applyProtection="1">
      <alignment horizontal="center" vertical="center" wrapText="1"/>
      <protection locked="0"/>
    </xf>
    <xf numFmtId="0" fontId="54" fillId="0" borderId="18" xfId="32" applyFont="1" applyBorder="1" applyAlignment="1" applyProtection="1">
      <alignment horizontal="center" vertical="center" wrapText="1"/>
      <protection locked="0"/>
    </xf>
    <xf numFmtId="0" fontId="51" fillId="34" borderId="15" xfId="0" applyFont="1" applyFill="1" applyBorder="1" applyAlignment="1">
      <alignment horizontal="center" vertical="center" wrapText="1"/>
    </xf>
    <xf numFmtId="0" fontId="51" fillId="34" borderId="16" xfId="0" applyFont="1" applyFill="1" applyBorder="1" applyAlignment="1">
      <alignment horizontal="center" vertical="center" wrapText="1"/>
    </xf>
    <xf numFmtId="0" fontId="51" fillId="34" borderId="14" xfId="0" applyFont="1" applyFill="1" applyBorder="1" applyAlignment="1">
      <alignment horizontal="center" vertical="center" wrapText="1"/>
    </xf>
    <xf numFmtId="0" fontId="52" fillId="0" borderId="52" xfId="32" applyFont="1" applyBorder="1" applyAlignment="1">
      <alignment vertical="center" wrapText="1"/>
    </xf>
    <xf numFmtId="0" fontId="52" fillId="0" borderId="14" xfId="32" applyFont="1" applyBorder="1" applyAlignment="1">
      <alignment vertical="center" wrapText="1"/>
    </xf>
    <xf numFmtId="9" fontId="53" fillId="0" borderId="53" xfId="34" applyFont="1" applyFill="1" applyBorder="1" applyAlignment="1" applyProtection="1">
      <alignment horizontal="center" vertical="center" wrapText="1"/>
    </xf>
    <xf numFmtId="9" fontId="53" fillId="0" borderId="17" xfId="34" applyFont="1" applyFill="1" applyBorder="1" applyAlignment="1" applyProtection="1">
      <alignment horizontal="center" vertical="center" wrapText="1"/>
    </xf>
  </cellXfs>
  <cellStyles count="7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 [0]" xfId="69" builtinId="6"/>
    <cellStyle name="Millares [0] 2" xfId="45" xr:uid="{00000000-0005-0000-0000-00001F000000}"/>
    <cellStyle name="Millares 10" xfId="63" xr:uid="{00000000-0005-0000-0000-000020000000}"/>
    <cellStyle name="Millares 11" xfId="56" xr:uid="{00000000-0005-0000-0000-000021000000}"/>
    <cellStyle name="Millares 12" xfId="62" xr:uid="{00000000-0005-0000-0000-000022000000}"/>
    <cellStyle name="Millares 13" xfId="55" xr:uid="{00000000-0005-0000-0000-000023000000}"/>
    <cellStyle name="Millares 14" xfId="65" xr:uid="{00000000-0005-0000-0000-000024000000}"/>
    <cellStyle name="Millares 15" xfId="61" xr:uid="{00000000-0005-0000-0000-000025000000}"/>
    <cellStyle name="Millares 16" xfId="64" xr:uid="{00000000-0005-0000-0000-000026000000}"/>
    <cellStyle name="Millares 17" xfId="67" xr:uid="{00000000-0005-0000-0000-000027000000}"/>
    <cellStyle name="Millares 18" xfId="60" xr:uid="{00000000-0005-0000-0000-000028000000}"/>
    <cellStyle name="Millares 19" xfId="66" xr:uid="{00000000-0005-0000-0000-000029000000}"/>
    <cellStyle name="Millares 2" xfId="46" xr:uid="{00000000-0005-0000-0000-00002A000000}"/>
    <cellStyle name="Millares 20" xfId="68" xr:uid="{00000000-0005-0000-0000-00002B000000}"/>
    <cellStyle name="Millares 3" xfId="44" xr:uid="{00000000-0005-0000-0000-00002C000000}"/>
    <cellStyle name="Millares 4" xfId="52" xr:uid="{00000000-0005-0000-0000-00002D000000}"/>
    <cellStyle name="Millares 5" xfId="59" xr:uid="{00000000-0005-0000-0000-00002E000000}"/>
    <cellStyle name="Millares 6" xfId="53" xr:uid="{00000000-0005-0000-0000-00002F000000}"/>
    <cellStyle name="Millares 7" xfId="58" xr:uid="{00000000-0005-0000-0000-000030000000}"/>
    <cellStyle name="Millares 8" xfId="54" xr:uid="{00000000-0005-0000-0000-000031000000}"/>
    <cellStyle name="Millares 9" xfId="57" xr:uid="{00000000-0005-0000-0000-000032000000}"/>
    <cellStyle name="Neutral" xfId="31" builtinId="28" customBuiltin="1"/>
    <cellStyle name="Normal" xfId="0" builtinId="0"/>
    <cellStyle name="Normal 2" xfId="32" xr:uid="{00000000-0005-0000-0000-000035000000}"/>
    <cellStyle name="Notas" xfId="33" builtinId="10" customBuiltin="1"/>
    <cellStyle name="Porcentaje" xfId="34" builtinId="5"/>
    <cellStyle name="Porcentaje 2" xfId="48" xr:uid="{00000000-0005-0000-0000-000038000000}"/>
    <cellStyle name="Porcentaje 2 2" xfId="43" xr:uid="{00000000-0005-0000-0000-000039000000}"/>
    <cellStyle name="Porcentaje 3" xfId="49" xr:uid="{00000000-0005-0000-0000-00003A000000}"/>
    <cellStyle name="Porcentaje 3 2" xfId="50" xr:uid="{00000000-0005-0000-0000-00003B000000}"/>
    <cellStyle name="Porcentaje 4" xfId="51" xr:uid="{00000000-0005-0000-0000-00003C000000}"/>
    <cellStyle name="Porcentaje 5" xfId="42" xr:uid="{00000000-0005-0000-0000-00003D000000}"/>
    <cellStyle name="Porcentaje 6" xfId="47" xr:uid="{00000000-0005-0000-0000-00003E000000}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57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96284B"/>
      <color rgb="FF99CCFF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CO">
                <a:latin typeface="Verdana" panose="020B0604030504040204" pitchFamily="34" charset="0"/>
                <a:ea typeface="Verdana" panose="020B0604030504040204" pitchFamily="34" charset="0"/>
              </a:rPr>
              <a:t>Tiempo promedio de la duración de los procesos termiandos</a:t>
            </a:r>
            <a:r>
              <a:rPr lang="es-CO" baseline="0">
                <a:latin typeface="Verdana" panose="020B0604030504040204" pitchFamily="34" charset="0"/>
                <a:ea typeface="Verdana" panose="020B0604030504040204" pitchFamily="34" charset="0"/>
              </a:rPr>
              <a:t> por sentencia</a:t>
            </a:r>
            <a:endParaRPr lang="es-CO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227528020958883"/>
          <c:y val="2.4096385542168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'1 Mantener tiempos sentencias'!$C$48</c:f>
              <c:strCache>
                <c:ptCount val="1"/>
                <c:pt idx="0">
                  <c:v>% 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 Mantener tiempos sentencias'!$D$45:$O$45</c:f>
              <c:strCache>
                <c:ptCount val="10"/>
                <c:pt idx="0">
                  <c:v>ENE-MAR</c:v>
                </c:pt>
                <c:pt idx="3">
                  <c:v>ABR-JUN</c:v>
                </c:pt>
                <c:pt idx="6">
                  <c:v>JUL-SEP</c:v>
                </c:pt>
                <c:pt idx="9">
                  <c:v>OCT-DIC</c:v>
                </c:pt>
              </c:strCache>
            </c:strRef>
          </c:cat>
          <c:val>
            <c:numRef>
              <c:f>'1 Mantener tiempos sentencias'!$D$48:$O$48</c:f>
            </c:numRef>
          </c:val>
          <c:extLst>
            <c:ext xmlns:c16="http://schemas.microsoft.com/office/drawing/2014/chart" uri="{C3380CC4-5D6E-409C-BE32-E72D297353CC}">
              <c16:uniqueId val="{00000002-1FE3-4FC0-AD6B-CF428AC6943B}"/>
            </c:ext>
          </c:extLst>
        </c:ser>
        <c:ser>
          <c:idx val="1"/>
          <c:order val="1"/>
          <c:tx>
            <c:strRef>
              <c:f>'1 Mantener tiempos sentencias'!$C$47</c:f>
              <c:strCache>
                <c:ptCount val="1"/>
                <c:pt idx="0">
                  <c:v>Tiempo máximo permitido</c:v>
                </c:pt>
              </c:strCache>
            </c:strRef>
          </c:tx>
          <c:spPr>
            <a:solidFill>
              <a:srgbClr val="99FF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Mantener tiempos sentencias'!$D$45:$O$45</c:f>
              <c:strCache>
                <c:ptCount val="10"/>
                <c:pt idx="0">
                  <c:v>ENE-MAR</c:v>
                </c:pt>
                <c:pt idx="3">
                  <c:v>ABR-JUN</c:v>
                </c:pt>
                <c:pt idx="6">
                  <c:v>JUL-SEP</c:v>
                </c:pt>
                <c:pt idx="9">
                  <c:v>OCT-DIC</c:v>
                </c:pt>
              </c:strCache>
            </c:strRef>
          </c:cat>
          <c:val>
            <c:numRef>
              <c:f>'1 Mantener tiempos sentencias'!$D$47:$N$47</c:f>
              <c:numCache>
                <c:formatCode>0</c:formatCode>
                <c:ptCount val="11"/>
                <c:pt idx="0">
                  <c:v>200</c:v>
                </c:pt>
                <c:pt idx="3">
                  <c:v>200</c:v>
                </c:pt>
                <c:pt idx="6">
                  <c:v>200</c:v>
                </c:pt>
                <c:pt idx="9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E3-4FC0-AD6B-CF428AC6943B}"/>
            </c:ext>
          </c:extLst>
        </c:ser>
        <c:ser>
          <c:idx val="0"/>
          <c:order val="0"/>
          <c:tx>
            <c:strRef>
              <c:f>'1 Mantener tiempos sentencias'!$C$46</c:f>
              <c:strCache>
                <c:ptCount val="1"/>
                <c:pt idx="0">
                  <c:v>Tiempo observado en el trimestre</c:v>
                </c:pt>
              </c:strCache>
            </c:strRef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Mantener tiempos sentencias'!$D$45:$O$45</c:f>
              <c:strCache>
                <c:ptCount val="10"/>
                <c:pt idx="0">
                  <c:v>ENE-MAR</c:v>
                </c:pt>
                <c:pt idx="3">
                  <c:v>ABR-JUN</c:v>
                </c:pt>
                <c:pt idx="6">
                  <c:v>JUL-SEP</c:v>
                </c:pt>
                <c:pt idx="9">
                  <c:v>OCT-DIC</c:v>
                </c:pt>
              </c:strCache>
            </c:strRef>
          </c:cat>
          <c:val>
            <c:numRef>
              <c:f>'1 Mantener tiempos sentencias'!$D$46:$N$46</c:f>
              <c:numCache>
                <c:formatCode>0</c:formatCode>
                <c:ptCount val="11"/>
                <c:pt idx="0">
                  <c:v>137</c:v>
                </c:pt>
                <c:pt idx="3">
                  <c:v>113</c:v>
                </c:pt>
                <c:pt idx="6">
                  <c:v>126</c:v>
                </c:pt>
                <c:pt idx="9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3-4FC0-AD6B-CF428AC69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71413232"/>
        <c:axId val="771407984"/>
      </c:barChart>
      <c:lineChart>
        <c:grouping val="standard"/>
        <c:varyColors val="0"/>
        <c:ser>
          <c:idx val="3"/>
          <c:order val="3"/>
          <c:tx>
            <c:strRef>
              <c:f>'1 Mantener tiempos sentencias'!$C$49</c:f>
              <c:strCache>
                <c:ptCount val="1"/>
                <c:pt idx="0">
                  <c:v>% Cumplimiento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FF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Mantener tiempos sentencias'!$D$45:$O$45</c:f>
              <c:strCache>
                <c:ptCount val="10"/>
                <c:pt idx="0">
                  <c:v>ENE-MAR</c:v>
                </c:pt>
                <c:pt idx="3">
                  <c:v>ABR-JUN</c:v>
                </c:pt>
                <c:pt idx="6">
                  <c:v>JUL-SEP</c:v>
                </c:pt>
                <c:pt idx="9">
                  <c:v>OCT-DIC</c:v>
                </c:pt>
              </c:strCache>
            </c:strRef>
          </c:cat>
          <c:val>
            <c:numRef>
              <c:f>'1 Mantener tiempos sentencias'!$D$49:$N$49</c:f>
              <c:numCache>
                <c:formatCode>0%</c:formatCode>
                <c:ptCount val="11"/>
                <c:pt idx="0">
                  <c:v>1</c:v>
                </c:pt>
                <c:pt idx="3">
                  <c:v>1</c:v>
                </c:pt>
                <c:pt idx="6">
                  <c:v>1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E3-4FC0-AD6B-CF428AC69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197456"/>
        <c:axId val="758196144"/>
      </c:lineChart>
      <c:catAx>
        <c:axId val="77141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771407984"/>
        <c:crosses val="autoZero"/>
        <c:auto val="1"/>
        <c:lblAlgn val="ctr"/>
        <c:lblOffset val="100"/>
        <c:noMultiLvlLbl val="0"/>
      </c:catAx>
      <c:valAx>
        <c:axId val="7714079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71413232"/>
        <c:crosses val="autoZero"/>
        <c:crossBetween val="between"/>
        <c:majorUnit val="5"/>
      </c:valAx>
      <c:valAx>
        <c:axId val="75819614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8197456"/>
        <c:crosses val="max"/>
        <c:crossBetween val="between"/>
      </c:valAx>
      <c:catAx>
        <c:axId val="758197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8196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'1.1 Registro tiempos sentencias'!$B$17</c:f>
              <c:strCache>
                <c:ptCount val="1"/>
                <c:pt idx="0">
                  <c:v>Tiempo promedio en días hábiles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'1.1 Registro tiempos sentencias'!$C$16:$AC$16</c:f>
              <c:strCache>
                <c:ptCount val="27"/>
                <c:pt idx="0">
                  <c:v>Trimestre II
2019</c:v>
                </c:pt>
                <c:pt idx="1">
                  <c:v>Trimestre III 
2019</c:v>
                </c:pt>
                <c:pt idx="2">
                  <c:v>Trimestre IV
2019</c:v>
                </c:pt>
                <c:pt idx="3">
                  <c:v>Trimestre I
 2020</c:v>
                </c:pt>
                <c:pt idx="4">
                  <c:v>Trimestre II
2020</c:v>
                </c:pt>
                <c:pt idx="5">
                  <c:v>Trimestre III 
2020</c:v>
                </c:pt>
                <c:pt idx="6">
                  <c:v>Trimestre IV
2020</c:v>
                </c:pt>
                <c:pt idx="7">
                  <c:v>Trimestre I
2021</c:v>
                </c:pt>
                <c:pt idx="8">
                  <c:v>Trimestre II
2021</c:v>
                </c:pt>
                <c:pt idx="9">
                  <c:v>Trimestre III
2021</c:v>
                </c:pt>
                <c:pt idx="10">
                  <c:v>Trimestre IV
2021</c:v>
                </c:pt>
                <c:pt idx="11">
                  <c:v>Trimestre I
2022</c:v>
                </c:pt>
                <c:pt idx="12">
                  <c:v>Trimestre II
2022</c:v>
                </c:pt>
                <c:pt idx="13">
                  <c:v>Trimestre III
2022</c:v>
                </c:pt>
                <c:pt idx="14">
                  <c:v>Trimestre IV
2022</c:v>
                </c:pt>
                <c:pt idx="15">
                  <c:v>Trimestre I
2023</c:v>
                </c:pt>
                <c:pt idx="16">
                  <c:v>Trimestre II
2023</c:v>
                </c:pt>
                <c:pt idx="17">
                  <c:v>Trimestre III
2023</c:v>
                </c:pt>
                <c:pt idx="18">
                  <c:v>Trimestre IV
2023</c:v>
                </c:pt>
                <c:pt idx="19">
                  <c:v>Trimestre I
2024</c:v>
                </c:pt>
                <c:pt idx="20">
                  <c:v>Trimestre II
2024</c:v>
                </c:pt>
                <c:pt idx="21">
                  <c:v>Trimestre III
2024</c:v>
                </c:pt>
                <c:pt idx="22">
                  <c:v>Trimestre IV
2024</c:v>
                </c:pt>
                <c:pt idx="23">
                  <c:v>Trimestre I
2025</c:v>
                </c:pt>
                <c:pt idx="24">
                  <c:v>Trimestre II
2025</c:v>
                </c:pt>
                <c:pt idx="25">
                  <c:v>Trimestre III
2025</c:v>
                </c:pt>
                <c:pt idx="26">
                  <c:v>Trimestre IV
2025</c:v>
                </c:pt>
              </c:strCache>
            </c:strRef>
          </c:cat>
          <c:val>
            <c:numRef>
              <c:f>'1.1 Registro tiempos sentencias'!$C$17:$AC$17</c:f>
              <c:numCache>
                <c:formatCode>0</c:formatCode>
                <c:ptCount val="27"/>
                <c:pt idx="0">
                  <c:v>193</c:v>
                </c:pt>
                <c:pt idx="1">
                  <c:v>215.78290430000001</c:v>
                </c:pt>
                <c:pt idx="2">
                  <c:v>173.99530519999999</c:v>
                </c:pt>
                <c:pt idx="3">
                  <c:v>206.29</c:v>
                </c:pt>
                <c:pt idx="4">
                  <c:v>119.94</c:v>
                </c:pt>
                <c:pt idx="5">
                  <c:v>163.95</c:v>
                </c:pt>
                <c:pt idx="6">
                  <c:v>177</c:v>
                </c:pt>
                <c:pt idx="7">
                  <c:v>129</c:v>
                </c:pt>
                <c:pt idx="8">
                  <c:v>184</c:v>
                </c:pt>
                <c:pt idx="9">
                  <c:v>175</c:v>
                </c:pt>
                <c:pt idx="10">
                  <c:v>155</c:v>
                </c:pt>
                <c:pt idx="11">
                  <c:v>180</c:v>
                </c:pt>
                <c:pt idx="12">
                  <c:v>139</c:v>
                </c:pt>
                <c:pt idx="13">
                  <c:v>167</c:v>
                </c:pt>
                <c:pt idx="14">
                  <c:v>214</c:v>
                </c:pt>
                <c:pt idx="15">
                  <c:v>155.22999999999999</c:v>
                </c:pt>
                <c:pt idx="16">
                  <c:v>225.36</c:v>
                </c:pt>
                <c:pt idx="17">
                  <c:v>171.74</c:v>
                </c:pt>
                <c:pt idx="18">
                  <c:v>158.97</c:v>
                </c:pt>
                <c:pt idx="19">
                  <c:v>199</c:v>
                </c:pt>
                <c:pt idx="20">
                  <c:v>206</c:v>
                </c:pt>
                <c:pt idx="21">
                  <c:v>243</c:v>
                </c:pt>
                <c:pt idx="22">
                  <c:v>197</c:v>
                </c:pt>
                <c:pt idx="23" formatCode="General">
                  <c:v>137</c:v>
                </c:pt>
                <c:pt idx="24" formatCode="0.0">
                  <c:v>113</c:v>
                </c:pt>
                <c:pt idx="25" formatCode="General">
                  <c:v>126</c:v>
                </c:pt>
                <c:pt idx="26" formatCode="General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1-475D-B45F-7B5F730BF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775036656"/>
        <c:axId val="775030752"/>
      </c:barChart>
      <c:catAx>
        <c:axId val="77503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775030752"/>
        <c:crosses val="autoZero"/>
        <c:auto val="1"/>
        <c:lblAlgn val="ctr"/>
        <c:lblOffset val="100"/>
        <c:noMultiLvlLbl val="0"/>
      </c:catAx>
      <c:valAx>
        <c:axId val="775030752"/>
        <c:scaling>
          <c:orientation val="minMax"/>
          <c:max val="250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77503665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Verdana" panose="020B0604030504040204" pitchFamily="34" charset="0"/>
          <a:ea typeface="Verdana" panose="020B060403050404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 Mantener Tiempos demandas'!$C$46</c:f>
              <c:strCache>
                <c:ptCount val="1"/>
                <c:pt idx="0">
                  <c:v>Tiempo observado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Mantener Tiempos demandas'!$D$45:$P$45</c:f>
              <c:strCache>
                <c:ptCount val="13"/>
                <c:pt idx="0">
                  <c:v>ENE-MAR</c:v>
                </c:pt>
                <c:pt idx="3">
                  <c:v>ABR-JUN</c:v>
                </c:pt>
                <c:pt idx="6">
                  <c:v>JUL-SEP</c:v>
                </c:pt>
                <c:pt idx="9">
                  <c:v>OCT-DIC</c:v>
                </c:pt>
                <c:pt idx="12">
                  <c:v>ACUMULADO 2024</c:v>
                </c:pt>
              </c:strCache>
            </c:strRef>
          </c:cat>
          <c:val>
            <c:numRef>
              <c:f>'2 Mantener Tiempos demandas'!$D$46:$P$46</c:f>
              <c:numCache>
                <c:formatCode>0.0</c:formatCode>
                <c:ptCount val="13"/>
                <c:pt idx="0">
                  <c:v>11.8</c:v>
                </c:pt>
                <c:pt idx="3">
                  <c:v>22</c:v>
                </c:pt>
                <c:pt idx="6" formatCode="General">
                  <c:v>17</c:v>
                </c:pt>
                <c:pt idx="9" formatCode="General">
                  <c:v>21.7</c:v>
                </c:pt>
                <c:pt idx="12" formatCode="0.00">
                  <c:v>18.125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6B-4B9D-87C2-CA5DD9F0B448}"/>
            </c:ext>
          </c:extLst>
        </c:ser>
        <c:ser>
          <c:idx val="1"/>
          <c:order val="1"/>
          <c:tx>
            <c:strRef>
              <c:f>'2 Mantener Tiempos demandas'!$C$47</c:f>
              <c:strCache>
                <c:ptCount val="1"/>
                <c:pt idx="0">
                  <c:v>Tiempo máximo permitido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Mantener Tiempos demandas'!$D$45:$P$45</c:f>
              <c:strCache>
                <c:ptCount val="13"/>
                <c:pt idx="0">
                  <c:v>ENE-MAR</c:v>
                </c:pt>
                <c:pt idx="3">
                  <c:v>ABR-JUN</c:v>
                </c:pt>
                <c:pt idx="6">
                  <c:v>JUL-SEP</c:v>
                </c:pt>
                <c:pt idx="9">
                  <c:v>OCT-DIC</c:v>
                </c:pt>
                <c:pt idx="12">
                  <c:v>ACUMULADO 2024</c:v>
                </c:pt>
              </c:strCache>
            </c:strRef>
          </c:cat>
          <c:val>
            <c:numRef>
              <c:f>'2 Mantener Tiempos demandas'!$D$47:$P$47</c:f>
              <c:numCache>
                <c:formatCode>General</c:formatCode>
                <c:ptCount val="13"/>
                <c:pt idx="0">
                  <c:v>25</c:v>
                </c:pt>
                <c:pt idx="3">
                  <c:v>25</c:v>
                </c:pt>
                <c:pt idx="6">
                  <c:v>25</c:v>
                </c:pt>
                <c:pt idx="9">
                  <c:v>25</c:v>
                </c:pt>
                <c:pt idx="1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6B-4B9D-87C2-CA5DD9F0B448}"/>
            </c:ext>
          </c:extLst>
        </c:ser>
        <c:ser>
          <c:idx val="2"/>
          <c:order val="2"/>
          <c:tx>
            <c:strRef>
              <c:f>'2 Mantener Tiempos demandas'!$C$48</c:f>
              <c:strCache>
                <c:ptCount val="1"/>
                <c:pt idx="0">
                  <c:v>% Resultado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Mantener Tiempos demandas'!$D$45:$P$45</c:f>
              <c:strCache>
                <c:ptCount val="13"/>
                <c:pt idx="0">
                  <c:v>ENE-MAR</c:v>
                </c:pt>
                <c:pt idx="3">
                  <c:v>ABR-JUN</c:v>
                </c:pt>
                <c:pt idx="6">
                  <c:v>JUL-SEP</c:v>
                </c:pt>
                <c:pt idx="9">
                  <c:v>OCT-DIC</c:v>
                </c:pt>
                <c:pt idx="12">
                  <c:v>ACUMULADO 2024</c:v>
                </c:pt>
              </c:strCache>
            </c:strRef>
          </c:cat>
          <c:val>
            <c:numRef>
              <c:f>'2 Mantener Tiempos demandas'!$D$48:$P$48</c:f>
              <c:numCache>
                <c:formatCode>0%</c:formatCode>
                <c:ptCount val="13"/>
                <c:pt idx="0">
                  <c:v>2.1186440677966099</c:v>
                </c:pt>
                <c:pt idx="3">
                  <c:v>1.1363636363636365</c:v>
                </c:pt>
                <c:pt idx="6">
                  <c:v>1.4705882352941178</c:v>
                </c:pt>
                <c:pt idx="9">
                  <c:v>1.1520737327188941</c:v>
                </c:pt>
                <c:pt idx="12">
                  <c:v>1.3793103448275863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6B-4B9D-87C2-CA5DD9F0B4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88252080"/>
        <c:axId val="1088252560"/>
      </c:barChart>
      <c:lineChart>
        <c:grouping val="standard"/>
        <c:varyColors val="0"/>
        <c:ser>
          <c:idx val="3"/>
          <c:order val="3"/>
          <c:tx>
            <c:strRef>
              <c:f>'2 Mantener Tiempos demandas'!$C$49</c:f>
              <c:strCache>
                <c:ptCount val="1"/>
                <c:pt idx="0">
                  <c:v>% de Cumplimiento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 Mantener Tiempos demandas'!$D$49:$P$49</c:f>
              <c:numCache>
                <c:formatCode>0%</c:formatCode>
                <c:ptCount val="13"/>
                <c:pt idx="0">
                  <c:v>1</c:v>
                </c:pt>
                <c:pt idx="3">
                  <c:v>1</c:v>
                </c:pt>
                <c:pt idx="6">
                  <c:v>1</c:v>
                </c:pt>
                <c:pt idx="9">
                  <c:v>1</c:v>
                </c:pt>
                <c:pt idx="12">
                  <c:v>1</c:v>
                </c:pt>
              </c:numCache>
            </c:numRef>
          </c:cat>
          <c:val>
            <c:numRef>
              <c:f>'2 Mantener Tiempos demandas'!$D$49:$P$49</c:f>
              <c:numCache>
                <c:formatCode>0%</c:formatCode>
                <c:ptCount val="13"/>
                <c:pt idx="0">
                  <c:v>1</c:v>
                </c:pt>
                <c:pt idx="3">
                  <c:v>1</c:v>
                </c:pt>
                <c:pt idx="6">
                  <c:v>1</c:v>
                </c:pt>
                <c:pt idx="9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6B-4B9D-87C2-CA5DD9F0B4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0344912"/>
        <c:axId val="1086846880"/>
      </c:lineChart>
      <c:catAx>
        <c:axId val="108825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88252560"/>
        <c:crosses val="autoZero"/>
        <c:auto val="1"/>
        <c:lblAlgn val="ctr"/>
        <c:lblOffset val="100"/>
        <c:noMultiLvlLbl val="0"/>
      </c:catAx>
      <c:valAx>
        <c:axId val="108825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88252080"/>
        <c:crosses val="autoZero"/>
        <c:crossBetween val="between"/>
      </c:valAx>
      <c:valAx>
        <c:axId val="108684688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0344912"/>
        <c:crosses val="max"/>
        <c:crossBetween val="between"/>
      </c:valAx>
      <c:catAx>
        <c:axId val="22034491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086846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'2.1 regist mantotiempo demandas'!$C$14</c:f>
              <c:strCache>
                <c:ptCount val="1"/>
                <c:pt idx="0">
                  <c:v>Tiempos duración admisión/rechazo de demandas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 regist mantotiempo demandas'!$D$13:$AA$13</c:f>
              <c:strCache>
                <c:ptCount val="24"/>
                <c:pt idx="0">
                  <c:v>Trimestre I
2019</c:v>
                </c:pt>
                <c:pt idx="1">
                  <c:v>Trimestre II
2019</c:v>
                </c:pt>
                <c:pt idx="2">
                  <c:v>Trimestre III 
2019</c:v>
                </c:pt>
                <c:pt idx="3">
                  <c:v>Trimestre IV
2019</c:v>
                </c:pt>
                <c:pt idx="4">
                  <c:v>Trimestre I
 2020</c:v>
                </c:pt>
                <c:pt idx="5">
                  <c:v>Trimestre II
2020</c:v>
                </c:pt>
                <c:pt idx="6">
                  <c:v>Trimestre III
2020</c:v>
                </c:pt>
                <c:pt idx="7">
                  <c:v>Trimestre IV
 2020</c:v>
                </c:pt>
                <c:pt idx="8">
                  <c:v>Trimestre I
2021</c:v>
                </c:pt>
                <c:pt idx="9">
                  <c:v>Trimestre II
2021</c:v>
                </c:pt>
                <c:pt idx="10">
                  <c:v>Trimestre III
2021</c:v>
                </c:pt>
                <c:pt idx="11">
                  <c:v>Trimestre IV
2021</c:v>
                </c:pt>
                <c:pt idx="12">
                  <c:v>Trimestre I 2022</c:v>
                </c:pt>
                <c:pt idx="13">
                  <c:v>Trimestre II
2022</c:v>
                </c:pt>
                <c:pt idx="14">
                  <c:v>Trimestre III
2022</c:v>
                </c:pt>
                <c:pt idx="15">
                  <c:v>Trimestre IV
2022</c:v>
                </c:pt>
                <c:pt idx="16">
                  <c:v>Trimestre I 2023</c:v>
                </c:pt>
                <c:pt idx="17">
                  <c:v>Trimestre II
2023</c:v>
                </c:pt>
                <c:pt idx="18">
                  <c:v>Trimestre III
2023</c:v>
                </c:pt>
                <c:pt idx="19">
                  <c:v>Trimestre IV
2023</c:v>
                </c:pt>
                <c:pt idx="20">
                  <c:v>Trimestre I 2024</c:v>
                </c:pt>
                <c:pt idx="21">
                  <c:v>Trimestre II
2024</c:v>
                </c:pt>
                <c:pt idx="22">
                  <c:v>Trimestre III
2024</c:v>
                </c:pt>
                <c:pt idx="23">
                  <c:v>Trimestre IV
2024</c:v>
                </c:pt>
              </c:strCache>
            </c:strRef>
          </c:cat>
          <c:val>
            <c:numRef>
              <c:f>'2.1 regist mantotiempo demandas'!$D$14:$AA$14</c:f>
              <c:numCache>
                <c:formatCode>0.0</c:formatCode>
                <c:ptCount val="24"/>
                <c:pt idx="0" formatCode="General">
                  <c:v>24</c:v>
                </c:pt>
                <c:pt idx="1">
                  <c:v>26</c:v>
                </c:pt>
                <c:pt idx="2">
                  <c:v>22.711863999999998</c:v>
                </c:pt>
                <c:pt idx="3">
                  <c:v>19.8125</c:v>
                </c:pt>
                <c:pt idx="4">
                  <c:v>18.57</c:v>
                </c:pt>
                <c:pt idx="5" formatCode="0.00">
                  <c:v>18.72</c:v>
                </c:pt>
                <c:pt idx="6" formatCode="0.00">
                  <c:v>18.185185189999999</c:v>
                </c:pt>
                <c:pt idx="7" formatCode="0.00">
                  <c:v>19.550699999999999</c:v>
                </c:pt>
                <c:pt idx="8" formatCode="0.00">
                  <c:v>21.286799999999999</c:v>
                </c:pt>
                <c:pt idx="9" formatCode="0.00">
                  <c:v>17.864599999999999</c:v>
                </c:pt>
                <c:pt idx="10" formatCode="0.00">
                  <c:v>20.738700000000001</c:v>
                </c:pt>
                <c:pt idx="11" formatCode="0.00">
                  <c:v>19</c:v>
                </c:pt>
                <c:pt idx="12" formatCode="0.00">
                  <c:v>19.7</c:v>
                </c:pt>
                <c:pt idx="13" formatCode="0.00">
                  <c:v>19.7</c:v>
                </c:pt>
                <c:pt idx="14" formatCode="0.00">
                  <c:v>17.5</c:v>
                </c:pt>
                <c:pt idx="15" formatCode="0.00">
                  <c:v>19.25</c:v>
                </c:pt>
                <c:pt idx="16" formatCode="0.00">
                  <c:v>17.87</c:v>
                </c:pt>
                <c:pt idx="17" formatCode="0.00">
                  <c:v>22</c:v>
                </c:pt>
                <c:pt idx="18" formatCode="0.00">
                  <c:v>24.04</c:v>
                </c:pt>
                <c:pt idx="19" formatCode="0.00">
                  <c:v>17.87</c:v>
                </c:pt>
                <c:pt idx="20" formatCode="General">
                  <c:v>21.6</c:v>
                </c:pt>
                <c:pt idx="21" formatCode="General">
                  <c:v>21.3</c:v>
                </c:pt>
                <c:pt idx="22" formatCode="General">
                  <c:v>22.3</c:v>
                </c:pt>
                <c:pt idx="23" formatCode="General">
                  <c:v>24.2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18C-41E1-9738-45C2CF34A74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30921416"/>
        <c:axId val="930921088"/>
      </c:lineChart>
      <c:catAx>
        <c:axId val="930921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0921088"/>
        <c:crosses val="autoZero"/>
        <c:auto val="1"/>
        <c:lblAlgn val="ctr"/>
        <c:lblOffset val="100"/>
        <c:noMultiLvlLbl val="0"/>
      </c:catAx>
      <c:valAx>
        <c:axId val="930921088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092141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Indicador - Proporción de procesos que fueron admitidos en el término legal</a:t>
            </a:r>
          </a:p>
        </c:rich>
      </c:tx>
      <c:layout>
        <c:manualLayout>
          <c:xMode val="edge"/>
          <c:yMode val="edge"/>
          <c:x val="0.13479948253557567"/>
          <c:y val="2.710027100271002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'3 % procesos admitidos térm leg'!$C$46</c:f>
              <c:strCache>
                <c:ptCount val="1"/>
                <c:pt idx="0">
                  <c:v>Meta (% procesos admitidos en término legal)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('3 % procesos admitidos térm leg'!$F$45,'3 % procesos admitidos térm leg'!$I$45,'3 % procesos admitidos térm leg'!$L$45,'3 % procesos admitidos térm leg'!$O$45,'3 % procesos admitidos térm leg'!$P$45)</c:f>
              <c:strCache>
                <c:ptCount val="5"/>
                <c:pt idx="4">
                  <c:v>ACUMULADO 2024</c:v>
                </c:pt>
              </c:strCache>
            </c:strRef>
          </c:cat>
          <c:val>
            <c:numRef>
              <c:f>('3 % procesos admitidos térm leg'!$D$46,'3 % procesos admitidos térm leg'!$G$46,'3 % procesos admitidos térm leg'!$J$46,'3 % procesos admitidos térm leg'!$M$46,'3 % procesos admitidos térm leg'!$P$46)</c:f>
              <c:numCache>
                <c:formatCode>0%</c:formatCode>
                <c:ptCount val="5"/>
                <c:pt idx="0">
                  <c:v>0.97</c:v>
                </c:pt>
                <c:pt idx="1">
                  <c:v>0.97</c:v>
                </c:pt>
                <c:pt idx="2">
                  <c:v>0.97</c:v>
                </c:pt>
                <c:pt idx="3">
                  <c:v>0.97</c:v>
                </c:pt>
                <c:pt idx="4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E-4E5C-9CB9-3939D33EAC5F}"/>
            </c:ext>
          </c:extLst>
        </c:ser>
        <c:ser>
          <c:idx val="1"/>
          <c:order val="1"/>
          <c:tx>
            <c:strRef>
              <c:f>'3 % procesos admitidos térm leg'!$C$47</c:f>
              <c:strCache>
                <c:ptCount val="1"/>
                <c:pt idx="0">
                  <c:v>%  real procesos admitidos en término legal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('3 % procesos admitidos térm leg'!$F$45,'3 % procesos admitidos térm leg'!$I$45,'3 % procesos admitidos térm leg'!$L$45,'3 % procesos admitidos térm leg'!$O$45,'3 % procesos admitidos térm leg'!$P$45)</c:f>
              <c:strCache>
                <c:ptCount val="5"/>
                <c:pt idx="4">
                  <c:v>ACUMULADO 2024</c:v>
                </c:pt>
              </c:strCache>
            </c:strRef>
          </c:cat>
          <c:val>
            <c:numRef>
              <c:f>('3 % procesos admitidos térm leg'!$D$47,'3 % procesos admitidos térm leg'!$G$47,'3 % procesos admitidos térm leg'!$J$47,'3 % procesos admitidos térm leg'!$M$47,'3 % procesos admitidos térm leg'!$P$47)</c:f>
              <c:numCache>
                <c:formatCode>0.0%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1.7916666666666667</c:v>
                </c:pt>
                <c:pt idx="4">
                  <c:v>1.1472868217054264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4E-4E5C-9CB9-3939D33EAC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69063192"/>
        <c:axId val="1"/>
      </c:barChart>
      <c:lineChart>
        <c:grouping val="standard"/>
        <c:varyColors val="0"/>
        <c:ser>
          <c:idx val="2"/>
          <c:order val="2"/>
          <c:tx>
            <c:strRef>
              <c:f>'3 % procesos admitidos térm leg'!$C$49</c:f>
              <c:strCache>
                <c:ptCount val="1"/>
                <c:pt idx="0">
                  <c:v>% cumplimiento frente a la meta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rgbClr val="FFFF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'3 % procesos admitidos térm leg'!$D$45:$P$45</c:f>
              <c:strCache>
                <c:ptCount val="13"/>
                <c:pt idx="0">
                  <c:v>ENE-MAR</c:v>
                </c:pt>
                <c:pt idx="3">
                  <c:v>ABR-JUN</c:v>
                </c:pt>
                <c:pt idx="6">
                  <c:v>JUL-SEP</c:v>
                </c:pt>
                <c:pt idx="9">
                  <c:v>OCT-DIC</c:v>
                </c:pt>
                <c:pt idx="12">
                  <c:v>ACUMULADO 2024</c:v>
                </c:pt>
              </c:strCache>
            </c:strRef>
          </c:cat>
          <c:val>
            <c:numRef>
              <c:f>('3 % procesos admitidos térm leg'!$D$49,'3 % procesos admitidos térm leg'!$G$49,'3 % procesos admitidos térm leg'!$J$49,'3 % procesos admitidos térm leg'!$M$49,'3 % procesos admitidos térm leg'!$P$49)</c:f>
              <c:numCache>
                <c:formatCode>0.0%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4E-4E5C-9CB9-3939D33EAC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09483536"/>
        <c:axId val="1109481896"/>
      </c:lineChart>
      <c:catAx>
        <c:axId val="56906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569063192"/>
        <c:crosses val="autoZero"/>
        <c:crossBetween val="between"/>
      </c:valAx>
      <c:valAx>
        <c:axId val="110948189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crossAx val="1109483536"/>
        <c:crosses val="max"/>
        <c:crossBetween val="between"/>
      </c:valAx>
      <c:catAx>
        <c:axId val="110948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948189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Verdana" panose="020B0604030504040204" pitchFamily="34" charset="0"/>
          <a:ea typeface="Verdana" panose="020B0604030504040204" pitchFamily="34" charset="0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247358560582341E-2"/>
          <c:y val="0.19408789853580938"/>
          <c:w val="0.91075080049766821"/>
          <c:h val="0.66281206064686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 registro % proc admit térm'!$B$16</c:f>
              <c:strCache>
                <c:ptCount val="1"/>
                <c:pt idx="0">
                  <c:v>Proporción de procesos que fueron admitidos en el término legal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registro % proc admit térm'!$C$15:$V$15</c:f>
              <c:strCache>
                <c:ptCount val="20"/>
                <c:pt idx="0">
                  <c:v>Trimestre I
2019</c:v>
                </c:pt>
                <c:pt idx="1">
                  <c:v>Trimestre II
2019</c:v>
                </c:pt>
                <c:pt idx="2">
                  <c:v>Trimestre III 
2019</c:v>
                </c:pt>
                <c:pt idx="3">
                  <c:v>Trimestre IV
2019</c:v>
                </c:pt>
                <c:pt idx="4">
                  <c:v>Trimestre I
 2020</c:v>
                </c:pt>
                <c:pt idx="5">
                  <c:v>Trimestre II
2020</c:v>
                </c:pt>
                <c:pt idx="6">
                  <c:v>Trimestre III
2020</c:v>
                </c:pt>
                <c:pt idx="7">
                  <c:v>Trimestre IV
2020</c:v>
                </c:pt>
                <c:pt idx="8">
                  <c:v>Trimestre I
 2021</c:v>
                </c:pt>
                <c:pt idx="9">
                  <c:v>Trimestre II
2021</c:v>
                </c:pt>
                <c:pt idx="10">
                  <c:v>Trimestre III
 2021</c:v>
                </c:pt>
                <c:pt idx="11">
                  <c:v>Trimestre IV
 2021</c:v>
                </c:pt>
                <c:pt idx="12">
                  <c:v>Trimestre I
 2022</c:v>
                </c:pt>
                <c:pt idx="13">
                  <c:v>Trimestre II
2022</c:v>
                </c:pt>
                <c:pt idx="14">
                  <c:v>Trimestre III
 2022</c:v>
                </c:pt>
                <c:pt idx="15">
                  <c:v>Trimestre IV
 2022</c:v>
                </c:pt>
                <c:pt idx="16">
                  <c:v>Trimestre I
 2023</c:v>
                </c:pt>
                <c:pt idx="17">
                  <c:v>Trimestre II
2023</c:v>
                </c:pt>
                <c:pt idx="18">
                  <c:v>Trimestre III
 2023</c:v>
                </c:pt>
                <c:pt idx="19">
                  <c:v>Trimestre IV
 2023</c:v>
                </c:pt>
              </c:strCache>
            </c:strRef>
          </c:cat>
          <c:val>
            <c:numRef>
              <c:f>'3.1 registro % proc admit térm'!$C$16:$V$16</c:f>
              <c:numCache>
                <c:formatCode>0%</c:formatCode>
                <c:ptCount val="20"/>
                <c:pt idx="0" formatCode="0.0%">
                  <c:v>0.97435897435897434</c:v>
                </c:pt>
                <c:pt idx="1">
                  <c:v>1</c:v>
                </c:pt>
                <c:pt idx="2" formatCode="0.0%">
                  <c:v>0.98305084745762705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 formatCode="0.0%">
                  <c:v>0.98550724637681164</c:v>
                </c:pt>
                <c:pt idx="8" formatCode="0.0%">
                  <c:v>0.98360655737704916</c:v>
                </c:pt>
                <c:pt idx="9" formatCode="0.0%">
                  <c:v>0.97916666666666663</c:v>
                </c:pt>
                <c:pt idx="10" formatCode="0.0%">
                  <c:v>0.963963963963964</c:v>
                </c:pt>
                <c:pt idx="11" formatCode="0.0%">
                  <c:v>0.97199999999999998</c:v>
                </c:pt>
                <c:pt idx="12" formatCode="0.0%">
                  <c:v>0.98799999999999999</c:v>
                </c:pt>
                <c:pt idx="13" formatCode="0.0%">
                  <c:v>0.96699999999999997</c:v>
                </c:pt>
                <c:pt idx="14" formatCode="0.0%">
                  <c:v>0.97099999999999997</c:v>
                </c:pt>
                <c:pt idx="15" formatCode="0.0%">
                  <c:v>0.97199999999999998</c:v>
                </c:pt>
                <c:pt idx="16" formatCode="0.0%">
                  <c:v>1</c:v>
                </c:pt>
                <c:pt idx="17" formatCode="0.0%">
                  <c:v>1</c:v>
                </c:pt>
                <c:pt idx="18" formatCode="0.0%">
                  <c:v>0.97916666666666663</c:v>
                </c:pt>
                <c:pt idx="19" formatCode="0.0%">
                  <c:v>0.97435897435897434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4F-4628-9046-BAEA1F6195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013229392"/>
        <c:axId val="1013229720"/>
      </c:barChart>
      <c:catAx>
        <c:axId val="101322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3229720"/>
        <c:crosses val="autoZero"/>
        <c:auto val="1"/>
        <c:lblAlgn val="ctr"/>
        <c:lblOffset val="100"/>
        <c:noMultiLvlLbl val="0"/>
      </c:catAx>
      <c:valAx>
        <c:axId val="1013229720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322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666749</xdr:colOff>
      <xdr:row>51</xdr:row>
      <xdr:rowOff>104775</xdr:rowOff>
    </xdr:from>
    <xdr:to>
      <xdr:col>15</xdr:col>
      <xdr:colOff>504824</xdr:colOff>
      <xdr:row>66</xdr:row>
      <xdr:rowOff>1104900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733425</xdr:colOff>
      <xdr:row>0</xdr:row>
      <xdr:rowOff>152400</xdr:rowOff>
    </xdr:from>
    <xdr:to>
      <xdr:col>1</xdr:col>
      <xdr:colOff>2085975</xdr:colOff>
      <xdr:row>4</xdr:row>
      <xdr:rowOff>143113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2B8826-A7B3-46B4-B48B-EA344BB30B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933450" y="152400"/>
          <a:ext cx="1352550" cy="7717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0" name="Group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pSpPr>
          <a:grpSpLocks/>
        </xdr:cNvGrpSpPr>
      </xdr:nvGrpSpPr>
      <xdr:grpSpPr bwMode="auto">
        <a:xfrm>
          <a:off x="4227388" y="104775"/>
          <a:ext cx="0" cy="432906"/>
          <a:chOff x="5362575" y="104775"/>
          <a:chExt cx="0" cy="314325"/>
        </a:xfrm>
      </xdr:grpSpPr>
      <xdr:sp macro="" textlink="">
        <xdr:nvSpPr>
          <xdr:cNvPr id="51" name="Rectangle 2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52" name="Text Box 3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3" name="Group 15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GrpSpPr>
          <a:grpSpLocks/>
        </xdr:cNvGrpSpPr>
      </xdr:nvGrpSpPr>
      <xdr:grpSpPr bwMode="auto">
        <a:xfrm>
          <a:off x="4227388" y="104775"/>
          <a:ext cx="0" cy="432906"/>
          <a:chOff x="5362575" y="104775"/>
          <a:chExt cx="0" cy="314325"/>
        </a:xfrm>
      </xdr:grpSpPr>
      <xdr:sp macro="" textlink="">
        <xdr:nvSpPr>
          <xdr:cNvPr id="54" name="Rectangle 16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55" name="Text Box 17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6" name="Group 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GrpSpPr>
          <a:grpSpLocks/>
        </xdr:cNvGrpSpPr>
      </xdr:nvGrpSpPr>
      <xdr:grpSpPr bwMode="auto">
        <a:xfrm>
          <a:off x="4227388" y="104775"/>
          <a:ext cx="0" cy="432906"/>
          <a:chOff x="5362575" y="104775"/>
          <a:chExt cx="0" cy="314325"/>
        </a:xfrm>
      </xdr:grpSpPr>
      <xdr:sp macro="" textlink="">
        <xdr:nvSpPr>
          <xdr:cNvPr id="57" name="Rectangle 2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58" name="Text Box 3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9" name="Group 15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GrpSpPr>
          <a:grpSpLocks/>
        </xdr:cNvGrpSpPr>
      </xdr:nvGrpSpPr>
      <xdr:grpSpPr bwMode="auto">
        <a:xfrm>
          <a:off x="4227388" y="104775"/>
          <a:ext cx="0" cy="432906"/>
          <a:chOff x="5362575" y="104775"/>
          <a:chExt cx="0" cy="314325"/>
        </a:xfrm>
      </xdr:grpSpPr>
      <xdr:sp macro="" textlink="">
        <xdr:nvSpPr>
          <xdr:cNvPr id="60" name="Rectangle 16"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61" name="Text Box 17">
            <a:extLst>
              <a:ext uri="{FF2B5EF4-FFF2-40B4-BE49-F238E27FC236}">
                <a16:creationId xmlns:a16="http://schemas.microsoft.com/office/drawing/2014/main" id="{00000000-0008-0000-0100-00003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62" name="Group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GrpSpPr>
          <a:grpSpLocks/>
        </xdr:cNvGrpSpPr>
      </xdr:nvGrpSpPr>
      <xdr:grpSpPr bwMode="auto">
        <a:xfrm>
          <a:off x="4227388" y="104775"/>
          <a:ext cx="0" cy="432906"/>
          <a:chOff x="7950200" y="104775"/>
          <a:chExt cx="0" cy="314325"/>
        </a:xfrm>
      </xdr:grpSpPr>
      <xdr:sp macro="" textlink="">
        <xdr:nvSpPr>
          <xdr:cNvPr id="63" name="Rectangle 2"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64" name="Text Box 3">
            <a:extLst>
              <a:ext uri="{FF2B5EF4-FFF2-40B4-BE49-F238E27FC236}">
                <a16:creationId xmlns:a16="http://schemas.microsoft.com/office/drawing/2014/main" id="{00000000-0008-0000-0100-00004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65" name="Group 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GrpSpPr>
          <a:grpSpLocks/>
        </xdr:cNvGrpSpPr>
      </xdr:nvGrpSpPr>
      <xdr:grpSpPr bwMode="auto">
        <a:xfrm>
          <a:off x="4227388" y="104775"/>
          <a:ext cx="0" cy="432906"/>
          <a:chOff x="5362575" y="104775"/>
          <a:chExt cx="0" cy="314325"/>
        </a:xfrm>
      </xdr:grpSpPr>
      <xdr:sp macro="" textlink="">
        <xdr:nvSpPr>
          <xdr:cNvPr id="66" name="Rectangle 2">
            <a:extLst>
              <a:ext uri="{FF2B5EF4-FFF2-40B4-BE49-F238E27FC236}">
                <a16:creationId xmlns:a16="http://schemas.microsoft.com/office/drawing/2014/main" id="{00000000-0008-0000-01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67" name="Text Box 3">
            <a:extLst>
              <a:ext uri="{FF2B5EF4-FFF2-40B4-BE49-F238E27FC236}">
                <a16:creationId xmlns:a16="http://schemas.microsoft.com/office/drawing/2014/main" id="{00000000-0008-0000-0100-00004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68" name="Group 15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GrpSpPr>
          <a:grpSpLocks/>
        </xdr:cNvGrpSpPr>
      </xdr:nvGrpSpPr>
      <xdr:grpSpPr bwMode="auto">
        <a:xfrm>
          <a:off x="4227388" y="104775"/>
          <a:ext cx="0" cy="432906"/>
          <a:chOff x="5362575" y="104775"/>
          <a:chExt cx="0" cy="314325"/>
        </a:xfrm>
      </xdr:grpSpPr>
      <xdr:sp macro="" textlink="">
        <xdr:nvSpPr>
          <xdr:cNvPr id="69" name="Rectangle 16">
            <a:extLst>
              <a:ext uri="{FF2B5EF4-FFF2-40B4-BE49-F238E27FC236}">
                <a16:creationId xmlns:a16="http://schemas.microsoft.com/office/drawing/2014/main" id="{00000000-0008-0000-01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0" name="Text Box 17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71" name="Group 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GrpSpPr>
          <a:grpSpLocks/>
        </xdr:cNvGrpSpPr>
      </xdr:nvGrpSpPr>
      <xdr:grpSpPr bwMode="auto">
        <a:xfrm>
          <a:off x="4227388" y="104775"/>
          <a:ext cx="0" cy="432906"/>
          <a:chOff x="5362575" y="104775"/>
          <a:chExt cx="0" cy="314325"/>
        </a:xfrm>
      </xdr:grpSpPr>
      <xdr:sp macro="" textlink="">
        <xdr:nvSpPr>
          <xdr:cNvPr id="72" name="Rectangle 2">
            <a:extLst>
              <a:ext uri="{FF2B5EF4-FFF2-40B4-BE49-F238E27FC236}">
                <a16:creationId xmlns:a16="http://schemas.microsoft.com/office/drawing/2014/main" id="{00000000-0008-0000-01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3" name="Text Box 3">
            <a:extLst>
              <a:ext uri="{FF2B5EF4-FFF2-40B4-BE49-F238E27FC236}">
                <a16:creationId xmlns:a16="http://schemas.microsoft.com/office/drawing/2014/main" id="{00000000-0008-0000-0100-00004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74" name="Group 15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GrpSpPr>
          <a:grpSpLocks/>
        </xdr:cNvGrpSpPr>
      </xdr:nvGrpSpPr>
      <xdr:grpSpPr bwMode="auto">
        <a:xfrm>
          <a:off x="4227388" y="104775"/>
          <a:ext cx="0" cy="432906"/>
          <a:chOff x="5362575" y="104775"/>
          <a:chExt cx="0" cy="314325"/>
        </a:xfrm>
      </xdr:grpSpPr>
      <xdr:sp macro="" textlink="">
        <xdr:nvSpPr>
          <xdr:cNvPr id="75" name="Rectangle 16">
            <a:extLst>
              <a:ext uri="{FF2B5EF4-FFF2-40B4-BE49-F238E27FC236}">
                <a16:creationId xmlns:a16="http://schemas.microsoft.com/office/drawing/2014/main" id="{00000000-0008-0000-0100-00004B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6" name="Text Box 17">
            <a:extLst>
              <a:ext uri="{FF2B5EF4-FFF2-40B4-BE49-F238E27FC236}">
                <a16:creationId xmlns:a16="http://schemas.microsoft.com/office/drawing/2014/main" id="{00000000-0008-0000-0100-00004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77" name="Group 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GrpSpPr>
          <a:grpSpLocks/>
        </xdr:cNvGrpSpPr>
      </xdr:nvGrpSpPr>
      <xdr:grpSpPr bwMode="auto">
        <a:xfrm>
          <a:off x="4227388" y="104775"/>
          <a:ext cx="0" cy="432906"/>
          <a:chOff x="7950200" y="104775"/>
          <a:chExt cx="0" cy="314325"/>
        </a:xfrm>
      </xdr:grpSpPr>
      <xdr:sp macro="" textlink="">
        <xdr:nvSpPr>
          <xdr:cNvPr id="78" name="Rectangle 2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9" name="Text Box 3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0" name="Group 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GrpSpPr>
          <a:grpSpLocks/>
        </xdr:cNvGrpSpPr>
      </xdr:nvGrpSpPr>
      <xdr:grpSpPr bwMode="auto">
        <a:xfrm>
          <a:off x="4227388" y="104775"/>
          <a:ext cx="0" cy="432906"/>
          <a:chOff x="5362575" y="104775"/>
          <a:chExt cx="0" cy="314325"/>
        </a:xfrm>
      </xdr:grpSpPr>
      <xdr:sp macro="" textlink="">
        <xdr:nvSpPr>
          <xdr:cNvPr id="81" name="Rectangle 2">
            <a:extLst>
              <a:ext uri="{FF2B5EF4-FFF2-40B4-BE49-F238E27FC236}">
                <a16:creationId xmlns:a16="http://schemas.microsoft.com/office/drawing/2014/main" id="{00000000-0008-0000-0100-000051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82" name="Text Box 3">
            <a:extLst>
              <a:ext uri="{FF2B5EF4-FFF2-40B4-BE49-F238E27FC236}">
                <a16:creationId xmlns:a16="http://schemas.microsoft.com/office/drawing/2014/main" id="{00000000-0008-0000-0100-00005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3" name="Group 15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GrpSpPr>
          <a:grpSpLocks/>
        </xdr:cNvGrpSpPr>
      </xdr:nvGrpSpPr>
      <xdr:grpSpPr bwMode="auto">
        <a:xfrm>
          <a:off x="4227388" y="104775"/>
          <a:ext cx="0" cy="432906"/>
          <a:chOff x="5362575" y="104775"/>
          <a:chExt cx="0" cy="314325"/>
        </a:xfrm>
      </xdr:grpSpPr>
      <xdr:sp macro="" textlink="">
        <xdr:nvSpPr>
          <xdr:cNvPr id="84" name="Rectangle 16">
            <a:extLst>
              <a:ext uri="{FF2B5EF4-FFF2-40B4-BE49-F238E27FC236}">
                <a16:creationId xmlns:a16="http://schemas.microsoft.com/office/drawing/2014/main" id="{00000000-0008-0000-0100-000054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85" name="Text Box 17">
            <a:extLst>
              <a:ext uri="{FF2B5EF4-FFF2-40B4-BE49-F238E27FC236}">
                <a16:creationId xmlns:a16="http://schemas.microsoft.com/office/drawing/2014/main" id="{00000000-0008-0000-0100-00005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6" name="Group 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GrpSpPr>
          <a:grpSpLocks/>
        </xdr:cNvGrpSpPr>
      </xdr:nvGrpSpPr>
      <xdr:grpSpPr bwMode="auto">
        <a:xfrm>
          <a:off x="4227388" y="104775"/>
          <a:ext cx="0" cy="432906"/>
          <a:chOff x="5362575" y="104775"/>
          <a:chExt cx="0" cy="314325"/>
        </a:xfrm>
      </xdr:grpSpPr>
      <xdr:sp macro="" textlink="">
        <xdr:nvSpPr>
          <xdr:cNvPr id="87" name="Rectangle 2">
            <a:extLst>
              <a:ext uri="{FF2B5EF4-FFF2-40B4-BE49-F238E27FC236}">
                <a16:creationId xmlns:a16="http://schemas.microsoft.com/office/drawing/2014/main" id="{00000000-0008-0000-0100-000057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88" name="Text Box 3">
            <a:extLst>
              <a:ext uri="{FF2B5EF4-FFF2-40B4-BE49-F238E27FC236}">
                <a16:creationId xmlns:a16="http://schemas.microsoft.com/office/drawing/2014/main" id="{00000000-0008-0000-0100-00005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9" name="Group 15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GrpSpPr>
          <a:grpSpLocks/>
        </xdr:cNvGrpSpPr>
      </xdr:nvGrpSpPr>
      <xdr:grpSpPr bwMode="auto">
        <a:xfrm>
          <a:off x="4227388" y="104775"/>
          <a:ext cx="0" cy="432906"/>
          <a:chOff x="5362575" y="104775"/>
          <a:chExt cx="0" cy="314325"/>
        </a:xfrm>
      </xdr:grpSpPr>
      <xdr:sp macro="" textlink="">
        <xdr:nvSpPr>
          <xdr:cNvPr id="90" name="Rectangle 16">
            <a:extLst>
              <a:ext uri="{FF2B5EF4-FFF2-40B4-BE49-F238E27FC236}">
                <a16:creationId xmlns:a16="http://schemas.microsoft.com/office/drawing/2014/main" id="{00000000-0008-0000-0100-00005A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91" name="Text Box 17">
            <a:extLst>
              <a:ext uri="{FF2B5EF4-FFF2-40B4-BE49-F238E27FC236}">
                <a16:creationId xmlns:a16="http://schemas.microsoft.com/office/drawing/2014/main" id="{00000000-0008-0000-0100-00005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92" name="Group 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GrpSpPr>
          <a:grpSpLocks/>
        </xdr:cNvGrpSpPr>
      </xdr:nvGrpSpPr>
      <xdr:grpSpPr bwMode="auto">
        <a:xfrm>
          <a:off x="4227388" y="104775"/>
          <a:ext cx="0" cy="432906"/>
          <a:chOff x="7950200" y="104775"/>
          <a:chExt cx="0" cy="314325"/>
        </a:xfrm>
      </xdr:grpSpPr>
      <xdr:sp macro="" textlink="">
        <xdr:nvSpPr>
          <xdr:cNvPr id="93" name="Rectangle 2">
            <a:extLst>
              <a:ext uri="{FF2B5EF4-FFF2-40B4-BE49-F238E27FC236}">
                <a16:creationId xmlns:a16="http://schemas.microsoft.com/office/drawing/2014/main" id="{00000000-0008-0000-0100-00005D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94" name="Text Box 3">
            <a:extLst>
              <a:ext uri="{FF2B5EF4-FFF2-40B4-BE49-F238E27FC236}">
                <a16:creationId xmlns:a16="http://schemas.microsoft.com/office/drawing/2014/main" id="{00000000-0008-0000-0100-00005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0</xdr:colOff>
      <xdr:row>21</xdr:row>
      <xdr:rowOff>372901</xdr:rowOff>
    </xdr:from>
    <xdr:to>
      <xdr:col>22</xdr:col>
      <xdr:colOff>513708</xdr:colOff>
      <xdr:row>29</xdr:row>
      <xdr:rowOff>271936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577922</xdr:colOff>
      <xdr:row>0</xdr:row>
      <xdr:rowOff>353174</xdr:rowOff>
    </xdr:from>
    <xdr:to>
      <xdr:col>0</xdr:col>
      <xdr:colOff>1930472</xdr:colOff>
      <xdr:row>2</xdr:row>
      <xdr:rowOff>354375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BA6DD9-71A3-48F6-8CFB-ABA8136225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77922" y="353174"/>
          <a:ext cx="1352550" cy="7717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833967</xdr:colOff>
      <xdr:row>51</xdr:row>
      <xdr:rowOff>33867</xdr:rowOff>
    </xdr:from>
    <xdr:to>
      <xdr:col>15</xdr:col>
      <xdr:colOff>0</xdr:colOff>
      <xdr:row>66</xdr:row>
      <xdr:rowOff>389467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721179F-5713-1440-801B-A6F734957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317501</xdr:colOff>
      <xdr:row>1</xdr:row>
      <xdr:rowOff>0</xdr:rowOff>
    </xdr:from>
    <xdr:to>
      <xdr:col>1</xdr:col>
      <xdr:colOff>1640417</xdr:colOff>
      <xdr:row>4</xdr:row>
      <xdr:rowOff>157929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FE949E-E42E-4CEF-96BE-8299AF8948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18584" y="169333"/>
          <a:ext cx="1322916" cy="7717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1654966</xdr:colOff>
      <xdr:row>24</xdr:row>
      <xdr:rowOff>261937</xdr:rowOff>
    </xdr:from>
    <xdr:to>
      <xdr:col>20</xdr:col>
      <xdr:colOff>452438</xdr:colOff>
      <xdr:row>40</xdr:row>
      <xdr:rowOff>23813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79" name="Group 1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GrpSpPr>
          <a:grpSpLocks/>
        </xdr:cNvGrpSpPr>
      </xdr:nvGrpSpPr>
      <xdr:grpSpPr bwMode="auto">
        <a:xfrm>
          <a:off x="4333875" y="104775"/>
          <a:ext cx="0" cy="428625"/>
          <a:chOff x="5362575" y="104775"/>
          <a:chExt cx="0" cy="314325"/>
        </a:xfrm>
      </xdr:grpSpPr>
      <xdr:sp macro="" textlink="">
        <xdr:nvSpPr>
          <xdr:cNvPr id="280" name="Rectangle 2">
            <a:extLst>
              <a:ext uri="{FF2B5EF4-FFF2-40B4-BE49-F238E27FC236}">
                <a16:creationId xmlns:a16="http://schemas.microsoft.com/office/drawing/2014/main" id="{00000000-0008-0000-0300-000018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1" name="Text Box 3">
            <a:extLst>
              <a:ext uri="{FF2B5EF4-FFF2-40B4-BE49-F238E27FC236}">
                <a16:creationId xmlns:a16="http://schemas.microsoft.com/office/drawing/2014/main" id="{00000000-0008-0000-0300-000019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82" name="Group 1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GrpSpPr>
          <a:grpSpLocks/>
        </xdr:cNvGrpSpPr>
      </xdr:nvGrpSpPr>
      <xdr:grpSpPr bwMode="auto">
        <a:xfrm>
          <a:off x="4333875" y="104775"/>
          <a:ext cx="0" cy="428625"/>
          <a:chOff x="5362575" y="104775"/>
          <a:chExt cx="0" cy="314325"/>
        </a:xfrm>
      </xdr:grpSpPr>
      <xdr:sp macro="" textlink="">
        <xdr:nvSpPr>
          <xdr:cNvPr id="283" name="Rectangle 16">
            <a:extLst>
              <a:ext uri="{FF2B5EF4-FFF2-40B4-BE49-F238E27FC236}">
                <a16:creationId xmlns:a16="http://schemas.microsoft.com/office/drawing/2014/main" id="{00000000-0008-0000-0300-00001B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4" name="Text Box 17">
            <a:extLst>
              <a:ext uri="{FF2B5EF4-FFF2-40B4-BE49-F238E27FC236}">
                <a16:creationId xmlns:a16="http://schemas.microsoft.com/office/drawing/2014/main" id="{00000000-0008-0000-0300-00001C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85" name="Group 1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GrpSpPr>
          <a:grpSpLocks/>
        </xdr:cNvGrpSpPr>
      </xdr:nvGrpSpPr>
      <xdr:grpSpPr bwMode="auto">
        <a:xfrm>
          <a:off x="4333875" y="104775"/>
          <a:ext cx="0" cy="428625"/>
          <a:chOff x="5362575" y="104775"/>
          <a:chExt cx="0" cy="314325"/>
        </a:xfrm>
      </xdr:grpSpPr>
      <xdr:sp macro="" textlink="">
        <xdr:nvSpPr>
          <xdr:cNvPr id="286" name="Rectangle 2">
            <a:extLst>
              <a:ext uri="{FF2B5EF4-FFF2-40B4-BE49-F238E27FC236}">
                <a16:creationId xmlns:a16="http://schemas.microsoft.com/office/drawing/2014/main" id="{00000000-0008-0000-0300-00001E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7" name="Text Box 3">
            <a:extLst>
              <a:ext uri="{FF2B5EF4-FFF2-40B4-BE49-F238E27FC236}">
                <a16:creationId xmlns:a16="http://schemas.microsoft.com/office/drawing/2014/main" id="{00000000-0008-0000-0300-00001F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88" name="Group 15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GrpSpPr>
          <a:grpSpLocks/>
        </xdr:cNvGrpSpPr>
      </xdr:nvGrpSpPr>
      <xdr:grpSpPr bwMode="auto">
        <a:xfrm>
          <a:off x="4333875" y="104775"/>
          <a:ext cx="0" cy="428625"/>
          <a:chOff x="5362575" y="104775"/>
          <a:chExt cx="0" cy="314325"/>
        </a:xfrm>
      </xdr:grpSpPr>
      <xdr:sp macro="" textlink="">
        <xdr:nvSpPr>
          <xdr:cNvPr id="289" name="Rectangle 16">
            <a:extLst>
              <a:ext uri="{FF2B5EF4-FFF2-40B4-BE49-F238E27FC236}">
                <a16:creationId xmlns:a16="http://schemas.microsoft.com/office/drawing/2014/main" id="{00000000-0008-0000-0300-000021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90" name="Text Box 17">
            <a:extLst>
              <a:ext uri="{FF2B5EF4-FFF2-40B4-BE49-F238E27FC236}">
                <a16:creationId xmlns:a16="http://schemas.microsoft.com/office/drawing/2014/main" id="{00000000-0008-0000-0300-000022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91" name="Group 1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GrpSpPr>
          <a:grpSpLocks/>
        </xdr:cNvGrpSpPr>
      </xdr:nvGrpSpPr>
      <xdr:grpSpPr bwMode="auto">
        <a:xfrm>
          <a:off x="4333875" y="104775"/>
          <a:ext cx="0" cy="428625"/>
          <a:chOff x="7950200" y="104775"/>
          <a:chExt cx="0" cy="314325"/>
        </a:xfrm>
      </xdr:grpSpPr>
      <xdr:sp macro="" textlink="">
        <xdr:nvSpPr>
          <xdr:cNvPr id="292" name="Rectangle 2">
            <a:extLst>
              <a:ext uri="{FF2B5EF4-FFF2-40B4-BE49-F238E27FC236}">
                <a16:creationId xmlns:a16="http://schemas.microsoft.com/office/drawing/2014/main" id="{00000000-0008-0000-0300-000024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93" name="Text Box 3">
            <a:extLst>
              <a:ext uri="{FF2B5EF4-FFF2-40B4-BE49-F238E27FC236}">
                <a16:creationId xmlns:a16="http://schemas.microsoft.com/office/drawing/2014/main" id="{00000000-0008-0000-0300-000025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94" name="Group 1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GrpSpPr>
          <a:grpSpLocks/>
        </xdr:cNvGrpSpPr>
      </xdr:nvGrpSpPr>
      <xdr:grpSpPr bwMode="auto">
        <a:xfrm>
          <a:off x="4333875" y="104775"/>
          <a:ext cx="0" cy="428625"/>
          <a:chOff x="5362575" y="104775"/>
          <a:chExt cx="0" cy="314325"/>
        </a:xfrm>
      </xdr:grpSpPr>
      <xdr:sp macro="" textlink="">
        <xdr:nvSpPr>
          <xdr:cNvPr id="295" name="Rectangle 2">
            <a:extLst>
              <a:ext uri="{FF2B5EF4-FFF2-40B4-BE49-F238E27FC236}">
                <a16:creationId xmlns:a16="http://schemas.microsoft.com/office/drawing/2014/main" id="{00000000-0008-0000-0300-000027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96" name="Text Box 3">
            <a:extLst>
              <a:ext uri="{FF2B5EF4-FFF2-40B4-BE49-F238E27FC236}">
                <a16:creationId xmlns:a16="http://schemas.microsoft.com/office/drawing/2014/main" id="{00000000-0008-0000-0300-000028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97" name="Group 15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GrpSpPr>
          <a:grpSpLocks/>
        </xdr:cNvGrpSpPr>
      </xdr:nvGrpSpPr>
      <xdr:grpSpPr bwMode="auto">
        <a:xfrm>
          <a:off x="4333875" y="104775"/>
          <a:ext cx="0" cy="428625"/>
          <a:chOff x="5362575" y="104775"/>
          <a:chExt cx="0" cy="314325"/>
        </a:xfrm>
      </xdr:grpSpPr>
      <xdr:sp macro="" textlink="">
        <xdr:nvSpPr>
          <xdr:cNvPr id="298" name="Rectangle 16">
            <a:extLst>
              <a:ext uri="{FF2B5EF4-FFF2-40B4-BE49-F238E27FC236}">
                <a16:creationId xmlns:a16="http://schemas.microsoft.com/office/drawing/2014/main" id="{00000000-0008-0000-0300-00002A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99" name="Text Box 17">
            <a:extLst>
              <a:ext uri="{FF2B5EF4-FFF2-40B4-BE49-F238E27FC236}">
                <a16:creationId xmlns:a16="http://schemas.microsoft.com/office/drawing/2014/main" id="{00000000-0008-0000-0300-00002B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00" name="Group 1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GrpSpPr>
          <a:grpSpLocks/>
        </xdr:cNvGrpSpPr>
      </xdr:nvGrpSpPr>
      <xdr:grpSpPr bwMode="auto">
        <a:xfrm>
          <a:off x="4333875" y="104775"/>
          <a:ext cx="0" cy="428625"/>
          <a:chOff x="5362575" y="104775"/>
          <a:chExt cx="0" cy="314325"/>
        </a:xfrm>
      </xdr:grpSpPr>
      <xdr:sp macro="" textlink="">
        <xdr:nvSpPr>
          <xdr:cNvPr id="301" name="Rectangle 2">
            <a:extLst>
              <a:ext uri="{FF2B5EF4-FFF2-40B4-BE49-F238E27FC236}">
                <a16:creationId xmlns:a16="http://schemas.microsoft.com/office/drawing/2014/main" id="{00000000-0008-0000-0300-00002D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02" name="Text Box 3">
            <a:extLst>
              <a:ext uri="{FF2B5EF4-FFF2-40B4-BE49-F238E27FC236}">
                <a16:creationId xmlns:a16="http://schemas.microsoft.com/office/drawing/2014/main" id="{00000000-0008-0000-0300-00002E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03" name="Group 15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GrpSpPr>
          <a:grpSpLocks/>
        </xdr:cNvGrpSpPr>
      </xdr:nvGrpSpPr>
      <xdr:grpSpPr bwMode="auto">
        <a:xfrm>
          <a:off x="4333875" y="104775"/>
          <a:ext cx="0" cy="428625"/>
          <a:chOff x="5362575" y="104775"/>
          <a:chExt cx="0" cy="314325"/>
        </a:xfrm>
      </xdr:grpSpPr>
      <xdr:sp macro="" textlink="">
        <xdr:nvSpPr>
          <xdr:cNvPr id="304" name="Rectangle 16">
            <a:extLst>
              <a:ext uri="{FF2B5EF4-FFF2-40B4-BE49-F238E27FC236}">
                <a16:creationId xmlns:a16="http://schemas.microsoft.com/office/drawing/2014/main" id="{00000000-0008-0000-0300-000030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05" name="Text Box 17">
            <a:extLst>
              <a:ext uri="{FF2B5EF4-FFF2-40B4-BE49-F238E27FC236}">
                <a16:creationId xmlns:a16="http://schemas.microsoft.com/office/drawing/2014/main" id="{00000000-0008-0000-0300-000031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06" name="Group 1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GrpSpPr>
          <a:grpSpLocks/>
        </xdr:cNvGrpSpPr>
      </xdr:nvGrpSpPr>
      <xdr:grpSpPr bwMode="auto">
        <a:xfrm>
          <a:off x="4333875" y="104775"/>
          <a:ext cx="0" cy="428625"/>
          <a:chOff x="7950200" y="104775"/>
          <a:chExt cx="0" cy="314325"/>
        </a:xfrm>
      </xdr:grpSpPr>
      <xdr:sp macro="" textlink="">
        <xdr:nvSpPr>
          <xdr:cNvPr id="307" name="Rectangle 2">
            <a:extLst>
              <a:ext uri="{FF2B5EF4-FFF2-40B4-BE49-F238E27FC236}">
                <a16:creationId xmlns:a16="http://schemas.microsoft.com/office/drawing/2014/main" id="{00000000-0008-0000-0300-000033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08" name="Text Box 3">
            <a:extLst>
              <a:ext uri="{FF2B5EF4-FFF2-40B4-BE49-F238E27FC236}">
                <a16:creationId xmlns:a16="http://schemas.microsoft.com/office/drawing/2014/main" id="{00000000-0008-0000-0300-000034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09" name="Group 1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GrpSpPr>
          <a:grpSpLocks/>
        </xdr:cNvGrpSpPr>
      </xdr:nvGrpSpPr>
      <xdr:grpSpPr bwMode="auto">
        <a:xfrm>
          <a:off x="4333875" y="104775"/>
          <a:ext cx="0" cy="428625"/>
          <a:chOff x="5362575" y="104775"/>
          <a:chExt cx="0" cy="314325"/>
        </a:xfrm>
      </xdr:grpSpPr>
      <xdr:sp macro="" textlink="">
        <xdr:nvSpPr>
          <xdr:cNvPr id="310" name="Rectangle 2">
            <a:extLst>
              <a:ext uri="{FF2B5EF4-FFF2-40B4-BE49-F238E27FC236}">
                <a16:creationId xmlns:a16="http://schemas.microsoft.com/office/drawing/2014/main" id="{00000000-0008-0000-0300-000036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1" name="Text Box 3">
            <a:extLst>
              <a:ext uri="{FF2B5EF4-FFF2-40B4-BE49-F238E27FC236}">
                <a16:creationId xmlns:a16="http://schemas.microsoft.com/office/drawing/2014/main" id="{00000000-0008-0000-0300-000037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12" name="Group 1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GrpSpPr>
          <a:grpSpLocks/>
        </xdr:cNvGrpSpPr>
      </xdr:nvGrpSpPr>
      <xdr:grpSpPr bwMode="auto">
        <a:xfrm>
          <a:off x="4333875" y="104775"/>
          <a:ext cx="0" cy="428625"/>
          <a:chOff x="5362575" y="104775"/>
          <a:chExt cx="0" cy="314325"/>
        </a:xfrm>
      </xdr:grpSpPr>
      <xdr:sp macro="" textlink="">
        <xdr:nvSpPr>
          <xdr:cNvPr id="313" name="Rectangle 16">
            <a:extLst>
              <a:ext uri="{FF2B5EF4-FFF2-40B4-BE49-F238E27FC236}">
                <a16:creationId xmlns:a16="http://schemas.microsoft.com/office/drawing/2014/main" id="{00000000-0008-0000-0300-000039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4" name="Text Box 17">
            <a:extLst>
              <a:ext uri="{FF2B5EF4-FFF2-40B4-BE49-F238E27FC236}">
                <a16:creationId xmlns:a16="http://schemas.microsoft.com/office/drawing/2014/main" id="{00000000-0008-0000-0300-00003A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15" name="Group 1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GrpSpPr>
          <a:grpSpLocks/>
        </xdr:cNvGrpSpPr>
      </xdr:nvGrpSpPr>
      <xdr:grpSpPr bwMode="auto">
        <a:xfrm>
          <a:off x="4333875" y="104775"/>
          <a:ext cx="0" cy="428625"/>
          <a:chOff x="5362575" y="104775"/>
          <a:chExt cx="0" cy="314325"/>
        </a:xfrm>
      </xdr:grpSpPr>
      <xdr:sp macro="" textlink="">
        <xdr:nvSpPr>
          <xdr:cNvPr id="316" name="Rectangle 2">
            <a:extLst>
              <a:ext uri="{FF2B5EF4-FFF2-40B4-BE49-F238E27FC236}">
                <a16:creationId xmlns:a16="http://schemas.microsoft.com/office/drawing/2014/main" id="{00000000-0008-0000-0300-00003C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7" name="Text Box 3">
            <a:extLst>
              <a:ext uri="{FF2B5EF4-FFF2-40B4-BE49-F238E27FC236}">
                <a16:creationId xmlns:a16="http://schemas.microsoft.com/office/drawing/2014/main" id="{00000000-0008-0000-0300-00003D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18" name="Group 15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GrpSpPr>
          <a:grpSpLocks/>
        </xdr:cNvGrpSpPr>
      </xdr:nvGrpSpPr>
      <xdr:grpSpPr bwMode="auto">
        <a:xfrm>
          <a:off x="4333875" y="104775"/>
          <a:ext cx="0" cy="428625"/>
          <a:chOff x="5362575" y="104775"/>
          <a:chExt cx="0" cy="314325"/>
        </a:xfrm>
      </xdr:grpSpPr>
      <xdr:sp macro="" textlink="">
        <xdr:nvSpPr>
          <xdr:cNvPr id="319" name="Rectangle 16">
            <a:extLst>
              <a:ext uri="{FF2B5EF4-FFF2-40B4-BE49-F238E27FC236}">
                <a16:creationId xmlns:a16="http://schemas.microsoft.com/office/drawing/2014/main" id="{00000000-0008-0000-0300-00003F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20" name="Text Box 17">
            <a:extLst>
              <a:ext uri="{FF2B5EF4-FFF2-40B4-BE49-F238E27FC236}">
                <a16:creationId xmlns:a16="http://schemas.microsoft.com/office/drawing/2014/main" id="{00000000-0008-0000-0300-000040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21" name="Group 1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GrpSpPr>
          <a:grpSpLocks/>
        </xdr:cNvGrpSpPr>
      </xdr:nvGrpSpPr>
      <xdr:grpSpPr bwMode="auto">
        <a:xfrm>
          <a:off x="4333875" y="104775"/>
          <a:ext cx="0" cy="428625"/>
          <a:chOff x="7950200" y="104775"/>
          <a:chExt cx="0" cy="314325"/>
        </a:xfrm>
      </xdr:grpSpPr>
      <xdr:sp macro="" textlink="">
        <xdr:nvSpPr>
          <xdr:cNvPr id="322" name="Rectangle 2">
            <a:extLst>
              <a:ext uri="{FF2B5EF4-FFF2-40B4-BE49-F238E27FC236}">
                <a16:creationId xmlns:a16="http://schemas.microsoft.com/office/drawing/2014/main" id="{00000000-0008-0000-0300-00004201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23" name="Text Box 3">
            <a:extLst>
              <a:ext uri="{FF2B5EF4-FFF2-40B4-BE49-F238E27FC236}">
                <a16:creationId xmlns:a16="http://schemas.microsoft.com/office/drawing/2014/main" id="{00000000-0008-0000-0300-000043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1</xdr:col>
      <xdr:colOff>0</xdr:colOff>
      <xdr:row>0</xdr:row>
      <xdr:rowOff>238124</xdr:rowOff>
    </xdr:from>
    <xdr:to>
      <xdr:col>1</xdr:col>
      <xdr:colOff>1648433</xdr:colOff>
      <xdr:row>3</xdr:row>
      <xdr:rowOff>95249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109944-520A-4533-9727-A07E74E748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66688" y="238124"/>
          <a:ext cx="1648433" cy="10001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51</xdr:row>
      <xdr:rowOff>133348</xdr:rowOff>
    </xdr:from>
    <xdr:to>
      <xdr:col>15</xdr:col>
      <xdr:colOff>247650</xdr:colOff>
      <xdr:row>66</xdr:row>
      <xdr:rowOff>504824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200024</xdr:colOff>
      <xdr:row>1</xdr:row>
      <xdr:rowOff>0</xdr:rowOff>
    </xdr:from>
    <xdr:to>
      <xdr:col>1</xdr:col>
      <xdr:colOff>1685925</xdr:colOff>
      <xdr:row>4</xdr:row>
      <xdr:rowOff>162163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8DD90C-A852-46F1-AD11-ED2FBF3776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400049" y="171450"/>
          <a:ext cx="1485901" cy="7717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5" name="Rectangle 2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6" name="Text Box 3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7" name="Group 15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8" name="Rectangle 16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9" name="Text Box 17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11" name="Rectangle 2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2" name="Text Box 3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13" name="Group 15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14" name="Rectangle 16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5" name="Text Box 17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16" name="Group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7950200" y="104775"/>
          <a:chExt cx="0" cy="314325"/>
        </a:xfrm>
      </xdr:grpSpPr>
      <xdr:sp macro="" textlink="">
        <xdr:nvSpPr>
          <xdr:cNvPr id="17" name="Rectangle 2">
            <a:extLst>
              <a:ext uri="{FF2B5EF4-FFF2-40B4-BE49-F238E27FC236}">
                <a16:creationId xmlns:a16="http://schemas.microsoft.com/office/drawing/2014/main" id="{00000000-0008-0000-05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8" name="Text Box 3">
            <a:extLst>
              <a:ext uri="{FF2B5EF4-FFF2-40B4-BE49-F238E27FC236}">
                <a16:creationId xmlns:a16="http://schemas.microsoft.com/office/drawing/2014/main" id="{00000000-0008-0000-05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19" name="Group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20" name="Rectangle 2">
            <a:extLst>
              <a:ext uri="{FF2B5EF4-FFF2-40B4-BE49-F238E27FC236}">
                <a16:creationId xmlns:a16="http://schemas.microsoft.com/office/drawing/2014/main" id="{00000000-0008-0000-05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1" name="Text Box 3">
            <a:extLst>
              <a:ext uri="{FF2B5EF4-FFF2-40B4-BE49-F238E27FC236}">
                <a16:creationId xmlns:a16="http://schemas.microsoft.com/office/drawing/2014/main" id="{00000000-0008-0000-05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2" name="Group 15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23" name="Rectangle 16">
            <a:extLst>
              <a:ext uri="{FF2B5EF4-FFF2-40B4-BE49-F238E27FC236}">
                <a16:creationId xmlns:a16="http://schemas.microsoft.com/office/drawing/2014/main" id="{00000000-0008-0000-05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4" name="Text Box 17">
            <a:extLst>
              <a:ext uri="{FF2B5EF4-FFF2-40B4-BE49-F238E27FC236}">
                <a16:creationId xmlns:a16="http://schemas.microsoft.com/office/drawing/2014/main" id="{00000000-0008-0000-05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5" name="Group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26" name="Rectangle 2">
            <a:extLst>
              <a:ext uri="{FF2B5EF4-FFF2-40B4-BE49-F238E27FC236}">
                <a16:creationId xmlns:a16="http://schemas.microsoft.com/office/drawing/2014/main" id="{00000000-0008-0000-05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7" name="Text Box 3">
            <a:extLst>
              <a:ext uri="{FF2B5EF4-FFF2-40B4-BE49-F238E27FC236}">
                <a16:creationId xmlns:a16="http://schemas.microsoft.com/office/drawing/2014/main" id="{00000000-0008-0000-05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28" name="Group 15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29" name="Rectangle 16">
            <a:extLst>
              <a:ext uri="{FF2B5EF4-FFF2-40B4-BE49-F238E27FC236}">
                <a16:creationId xmlns:a16="http://schemas.microsoft.com/office/drawing/2014/main" id="{00000000-0008-0000-05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0" name="Text Box 17">
            <a:extLst>
              <a:ext uri="{FF2B5EF4-FFF2-40B4-BE49-F238E27FC236}">
                <a16:creationId xmlns:a16="http://schemas.microsoft.com/office/drawing/2014/main" id="{00000000-0008-0000-0500-00001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1" name="Group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7950200" y="104775"/>
          <a:chExt cx="0" cy="314325"/>
        </a:xfrm>
      </xdr:grpSpPr>
      <xdr:sp macro="" textlink="">
        <xdr:nvSpPr>
          <xdr:cNvPr id="32" name="Rectangle 2">
            <a:extLst>
              <a:ext uri="{FF2B5EF4-FFF2-40B4-BE49-F238E27FC236}">
                <a16:creationId xmlns:a16="http://schemas.microsoft.com/office/drawing/2014/main" id="{00000000-0008-0000-05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3" name="Text Box 3">
            <a:extLst>
              <a:ext uri="{FF2B5EF4-FFF2-40B4-BE49-F238E27FC236}">
                <a16:creationId xmlns:a16="http://schemas.microsoft.com/office/drawing/2014/main" id="{00000000-0008-0000-0500-00002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4" name="Group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35" name="Rectangle 2">
            <a:extLst>
              <a:ext uri="{FF2B5EF4-FFF2-40B4-BE49-F238E27FC236}">
                <a16:creationId xmlns:a16="http://schemas.microsoft.com/office/drawing/2014/main" id="{00000000-0008-0000-0500-000023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6" name="Text Box 3">
            <a:extLst>
              <a:ext uri="{FF2B5EF4-FFF2-40B4-BE49-F238E27FC236}">
                <a16:creationId xmlns:a16="http://schemas.microsoft.com/office/drawing/2014/main" id="{00000000-0008-0000-0500-00002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37" name="Group 15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38" name="Rectangle 16">
            <a:extLst>
              <a:ext uri="{FF2B5EF4-FFF2-40B4-BE49-F238E27FC236}">
                <a16:creationId xmlns:a16="http://schemas.microsoft.com/office/drawing/2014/main" id="{00000000-0008-0000-05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9" name="Text Box 17">
            <a:extLst>
              <a:ext uri="{FF2B5EF4-FFF2-40B4-BE49-F238E27FC236}">
                <a16:creationId xmlns:a16="http://schemas.microsoft.com/office/drawing/2014/main" id="{00000000-0008-0000-0500-00002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40" name="Group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41" name="Rectangle 2">
            <a:extLst>
              <a:ext uri="{FF2B5EF4-FFF2-40B4-BE49-F238E27FC236}">
                <a16:creationId xmlns:a16="http://schemas.microsoft.com/office/drawing/2014/main" id="{00000000-0008-0000-05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2" name="Text Box 3">
            <a:extLst>
              <a:ext uri="{FF2B5EF4-FFF2-40B4-BE49-F238E27FC236}">
                <a16:creationId xmlns:a16="http://schemas.microsoft.com/office/drawing/2014/main" id="{00000000-0008-0000-0500-00002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43" name="Group 1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5362575" y="104775"/>
          <a:chExt cx="0" cy="314325"/>
        </a:xfrm>
      </xdr:grpSpPr>
      <xdr:sp macro="" textlink="">
        <xdr:nvSpPr>
          <xdr:cNvPr id="44" name="Rectangle 16">
            <a:extLst>
              <a:ext uri="{FF2B5EF4-FFF2-40B4-BE49-F238E27FC236}">
                <a16:creationId xmlns:a16="http://schemas.microsoft.com/office/drawing/2014/main" id="{00000000-0008-0000-05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5" name="Text Box 17">
            <a:extLst>
              <a:ext uri="{FF2B5EF4-FFF2-40B4-BE49-F238E27FC236}">
                <a16:creationId xmlns:a16="http://schemas.microsoft.com/office/drawing/2014/main" id="{00000000-0008-0000-0500-00002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3</xdr:col>
      <xdr:colOff>0</xdr:colOff>
      <xdr:row>0</xdr:row>
      <xdr:rowOff>104775</xdr:rowOff>
    </xdr:from>
    <xdr:to>
      <xdr:col>3</xdr:col>
      <xdr:colOff>0</xdr:colOff>
      <xdr:row>1</xdr:row>
      <xdr:rowOff>152400</xdr:rowOff>
    </xdr:to>
    <xdr:grpSp>
      <xdr:nvGrpSpPr>
        <xdr:cNvPr id="46" name="Group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GrpSpPr>
          <a:grpSpLocks/>
        </xdr:cNvGrpSpPr>
      </xdr:nvGrpSpPr>
      <xdr:grpSpPr bwMode="auto">
        <a:xfrm>
          <a:off x="4905375" y="104775"/>
          <a:ext cx="0" cy="428625"/>
          <a:chOff x="7950200" y="104775"/>
          <a:chExt cx="0" cy="314325"/>
        </a:xfrm>
      </xdr:grpSpPr>
      <xdr:sp macro="" textlink="">
        <xdr:nvSpPr>
          <xdr:cNvPr id="47" name="Rectangle 2">
            <a:extLst>
              <a:ext uri="{FF2B5EF4-FFF2-40B4-BE49-F238E27FC236}">
                <a16:creationId xmlns:a16="http://schemas.microsoft.com/office/drawing/2014/main" id="{00000000-0008-0000-0500-00002F0000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8" name="Text Box 3">
            <a:extLst>
              <a:ext uri="{FF2B5EF4-FFF2-40B4-BE49-F238E27FC236}">
                <a16:creationId xmlns:a16="http://schemas.microsoft.com/office/drawing/2014/main" id="{00000000-0008-0000-0500-00003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1</xdr:col>
      <xdr:colOff>2857498</xdr:colOff>
      <xdr:row>16</xdr:row>
      <xdr:rowOff>307181</xdr:rowOff>
    </xdr:from>
    <xdr:to>
      <xdr:col>15</xdr:col>
      <xdr:colOff>988218</xdr:colOff>
      <xdr:row>28</xdr:row>
      <xdr:rowOff>321469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381000</xdr:colOff>
      <xdr:row>0</xdr:row>
      <xdr:rowOff>130968</xdr:rowOff>
    </xdr:from>
    <xdr:to>
      <xdr:col>1</xdr:col>
      <xdr:colOff>2500312</xdr:colOff>
      <xdr:row>3</xdr:row>
      <xdr:rowOff>178593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59528C-6805-46D6-A589-59CCBA34E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11969" y="130968"/>
          <a:ext cx="2119312" cy="1190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babativa\OneDrive%20-%20SUPERINTENDENCIA%20DE%20SOCIEDADES\2023%20-%20Supersociedades\Mercantiles\Indicadores\Procesos_Especiales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Pronunciamiento de demandas"/>
      <sheetName val="1.1 Registro pronunciamient dem"/>
      <sheetName val="2 Audiencias realizadas"/>
      <sheetName val="2.1 regist audienci realizadas"/>
      <sheetName val="3 Comportamiento Inventario"/>
      <sheetName val="3.1. Registro comportamin Inven"/>
    </sheetNames>
    <sheetDataSet>
      <sheetData sheetId="0">
        <row r="12">
          <cell r="C12" t="str">
            <v>PROCESOS ESPECIALES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5"/>
  <sheetViews>
    <sheetView showGridLines="0" topLeftCell="A4" zoomScale="90" zoomScaleNormal="90" workbookViewId="0">
      <selection activeCell="N93" sqref="N93"/>
    </sheetView>
  </sheetViews>
  <sheetFormatPr baseColWidth="10" defaultColWidth="11.42578125" defaultRowHeight="12.75"/>
  <cols>
    <col min="1" max="1" width="3" style="33" customWidth="1"/>
    <col min="2" max="2" width="45.140625" style="52" customWidth="1"/>
    <col min="3" max="3" width="37.42578125" style="33" customWidth="1"/>
    <col min="4" max="4" width="9.5703125" style="33" bestFit="1" customWidth="1"/>
    <col min="5" max="5" width="8.140625" style="33" bestFit="1" customWidth="1"/>
    <col min="6" max="6" width="9.5703125" style="33" bestFit="1" customWidth="1"/>
    <col min="7" max="7" width="5.42578125" style="33" bestFit="1" customWidth="1"/>
    <col min="8" max="8" width="5.140625" style="33" bestFit="1" customWidth="1"/>
    <col min="9" max="9" width="9.5703125" style="33" customWidth="1"/>
    <col min="10" max="10" width="4.140625" style="33" bestFit="1" customWidth="1"/>
    <col min="11" max="11" width="6.42578125" style="33" bestFit="1" customWidth="1"/>
    <col min="12" max="12" width="8" style="33" customWidth="1"/>
    <col min="13" max="13" width="8.42578125" style="33" customWidth="1"/>
    <col min="14" max="14" width="6.42578125" style="33" customWidth="1"/>
    <col min="15" max="15" width="3.85546875" style="33" customWidth="1"/>
    <col min="16" max="16" width="17.7109375" style="33" customWidth="1"/>
    <col min="17" max="17" width="11.42578125" style="51" customWidth="1"/>
    <col min="18" max="21" width="11.42578125" style="51"/>
    <col min="22" max="16384" width="11.42578125" style="33"/>
  </cols>
  <sheetData>
    <row r="1" spans="1:16" ht="13.5" thickBo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16.5" customHeight="1">
      <c r="A2" s="20"/>
      <c r="B2" s="292"/>
      <c r="C2" s="295" t="s">
        <v>34</v>
      </c>
      <c r="D2" s="296"/>
      <c r="E2" s="296"/>
      <c r="F2" s="296"/>
      <c r="G2" s="296"/>
      <c r="H2" s="296"/>
      <c r="I2" s="296"/>
      <c r="J2" s="296"/>
      <c r="K2" s="296"/>
      <c r="L2" s="296"/>
      <c r="M2" s="297"/>
      <c r="N2" s="298" t="s">
        <v>76</v>
      </c>
      <c r="O2" s="299"/>
      <c r="P2" s="300"/>
    </row>
    <row r="3" spans="1:16" ht="15.75" customHeight="1">
      <c r="A3" s="20"/>
      <c r="B3" s="293"/>
      <c r="C3" s="301" t="s">
        <v>36</v>
      </c>
      <c r="D3" s="302"/>
      <c r="E3" s="302"/>
      <c r="F3" s="302"/>
      <c r="G3" s="302"/>
      <c r="H3" s="302"/>
      <c r="I3" s="302"/>
      <c r="J3" s="302"/>
      <c r="K3" s="302"/>
      <c r="L3" s="302"/>
      <c r="M3" s="303"/>
      <c r="N3" s="304" t="s">
        <v>85</v>
      </c>
      <c r="O3" s="305"/>
      <c r="P3" s="306"/>
    </row>
    <row r="4" spans="1:16" ht="15.75" customHeight="1">
      <c r="A4" s="20"/>
      <c r="B4" s="293"/>
      <c r="C4" s="301" t="s">
        <v>37</v>
      </c>
      <c r="D4" s="302"/>
      <c r="E4" s="302"/>
      <c r="F4" s="302"/>
      <c r="G4" s="302"/>
      <c r="H4" s="302"/>
      <c r="I4" s="302"/>
      <c r="J4" s="302"/>
      <c r="K4" s="302"/>
      <c r="L4" s="302"/>
      <c r="M4" s="303"/>
      <c r="N4" s="304" t="s">
        <v>77</v>
      </c>
      <c r="O4" s="305"/>
      <c r="P4" s="306"/>
    </row>
    <row r="5" spans="1:16" ht="16.5" customHeight="1" thickBot="1">
      <c r="A5" s="20"/>
      <c r="B5" s="294"/>
      <c r="C5" s="307" t="s">
        <v>38</v>
      </c>
      <c r="D5" s="308"/>
      <c r="E5" s="308"/>
      <c r="F5" s="308"/>
      <c r="G5" s="308"/>
      <c r="H5" s="308"/>
      <c r="I5" s="308"/>
      <c r="J5" s="308"/>
      <c r="K5" s="308"/>
      <c r="L5" s="308"/>
      <c r="M5" s="309"/>
      <c r="N5" s="310" t="s">
        <v>39</v>
      </c>
      <c r="O5" s="311"/>
      <c r="P5" s="312"/>
    </row>
    <row r="6" spans="1:16" ht="3" customHeight="1" thickBo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>
      <c r="A7" s="23"/>
      <c r="B7" s="313" t="s">
        <v>42</v>
      </c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5"/>
    </row>
    <row r="8" spans="1:16" ht="13.5" thickBot="1">
      <c r="A8" s="23"/>
      <c r="B8" s="316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8"/>
    </row>
    <row r="9" spans="1:16" ht="3" customHeight="1" thickBot="1">
      <c r="A9" s="23"/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</row>
    <row r="10" spans="1:16" ht="26.25" customHeight="1" thickBot="1">
      <c r="A10" s="23"/>
      <c r="B10" s="130" t="s">
        <v>46</v>
      </c>
      <c r="C10" s="320">
        <v>2025</v>
      </c>
      <c r="D10" s="321"/>
      <c r="E10" s="321"/>
      <c r="F10" s="321"/>
      <c r="G10" s="321"/>
      <c r="H10" s="321"/>
      <c r="I10" s="322"/>
      <c r="J10" s="323" t="s">
        <v>1</v>
      </c>
      <c r="K10" s="324"/>
      <c r="L10" s="324"/>
      <c r="M10" s="324"/>
      <c r="N10" s="276" t="s">
        <v>89</v>
      </c>
      <c r="O10" s="277"/>
      <c r="P10" s="278"/>
    </row>
    <row r="11" spans="1:16" ht="3" customHeight="1" thickBot="1">
      <c r="A11" s="23"/>
      <c r="B11" s="289"/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1"/>
    </row>
    <row r="12" spans="1:16" ht="30" customHeight="1" thickBot="1">
      <c r="A12" s="23"/>
      <c r="B12" s="127" t="s">
        <v>0</v>
      </c>
      <c r="C12" s="262" t="s">
        <v>53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3"/>
    </row>
    <row r="13" spans="1:16" ht="3" customHeight="1" thickBot="1">
      <c r="A13" s="23"/>
      <c r="B13" s="270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2"/>
    </row>
    <row r="14" spans="1:16" ht="30" customHeight="1" thickBot="1">
      <c r="A14" s="23"/>
      <c r="B14" s="127" t="s">
        <v>6</v>
      </c>
      <c r="C14" s="273" t="s">
        <v>104</v>
      </c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5"/>
    </row>
    <row r="15" spans="1:16" ht="3" customHeight="1" thickBot="1">
      <c r="A15" s="23"/>
      <c r="B15" s="264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6"/>
    </row>
    <row r="16" spans="1:16" ht="30" customHeight="1" thickBot="1">
      <c r="A16" s="23"/>
      <c r="B16" s="127" t="s">
        <v>23</v>
      </c>
      <c r="C16" s="276" t="s">
        <v>195</v>
      </c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7"/>
      <c r="P16" s="278"/>
    </row>
    <row r="17" spans="1:18" ht="4.5" customHeight="1" thickBot="1">
      <c r="A17" s="23"/>
      <c r="B17" s="264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6"/>
    </row>
    <row r="18" spans="1:18" ht="30" customHeight="1" thickBot="1">
      <c r="A18" s="23"/>
      <c r="B18" s="127" t="s">
        <v>10</v>
      </c>
      <c r="C18" s="279" t="s">
        <v>190</v>
      </c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1"/>
    </row>
    <row r="19" spans="1:18" ht="3" customHeight="1" thickBot="1">
      <c r="A19" s="23"/>
      <c r="B19" s="282"/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</row>
    <row r="20" spans="1:18" ht="17.25" customHeight="1" thickBot="1">
      <c r="A20" s="23"/>
      <c r="B20" s="202" t="s">
        <v>24</v>
      </c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4"/>
    </row>
    <row r="21" spans="1:18" ht="3" customHeight="1" thickBot="1">
      <c r="A21" s="23"/>
      <c r="B21" s="283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85"/>
    </row>
    <row r="22" spans="1:18" ht="47.25" customHeight="1" thickBot="1">
      <c r="A22" s="23"/>
      <c r="B22" s="127" t="s">
        <v>3</v>
      </c>
      <c r="C22" s="286" t="s">
        <v>162</v>
      </c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8"/>
    </row>
    <row r="23" spans="1:18" ht="3" customHeight="1" thickBot="1">
      <c r="A23" s="23"/>
      <c r="B23" s="264"/>
      <c r="C23" s="265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6"/>
    </row>
    <row r="24" spans="1:18" ht="54" customHeight="1" thickBot="1">
      <c r="A24" s="23"/>
      <c r="B24" s="127" t="s">
        <v>11</v>
      </c>
      <c r="C24" s="239" t="s">
        <v>235</v>
      </c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1"/>
    </row>
    <row r="25" spans="1:18" ht="3" customHeight="1" thickBot="1">
      <c r="A25" s="23"/>
      <c r="B25" s="242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4"/>
    </row>
    <row r="26" spans="1:18" ht="22.5" customHeight="1" thickBot="1">
      <c r="A26" s="23"/>
      <c r="B26" s="128" t="s">
        <v>2</v>
      </c>
      <c r="C26" s="245" t="s">
        <v>241</v>
      </c>
      <c r="D26" s="246"/>
      <c r="E26" s="246"/>
      <c r="F26" s="246"/>
      <c r="G26" s="246"/>
      <c r="H26" s="246"/>
      <c r="I26" s="246"/>
      <c r="J26" s="247"/>
      <c r="K26" s="247"/>
      <c r="L26" s="247"/>
      <c r="M26" s="247"/>
      <c r="N26" s="247"/>
      <c r="O26" s="247"/>
      <c r="P26" s="248"/>
      <c r="R26" s="68"/>
    </row>
    <row r="27" spans="1:18" ht="3" customHeight="1" thickBot="1">
      <c r="A27" s="23"/>
      <c r="B27" s="249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1"/>
    </row>
    <row r="28" spans="1:18" ht="33.75" customHeight="1" thickBot="1">
      <c r="A28" s="23"/>
      <c r="B28" s="128" t="s">
        <v>12</v>
      </c>
      <c r="C28" s="85" t="s">
        <v>13</v>
      </c>
      <c r="D28" s="252" t="s">
        <v>242</v>
      </c>
      <c r="E28" s="253"/>
      <c r="F28" s="253"/>
      <c r="G28" s="254"/>
      <c r="H28" s="255" t="s">
        <v>14</v>
      </c>
      <c r="I28" s="255"/>
      <c r="J28" s="255"/>
      <c r="K28" s="252" t="s">
        <v>243</v>
      </c>
      <c r="L28" s="253"/>
      <c r="M28" s="254"/>
      <c r="N28" s="256" t="s">
        <v>15</v>
      </c>
      <c r="O28" s="257"/>
      <c r="P28" s="141" t="s">
        <v>244</v>
      </c>
    </row>
    <row r="29" spans="1:18" ht="3" customHeight="1" thickBot="1">
      <c r="A29" s="23"/>
      <c r="B29" s="258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60"/>
    </row>
    <row r="30" spans="1:18" ht="13.5" thickBot="1">
      <c r="A30" s="23"/>
      <c r="B30" s="129" t="s">
        <v>7</v>
      </c>
      <c r="C30" s="261" t="s">
        <v>75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3"/>
    </row>
    <row r="31" spans="1:18" ht="3" customHeight="1" thickBot="1">
      <c r="A31" s="23"/>
      <c r="B31" s="264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6"/>
    </row>
    <row r="32" spans="1:18" ht="13.5" thickBot="1">
      <c r="A32" s="23"/>
      <c r="B32" s="129" t="s">
        <v>4</v>
      </c>
      <c r="C32" s="198" t="s">
        <v>90</v>
      </c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200"/>
    </row>
    <row r="33" spans="1:16" ht="3" customHeight="1" thickBot="1">
      <c r="A33" s="23"/>
      <c r="B33" s="267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9"/>
    </row>
    <row r="34" spans="1:16" ht="13.5" thickBot="1">
      <c r="A34" s="23"/>
      <c r="B34" s="129" t="s">
        <v>22</v>
      </c>
      <c r="C34" s="198" t="s">
        <v>90</v>
      </c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200"/>
    </row>
    <row r="35" spans="1:16" ht="3" customHeight="1" thickBot="1">
      <c r="A35" s="23"/>
      <c r="B35" s="231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3"/>
    </row>
    <row r="36" spans="1:16" ht="16.5" customHeight="1" thickBot="1">
      <c r="A36" s="23"/>
      <c r="B36" s="129" t="s">
        <v>41</v>
      </c>
      <c r="C36" s="198" t="s">
        <v>92</v>
      </c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200"/>
    </row>
    <row r="37" spans="1:16" ht="3" customHeight="1" thickBot="1">
      <c r="A37" s="23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</row>
    <row r="38" spans="1:16">
      <c r="A38" s="23"/>
      <c r="B38" s="234" t="s">
        <v>16</v>
      </c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6"/>
    </row>
    <row r="39" spans="1:16">
      <c r="A39" s="23"/>
      <c r="B39" s="126" t="s">
        <v>21</v>
      </c>
      <c r="C39" s="237" t="s">
        <v>17</v>
      </c>
      <c r="D39" s="237"/>
      <c r="E39" s="237"/>
      <c r="F39" s="237"/>
      <c r="G39" s="237"/>
      <c r="H39" s="237" t="s">
        <v>7</v>
      </c>
      <c r="I39" s="237"/>
      <c r="J39" s="237"/>
      <c r="K39" s="237"/>
      <c r="L39" s="237"/>
      <c r="M39" s="237" t="s">
        <v>18</v>
      </c>
      <c r="N39" s="237"/>
      <c r="O39" s="237"/>
      <c r="P39" s="238"/>
    </row>
    <row r="40" spans="1:16" ht="73.5" customHeight="1">
      <c r="A40" s="23"/>
      <c r="B40" s="87" t="s">
        <v>236</v>
      </c>
      <c r="C40" s="222" t="s">
        <v>163</v>
      </c>
      <c r="D40" s="223"/>
      <c r="E40" s="223"/>
      <c r="F40" s="223"/>
      <c r="G40" s="224"/>
      <c r="H40" s="225" t="s">
        <v>97</v>
      </c>
      <c r="I40" s="226"/>
      <c r="J40" s="226"/>
      <c r="K40" s="226"/>
      <c r="L40" s="227"/>
      <c r="M40" s="228" t="s">
        <v>99</v>
      </c>
      <c r="N40" s="228"/>
      <c r="O40" s="228"/>
      <c r="P40" s="229"/>
    </row>
    <row r="41" spans="1:16" ht="68.25" customHeight="1" thickBot="1">
      <c r="A41" s="23"/>
      <c r="B41" s="87" t="s">
        <v>237</v>
      </c>
      <c r="C41" s="230" t="s">
        <v>173</v>
      </c>
      <c r="D41" s="230"/>
      <c r="E41" s="230"/>
      <c r="F41" s="230"/>
      <c r="G41" s="230"/>
      <c r="H41" s="225" t="s">
        <v>98</v>
      </c>
      <c r="I41" s="226"/>
      <c r="J41" s="226"/>
      <c r="K41" s="226"/>
      <c r="L41" s="227"/>
      <c r="M41" s="228" t="s">
        <v>100</v>
      </c>
      <c r="N41" s="228"/>
      <c r="O41" s="228"/>
      <c r="P41" s="229"/>
    </row>
    <row r="42" spans="1:16" ht="3" hidden="1" customHeight="1" thickBot="1">
      <c r="A42" s="23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 ht="13.5" customHeight="1" thickBot="1">
      <c r="A43" s="23"/>
      <c r="B43" s="202" t="s">
        <v>8</v>
      </c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4"/>
    </row>
    <row r="44" spans="1:16" ht="3" customHeight="1" thickBot="1">
      <c r="A44" s="23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8"/>
    </row>
    <row r="45" spans="1:16">
      <c r="A45" s="23"/>
      <c r="B45" s="205" t="s">
        <v>19</v>
      </c>
      <c r="C45" s="142" t="s">
        <v>9</v>
      </c>
      <c r="D45" s="325" t="s">
        <v>212</v>
      </c>
      <c r="E45" s="326"/>
      <c r="F45" s="327"/>
      <c r="G45" s="325" t="s">
        <v>213</v>
      </c>
      <c r="H45" s="326"/>
      <c r="I45" s="327"/>
      <c r="J45" s="325" t="s">
        <v>214</v>
      </c>
      <c r="K45" s="326"/>
      <c r="L45" s="327"/>
      <c r="M45" s="325" t="s">
        <v>215</v>
      </c>
      <c r="N45" s="326"/>
      <c r="O45" s="327"/>
      <c r="P45" s="150" t="s">
        <v>257</v>
      </c>
    </row>
    <row r="46" spans="1:16">
      <c r="A46" s="23"/>
      <c r="B46" s="206"/>
      <c r="C46" s="143" t="s">
        <v>210</v>
      </c>
      <c r="D46" s="328">
        <f>'1.1 Registro tiempos sentencias'!D10</f>
        <v>137</v>
      </c>
      <c r="E46" s="329"/>
      <c r="F46" s="330"/>
      <c r="G46" s="328">
        <f>+'1.1 Registro tiempos sentencias'!E11</f>
        <v>113</v>
      </c>
      <c r="H46" s="329"/>
      <c r="I46" s="330"/>
      <c r="J46" s="328">
        <f>+'1.1 Registro tiempos sentencias'!F12</f>
        <v>126</v>
      </c>
      <c r="K46" s="329"/>
      <c r="L46" s="330"/>
      <c r="M46" s="328">
        <f>IF('1.1 Registro tiempos sentencias'!G10=0," ",'1.1 Registro tiempos sentencias'!G10)</f>
        <v>140</v>
      </c>
      <c r="N46" s="329"/>
      <c r="O46" s="330"/>
      <c r="P46" s="170">
        <f>AVERAGE(D46:N46)</f>
        <v>129</v>
      </c>
    </row>
    <row r="47" spans="1:16" ht="27.75" customHeight="1" thickBot="1">
      <c r="A47" s="23"/>
      <c r="B47" s="206"/>
      <c r="C47" s="171" t="s">
        <v>102</v>
      </c>
      <c r="D47" s="328">
        <v>200</v>
      </c>
      <c r="E47" s="329"/>
      <c r="F47" s="330"/>
      <c r="G47" s="328">
        <v>200</v>
      </c>
      <c r="H47" s="329"/>
      <c r="I47" s="330"/>
      <c r="J47" s="328">
        <v>200</v>
      </c>
      <c r="K47" s="329"/>
      <c r="L47" s="330"/>
      <c r="M47" s="328">
        <v>200</v>
      </c>
      <c r="N47" s="329"/>
      <c r="O47" s="330"/>
      <c r="P47" s="172">
        <v>170</v>
      </c>
    </row>
    <row r="48" spans="1:16" ht="27.75" hidden="1" customHeight="1" thickBot="1">
      <c r="A48" s="23"/>
      <c r="B48" s="206"/>
      <c r="C48" s="173" t="s">
        <v>171</v>
      </c>
      <c r="D48" s="174"/>
      <c r="E48" s="174"/>
      <c r="F48" s="175">
        <f>D47/D46</f>
        <v>1.4598540145985401</v>
      </c>
      <c r="G48" s="176"/>
      <c r="H48" s="176"/>
      <c r="I48" s="175">
        <f>G47/G46</f>
        <v>1.7699115044247788</v>
      </c>
      <c r="J48" s="176"/>
      <c r="K48" s="176"/>
      <c r="L48" s="175">
        <f>J47/J46</f>
        <v>1.5873015873015872</v>
      </c>
      <c r="M48" s="176"/>
      <c r="N48" s="176"/>
      <c r="O48" s="175">
        <f>M47/M46</f>
        <v>1.4285714285714286</v>
      </c>
      <c r="P48" s="175">
        <f>P47/P46</f>
        <v>1.317829457364341</v>
      </c>
    </row>
    <row r="49" spans="1:16" ht="37.5" customHeight="1" thickBot="1">
      <c r="A49" s="23"/>
      <c r="B49" s="207"/>
      <c r="C49" s="173" t="s">
        <v>103</v>
      </c>
      <c r="D49" s="331">
        <f>IF(F48&gt;=1,1,F48)</f>
        <v>1</v>
      </c>
      <c r="E49" s="332"/>
      <c r="F49" s="333"/>
      <c r="G49" s="331">
        <f>IF(I48&gt;=1,1,I48)</f>
        <v>1</v>
      </c>
      <c r="H49" s="332"/>
      <c r="I49" s="333"/>
      <c r="J49" s="331">
        <f>IF(L48&gt;=1,1,L48)</f>
        <v>1</v>
      </c>
      <c r="K49" s="332"/>
      <c r="L49" s="333"/>
      <c r="M49" s="331">
        <f>IF(O48&gt;=1,1,O48)</f>
        <v>1</v>
      </c>
      <c r="N49" s="332"/>
      <c r="O49" s="333"/>
      <c r="P49" s="175">
        <f>IF(P48&gt;=1,1,P48)</f>
        <v>1</v>
      </c>
    </row>
    <row r="50" spans="1:16" ht="26.25" customHeight="1" thickBot="1">
      <c r="A50" s="23"/>
      <c r="B50" s="29">
        <v>0.9</v>
      </c>
      <c r="C50" s="30"/>
      <c r="D50" s="30"/>
      <c r="E50" s="30"/>
      <c r="F50" s="31" t="str">
        <f>+$C$26</f>
        <v>Que la duración de los procesos no exceda el tiempo máximo permitido que es:  200 días</v>
      </c>
      <c r="G50" s="30"/>
      <c r="H50" s="30"/>
      <c r="I50" s="31" t="str">
        <f>+$C$26</f>
        <v>Que la duración de los procesos no exceda el tiempo máximo permitido que es:  200 días</v>
      </c>
      <c r="J50" s="30"/>
      <c r="K50" s="30"/>
      <c r="L50" s="31" t="str">
        <f>+$C$26</f>
        <v>Que la duración de los procesos no exceda el tiempo máximo permitido que es:  200 días</v>
      </c>
      <c r="M50" s="30"/>
      <c r="N50" s="30"/>
      <c r="O50" s="31" t="str">
        <f>+$C$26</f>
        <v>Que la duración de los procesos no exceda el tiempo máximo permitido que es:  200 días</v>
      </c>
      <c r="P50" s="31" t="str">
        <f>+$C$26</f>
        <v>Que la duración de los procesos no exceda el tiempo máximo permitido que es:  200 días</v>
      </c>
    </row>
    <row r="51" spans="1:16" ht="22.5" customHeight="1" thickBot="1">
      <c r="A51" s="23"/>
      <c r="B51" s="208" t="s">
        <v>20</v>
      </c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10"/>
    </row>
    <row r="52" spans="1:16">
      <c r="A52" s="23"/>
      <c r="B52" s="211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3"/>
    </row>
    <row r="53" spans="1:16">
      <c r="A53" s="23"/>
      <c r="B53" s="214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6"/>
    </row>
    <row r="54" spans="1:16">
      <c r="A54" s="23"/>
      <c r="B54" s="214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6"/>
    </row>
    <row r="55" spans="1:16">
      <c r="A55" s="23"/>
      <c r="B55" s="214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6"/>
    </row>
    <row r="56" spans="1:16">
      <c r="A56" s="23"/>
      <c r="B56" s="214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6"/>
    </row>
    <row r="57" spans="1:16">
      <c r="A57" s="23"/>
      <c r="B57" s="214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6"/>
    </row>
    <row r="58" spans="1:16">
      <c r="A58" s="23"/>
      <c r="B58" s="214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6"/>
    </row>
    <row r="59" spans="1:16">
      <c r="A59" s="23"/>
      <c r="B59" s="214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6"/>
    </row>
    <row r="60" spans="1:16">
      <c r="A60" s="23"/>
      <c r="B60" s="214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6"/>
    </row>
    <row r="61" spans="1:16">
      <c r="A61" s="23"/>
      <c r="B61" s="214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6"/>
    </row>
    <row r="62" spans="1:16">
      <c r="A62" s="23"/>
      <c r="B62" s="214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6"/>
    </row>
    <row r="63" spans="1:16">
      <c r="A63" s="23"/>
      <c r="B63" s="214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6"/>
    </row>
    <row r="64" spans="1:16">
      <c r="A64" s="23"/>
      <c r="B64" s="214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6"/>
    </row>
    <row r="65" spans="1:16">
      <c r="A65" s="23"/>
      <c r="B65" s="214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6"/>
    </row>
    <row r="66" spans="1:16">
      <c r="A66" s="23"/>
      <c r="B66" s="214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6"/>
    </row>
    <row r="67" spans="1:16" ht="99" customHeight="1" thickBot="1">
      <c r="A67" s="23"/>
      <c r="B67" s="217"/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19"/>
    </row>
    <row r="68" spans="1:16" ht="15" customHeight="1" thickBot="1">
      <c r="A68" s="220"/>
      <c r="B68" s="220"/>
      <c r="C68" s="220"/>
      <c r="D68" s="220"/>
      <c r="E68" s="220"/>
      <c r="F68" s="220"/>
      <c r="G68" s="220"/>
      <c r="H68" s="220"/>
      <c r="I68" s="220"/>
      <c r="J68" s="220"/>
      <c r="K68" s="220"/>
      <c r="L68" s="220"/>
      <c r="M68" s="220"/>
      <c r="N68" s="220"/>
      <c r="O68" s="220"/>
      <c r="P68" s="220"/>
    </row>
    <row r="69" spans="1:16" ht="60" customHeight="1" thickBot="1">
      <c r="A69" s="23"/>
      <c r="B69" s="188" t="s">
        <v>5</v>
      </c>
      <c r="C69" s="177" t="s">
        <v>201</v>
      </c>
      <c r="D69" s="192" t="str">
        <f>IF('1.1 Registro tiempos sentencias'!J10=0," ",'1.1 Registro tiempos sentencias'!J10)</f>
        <v>Se cumple con la meta definida para el primer trimestre del 2025, la meta se planteo en 200 dias y este trimestre la duracion de los procesos tuvo un promedio de 137 dias cumpliendo asi con la meta definida,</v>
      </c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4"/>
    </row>
    <row r="70" spans="1:16" ht="73.5" customHeight="1" thickBot="1">
      <c r="A70" s="23"/>
      <c r="B70" s="188"/>
      <c r="C70" s="178" t="s">
        <v>202</v>
      </c>
      <c r="D70" s="189" t="s">
        <v>249</v>
      </c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1"/>
    </row>
    <row r="71" spans="1:16" ht="60" customHeight="1" thickBot="1">
      <c r="A71" s="23"/>
      <c r="B71" s="188"/>
      <c r="C71" s="178" t="s">
        <v>203</v>
      </c>
      <c r="D71" s="189" t="str">
        <f>IF('1.1 Registro tiempos sentencias'!J12=0," ",'1.1 Registro tiempos sentencias'!J12)</f>
        <v>Se cumple con la meta definida para el tercer trimestre del 2025, la meta se planteo en 200 dias y este trimestre la duracion de los procesos tuvo un promedio de 126 dias cumpliendo asi con la meta definida,</v>
      </c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1"/>
    </row>
    <row r="72" spans="1:16" ht="60" customHeight="1" thickBot="1">
      <c r="A72" s="23"/>
      <c r="B72" s="188"/>
      <c r="C72" s="179" t="s">
        <v>204</v>
      </c>
      <c r="D72" s="195" t="str">
        <f>IF('1.1 Registro tiempos sentencias'!J13=0," ",'1.1 Registro tiempos sentencias'!J13)</f>
        <v>Se cumple con la meta definida para el cuarto trimestre del 2025, la meta se planteo en 200 dias y este trimestre la duracion de los procesos tuvo un promedio de 140 dias cumpliendo asi con la meta definida,</v>
      </c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7"/>
    </row>
    <row r="73" spans="1:16" ht="37.5" customHeight="1" thickBot="1">
      <c r="A73" s="23"/>
      <c r="B73" s="180" t="s">
        <v>40</v>
      </c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</row>
    <row r="74" spans="1:16" ht="27.75" customHeight="1" thickBot="1">
      <c r="A74" s="23"/>
      <c r="B74" s="180" t="s">
        <v>47</v>
      </c>
      <c r="C74" s="201" t="s">
        <v>48</v>
      </c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</row>
    <row r="75" spans="1:16">
      <c r="B75" s="33"/>
    </row>
    <row r="76" spans="1:16">
      <c r="B76" s="33"/>
    </row>
    <row r="77" spans="1:16">
      <c r="B77" s="33"/>
      <c r="C77" s="53"/>
    </row>
    <row r="78" spans="1:16" hidden="1">
      <c r="B78" s="33"/>
      <c r="C78" s="33">
        <v>2018</v>
      </c>
    </row>
    <row r="79" spans="1:16" hidden="1">
      <c r="B79" s="33"/>
      <c r="C79" s="33">
        <v>2019</v>
      </c>
    </row>
    <row r="80" spans="1:16">
      <c r="B80" s="33"/>
    </row>
    <row r="81" spans="2:21">
      <c r="B81" s="33"/>
    </row>
    <row r="82" spans="2:21">
      <c r="B82" s="33"/>
    </row>
    <row r="83" spans="2:21">
      <c r="B83" s="33"/>
    </row>
    <row r="84" spans="2:21">
      <c r="B84" s="33"/>
    </row>
    <row r="85" spans="2:21" s="32" customFormat="1">
      <c r="Q85" s="51"/>
      <c r="R85" s="51"/>
      <c r="S85" s="51"/>
      <c r="T85" s="51"/>
      <c r="U85" s="51"/>
    </row>
    <row r="86" spans="2:21" s="32" customFormat="1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Q86" s="51"/>
      <c r="R86" s="51"/>
      <c r="S86" s="51"/>
      <c r="T86" s="51"/>
      <c r="U86" s="51"/>
    </row>
    <row r="87" spans="2:21" s="32" customFormat="1"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Q87" s="51"/>
      <c r="R87" s="51"/>
      <c r="S87" s="51"/>
      <c r="T87" s="51"/>
      <c r="U87" s="51"/>
    </row>
    <row r="88" spans="2:21" s="32" customFormat="1"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Q88" s="51"/>
      <c r="R88" s="51"/>
      <c r="S88" s="51"/>
      <c r="T88" s="51"/>
      <c r="U88" s="51"/>
    </row>
    <row r="89" spans="2:21" s="32" customFormat="1"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Q89" s="51"/>
      <c r="R89" s="51"/>
      <c r="S89" s="51"/>
      <c r="T89" s="51"/>
      <c r="U89" s="51"/>
    </row>
    <row r="90" spans="2:21" s="32" customFormat="1">
      <c r="G90" s="52"/>
      <c r="H90" s="52"/>
      <c r="I90" s="52"/>
      <c r="J90" s="52"/>
      <c r="K90" s="52"/>
      <c r="L90" s="52"/>
      <c r="M90" s="52"/>
      <c r="N90" s="52"/>
      <c r="O90" s="52"/>
      <c r="Q90" s="51"/>
      <c r="R90" s="51"/>
      <c r="S90" s="51"/>
      <c r="T90" s="51"/>
      <c r="U90" s="51"/>
    </row>
    <row r="91" spans="2:21" s="32" customFormat="1">
      <c r="G91" s="52"/>
      <c r="H91" s="52"/>
      <c r="I91" s="52"/>
      <c r="J91" s="52"/>
      <c r="K91" s="52"/>
      <c r="L91" s="52"/>
      <c r="M91" s="52"/>
      <c r="N91" s="52"/>
      <c r="O91" s="52"/>
      <c r="Q91" s="51"/>
      <c r="R91" s="51"/>
      <c r="S91" s="51"/>
      <c r="T91" s="51"/>
      <c r="U91" s="51"/>
    </row>
    <row r="92" spans="2:21" s="32" customFormat="1">
      <c r="G92" s="52"/>
      <c r="H92" s="52"/>
      <c r="I92" s="52"/>
      <c r="J92" s="52"/>
      <c r="K92" s="52"/>
      <c r="L92" s="52"/>
      <c r="M92" s="52"/>
      <c r="N92" s="52"/>
      <c r="O92" s="52"/>
      <c r="Q92" s="69"/>
      <c r="R92" s="51"/>
      <c r="S92" s="51"/>
      <c r="T92" s="51"/>
      <c r="U92" s="51"/>
    </row>
    <row r="93" spans="2:21" s="32" customFormat="1">
      <c r="G93" s="52"/>
      <c r="H93" s="52"/>
      <c r="I93" s="52"/>
      <c r="J93" s="52"/>
      <c r="K93" s="52"/>
      <c r="L93" s="52"/>
      <c r="M93" s="52"/>
      <c r="N93" s="52"/>
      <c r="O93" s="52"/>
      <c r="Q93" s="69"/>
      <c r="R93" s="51"/>
      <c r="S93" s="51"/>
      <c r="T93" s="51"/>
      <c r="U93" s="51"/>
    </row>
    <row r="94" spans="2:21" s="32" customFormat="1">
      <c r="G94" s="52"/>
      <c r="H94" s="52"/>
      <c r="I94" s="52"/>
      <c r="J94" s="52"/>
      <c r="K94" s="52"/>
      <c r="L94" s="52"/>
      <c r="M94" s="52"/>
      <c r="N94" s="52"/>
      <c r="O94" s="52"/>
      <c r="Q94" s="69"/>
      <c r="R94" s="51"/>
      <c r="S94" s="51"/>
      <c r="T94" s="51"/>
      <c r="U94" s="51"/>
    </row>
    <row r="95" spans="2:21" s="32" customFormat="1">
      <c r="G95" s="52"/>
      <c r="H95" s="52"/>
      <c r="I95" s="52"/>
      <c r="J95" s="52"/>
      <c r="K95" s="52"/>
      <c r="L95" s="52"/>
      <c r="M95" s="52"/>
      <c r="N95" s="52"/>
      <c r="O95" s="52"/>
      <c r="Q95" s="69"/>
      <c r="R95" s="51"/>
      <c r="S95" s="51"/>
      <c r="T95" s="51"/>
      <c r="U95" s="51"/>
    </row>
    <row r="96" spans="2:21" s="32" customFormat="1">
      <c r="G96" s="52"/>
      <c r="H96" s="52"/>
      <c r="I96" s="52"/>
      <c r="J96" s="52"/>
      <c r="K96" s="52"/>
      <c r="L96" s="52"/>
      <c r="M96" s="52"/>
      <c r="N96" s="52"/>
      <c r="O96" s="52"/>
      <c r="P96" s="54"/>
      <c r="Q96" s="69"/>
      <c r="R96" s="51"/>
      <c r="S96" s="51"/>
      <c r="T96" s="51"/>
      <c r="U96" s="51"/>
    </row>
    <row r="97" spans="2:21" s="32" customFormat="1">
      <c r="G97" s="52"/>
      <c r="H97" s="52"/>
      <c r="I97" s="52"/>
      <c r="J97" s="52"/>
      <c r="K97" s="52"/>
      <c r="L97" s="52"/>
      <c r="M97" s="52"/>
      <c r="N97" s="52"/>
      <c r="O97" s="52"/>
      <c r="P97" s="54"/>
      <c r="Q97" s="69"/>
      <c r="R97" s="51"/>
      <c r="S97" s="51"/>
      <c r="T97" s="51"/>
      <c r="U97" s="51"/>
    </row>
    <row r="98" spans="2:21" s="32" customFormat="1">
      <c r="G98" s="52"/>
      <c r="H98" s="52"/>
      <c r="I98" s="52"/>
      <c r="J98" s="52"/>
      <c r="K98" s="52"/>
      <c r="L98" s="52"/>
      <c r="M98" s="52"/>
      <c r="N98" s="52"/>
      <c r="O98" s="52"/>
      <c r="P98" s="54"/>
      <c r="Q98" s="51"/>
      <c r="R98" s="51"/>
      <c r="S98" s="51"/>
      <c r="T98" s="51"/>
      <c r="U98" s="51"/>
    </row>
    <row r="99" spans="2:21" s="32" customFormat="1">
      <c r="G99" s="52"/>
      <c r="H99" s="52"/>
      <c r="I99" s="52"/>
      <c r="J99" s="52"/>
      <c r="K99" s="52"/>
      <c r="L99" s="52"/>
      <c r="M99" s="52"/>
      <c r="N99" s="52"/>
      <c r="O99" s="52"/>
      <c r="P99" s="54"/>
      <c r="Q99" s="51"/>
      <c r="R99" s="51"/>
      <c r="S99" s="51"/>
      <c r="T99" s="51"/>
      <c r="U99" s="51"/>
    </row>
    <row r="100" spans="2:21" s="32" customFormat="1">
      <c r="B100" s="55"/>
      <c r="C100" s="55"/>
      <c r="G100" s="52"/>
      <c r="H100" s="52"/>
      <c r="I100" s="52"/>
      <c r="J100" s="52"/>
      <c r="K100" s="52"/>
      <c r="L100" s="52"/>
      <c r="M100" s="52"/>
      <c r="N100" s="52"/>
      <c r="O100" s="52"/>
      <c r="P100" s="54"/>
      <c r="Q100" s="51"/>
      <c r="R100" s="51"/>
      <c r="S100" s="51"/>
      <c r="T100" s="51"/>
      <c r="U100" s="51"/>
    </row>
    <row r="101" spans="2:21" s="32" customFormat="1">
      <c r="B101" s="55"/>
      <c r="C101" s="55"/>
      <c r="G101" s="52"/>
      <c r="H101" s="52"/>
      <c r="I101" s="52"/>
      <c r="J101" s="52"/>
      <c r="K101" s="52"/>
      <c r="L101" s="52"/>
      <c r="M101" s="52"/>
      <c r="N101" s="52"/>
      <c r="O101" s="52"/>
      <c r="P101" s="54"/>
      <c r="Q101" s="51"/>
      <c r="R101" s="51"/>
      <c r="S101" s="51"/>
      <c r="T101" s="51"/>
      <c r="U101" s="51"/>
    </row>
    <row r="102" spans="2:21" s="32" customFormat="1">
      <c r="B102" s="55"/>
      <c r="C102" s="55"/>
      <c r="G102" s="52"/>
      <c r="H102" s="52"/>
      <c r="I102" s="52"/>
      <c r="J102" s="52"/>
      <c r="K102" s="52"/>
      <c r="L102" s="52"/>
      <c r="M102" s="52"/>
      <c r="N102" s="52"/>
      <c r="O102" s="52"/>
      <c r="P102" s="54"/>
      <c r="Q102" s="51"/>
      <c r="R102" s="51"/>
      <c r="S102" s="51"/>
      <c r="T102" s="51"/>
      <c r="U102" s="51"/>
    </row>
    <row r="103" spans="2:21" s="32" customFormat="1">
      <c r="C103" s="55"/>
      <c r="G103" s="52"/>
      <c r="H103" s="52"/>
      <c r="I103" s="52"/>
      <c r="J103" s="52"/>
      <c r="K103" s="52"/>
      <c r="L103" s="52"/>
      <c r="M103" s="56"/>
      <c r="N103" s="52"/>
      <c r="O103" s="52"/>
      <c r="P103" s="54"/>
      <c r="Q103" s="51"/>
      <c r="R103" s="51"/>
      <c r="S103" s="51"/>
      <c r="T103" s="51"/>
      <c r="U103" s="51"/>
    </row>
    <row r="104" spans="2:21" s="32" customFormat="1">
      <c r="C104" s="55"/>
      <c r="G104" s="52"/>
      <c r="H104" s="52"/>
      <c r="I104" s="52"/>
      <c r="J104" s="52"/>
      <c r="K104" s="52"/>
      <c r="L104" s="52"/>
      <c r="M104" s="52"/>
      <c r="N104" s="52" t="s">
        <v>44</v>
      </c>
      <c r="O104" s="52"/>
      <c r="P104" s="54"/>
      <c r="Q104" s="51"/>
      <c r="R104" s="51"/>
      <c r="S104" s="51"/>
      <c r="T104" s="51"/>
      <c r="U104" s="51"/>
    </row>
    <row r="105" spans="2:21" s="32" customFormat="1">
      <c r="C105" s="55"/>
      <c r="G105" s="52"/>
      <c r="H105" s="52"/>
      <c r="I105" s="52"/>
      <c r="J105" s="52"/>
      <c r="K105" s="52"/>
      <c r="L105" s="52"/>
      <c r="M105" s="52"/>
      <c r="N105" s="52"/>
      <c r="O105" s="52"/>
      <c r="P105" s="54"/>
      <c r="Q105" s="51"/>
      <c r="R105" s="51"/>
      <c r="S105" s="51"/>
      <c r="T105" s="51"/>
      <c r="U105" s="51"/>
    </row>
    <row r="106" spans="2:21" s="32" customFormat="1">
      <c r="C106" s="55"/>
      <c r="G106" s="52"/>
      <c r="H106" s="52"/>
      <c r="I106" s="52"/>
      <c r="J106" s="52"/>
      <c r="K106" s="52"/>
      <c r="L106" s="52"/>
      <c r="M106" s="52"/>
      <c r="N106" s="52"/>
      <c r="O106" s="52"/>
      <c r="P106" s="54"/>
      <c r="Q106" s="51"/>
      <c r="R106" s="51"/>
      <c r="S106" s="51"/>
      <c r="T106" s="51"/>
      <c r="U106" s="51"/>
    </row>
    <row r="107" spans="2:21" s="32" customFormat="1">
      <c r="G107" s="52"/>
      <c r="H107" s="52"/>
      <c r="I107" s="52"/>
      <c r="J107" s="52"/>
      <c r="K107" s="52"/>
      <c r="L107" s="52"/>
      <c r="M107" s="52"/>
      <c r="N107" s="52"/>
      <c r="O107" s="52"/>
      <c r="P107" s="54"/>
      <c r="Q107" s="51"/>
      <c r="R107" s="51"/>
      <c r="S107" s="51"/>
      <c r="T107" s="51"/>
      <c r="U107" s="51"/>
    </row>
    <row r="108" spans="2:21" s="32" customFormat="1">
      <c r="G108" s="52"/>
      <c r="H108" s="52"/>
      <c r="I108" s="52"/>
      <c r="J108" s="52"/>
      <c r="K108" s="52"/>
      <c r="L108" s="52"/>
      <c r="M108" s="52"/>
      <c r="N108" s="52"/>
      <c r="O108" s="52"/>
      <c r="P108" s="54"/>
      <c r="Q108" s="51"/>
      <c r="R108" s="51"/>
      <c r="S108" s="51"/>
      <c r="T108" s="51"/>
      <c r="U108" s="51"/>
    </row>
    <row r="109" spans="2:21" s="32" customFormat="1">
      <c r="G109" s="52"/>
      <c r="H109" s="52"/>
      <c r="I109" s="52"/>
      <c r="J109" s="52"/>
      <c r="K109" s="52"/>
      <c r="L109" s="52"/>
      <c r="M109" s="52"/>
      <c r="N109" s="52"/>
      <c r="O109" s="52"/>
      <c r="P109" s="54"/>
      <c r="Q109" s="51"/>
      <c r="R109" s="51"/>
      <c r="S109" s="51"/>
      <c r="T109" s="51"/>
      <c r="U109" s="51"/>
    </row>
    <row r="110" spans="2:21" s="32" customFormat="1" ht="12.75" customHeight="1">
      <c r="G110" s="52"/>
      <c r="H110" s="52"/>
      <c r="I110" s="52"/>
      <c r="J110" s="52"/>
      <c r="K110" s="52"/>
      <c r="L110" s="52"/>
      <c r="M110" s="52"/>
      <c r="N110" s="52"/>
      <c r="O110" s="52"/>
      <c r="Q110" s="51"/>
      <c r="R110" s="51"/>
      <c r="S110" s="51"/>
      <c r="T110" s="51"/>
      <c r="U110" s="51"/>
    </row>
    <row r="111" spans="2:21" s="32" customFormat="1">
      <c r="G111" s="52"/>
      <c r="H111" s="52"/>
      <c r="I111" s="52"/>
      <c r="J111" s="52"/>
      <c r="K111" s="52"/>
      <c r="L111" s="52"/>
      <c r="M111" s="52"/>
      <c r="N111" s="52"/>
      <c r="O111" s="52"/>
      <c r="Q111" s="51"/>
      <c r="R111" s="51"/>
      <c r="S111" s="51"/>
      <c r="T111" s="51"/>
      <c r="U111" s="51"/>
    </row>
    <row r="112" spans="2:21" s="32" customFormat="1">
      <c r="G112" s="52"/>
      <c r="H112" s="52"/>
      <c r="I112" s="52"/>
      <c r="J112" s="52"/>
      <c r="K112" s="52"/>
      <c r="L112" s="52"/>
      <c r="M112" s="52"/>
      <c r="N112" s="52"/>
      <c r="O112" s="52"/>
      <c r="Q112" s="51"/>
      <c r="R112" s="51"/>
      <c r="S112" s="51"/>
      <c r="T112" s="51"/>
      <c r="U112" s="51"/>
    </row>
    <row r="113" spans="2:21" s="32" customFormat="1">
      <c r="G113" s="52"/>
      <c r="H113" s="52"/>
      <c r="I113" s="52"/>
      <c r="J113" s="52"/>
      <c r="K113" s="52"/>
      <c r="L113" s="52"/>
      <c r="M113" s="52"/>
      <c r="N113" s="52"/>
      <c r="O113" s="52"/>
      <c r="Q113" s="51"/>
      <c r="R113" s="51"/>
      <c r="S113" s="51"/>
      <c r="T113" s="51"/>
      <c r="U113" s="51"/>
    </row>
    <row r="114" spans="2:21" s="32" customFormat="1">
      <c r="G114" s="52"/>
      <c r="H114" s="52"/>
      <c r="I114" s="52"/>
      <c r="J114" s="52"/>
      <c r="K114" s="52"/>
      <c r="L114" s="52"/>
      <c r="M114" s="52"/>
      <c r="N114" s="52"/>
      <c r="O114" s="52"/>
      <c r="Q114" s="51"/>
      <c r="R114" s="51"/>
      <c r="S114" s="51"/>
      <c r="T114" s="51"/>
      <c r="U114" s="51"/>
    </row>
    <row r="115" spans="2:21" s="32" customFormat="1">
      <c r="B115" s="57"/>
      <c r="G115" s="52"/>
      <c r="H115" s="52"/>
      <c r="I115" s="52"/>
      <c r="J115" s="52"/>
      <c r="K115" s="52"/>
      <c r="L115" s="52"/>
      <c r="M115" s="52"/>
      <c r="N115" s="52"/>
      <c r="O115" s="52"/>
      <c r="Q115" s="51"/>
      <c r="R115" s="51"/>
      <c r="S115" s="51"/>
      <c r="T115" s="51"/>
      <c r="U115" s="51"/>
    </row>
    <row r="116" spans="2:21" s="32" customFormat="1">
      <c r="B116" s="57"/>
      <c r="G116" s="52"/>
      <c r="H116" s="52"/>
      <c r="I116" s="52"/>
      <c r="J116" s="52"/>
      <c r="K116" s="52"/>
      <c r="L116" s="52"/>
      <c r="M116" s="52"/>
      <c r="N116" s="52"/>
      <c r="O116" s="52"/>
      <c r="Q116" s="51"/>
      <c r="R116" s="51"/>
      <c r="S116" s="51"/>
      <c r="T116" s="51"/>
      <c r="U116" s="51"/>
    </row>
    <row r="117" spans="2:21" s="51" customFormat="1">
      <c r="B117" s="61"/>
    </row>
    <row r="118" spans="2:21" s="51" customFormat="1">
      <c r="B118" s="61"/>
    </row>
    <row r="119" spans="2:21" s="51" customFormat="1">
      <c r="B119" s="61"/>
    </row>
    <row r="120" spans="2:21" s="51" customFormat="1">
      <c r="B120" s="61"/>
    </row>
    <row r="121" spans="2:21" s="51" customFormat="1">
      <c r="B121" s="61"/>
    </row>
    <row r="122" spans="2:21" s="51" customFormat="1">
      <c r="B122" s="62"/>
    </row>
    <row r="123" spans="2:21" s="51" customFormat="1">
      <c r="B123" s="62"/>
    </row>
    <row r="124" spans="2:21" s="51" customFormat="1"/>
    <row r="125" spans="2:21" s="51" customFormat="1">
      <c r="B125" s="67" t="s">
        <v>188</v>
      </c>
    </row>
    <row r="126" spans="2:21" s="51" customFormat="1">
      <c r="B126" s="67" t="s">
        <v>189</v>
      </c>
    </row>
    <row r="127" spans="2:21" s="51" customFormat="1">
      <c r="B127" s="67" t="s">
        <v>190</v>
      </c>
    </row>
    <row r="128" spans="2:21" s="51" customFormat="1">
      <c r="B128" s="67" t="s">
        <v>191</v>
      </c>
    </row>
    <row r="129" spans="2:2" s="51" customFormat="1">
      <c r="B129" s="67" t="s">
        <v>192</v>
      </c>
    </row>
    <row r="130" spans="2:2" s="51" customFormat="1">
      <c r="B130" s="67" t="s">
        <v>193</v>
      </c>
    </row>
    <row r="131" spans="2:2" s="51" customFormat="1">
      <c r="B131" s="67" t="s">
        <v>194</v>
      </c>
    </row>
    <row r="132" spans="2:2" s="51" customFormat="1">
      <c r="B132" s="63"/>
    </row>
    <row r="133" spans="2:2" s="51" customFormat="1">
      <c r="B133" s="61"/>
    </row>
    <row r="134" spans="2:2" s="51" customFormat="1">
      <c r="B134" s="61"/>
    </row>
    <row r="135" spans="2:2" s="51" customFormat="1" hidden="1">
      <c r="B135" s="51" t="s">
        <v>25</v>
      </c>
    </row>
    <row r="136" spans="2:2" s="51" customFormat="1" hidden="1">
      <c r="B136" s="64" t="s">
        <v>33</v>
      </c>
    </row>
    <row r="137" spans="2:2" s="51" customFormat="1" hidden="1">
      <c r="B137" s="64" t="s">
        <v>61</v>
      </c>
    </row>
    <row r="138" spans="2:2" s="51" customFormat="1" hidden="1">
      <c r="B138" s="64" t="s">
        <v>26</v>
      </c>
    </row>
    <row r="139" spans="2:2" s="51" customFormat="1" hidden="1">
      <c r="B139" s="64" t="s">
        <v>67</v>
      </c>
    </row>
    <row r="140" spans="2:2" s="51" customFormat="1" hidden="1">
      <c r="B140" s="64" t="s">
        <v>86</v>
      </c>
    </row>
    <row r="141" spans="2:2" s="51" customFormat="1" hidden="1">
      <c r="B141" s="64" t="s">
        <v>69</v>
      </c>
    </row>
    <row r="142" spans="2:2" s="51" customFormat="1" hidden="1">
      <c r="B142" s="64" t="s">
        <v>31</v>
      </c>
    </row>
    <row r="143" spans="2:2" s="51" customFormat="1" hidden="1">
      <c r="B143" s="64" t="s">
        <v>58</v>
      </c>
    </row>
    <row r="144" spans="2:2" s="51" customFormat="1" hidden="1">
      <c r="B144" s="64" t="s">
        <v>62</v>
      </c>
    </row>
    <row r="145" spans="2:2" s="51" customFormat="1" hidden="1">
      <c r="B145" s="65" t="s">
        <v>83</v>
      </c>
    </row>
    <row r="146" spans="2:2" s="51" customFormat="1" hidden="1">
      <c r="B146" s="64" t="s">
        <v>60</v>
      </c>
    </row>
    <row r="147" spans="2:2" s="51" customFormat="1" hidden="1">
      <c r="B147" s="64" t="s">
        <v>65</v>
      </c>
    </row>
    <row r="148" spans="2:2" s="51" customFormat="1" hidden="1">
      <c r="B148" s="64" t="s">
        <v>68</v>
      </c>
    </row>
    <row r="149" spans="2:2" s="51" customFormat="1" hidden="1">
      <c r="B149" s="64" t="s">
        <v>66</v>
      </c>
    </row>
    <row r="150" spans="2:2" s="51" customFormat="1" hidden="1">
      <c r="B150" s="64" t="s">
        <v>63</v>
      </c>
    </row>
    <row r="151" spans="2:2" s="51" customFormat="1" hidden="1">
      <c r="B151" s="64" t="s">
        <v>56</v>
      </c>
    </row>
    <row r="152" spans="2:2" s="51" customFormat="1" hidden="1">
      <c r="B152" s="64" t="s">
        <v>64</v>
      </c>
    </row>
    <row r="153" spans="2:2" s="51" customFormat="1" hidden="1">
      <c r="B153" s="64" t="s">
        <v>57</v>
      </c>
    </row>
    <row r="154" spans="2:2" s="51" customFormat="1" hidden="1">
      <c r="B154" s="64" t="s">
        <v>59</v>
      </c>
    </row>
    <row r="155" spans="2:2" s="51" customFormat="1" hidden="1">
      <c r="B155" s="64" t="s">
        <v>29</v>
      </c>
    </row>
    <row r="156" spans="2:2" s="51" customFormat="1" hidden="1">
      <c r="B156" s="64" t="s">
        <v>32</v>
      </c>
    </row>
    <row r="157" spans="2:2" s="51" customFormat="1" hidden="1">
      <c r="B157" s="64" t="s">
        <v>28</v>
      </c>
    </row>
    <row r="158" spans="2:2" s="51" customFormat="1" hidden="1">
      <c r="B158" s="64" t="s">
        <v>30</v>
      </c>
    </row>
    <row r="159" spans="2:2" s="51" customFormat="1" hidden="1">
      <c r="B159" s="64" t="s">
        <v>54</v>
      </c>
    </row>
    <row r="160" spans="2:2" s="51" customFormat="1" hidden="1">
      <c r="B160" s="64" t="s">
        <v>53</v>
      </c>
    </row>
    <row r="161" spans="2:21" s="51" customFormat="1" hidden="1">
      <c r="B161" s="64" t="s">
        <v>27</v>
      </c>
    </row>
    <row r="162" spans="2:21" s="51" customFormat="1" hidden="1">
      <c r="B162" s="64" t="s">
        <v>52</v>
      </c>
    </row>
    <row r="163" spans="2:21" s="51" customFormat="1"/>
    <row r="164" spans="2:21" s="51" customFormat="1"/>
    <row r="165" spans="2:21" s="51" customFormat="1"/>
    <row r="166" spans="2:21" s="51" customFormat="1" hidden="1">
      <c r="B166" s="51" t="s">
        <v>84</v>
      </c>
    </row>
    <row r="167" spans="2:21" s="51" customFormat="1" hidden="1">
      <c r="B167" s="64" t="s">
        <v>43</v>
      </c>
    </row>
    <row r="168" spans="2:21" s="51" customFormat="1" hidden="1">
      <c r="B168" s="64" t="s">
        <v>48</v>
      </c>
    </row>
    <row r="169" spans="2:21">
      <c r="C169" s="32"/>
      <c r="D169" s="32"/>
      <c r="E169" s="32"/>
      <c r="F169" s="32"/>
      <c r="G169" s="52"/>
      <c r="H169" s="52"/>
      <c r="I169" s="52"/>
      <c r="J169" s="52"/>
      <c r="K169" s="52"/>
      <c r="L169" s="52"/>
      <c r="M169" s="52"/>
      <c r="N169" s="52"/>
      <c r="O169" s="52"/>
    </row>
    <row r="170" spans="2:21">
      <c r="B170" s="59"/>
      <c r="C170" s="32"/>
      <c r="D170" s="32"/>
      <c r="E170" s="32"/>
      <c r="F170" s="32"/>
      <c r="G170" s="52"/>
      <c r="H170" s="52"/>
      <c r="I170" s="52"/>
      <c r="J170" s="52"/>
      <c r="K170" s="52"/>
      <c r="L170" s="52"/>
      <c r="M170" s="52"/>
      <c r="N170" s="52"/>
      <c r="O170" s="52"/>
    </row>
    <row r="171" spans="2:21">
      <c r="B171" s="59"/>
      <c r="C171" s="32"/>
      <c r="D171" s="32"/>
      <c r="E171" s="32"/>
      <c r="F171" s="32"/>
      <c r="G171" s="52"/>
      <c r="H171" s="52"/>
      <c r="I171" s="52"/>
      <c r="J171" s="52"/>
      <c r="K171" s="52"/>
      <c r="L171" s="52"/>
      <c r="M171" s="52"/>
      <c r="N171" s="52"/>
      <c r="O171" s="52"/>
    </row>
    <row r="172" spans="2:21">
      <c r="B172" s="59"/>
      <c r="C172" s="32"/>
      <c r="D172" s="32"/>
      <c r="E172" s="32"/>
      <c r="F172" s="32"/>
      <c r="G172" s="52"/>
      <c r="H172" s="52"/>
      <c r="I172" s="52"/>
      <c r="J172" s="52"/>
      <c r="K172" s="52"/>
      <c r="L172" s="52"/>
      <c r="M172" s="52"/>
      <c r="N172" s="52"/>
      <c r="O172" s="52"/>
    </row>
    <row r="173" spans="2:21">
      <c r="B173" s="59"/>
      <c r="C173" s="32"/>
      <c r="D173" s="32"/>
      <c r="E173" s="32"/>
      <c r="F173" s="32"/>
      <c r="G173" s="52"/>
      <c r="H173" s="52"/>
      <c r="I173" s="52"/>
      <c r="J173" s="52"/>
      <c r="K173" s="52"/>
      <c r="L173" s="52"/>
      <c r="M173" s="52"/>
      <c r="N173" s="52"/>
      <c r="O173" s="52"/>
    </row>
    <row r="174" spans="2:21">
      <c r="B174" s="59"/>
      <c r="C174" s="32"/>
      <c r="D174" s="32"/>
      <c r="E174" s="32"/>
      <c r="F174" s="32"/>
      <c r="G174" s="52"/>
      <c r="H174" s="52"/>
      <c r="I174" s="52"/>
      <c r="J174" s="52"/>
      <c r="K174" s="52"/>
      <c r="L174" s="52"/>
      <c r="M174" s="52"/>
      <c r="N174" s="52"/>
      <c r="O174" s="52"/>
    </row>
    <row r="175" spans="2:21" s="32" customFormat="1" hidden="1">
      <c r="B175" s="57" t="s">
        <v>88</v>
      </c>
      <c r="Q175" s="51"/>
      <c r="R175" s="51"/>
      <c r="S175" s="51"/>
      <c r="T175" s="51"/>
      <c r="U175" s="51"/>
    </row>
    <row r="176" spans="2:21" s="32" customFormat="1" hidden="1">
      <c r="B176" s="58" t="s">
        <v>87</v>
      </c>
      <c r="Q176" s="51"/>
      <c r="R176" s="51"/>
      <c r="S176" s="51"/>
      <c r="T176" s="51"/>
      <c r="U176" s="51"/>
    </row>
    <row r="177" spans="2:21" s="32" customFormat="1" ht="25.5" hidden="1">
      <c r="B177" s="60" t="s">
        <v>45</v>
      </c>
      <c r="Q177" s="51"/>
      <c r="R177" s="51"/>
      <c r="S177" s="51"/>
      <c r="T177" s="51"/>
      <c r="U177" s="51"/>
    </row>
    <row r="178" spans="2:21" s="32" customFormat="1" ht="25.5" hidden="1">
      <c r="B178" s="60" t="s">
        <v>78</v>
      </c>
      <c r="Q178" s="51"/>
      <c r="R178" s="51"/>
      <c r="S178" s="51"/>
      <c r="T178" s="51"/>
      <c r="U178" s="51"/>
    </row>
    <row r="179" spans="2:21" s="32" customFormat="1" ht="38.25" hidden="1">
      <c r="B179" s="60" t="s">
        <v>79</v>
      </c>
      <c r="Q179" s="51"/>
      <c r="R179" s="51"/>
      <c r="S179" s="51"/>
      <c r="T179" s="51"/>
      <c r="U179" s="51"/>
    </row>
    <row r="180" spans="2:21" s="32" customFormat="1" ht="51" hidden="1">
      <c r="B180" s="60" t="s">
        <v>80</v>
      </c>
      <c r="Q180" s="51"/>
      <c r="R180" s="51"/>
      <c r="S180" s="51"/>
      <c r="T180" s="51"/>
      <c r="U180" s="51"/>
    </row>
    <row r="181" spans="2:21" s="32" customFormat="1" ht="38.25" hidden="1">
      <c r="B181" s="60" t="s">
        <v>81</v>
      </c>
      <c r="Q181" s="51"/>
      <c r="R181" s="51"/>
      <c r="S181" s="51"/>
      <c r="T181" s="51"/>
      <c r="U181" s="51"/>
    </row>
    <row r="182" spans="2:21" s="32" customFormat="1" ht="38.25" hidden="1">
      <c r="B182" s="60" t="s">
        <v>82</v>
      </c>
      <c r="Q182" s="51"/>
      <c r="R182" s="51"/>
      <c r="S182" s="51"/>
      <c r="T182" s="51"/>
      <c r="U182" s="51"/>
    </row>
    <row r="183" spans="2:21" s="32" customFormat="1" ht="25.5" hidden="1">
      <c r="B183" s="60" t="s">
        <v>70</v>
      </c>
      <c r="Q183" s="51"/>
      <c r="R183" s="51"/>
      <c r="S183" s="51"/>
      <c r="T183" s="51"/>
      <c r="U183" s="51"/>
    </row>
    <row r="184" spans="2:21" s="32" customFormat="1" hidden="1">
      <c r="B184" s="60" t="s">
        <v>55</v>
      </c>
      <c r="Q184" s="51"/>
      <c r="R184" s="51"/>
      <c r="S184" s="51"/>
      <c r="T184" s="51"/>
      <c r="U184" s="51"/>
    </row>
    <row r="185" spans="2:21"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</row>
  </sheetData>
  <sheetProtection formatColumns="0" formatRows="0"/>
  <mergeCells count="81">
    <mergeCell ref="J47:L47"/>
    <mergeCell ref="J49:L49"/>
    <mergeCell ref="M46:O46"/>
    <mergeCell ref="M47:O47"/>
    <mergeCell ref="M49:O49"/>
    <mergeCell ref="D47:F47"/>
    <mergeCell ref="D49:F49"/>
    <mergeCell ref="G46:I46"/>
    <mergeCell ref="G47:I47"/>
    <mergeCell ref="G49:I49"/>
    <mergeCell ref="D45:F45"/>
    <mergeCell ref="G45:I45"/>
    <mergeCell ref="J45:L45"/>
    <mergeCell ref="M45:O45"/>
    <mergeCell ref="D46:F46"/>
    <mergeCell ref="J46:L46"/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  <mergeCell ref="C32:P32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B38:P38"/>
    <mergeCell ref="C39:G39"/>
    <mergeCell ref="H39:L39"/>
    <mergeCell ref="M39:P39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B33:P33"/>
    <mergeCell ref="C34:P34"/>
    <mergeCell ref="C36:P36"/>
    <mergeCell ref="C74:P74"/>
    <mergeCell ref="B43:P43"/>
    <mergeCell ref="B45:B49"/>
    <mergeCell ref="B51:P51"/>
    <mergeCell ref="B52:P67"/>
    <mergeCell ref="A68:P68"/>
    <mergeCell ref="C73:P73"/>
    <mergeCell ref="C40:G40"/>
    <mergeCell ref="H40:L40"/>
    <mergeCell ref="M40:P40"/>
    <mergeCell ref="C41:G41"/>
    <mergeCell ref="H41:L41"/>
    <mergeCell ref="M41:P41"/>
    <mergeCell ref="B35:P35"/>
    <mergeCell ref="B69:B72"/>
    <mergeCell ref="D70:P70"/>
    <mergeCell ref="D69:P69"/>
    <mergeCell ref="D71:P71"/>
    <mergeCell ref="D72:P72"/>
  </mergeCells>
  <conditionalFormatting sqref="D46">
    <cfRule type="cellIs" dxfId="56" priority="129" stopIfTrue="1" operator="lessThan">
      <formula>170</formula>
    </cfRule>
    <cfRule type="cellIs" dxfId="55" priority="130" stopIfTrue="1" operator="between">
      <formula>170</formula>
      <formula>178</formula>
    </cfRule>
    <cfRule type="cellIs" dxfId="54" priority="131" stopIfTrue="1" operator="greaterThan">
      <formula>178</formula>
    </cfRule>
    <cfRule type="cellIs" dxfId="53" priority="132" stopIfTrue="1" operator="equal">
      <formula>0</formula>
    </cfRule>
  </conditionalFormatting>
  <conditionalFormatting sqref="F48 I48 L48 O48:P48 D49 G49 J49 M49 P49">
    <cfRule type="cellIs" dxfId="52" priority="61" stopIfTrue="1" operator="equal">
      <formula>0</formula>
    </cfRule>
    <cfRule type="cellIs" dxfId="51" priority="62" stopIfTrue="1" operator="lessThan">
      <formula>0.955</formula>
    </cfRule>
    <cfRule type="cellIs" dxfId="50" priority="63" stopIfTrue="1" operator="greaterThanOrEqual">
      <formula>1</formula>
    </cfRule>
    <cfRule type="cellIs" dxfId="49" priority="64" stopIfTrue="1" operator="between">
      <formula>0.955</formula>
      <formula>0.9941</formula>
    </cfRule>
  </conditionalFormatting>
  <conditionalFormatting sqref="G46 J46">
    <cfRule type="cellIs" dxfId="48" priority="9" stopIfTrue="1" operator="lessThan">
      <formula>170</formula>
    </cfRule>
    <cfRule type="cellIs" dxfId="47" priority="10" stopIfTrue="1" operator="between">
      <formula>170</formula>
      <formula>178</formula>
    </cfRule>
    <cfRule type="cellIs" dxfId="46" priority="11" stopIfTrue="1" operator="greaterThan">
      <formula>178</formula>
    </cfRule>
    <cfRule type="cellIs" dxfId="45" priority="12" stopIfTrue="1" operator="equal">
      <formula>0</formula>
    </cfRule>
  </conditionalFormatting>
  <conditionalFormatting sqref="M46">
    <cfRule type="cellIs" dxfId="44" priority="1" stopIfTrue="1" operator="lessThan">
      <formula>200</formula>
    </cfRule>
    <cfRule type="cellIs" dxfId="43" priority="2" stopIfTrue="1" operator="between">
      <formula>201</formula>
      <formula>209</formula>
    </cfRule>
    <cfRule type="cellIs" dxfId="42" priority="3" stopIfTrue="1" operator="greaterThan">
      <formula>209</formula>
    </cfRule>
    <cfRule type="cellIs" dxfId="41" priority="4" stopIfTrue="1" operator="equal">
      <formula>0</formula>
    </cfRule>
  </conditionalFormatting>
  <dataValidations count="6">
    <dataValidation type="list" allowBlank="1" showInputMessage="1" showErrorMessage="1" sqref="C36:P36 C32:P32 C34:P34" xr:uid="{00000000-0002-0000-0000-000000000000}">
      <formula1>$Q$92:$Q$97</formula1>
    </dataValidation>
    <dataValidation type="list" allowBlank="1" showInputMessage="1" showErrorMessage="1" sqref="C74:P74" xr:uid="{00000000-0002-0000-0000-000001000000}">
      <formula1>$B$167:$B$168</formula1>
    </dataValidation>
    <dataValidation type="list" allowBlank="1" showInputMessage="1" showErrorMessage="1" sqref="C12:P12" xr:uid="{00000000-0002-0000-0000-000002000000}">
      <formula1>$B$136:$B$162</formula1>
    </dataValidation>
    <dataValidation type="list" allowBlank="1" showInputMessage="1" showErrorMessage="1" sqref="C10:I10" xr:uid="{00000000-0002-0000-0000-000003000000}">
      <formula1>"2022,2023,2024,2025,2026,2027"</formula1>
    </dataValidation>
    <dataValidation type="list" allowBlank="1" showInputMessage="1" showErrorMessage="1" sqref="N10:P10" xr:uid="{00000000-0002-0000-0000-000004000000}">
      <formula1>"Economicos,Eficiencia,Eficacia, Efectividad,Calidad"</formula1>
    </dataValidation>
    <dataValidation type="list" allowBlank="1" showInputMessage="1" showErrorMessage="1" sqref="C18:P18" xr:uid="{00000000-0002-0000-0000-000005000000}">
      <formula1>$B$125:$B$129</formula1>
    </dataValidation>
  </dataValidations>
  <pageMargins left="0.7" right="0.7" top="0.75" bottom="0.75" header="0.3" footer="0.3"/>
  <pageSetup orientation="portrait" r:id="rId1"/>
  <ignoredErrors>
    <ignoredError sqref="D69 D71:D72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8"/>
  <sheetViews>
    <sheetView showGridLines="0" zoomScale="89" zoomScaleNormal="89" workbookViewId="0">
      <selection activeCell="V19" sqref="V19:AC19"/>
    </sheetView>
  </sheetViews>
  <sheetFormatPr baseColWidth="10" defaultColWidth="11.42578125" defaultRowHeight="30" customHeight="1"/>
  <cols>
    <col min="1" max="1" width="39.5703125" style="2" customWidth="1"/>
    <col min="2" max="2" width="23.7109375" style="2" customWidth="1"/>
    <col min="3" max="8" width="15" style="2" customWidth="1"/>
    <col min="9" max="9" width="16.5703125" style="2" customWidth="1"/>
    <col min="10" max="13" width="15" style="2" customWidth="1"/>
    <col min="14" max="14" width="15" style="1" customWidth="1"/>
    <col min="15" max="21" width="15" style="2" customWidth="1"/>
    <col min="22" max="22" width="14.7109375" style="2" customWidth="1"/>
    <col min="23" max="23" width="15.42578125" style="2" customWidth="1"/>
    <col min="24" max="24" width="15.85546875" style="2" customWidth="1"/>
    <col min="25" max="25" width="16" style="2" customWidth="1"/>
    <col min="26" max="26" width="13.28515625" style="2" customWidth="1"/>
    <col min="27" max="27" width="14" style="2" customWidth="1"/>
    <col min="28" max="28" width="11.5703125" style="2" customWidth="1"/>
    <col min="29" max="16384" width="11.42578125" style="2"/>
  </cols>
  <sheetData>
    <row r="1" spans="1:29" ht="30" customHeight="1">
      <c r="A1" s="346"/>
      <c r="B1" s="347" t="s">
        <v>34</v>
      </c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9"/>
      <c r="P1" s="350" t="s">
        <v>35</v>
      </c>
      <c r="Q1" s="350"/>
      <c r="R1" s="40"/>
      <c r="S1" s="40"/>
      <c r="U1" s="1"/>
      <c r="V1" s="40"/>
      <c r="W1" s="40"/>
    </row>
    <row r="2" spans="1:29" ht="30" customHeight="1">
      <c r="A2" s="346"/>
      <c r="B2" s="347" t="s">
        <v>49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9"/>
      <c r="P2" s="350" t="s">
        <v>85</v>
      </c>
      <c r="Q2" s="350"/>
      <c r="R2" s="40"/>
      <c r="S2" s="40"/>
      <c r="U2" s="9"/>
      <c r="V2" s="40"/>
      <c r="W2" s="40"/>
    </row>
    <row r="3" spans="1:29" ht="30" customHeight="1">
      <c r="A3" s="346"/>
      <c r="B3" s="347" t="s">
        <v>50</v>
      </c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9"/>
      <c r="P3" s="350" t="s">
        <v>176</v>
      </c>
      <c r="Q3" s="350"/>
      <c r="R3" s="40"/>
      <c r="S3" s="40"/>
      <c r="U3" s="9"/>
      <c r="V3" s="40"/>
      <c r="W3" s="40"/>
    </row>
    <row r="4" spans="1:29" ht="30" customHeight="1">
      <c r="A4" s="346"/>
      <c r="B4" s="347" t="s">
        <v>51</v>
      </c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9"/>
      <c r="P4" s="350" t="s">
        <v>39</v>
      </c>
      <c r="Q4" s="350"/>
      <c r="R4" s="41"/>
      <c r="S4" s="41"/>
      <c r="U4" s="9"/>
      <c r="V4" s="41"/>
      <c r="W4" s="41"/>
    </row>
    <row r="5" spans="1:29" ht="18">
      <c r="A5" s="42"/>
      <c r="B5" s="43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45"/>
      <c r="Q5" s="45"/>
      <c r="R5" s="41"/>
      <c r="S5" s="41"/>
      <c r="U5" s="9"/>
      <c r="V5" s="41"/>
      <c r="W5" s="41"/>
    </row>
    <row r="6" spans="1:29" ht="21" customHeight="1">
      <c r="A6" s="46" t="s">
        <v>0</v>
      </c>
      <c r="B6" s="352" t="str">
        <f>IF('[1]1 Pronunciamiento de demandas'!C12="","",'[1]1 Pronunciamiento de demandas'!C12)</f>
        <v>PROCESOS ESPECIALES</v>
      </c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52"/>
      <c r="Q6" s="352"/>
      <c r="U6" s="9"/>
    </row>
    <row r="7" spans="1:29" ht="13.5" thickBot="1"/>
    <row r="8" spans="1:29" s="19" customFormat="1" ht="30" customHeight="1" thickBot="1">
      <c r="A8" s="351">
        <v>2025</v>
      </c>
      <c r="B8" s="351"/>
      <c r="C8" s="351"/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351"/>
      <c r="P8" s="351"/>
      <c r="Q8" s="351"/>
    </row>
    <row r="9" spans="1:29" s="19" customFormat="1" ht="30" customHeight="1" thickBot="1">
      <c r="A9" s="181" t="s">
        <v>105</v>
      </c>
      <c r="B9" s="351" t="s">
        <v>106</v>
      </c>
      <c r="C9" s="351"/>
      <c r="D9" s="181" t="s">
        <v>107</v>
      </c>
      <c r="E9" s="181" t="s">
        <v>108</v>
      </c>
      <c r="F9" s="181" t="s">
        <v>109</v>
      </c>
      <c r="G9" s="181" t="s">
        <v>110</v>
      </c>
      <c r="H9" s="181" t="s">
        <v>164</v>
      </c>
      <c r="I9" s="351" t="s">
        <v>111</v>
      </c>
      <c r="J9" s="351"/>
      <c r="K9" s="351"/>
      <c r="L9" s="351"/>
      <c r="M9" s="351"/>
      <c r="N9" s="351"/>
      <c r="O9" s="351"/>
      <c r="P9" s="351"/>
      <c r="Q9" s="351"/>
    </row>
    <row r="10" spans="1:29" s="19" customFormat="1" ht="61.5" customHeight="1" thickBot="1">
      <c r="A10" s="340" t="s">
        <v>99</v>
      </c>
      <c r="B10" s="340" t="str">
        <f>'1 Mantener tiempos sentencias'!B40</f>
        <v>Tiempo observado: es el tiempo promedio registrado de duración de los procesos en el trimestre: el tiempo para fallar se mide a partir de la fecha de notificación del último demandado.</v>
      </c>
      <c r="C10" s="340"/>
      <c r="D10" s="152">
        <v>137</v>
      </c>
      <c r="E10" s="152"/>
      <c r="F10" s="151"/>
      <c r="G10" s="151">
        <v>140</v>
      </c>
      <c r="H10" s="151">
        <f>AVERAGE(D10:G10)</f>
        <v>138.5</v>
      </c>
      <c r="I10" s="153" t="s">
        <v>206</v>
      </c>
      <c r="J10" s="341" t="s">
        <v>246</v>
      </c>
      <c r="K10" s="342"/>
      <c r="L10" s="342"/>
      <c r="M10" s="342"/>
      <c r="N10" s="342"/>
      <c r="O10" s="342"/>
      <c r="P10" s="342"/>
      <c r="Q10" s="343"/>
    </row>
    <row r="11" spans="1:29" s="19" customFormat="1" ht="91.5" customHeight="1" thickBot="1">
      <c r="A11" s="340"/>
      <c r="B11" s="340"/>
      <c r="C11" s="340"/>
      <c r="D11" s="152"/>
      <c r="E11" s="152">
        <v>113</v>
      </c>
      <c r="F11" s="151"/>
      <c r="G11" s="151"/>
      <c r="H11" s="151">
        <f t="shared" ref="H11:H12" si="0">AVERAGE(D11:G11)</f>
        <v>113</v>
      </c>
      <c r="I11" s="154" t="s">
        <v>205</v>
      </c>
      <c r="J11" s="341" t="s">
        <v>248</v>
      </c>
      <c r="K11" s="354"/>
      <c r="L11" s="354"/>
      <c r="M11" s="354"/>
      <c r="N11" s="354"/>
      <c r="O11" s="354"/>
      <c r="P11" s="354"/>
      <c r="Q11" s="355"/>
      <c r="R11" s="353"/>
      <c r="S11" s="353"/>
      <c r="T11" s="353"/>
      <c r="U11" s="353"/>
      <c r="V11" s="353"/>
    </row>
    <row r="12" spans="1:29" s="19" customFormat="1" ht="57.75" customHeight="1" thickBot="1">
      <c r="A12" s="340"/>
      <c r="B12" s="340"/>
      <c r="C12" s="340"/>
      <c r="D12" s="151"/>
      <c r="E12" s="152"/>
      <c r="F12" s="151">
        <v>126</v>
      </c>
      <c r="G12" s="151"/>
      <c r="H12" s="151">
        <f t="shared" si="0"/>
        <v>126</v>
      </c>
      <c r="I12" s="154" t="s">
        <v>207</v>
      </c>
      <c r="J12" s="334" t="s">
        <v>251</v>
      </c>
      <c r="K12" s="335"/>
      <c r="L12" s="335"/>
      <c r="M12" s="335"/>
      <c r="N12" s="335"/>
      <c r="O12" s="335"/>
      <c r="P12" s="335"/>
      <c r="Q12" s="336"/>
    </row>
    <row r="13" spans="1:29" s="19" customFormat="1" ht="55.5" customHeight="1" thickBot="1">
      <c r="A13" s="340"/>
      <c r="B13" s="340"/>
      <c r="C13" s="340"/>
      <c r="D13" s="151"/>
      <c r="E13" s="152"/>
      <c r="F13" s="151"/>
      <c r="G13" s="151">
        <v>140</v>
      </c>
      <c r="H13" s="151">
        <f>AVERAGE(D13:G13)</f>
        <v>140</v>
      </c>
      <c r="I13" s="155" t="s">
        <v>208</v>
      </c>
      <c r="J13" s="337" t="s">
        <v>258</v>
      </c>
      <c r="K13" s="338"/>
      <c r="L13" s="338"/>
      <c r="M13" s="338"/>
      <c r="N13" s="338"/>
      <c r="O13" s="338"/>
      <c r="P13" s="338"/>
      <c r="Q13" s="339"/>
    </row>
    <row r="14" spans="1:29" ht="30" customHeight="1">
      <c r="A14" s="11"/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</row>
    <row r="15" spans="1:29" s="11" customFormat="1" ht="19.5" customHeight="1">
      <c r="C15" s="344" t="s">
        <v>234</v>
      </c>
      <c r="D15" s="345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</row>
    <row r="16" spans="1:29" s="11" customFormat="1" ht="43.5" customHeight="1">
      <c r="A16" s="156" t="s">
        <v>112</v>
      </c>
      <c r="B16" s="132" t="s">
        <v>113</v>
      </c>
      <c r="C16" s="132" t="s">
        <v>114</v>
      </c>
      <c r="D16" s="132" t="s">
        <v>115</v>
      </c>
      <c r="E16" s="132" t="s">
        <v>116</v>
      </c>
      <c r="F16" s="132" t="s">
        <v>117</v>
      </c>
      <c r="G16" s="132" t="s">
        <v>118</v>
      </c>
      <c r="H16" s="132" t="s">
        <v>119</v>
      </c>
      <c r="I16" s="132" t="s">
        <v>120</v>
      </c>
      <c r="J16" s="132" t="s">
        <v>121</v>
      </c>
      <c r="K16" s="132" t="s">
        <v>122</v>
      </c>
      <c r="L16" s="132" t="s">
        <v>123</v>
      </c>
      <c r="M16" s="132" t="s">
        <v>124</v>
      </c>
      <c r="N16" s="132" t="s">
        <v>165</v>
      </c>
      <c r="O16" s="132" t="s">
        <v>166</v>
      </c>
      <c r="P16" s="132" t="s">
        <v>137</v>
      </c>
      <c r="Q16" s="132" t="s">
        <v>167</v>
      </c>
      <c r="R16" s="132" t="s">
        <v>168</v>
      </c>
      <c r="S16" s="132" t="s">
        <v>169</v>
      </c>
      <c r="T16" s="132" t="s">
        <v>138</v>
      </c>
      <c r="U16" s="132" t="s">
        <v>170</v>
      </c>
      <c r="V16" s="160" t="s">
        <v>196</v>
      </c>
      <c r="W16" s="160" t="s">
        <v>197</v>
      </c>
      <c r="X16" s="160" t="s">
        <v>198</v>
      </c>
      <c r="Y16" s="160" t="s">
        <v>199</v>
      </c>
      <c r="Z16" s="160" t="s">
        <v>233</v>
      </c>
      <c r="AA16" s="160" t="s">
        <v>227</v>
      </c>
      <c r="AB16" s="160" t="s">
        <v>228</v>
      </c>
      <c r="AC16" s="160" t="s">
        <v>229</v>
      </c>
    </row>
    <row r="17" spans="1:29" s="11" customFormat="1" ht="49.5" customHeight="1">
      <c r="A17" s="157">
        <f>AVERAGE(C17:AC17)</f>
        <v>172.78734109259258</v>
      </c>
      <c r="B17" s="159" t="s">
        <v>125</v>
      </c>
      <c r="C17" s="161">
        <v>193</v>
      </c>
      <c r="D17" s="161">
        <v>215.78290430000001</v>
      </c>
      <c r="E17" s="161">
        <v>173.99530519999999</v>
      </c>
      <c r="F17" s="162">
        <v>206.29</v>
      </c>
      <c r="G17" s="162">
        <v>119.94</v>
      </c>
      <c r="H17" s="162">
        <v>163.95</v>
      </c>
      <c r="I17" s="162">
        <v>177</v>
      </c>
      <c r="J17" s="163">
        <v>129</v>
      </c>
      <c r="K17" s="164">
        <v>184</v>
      </c>
      <c r="L17" s="164">
        <v>175</v>
      </c>
      <c r="M17" s="164">
        <v>155</v>
      </c>
      <c r="N17" s="163">
        <v>180</v>
      </c>
      <c r="O17" s="165">
        <v>139</v>
      </c>
      <c r="P17" s="165">
        <v>167</v>
      </c>
      <c r="Q17" s="165">
        <v>214</v>
      </c>
      <c r="R17" s="163">
        <v>155.22999999999999</v>
      </c>
      <c r="S17" s="163">
        <v>225.36</v>
      </c>
      <c r="T17" s="163">
        <v>171.74</v>
      </c>
      <c r="U17" s="163">
        <v>158.97</v>
      </c>
      <c r="V17" s="166">
        <v>199</v>
      </c>
      <c r="W17" s="167">
        <v>206</v>
      </c>
      <c r="X17" s="167">
        <v>243</v>
      </c>
      <c r="Y17" s="167">
        <v>197</v>
      </c>
      <c r="Z17" s="114">
        <f>+D10</f>
        <v>137</v>
      </c>
      <c r="AA17" s="182">
        <v>113</v>
      </c>
      <c r="AB17" s="114">
        <v>126</v>
      </c>
      <c r="AC17" s="114">
        <v>140</v>
      </c>
    </row>
    <row r="18" spans="1:29" s="11" customFormat="1" ht="38.25" customHeight="1">
      <c r="A18" s="157" t="e">
        <f t="shared" ref="A18:A20" si="1">AVERAGE(C18:AC18)</f>
        <v>#DIV/0!</v>
      </c>
      <c r="B18" s="158" t="s">
        <v>126</v>
      </c>
      <c r="C18" s="133">
        <f>+C17/C20</f>
        <v>9.65</v>
      </c>
      <c r="D18" s="133">
        <f t="shared" ref="D18:AC18" si="2">+D17/D20</f>
        <v>10.275376395238096</v>
      </c>
      <c r="E18" s="133">
        <f t="shared" si="2"/>
        <v>8.4191276709677414</v>
      </c>
      <c r="F18" s="133">
        <f t="shared" si="2"/>
        <v>9.9817741935483859</v>
      </c>
      <c r="G18" s="133">
        <f t="shared" si="2"/>
        <v>6.2037931034482758</v>
      </c>
      <c r="H18" s="133">
        <f t="shared" si="2"/>
        <v>7.8071428571428569</v>
      </c>
      <c r="I18" s="133">
        <f t="shared" si="2"/>
        <v>8.7049180327868854</v>
      </c>
      <c r="J18" s="133">
        <f t="shared" si="2"/>
        <v>6.3442622950819674</v>
      </c>
      <c r="K18" s="133">
        <f t="shared" si="2"/>
        <v>9.1999999999999993</v>
      </c>
      <c r="L18" s="133">
        <f t="shared" si="2"/>
        <v>8.3333333333333339</v>
      </c>
      <c r="M18" s="133">
        <f t="shared" si="2"/>
        <v>7.5</v>
      </c>
      <c r="N18" s="133">
        <f t="shared" si="2"/>
        <v>8.7096774193548381</v>
      </c>
      <c r="O18" s="133">
        <f t="shared" si="2"/>
        <v>6.95</v>
      </c>
      <c r="P18" s="133">
        <f t="shared" si="2"/>
        <v>7.9523809523809526</v>
      </c>
      <c r="Q18" s="133">
        <f t="shared" si="2"/>
        <v>10.524590163934427</v>
      </c>
      <c r="R18" s="133">
        <f t="shared" si="2"/>
        <v>7.3919047619047618</v>
      </c>
      <c r="S18" s="133">
        <f t="shared" si="2"/>
        <v>11.656551724137932</v>
      </c>
      <c r="T18" s="133">
        <f t="shared" si="2"/>
        <v>8.4462295081967227</v>
      </c>
      <c r="U18" s="133">
        <f t="shared" si="2"/>
        <v>7.9485000000000001</v>
      </c>
      <c r="V18" s="133" t="e">
        <f t="shared" si="2"/>
        <v>#DIV/0!</v>
      </c>
      <c r="W18" s="133" t="e">
        <f t="shared" si="2"/>
        <v>#DIV/0!</v>
      </c>
      <c r="X18" s="133" t="e">
        <f t="shared" si="2"/>
        <v>#DIV/0!</v>
      </c>
      <c r="Y18" s="133" t="e">
        <f t="shared" si="2"/>
        <v>#DIV/0!</v>
      </c>
      <c r="Z18" s="133" t="e">
        <f t="shared" si="2"/>
        <v>#DIV/0!</v>
      </c>
      <c r="AA18" s="133" t="e">
        <f t="shared" si="2"/>
        <v>#DIV/0!</v>
      </c>
      <c r="AB18" s="133" t="e">
        <f t="shared" si="2"/>
        <v>#DIV/0!</v>
      </c>
      <c r="AC18" s="133" t="e">
        <f t="shared" si="2"/>
        <v>#DIV/0!</v>
      </c>
    </row>
    <row r="19" spans="1:29" s="12" customFormat="1" ht="30" customHeight="1">
      <c r="A19" s="157">
        <f t="shared" si="1"/>
        <v>61.210526315789473</v>
      </c>
      <c r="B19" s="158" t="s">
        <v>127</v>
      </c>
      <c r="C19" s="112">
        <v>60</v>
      </c>
      <c r="D19" s="112">
        <v>63</v>
      </c>
      <c r="E19" s="112">
        <v>62</v>
      </c>
      <c r="F19" s="112">
        <v>62</v>
      </c>
      <c r="G19" s="112">
        <v>58</v>
      </c>
      <c r="H19" s="112">
        <v>63</v>
      </c>
      <c r="I19" s="112">
        <v>61</v>
      </c>
      <c r="J19" s="133">
        <v>61</v>
      </c>
      <c r="K19" s="133">
        <v>60</v>
      </c>
      <c r="L19" s="133">
        <v>63</v>
      </c>
      <c r="M19" s="133">
        <v>62</v>
      </c>
      <c r="N19" s="112">
        <v>62</v>
      </c>
      <c r="O19" s="112">
        <v>60</v>
      </c>
      <c r="P19" s="112">
        <v>63</v>
      </c>
      <c r="Q19" s="112">
        <v>61</v>
      </c>
      <c r="R19" s="112">
        <v>63</v>
      </c>
      <c r="S19" s="112">
        <v>58</v>
      </c>
      <c r="T19" s="112">
        <v>61</v>
      </c>
      <c r="U19" s="112">
        <v>60</v>
      </c>
      <c r="V19" s="184"/>
      <c r="W19" s="185"/>
      <c r="X19" s="185"/>
      <c r="Y19" s="185"/>
      <c r="Z19" s="186"/>
      <c r="AA19" s="186"/>
      <c r="AB19" s="187"/>
      <c r="AC19" s="187"/>
    </row>
    <row r="20" spans="1:29" s="11" customFormat="1" ht="30" customHeight="1">
      <c r="A20" s="157">
        <f t="shared" si="1"/>
        <v>14.358024691358022</v>
      </c>
      <c r="B20" s="158" t="s">
        <v>128</v>
      </c>
      <c r="C20" s="168">
        <f>+C19/3</f>
        <v>20</v>
      </c>
      <c r="D20" s="168">
        <f t="shared" ref="D20:F20" si="3">+D19/3</f>
        <v>21</v>
      </c>
      <c r="E20" s="168">
        <f t="shared" si="3"/>
        <v>20.666666666666668</v>
      </c>
      <c r="F20" s="168">
        <f t="shared" si="3"/>
        <v>20.666666666666668</v>
      </c>
      <c r="G20" s="168">
        <f>+G19/3</f>
        <v>19.333333333333332</v>
      </c>
      <c r="H20" s="168">
        <f t="shared" ref="H20:AC20" si="4">+H19/3</f>
        <v>21</v>
      </c>
      <c r="I20" s="168">
        <f t="shared" si="4"/>
        <v>20.333333333333332</v>
      </c>
      <c r="J20" s="168">
        <f t="shared" si="4"/>
        <v>20.333333333333332</v>
      </c>
      <c r="K20" s="168">
        <f t="shared" si="4"/>
        <v>20</v>
      </c>
      <c r="L20" s="168">
        <f t="shared" si="4"/>
        <v>21</v>
      </c>
      <c r="M20" s="168">
        <f t="shared" si="4"/>
        <v>20.666666666666668</v>
      </c>
      <c r="N20" s="168">
        <f t="shared" si="4"/>
        <v>20.666666666666668</v>
      </c>
      <c r="O20" s="168">
        <f t="shared" si="4"/>
        <v>20</v>
      </c>
      <c r="P20" s="168">
        <f t="shared" si="4"/>
        <v>21</v>
      </c>
      <c r="Q20" s="168">
        <f t="shared" si="4"/>
        <v>20.333333333333332</v>
      </c>
      <c r="R20" s="168">
        <f t="shared" si="4"/>
        <v>21</v>
      </c>
      <c r="S20" s="168">
        <f t="shared" si="4"/>
        <v>19.333333333333332</v>
      </c>
      <c r="T20" s="168">
        <f t="shared" si="4"/>
        <v>20.333333333333332</v>
      </c>
      <c r="U20" s="168">
        <f t="shared" si="4"/>
        <v>20</v>
      </c>
      <c r="V20" s="168">
        <f t="shared" si="4"/>
        <v>0</v>
      </c>
      <c r="W20" s="168">
        <f t="shared" si="4"/>
        <v>0</v>
      </c>
      <c r="X20" s="168">
        <f t="shared" si="4"/>
        <v>0</v>
      </c>
      <c r="Y20" s="168">
        <f t="shared" si="4"/>
        <v>0</v>
      </c>
      <c r="Z20" s="168">
        <f t="shared" si="4"/>
        <v>0</v>
      </c>
      <c r="AA20" s="168">
        <f t="shared" si="4"/>
        <v>0</v>
      </c>
      <c r="AB20" s="168">
        <f t="shared" si="4"/>
        <v>0</v>
      </c>
      <c r="AC20" s="168">
        <f t="shared" si="4"/>
        <v>0</v>
      </c>
    </row>
    <row r="21" spans="1:29" ht="30" customHeight="1">
      <c r="A21" s="11"/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29" ht="30" customHeight="1">
      <c r="A22" s="11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29" ht="30" customHeight="1">
      <c r="A23" s="11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29" ht="30" customHeight="1">
      <c r="A24" s="11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29" ht="30" customHeight="1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29" ht="30" customHeight="1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29" ht="30" customHeight="1">
      <c r="A27" s="11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29" ht="30" customHeight="1">
      <c r="A28" s="11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</sheetData>
  <sheetProtection formatColumns="0" formatRows="0"/>
  <mergeCells count="21">
    <mergeCell ref="C15:AC15"/>
    <mergeCell ref="A1:A4"/>
    <mergeCell ref="B1:O1"/>
    <mergeCell ref="P1:Q1"/>
    <mergeCell ref="B2:O2"/>
    <mergeCell ref="B9:C9"/>
    <mergeCell ref="B6:Q6"/>
    <mergeCell ref="P2:Q2"/>
    <mergeCell ref="B3:O3"/>
    <mergeCell ref="P3:Q3"/>
    <mergeCell ref="B4:O4"/>
    <mergeCell ref="P4:Q4"/>
    <mergeCell ref="R11:V11"/>
    <mergeCell ref="A8:Q8"/>
    <mergeCell ref="I9:Q9"/>
    <mergeCell ref="J11:Q11"/>
    <mergeCell ref="J12:Q12"/>
    <mergeCell ref="J13:Q13"/>
    <mergeCell ref="A10:A13"/>
    <mergeCell ref="B10:C13"/>
    <mergeCell ref="J10:Q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89"/>
  <sheetViews>
    <sheetView topLeftCell="A5" zoomScale="90" zoomScaleNormal="90" workbookViewId="0">
      <selection activeCell="U77" sqref="U77"/>
    </sheetView>
  </sheetViews>
  <sheetFormatPr baseColWidth="10" defaultColWidth="11.42578125" defaultRowHeight="12.75"/>
  <cols>
    <col min="1" max="1" width="3" style="20" customWidth="1"/>
    <col min="2" max="2" width="30" style="23" customWidth="1"/>
    <col min="3" max="3" width="26.5703125" style="20" customWidth="1"/>
    <col min="4" max="4" width="5" style="20" bestFit="1" customWidth="1"/>
    <col min="5" max="5" width="5.5703125" style="20" customWidth="1"/>
    <col min="6" max="6" width="14.85546875" style="20" customWidth="1"/>
    <col min="7" max="7" width="5.42578125" style="20" bestFit="1" customWidth="1"/>
    <col min="8" max="8" width="5.140625" style="20" bestFit="1" customWidth="1"/>
    <col min="9" max="9" width="9.5703125" style="20" customWidth="1"/>
    <col min="10" max="10" width="4.140625" style="20" bestFit="1" customWidth="1"/>
    <col min="11" max="11" width="6.42578125" style="20" bestFit="1" customWidth="1"/>
    <col min="12" max="12" width="9.5703125" style="20" bestFit="1" customWidth="1"/>
    <col min="13" max="13" width="8.42578125" style="20" customWidth="1"/>
    <col min="14" max="14" width="6.42578125" style="20" customWidth="1"/>
    <col min="15" max="15" width="11" style="20" customWidth="1"/>
    <col min="16" max="16" width="20.28515625" style="20" customWidth="1"/>
    <col min="17" max="17" width="11.42578125" style="21" hidden="1" customWidth="1"/>
    <col min="18" max="16384" width="11.42578125" style="20"/>
  </cols>
  <sheetData>
    <row r="1" spans="1:17" ht="13.5" thickBot="1">
      <c r="B1" s="20"/>
    </row>
    <row r="2" spans="1:17" ht="16.5" customHeight="1">
      <c r="B2" s="292"/>
      <c r="C2" s="295" t="s">
        <v>34</v>
      </c>
      <c r="D2" s="296"/>
      <c r="E2" s="296"/>
      <c r="F2" s="296"/>
      <c r="G2" s="296"/>
      <c r="H2" s="296"/>
      <c r="I2" s="296"/>
      <c r="J2" s="296"/>
      <c r="K2" s="296"/>
      <c r="L2" s="296"/>
      <c r="M2" s="297"/>
      <c r="N2" s="298" t="s">
        <v>76</v>
      </c>
      <c r="O2" s="299"/>
      <c r="P2" s="300"/>
      <c r="Q2" s="22">
        <v>0.8</v>
      </c>
    </row>
    <row r="3" spans="1:17" ht="15.75" customHeight="1">
      <c r="B3" s="293"/>
      <c r="C3" s="301" t="s">
        <v>36</v>
      </c>
      <c r="D3" s="302"/>
      <c r="E3" s="302"/>
      <c r="F3" s="302"/>
      <c r="G3" s="302"/>
      <c r="H3" s="302"/>
      <c r="I3" s="302"/>
      <c r="J3" s="302"/>
      <c r="K3" s="302"/>
      <c r="L3" s="302"/>
      <c r="M3" s="303"/>
      <c r="N3" s="304" t="s">
        <v>85</v>
      </c>
      <c r="O3" s="305"/>
      <c r="P3" s="306"/>
      <c r="Q3" s="22">
        <v>0.79998999999999998</v>
      </c>
    </row>
    <row r="4" spans="1:17" ht="15.75" customHeight="1">
      <c r="B4" s="293"/>
      <c r="C4" s="301" t="s">
        <v>37</v>
      </c>
      <c r="D4" s="302"/>
      <c r="E4" s="302"/>
      <c r="F4" s="302"/>
      <c r="G4" s="302"/>
      <c r="H4" s="302"/>
      <c r="I4" s="302"/>
      <c r="J4" s="302"/>
      <c r="K4" s="302"/>
      <c r="L4" s="302"/>
      <c r="M4" s="303"/>
      <c r="N4" s="304" t="s">
        <v>77</v>
      </c>
      <c r="O4" s="305"/>
      <c r="P4" s="306"/>
      <c r="Q4" s="22">
        <v>0.65</v>
      </c>
    </row>
    <row r="5" spans="1:17" ht="16.5" customHeight="1" thickBot="1">
      <c r="B5" s="294"/>
      <c r="C5" s="307" t="s">
        <v>38</v>
      </c>
      <c r="D5" s="308"/>
      <c r="E5" s="308"/>
      <c r="F5" s="308"/>
      <c r="G5" s="308"/>
      <c r="H5" s="308"/>
      <c r="I5" s="308"/>
      <c r="J5" s="308"/>
      <c r="K5" s="308"/>
      <c r="L5" s="308"/>
      <c r="M5" s="309"/>
      <c r="N5" s="310" t="s">
        <v>39</v>
      </c>
      <c r="O5" s="311"/>
      <c r="P5" s="312"/>
      <c r="Q5" s="22">
        <v>0.64999899999999999</v>
      </c>
    </row>
    <row r="6" spans="1:17" ht="3" customHeight="1" thickBot="1">
      <c r="B6" s="20"/>
      <c r="Q6" s="22"/>
    </row>
    <row r="7" spans="1:17">
      <c r="A7" s="23"/>
      <c r="B7" s="423" t="s">
        <v>42</v>
      </c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4"/>
      <c r="O7" s="424"/>
      <c r="P7" s="425"/>
      <c r="Q7" s="22"/>
    </row>
    <row r="8" spans="1:17" ht="13.5" thickBot="1">
      <c r="A8" s="23"/>
      <c r="B8" s="426"/>
      <c r="C8" s="427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  <c r="P8" s="428"/>
    </row>
    <row r="9" spans="1:17" ht="3" customHeight="1" thickBot="1">
      <c r="A9" s="23"/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</row>
    <row r="10" spans="1:17" ht="26.25" customHeight="1" thickBot="1">
      <c r="A10" s="23"/>
      <c r="B10" s="130" t="s">
        <v>46</v>
      </c>
      <c r="C10" s="320">
        <v>2025</v>
      </c>
      <c r="D10" s="321"/>
      <c r="E10" s="321"/>
      <c r="F10" s="321"/>
      <c r="G10" s="321"/>
      <c r="H10" s="321"/>
      <c r="I10" s="322"/>
      <c r="J10" s="323" t="s">
        <v>1</v>
      </c>
      <c r="K10" s="324"/>
      <c r="L10" s="324"/>
      <c r="M10" s="324"/>
      <c r="N10" s="276" t="s">
        <v>89</v>
      </c>
      <c r="O10" s="277"/>
      <c r="P10" s="278"/>
    </row>
    <row r="11" spans="1:17" ht="3" customHeight="1" thickBot="1">
      <c r="A11" s="23"/>
      <c r="B11" s="420"/>
      <c r="C11" s="421"/>
      <c r="D11" s="421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2"/>
    </row>
    <row r="12" spans="1:17" ht="30" customHeight="1" thickBot="1">
      <c r="A12" s="23"/>
      <c r="B12" s="127" t="s">
        <v>0</v>
      </c>
      <c r="C12" s="198" t="s">
        <v>53</v>
      </c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  <c r="O12" s="406"/>
      <c r="P12" s="407"/>
    </row>
    <row r="13" spans="1:17" ht="3" customHeight="1" thickBot="1">
      <c r="A13" s="23"/>
      <c r="B13" s="270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2"/>
    </row>
    <row r="14" spans="1:17" ht="30" customHeight="1" thickBot="1">
      <c r="A14" s="23"/>
      <c r="B14" s="127" t="s">
        <v>6</v>
      </c>
      <c r="C14" s="273" t="s">
        <v>129</v>
      </c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5"/>
    </row>
    <row r="15" spans="1:17" ht="3" customHeight="1" thickBot="1">
      <c r="A15" s="23"/>
      <c r="B15" s="264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6"/>
    </row>
    <row r="16" spans="1:17" ht="30" customHeight="1" thickBot="1">
      <c r="A16" s="23"/>
      <c r="B16" s="127" t="s">
        <v>23</v>
      </c>
      <c r="C16" s="276" t="s">
        <v>200</v>
      </c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7"/>
      <c r="P16" s="278"/>
    </row>
    <row r="17" spans="1:16" ht="4.5" customHeight="1" thickBot="1">
      <c r="A17" s="23"/>
      <c r="B17" s="264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6"/>
    </row>
    <row r="18" spans="1:16" ht="30" customHeight="1" thickBot="1">
      <c r="A18" s="23"/>
      <c r="B18" s="127" t="s">
        <v>10</v>
      </c>
      <c r="C18" s="279" t="s">
        <v>190</v>
      </c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1"/>
    </row>
    <row r="19" spans="1:16" ht="3" customHeight="1" thickBot="1">
      <c r="A19" s="23"/>
      <c r="B19" s="282"/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</row>
    <row r="20" spans="1:16" ht="17.25" customHeight="1" thickBot="1">
      <c r="A20" s="23"/>
      <c r="B20" s="202" t="s">
        <v>24</v>
      </c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4"/>
    </row>
    <row r="21" spans="1:16" ht="3" customHeight="1" thickBot="1">
      <c r="A21" s="23"/>
      <c r="B21" s="283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85"/>
    </row>
    <row r="22" spans="1:16" ht="47.25" customHeight="1" thickBot="1">
      <c r="A22" s="23"/>
      <c r="B22" s="127" t="s">
        <v>3</v>
      </c>
      <c r="C22" s="286" t="s">
        <v>172</v>
      </c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8"/>
    </row>
    <row r="23" spans="1:16" ht="3" customHeight="1" thickBot="1">
      <c r="A23" s="23"/>
      <c r="B23" s="411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3"/>
    </row>
    <row r="24" spans="1:16" ht="45.75" customHeight="1" thickBot="1">
      <c r="A24" s="23"/>
      <c r="B24" s="127" t="s">
        <v>11</v>
      </c>
      <c r="C24" s="239" t="s">
        <v>230</v>
      </c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1"/>
    </row>
    <row r="25" spans="1:16" ht="3" customHeight="1" thickBot="1">
      <c r="A25" s="23"/>
      <c r="B25" s="414"/>
      <c r="C25" s="415"/>
      <c r="D25" s="415"/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6"/>
    </row>
    <row r="26" spans="1:16" ht="22.5" customHeight="1" thickBot="1">
      <c r="A26" s="23"/>
      <c r="B26" s="128" t="s">
        <v>2</v>
      </c>
      <c r="C26" s="245" t="s">
        <v>245</v>
      </c>
      <c r="D26" s="246"/>
      <c r="E26" s="246"/>
      <c r="F26" s="246"/>
      <c r="G26" s="246"/>
      <c r="H26" s="246"/>
      <c r="I26" s="246"/>
      <c r="J26" s="247"/>
      <c r="K26" s="247"/>
      <c r="L26" s="247"/>
      <c r="M26" s="247"/>
      <c r="N26" s="247"/>
      <c r="O26" s="247"/>
      <c r="P26" s="248"/>
    </row>
    <row r="27" spans="1:16" ht="3" customHeight="1" thickBot="1">
      <c r="A27" s="23"/>
      <c r="B27" s="417"/>
      <c r="C27" s="418"/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9"/>
    </row>
    <row r="28" spans="1:16" ht="33.75" customHeight="1" thickBot="1">
      <c r="A28" s="23"/>
      <c r="B28" s="128" t="s">
        <v>12</v>
      </c>
      <c r="C28" s="85" t="s">
        <v>13</v>
      </c>
      <c r="D28" s="252" t="s">
        <v>238</v>
      </c>
      <c r="E28" s="253"/>
      <c r="F28" s="253"/>
      <c r="G28" s="254"/>
      <c r="H28" s="255" t="s">
        <v>14</v>
      </c>
      <c r="I28" s="255"/>
      <c r="J28" s="255"/>
      <c r="K28" s="252" t="s">
        <v>239</v>
      </c>
      <c r="L28" s="253"/>
      <c r="M28" s="254"/>
      <c r="N28" s="256" t="s">
        <v>15</v>
      </c>
      <c r="O28" s="257"/>
      <c r="P28" s="141" t="s">
        <v>240</v>
      </c>
    </row>
    <row r="29" spans="1:16" ht="3" customHeight="1" thickBot="1">
      <c r="A29" s="23"/>
      <c r="B29" s="408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09"/>
      <c r="P29" s="410"/>
    </row>
    <row r="30" spans="1:16" ht="13.5" thickBot="1">
      <c r="A30" s="23"/>
      <c r="B30" s="129" t="s">
        <v>7</v>
      </c>
      <c r="C30" s="261" t="s">
        <v>130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3"/>
    </row>
    <row r="31" spans="1:16" ht="3" customHeight="1" thickBot="1">
      <c r="A31" s="23"/>
      <c r="B31" s="264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6"/>
    </row>
    <row r="32" spans="1:16" ht="13.5" thickBot="1">
      <c r="A32" s="23"/>
      <c r="B32" s="129" t="s">
        <v>4</v>
      </c>
      <c r="C32" s="198" t="s">
        <v>90</v>
      </c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06"/>
      <c r="P32" s="407"/>
    </row>
    <row r="33" spans="1:16" ht="3" customHeight="1" thickBot="1">
      <c r="A33" s="23"/>
      <c r="B33" s="267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9"/>
    </row>
    <row r="34" spans="1:16" ht="13.5" thickBot="1">
      <c r="A34" s="23"/>
      <c r="B34" s="129" t="s">
        <v>22</v>
      </c>
      <c r="C34" s="198" t="s">
        <v>90</v>
      </c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6"/>
      <c r="P34" s="407"/>
    </row>
    <row r="35" spans="1:16" ht="3" customHeight="1" thickBot="1">
      <c r="A35" s="23"/>
      <c r="B35" s="231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3"/>
    </row>
    <row r="36" spans="1:16" ht="16.5" customHeight="1" thickBot="1">
      <c r="A36" s="23"/>
      <c r="B36" s="129" t="s">
        <v>41</v>
      </c>
      <c r="C36" s="198" t="s">
        <v>90</v>
      </c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6"/>
      <c r="P36" s="407"/>
    </row>
    <row r="37" spans="1:16" ht="3" customHeight="1" thickBot="1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>
      <c r="A38" s="23"/>
      <c r="B38" s="234" t="s">
        <v>16</v>
      </c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6"/>
    </row>
    <row r="39" spans="1:16">
      <c r="A39" s="23"/>
      <c r="B39" s="126" t="s">
        <v>21</v>
      </c>
      <c r="C39" s="237" t="s">
        <v>17</v>
      </c>
      <c r="D39" s="237"/>
      <c r="E39" s="237"/>
      <c r="F39" s="237"/>
      <c r="G39" s="237"/>
      <c r="H39" s="237" t="s">
        <v>7</v>
      </c>
      <c r="I39" s="237"/>
      <c r="J39" s="237"/>
      <c r="K39" s="237"/>
      <c r="L39" s="237"/>
      <c r="M39" s="237" t="s">
        <v>18</v>
      </c>
      <c r="N39" s="237"/>
      <c r="O39" s="237"/>
      <c r="P39" s="238"/>
    </row>
    <row r="40" spans="1:16" ht="91.5" customHeight="1">
      <c r="A40" s="23"/>
      <c r="B40" s="87" t="s">
        <v>231</v>
      </c>
      <c r="C40" s="403" t="s">
        <v>96</v>
      </c>
      <c r="D40" s="404"/>
      <c r="E40" s="404"/>
      <c r="F40" s="404"/>
      <c r="G40" s="405"/>
      <c r="H40" s="403" t="s">
        <v>97</v>
      </c>
      <c r="I40" s="404"/>
      <c r="J40" s="404"/>
      <c r="K40" s="404"/>
      <c r="L40" s="405"/>
      <c r="M40" s="401" t="s">
        <v>99</v>
      </c>
      <c r="N40" s="401"/>
      <c r="O40" s="401"/>
      <c r="P40" s="402"/>
    </row>
    <row r="41" spans="1:16" ht="74.25" customHeight="1">
      <c r="A41" s="23"/>
      <c r="B41" s="87" t="s">
        <v>232</v>
      </c>
      <c r="C41" s="403" t="s">
        <v>253</v>
      </c>
      <c r="D41" s="404"/>
      <c r="E41" s="404"/>
      <c r="F41" s="404"/>
      <c r="G41" s="405"/>
      <c r="H41" s="403" t="s">
        <v>97</v>
      </c>
      <c r="I41" s="404"/>
      <c r="J41" s="404"/>
      <c r="K41" s="404"/>
      <c r="L41" s="405"/>
      <c r="M41" s="401" t="s">
        <v>100</v>
      </c>
      <c r="N41" s="401"/>
      <c r="O41" s="401"/>
      <c r="P41" s="402"/>
    </row>
    <row r="42" spans="1:16" ht="3" customHeight="1" thickBot="1">
      <c r="A42" s="23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 ht="13.5" customHeight="1" thickBot="1">
      <c r="A43" s="23"/>
      <c r="B43" s="202" t="s">
        <v>8</v>
      </c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4"/>
    </row>
    <row r="44" spans="1:16" ht="3" customHeight="1" thickBot="1">
      <c r="A44" s="23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8"/>
    </row>
    <row r="45" spans="1:16">
      <c r="A45" s="23"/>
      <c r="B45" s="386" t="s">
        <v>19</v>
      </c>
      <c r="C45" s="149" t="s">
        <v>9</v>
      </c>
      <c r="D45" s="389" t="s">
        <v>212</v>
      </c>
      <c r="E45" s="390"/>
      <c r="F45" s="391"/>
      <c r="G45" s="389" t="s">
        <v>213</v>
      </c>
      <c r="H45" s="390"/>
      <c r="I45" s="391"/>
      <c r="J45" s="389" t="s">
        <v>214</v>
      </c>
      <c r="K45" s="390"/>
      <c r="L45" s="391"/>
      <c r="M45" s="389" t="s">
        <v>215</v>
      </c>
      <c r="N45" s="390"/>
      <c r="O45" s="391"/>
      <c r="P45" s="150" t="s">
        <v>209</v>
      </c>
    </row>
    <row r="46" spans="1:16">
      <c r="A46" s="23"/>
      <c r="B46" s="387"/>
      <c r="C46" s="143" t="s">
        <v>101</v>
      </c>
      <c r="D46" s="392">
        <f>+'2.1 regist mantotiempo demandas'!D10</f>
        <v>11.8</v>
      </c>
      <c r="E46" s="393"/>
      <c r="F46" s="394"/>
      <c r="G46" s="392">
        <f>+'2.1 regist mantotiempo demandas'!E10</f>
        <v>22</v>
      </c>
      <c r="H46" s="393"/>
      <c r="I46" s="394"/>
      <c r="J46" s="395">
        <f>'2.1 regist mantotiempo demandas'!$F$10</f>
        <v>17</v>
      </c>
      <c r="K46" s="396"/>
      <c r="L46" s="397"/>
      <c r="M46" s="395">
        <f>'2.1 regist mantotiempo demandas'!$G$10</f>
        <v>21.7</v>
      </c>
      <c r="N46" s="396"/>
      <c r="O46" s="397"/>
      <c r="P46" s="144">
        <f>'2.1 regist mantotiempo demandas'!$H$10</f>
        <v>18.125</v>
      </c>
    </row>
    <row r="47" spans="1:16" ht="33" customHeight="1">
      <c r="A47" s="23"/>
      <c r="B47" s="387"/>
      <c r="C47" s="143" t="s">
        <v>102</v>
      </c>
      <c r="D47" s="395">
        <v>25</v>
      </c>
      <c r="E47" s="396"/>
      <c r="F47" s="397"/>
      <c r="G47" s="395">
        <v>25</v>
      </c>
      <c r="H47" s="396"/>
      <c r="I47" s="397"/>
      <c r="J47" s="395">
        <v>25</v>
      </c>
      <c r="K47" s="396"/>
      <c r="L47" s="397"/>
      <c r="M47" s="395">
        <v>25</v>
      </c>
      <c r="N47" s="396"/>
      <c r="O47" s="397"/>
      <c r="P47" s="145">
        <v>25</v>
      </c>
    </row>
    <row r="48" spans="1:16" ht="10.5" customHeight="1">
      <c r="A48" s="23"/>
      <c r="B48" s="387"/>
      <c r="C48" s="143" t="s">
        <v>171</v>
      </c>
      <c r="D48" s="429">
        <f>D47/D46</f>
        <v>2.1186440677966099</v>
      </c>
      <c r="E48" s="430"/>
      <c r="F48" s="431"/>
      <c r="G48" s="429">
        <f>G47/G46</f>
        <v>1.1363636363636365</v>
      </c>
      <c r="H48" s="430"/>
      <c r="I48" s="431"/>
      <c r="J48" s="429">
        <f>J47/J46</f>
        <v>1.4705882352941178</v>
      </c>
      <c r="K48" s="430"/>
      <c r="L48" s="431"/>
      <c r="M48" s="429">
        <f>M47/M46</f>
        <v>1.1520737327188941</v>
      </c>
      <c r="N48" s="430"/>
      <c r="O48" s="431"/>
      <c r="P48" s="146">
        <f>P47/P46</f>
        <v>1.3793103448275863</v>
      </c>
    </row>
    <row r="49" spans="1:16" ht="28.5" customHeight="1" thickBot="1">
      <c r="A49" s="23"/>
      <c r="B49" s="388"/>
      <c r="C49" s="147" t="s">
        <v>132</v>
      </c>
      <c r="D49" s="398">
        <f>IF(D48&gt;=1,1,D48)</f>
        <v>1</v>
      </c>
      <c r="E49" s="399"/>
      <c r="F49" s="400"/>
      <c r="G49" s="398">
        <f>IF(G48&gt;=1,1,G48)</f>
        <v>1</v>
      </c>
      <c r="H49" s="399"/>
      <c r="I49" s="400"/>
      <c r="J49" s="398">
        <f>IF(J48&gt;=1,1,J48)</f>
        <v>1</v>
      </c>
      <c r="K49" s="399"/>
      <c r="L49" s="400"/>
      <c r="M49" s="398">
        <f>IF(M48&gt;=1,1,M48)</f>
        <v>1</v>
      </c>
      <c r="N49" s="399"/>
      <c r="O49" s="400"/>
      <c r="P49" s="148">
        <f>IF(P48&gt;=1,1,P48)</f>
        <v>1</v>
      </c>
    </row>
    <row r="50" spans="1:16" ht="3" customHeight="1" thickBot="1">
      <c r="A50" s="23"/>
      <c r="B50" s="29">
        <v>0.9</v>
      </c>
      <c r="C50" s="30"/>
      <c r="D50" s="30"/>
      <c r="E50" s="30"/>
      <c r="F50" s="31" t="str">
        <f>+$C$26</f>
        <v>Que la duración (tiempo de respuesta) en admisión o rechazo no supere:    25 días</v>
      </c>
      <c r="G50" s="30"/>
      <c r="H50" s="30"/>
      <c r="I50" s="31" t="str">
        <f>+$C$26</f>
        <v>Que la duración (tiempo de respuesta) en admisión o rechazo no supere:    25 días</v>
      </c>
      <c r="J50" s="30"/>
      <c r="K50" s="30"/>
      <c r="L50" s="31" t="str">
        <f>+$C$26</f>
        <v>Que la duración (tiempo de respuesta) en admisión o rechazo no supere:    25 días</v>
      </c>
      <c r="M50" s="30"/>
      <c r="N50" s="30"/>
      <c r="O50" s="31" t="str">
        <f>+$C$26</f>
        <v>Que la duración (tiempo de respuesta) en admisión o rechazo no supere:    25 días</v>
      </c>
      <c r="P50" s="31" t="str">
        <f>+$C$26</f>
        <v>Que la duración (tiempo de respuesta) en admisión o rechazo no supere:    25 días</v>
      </c>
    </row>
    <row r="51" spans="1:16" ht="22.5" customHeight="1" thickBot="1">
      <c r="A51" s="23"/>
      <c r="B51" s="208" t="s">
        <v>20</v>
      </c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10"/>
    </row>
    <row r="52" spans="1:16">
      <c r="A52" s="23"/>
      <c r="B52" s="377"/>
      <c r="C52" s="378"/>
      <c r="D52" s="378"/>
      <c r="E52" s="378"/>
      <c r="F52" s="378"/>
      <c r="G52" s="378"/>
      <c r="H52" s="378"/>
      <c r="I52" s="378"/>
      <c r="J52" s="378"/>
      <c r="K52" s="378"/>
      <c r="L52" s="378"/>
      <c r="M52" s="378"/>
      <c r="N52" s="378"/>
      <c r="O52" s="378"/>
      <c r="P52" s="379"/>
    </row>
    <row r="53" spans="1:16">
      <c r="A53" s="23"/>
      <c r="B53" s="380"/>
      <c r="C53" s="381"/>
      <c r="D53" s="381"/>
      <c r="E53" s="381"/>
      <c r="F53" s="381"/>
      <c r="G53" s="381"/>
      <c r="H53" s="381"/>
      <c r="I53" s="381"/>
      <c r="J53" s="381"/>
      <c r="K53" s="381"/>
      <c r="L53" s="381"/>
      <c r="M53" s="381"/>
      <c r="N53" s="381"/>
      <c r="O53" s="381"/>
      <c r="P53" s="382"/>
    </row>
    <row r="54" spans="1:16">
      <c r="A54" s="23"/>
      <c r="B54" s="380"/>
      <c r="C54" s="381"/>
      <c r="D54" s="381"/>
      <c r="E54" s="381"/>
      <c r="F54" s="381"/>
      <c r="G54" s="381"/>
      <c r="H54" s="381"/>
      <c r="I54" s="381"/>
      <c r="J54" s="381"/>
      <c r="K54" s="381"/>
      <c r="L54" s="381"/>
      <c r="M54" s="381"/>
      <c r="N54" s="381"/>
      <c r="O54" s="381"/>
      <c r="P54" s="382"/>
    </row>
    <row r="55" spans="1:16">
      <c r="A55" s="23"/>
      <c r="B55" s="380"/>
      <c r="C55" s="381"/>
      <c r="D55" s="381"/>
      <c r="E55" s="381"/>
      <c r="F55" s="381"/>
      <c r="G55" s="381"/>
      <c r="H55" s="381"/>
      <c r="I55" s="381"/>
      <c r="J55" s="381"/>
      <c r="K55" s="381"/>
      <c r="L55" s="381"/>
      <c r="M55" s="381"/>
      <c r="N55" s="381"/>
      <c r="O55" s="381"/>
      <c r="P55" s="382"/>
    </row>
    <row r="56" spans="1:16">
      <c r="A56" s="23"/>
      <c r="B56" s="380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  <c r="N56" s="381"/>
      <c r="O56" s="381"/>
      <c r="P56" s="382"/>
    </row>
    <row r="57" spans="1:16">
      <c r="A57" s="23"/>
      <c r="B57" s="380"/>
      <c r="C57" s="381"/>
      <c r="D57" s="381"/>
      <c r="E57" s="381"/>
      <c r="F57" s="381"/>
      <c r="G57" s="381"/>
      <c r="H57" s="381"/>
      <c r="I57" s="381"/>
      <c r="J57" s="381"/>
      <c r="K57" s="381"/>
      <c r="L57" s="381"/>
      <c r="M57" s="381"/>
      <c r="N57" s="381"/>
      <c r="O57" s="381"/>
      <c r="P57" s="382"/>
    </row>
    <row r="58" spans="1:16">
      <c r="A58" s="23"/>
      <c r="B58" s="380"/>
      <c r="C58" s="381"/>
      <c r="D58" s="381"/>
      <c r="E58" s="381"/>
      <c r="F58" s="381"/>
      <c r="G58" s="381"/>
      <c r="H58" s="381"/>
      <c r="I58" s="381"/>
      <c r="J58" s="381"/>
      <c r="K58" s="381"/>
      <c r="L58" s="381"/>
      <c r="M58" s="381"/>
      <c r="N58" s="381"/>
      <c r="O58" s="381"/>
      <c r="P58" s="382"/>
    </row>
    <row r="59" spans="1:16">
      <c r="A59" s="23"/>
      <c r="B59" s="380"/>
      <c r="C59" s="381"/>
      <c r="D59" s="381"/>
      <c r="E59" s="381"/>
      <c r="F59" s="381"/>
      <c r="G59" s="381"/>
      <c r="H59" s="381"/>
      <c r="I59" s="381"/>
      <c r="J59" s="381"/>
      <c r="K59" s="381"/>
      <c r="L59" s="381"/>
      <c r="M59" s="381"/>
      <c r="N59" s="381"/>
      <c r="O59" s="381"/>
      <c r="P59" s="382"/>
    </row>
    <row r="60" spans="1:16">
      <c r="A60" s="23"/>
      <c r="B60" s="380"/>
      <c r="C60" s="381"/>
      <c r="D60" s="381"/>
      <c r="E60" s="381"/>
      <c r="F60" s="381"/>
      <c r="G60" s="381"/>
      <c r="H60" s="381"/>
      <c r="I60" s="381"/>
      <c r="J60" s="381"/>
      <c r="K60" s="381"/>
      <c r="L60" s="381"/>
      <c r="M60" s="381"/>
      <c r="N60" s="381"/>
      <c r="O60" s="381"/>
      <c r="P60" s="382"/>
    </row>
    <row r="61" spans="1:16">
      <c r="A61" s="23"/>
      <c r="B61" s="380"/>
      <c r="C61" s="381"/>
      <c r="D61" s="381"/>
      <c r="E61" s="381"/>
      <c r="F61" s="381"/>
      <c r="G61" s="381"/>
      <c r="H61" s="381"/>
      <c r="I61" s="381"/>
      <c r="J61" s="381"/>
      <c r="K61" s="381"/>
      <c r="L61" s="381"/>
      <c r="M61" s="381"/>
      <c r="N61" s="381"/>
      <c r="O61" s="381"/>
      <c r="P61" s="382"/>
    </row>
    <row r="62" spans="1:16">
      <c r="A62" s="23"/>
      <c r="B62" s="380"/>
      <c r="C62" s="381"/>
      <c r="D62" s="381"/>
      <c r="E62" s="381"/>
      <c r="F62" s="381"/>
      <c r="G62" s="381"/>
      <c r="H62" s="381"/>
      <c r="I62" s="381"/>
      <c r="J62" s="381"/>
      <c r="K62" s="381"/>
      <c r="L62" s="381"/>
      <c r="M62" s="381"/>
      <c r="N62" s="381"/>
      <c r="O62" s="381"/>
      <c r="P62" s="382"/>
    </row>
    <row r="63" spans="1:16">
      <c r="A63" s="23"/>
      <c r="B63" s="380"/>
      <c r="C63" s="381"/>
      <c r="D63" s="381"/>
      <c r="E63" s="381"/>
      <c r="F63" s="381"/>
      <c r="G63" s="381"/>
      <c r="H63" s="381"/>
      <c r="I63" s="381"/>
      <c r="J63" s="381"/>
      <c r="K63" s="381"/>
      <c r="L63" s="381"/>
      <c r="M63" s="381"/>
      <c r="N63" s="381"/>
      <c r="O63" s="381"/>
      <c r="P63" s="382"/>
    </row>
    <row r="64" spans="1:16">
      <c r="A64" s="23"/>
      <c r="B64" s="380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2"/>
    </row>
    <row r="65" spans="1:17">
      <c r="A65" s="23"/>
      <c r="B65" s="380"/>
      <c r="C65" s="381"/>
      <c r="D65" s="381"/>
      <c r="E65" s="381"/>
      <c r="F65" s="381"/>
      <c r="G65" s="381"/>
      <c r="H65" s="381"/>
      <c r="I65" s="381"/>
      <c r="J65" s="381"/>
      <c r="K65" s="381"/>
      <c r="L65" s="381"/>
      <c r="M65" s="381"/>
      <c r="N65" s="381"/>
      <c r="O65" s="381"/>
      <c r="P65" s="382"/>
    </row>
    <row r="66" spans="1:17">
      <c r="A66" s="23"/>
      <c r="B66" s="380"/>
      <c r="C66" s="381"/>
      <c r="D66" s="381"/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2"/>
    </row>
    <row r="67" spans="1:17" ht="45.75" customHeight="1" thickBot="1">
      <c r="A67" s="23"/>
      <c r="B67" s="383"/>
      <c r="C67" s="384"/>
      <c r="D67" s="384"/>
      <c r="E67" s="384"/>
      <c r="F67" s="384"/>
      <c r="G67" s="384"/>
      <c r="H67" s="384"/>
      <c r="I67" s="384"/>
      <c r="J67" s="384"/>
      <c r="K67" s="384"/>
      <c r="L67" s="384"/>
      <c r="M67" s="384"/>
      <c r="N67" s="384"/>
      <c r="O67" s="384"/>
      <c r="P67" s="385"/>
    </row>
    <row r="68" spans="1:17" s="33" customFormat="1" ht="3" customHeight="1" thickBot="1">
      <c r="A68" s="220"/>
      <c r="B68" s="220"/>
      <c r="C68" s="220"/>
      <c r="D68" s="220"/>
      <c r="E68" s="220"/>
      <c r="F68" s="220"/>
      <c r="G68" s="220"/>
      <c r="H68" s="220"/>
      <c r="I68" s="220"/>
      <c r="J68" s="220"/>
      <c r="K68" s="220"/>
      <c r="L68" s="220"/>
      <c r="M68" s="220"/>
      <c r="N68" s="220"/>
      <c r="O68" s="220"/>
      <c r="P68" s="220"/>
      <c r="Q68" s="32"/>
    </row>
    <row r="69" spans="1:17" ht="15" customHeight="1">
      <c r="A69" s="23"/>
      <c r="B69" s="374" t="s">
        <v>5</v>
      </c>
      <c r="C69" s="371" t="s">
        <v>71</v>
      </c>
      <c r="D69" s="372"/>
      <c r="E69" s="372"/>
      <c r="F69" s="372"/>
      <c r="G69" s="372"/>
      <c r="H69" s="372"/>
      <c r="I69" s="372"/>
      <c r="J69" s="372"/>
      <c r="K69" s="372"/>
      <c r="L69" s="372"/>
      <c r="M69" s="372"/>
      <c r="N69" s="372"/>
      <c r="O69" s="372"/>
      <c r="P69" s="373"/>
    </row>
    <row r="70" spans="1:17" ht="49.5" customHeight="1">
      <c r="A70" s="23"/>
      <c r="B70" s="375"/>
      <c r="C70" s="358" t="s">
        <v>247</v>
      </c>
      <c r="D70" s="359"/>
      <c r="E70" s="359"/>
      <c r="F70" s="359"/>
      <c r="G70" s="359"/>
      <c r="H70" s="359"/>
      <c r="I70" s="359"/>
      <c r="J70" s="359"/>
      <c r="K70" s="359"/>
      <c r="L70" s="359"/>
      <c r="M70" s="359"/>
      <c r="N70" s="359"/>
      <c r="O70" s="359"/>
      <c r="P70" s="360"/>
    </row>
    <row r="71" spans="1:17" ht="15" customHeight="1">
      <c r="A71" s="23"/>
      <c r="B71" s="375"/>
      <c r="C71" s="361" t="s">
        <v>72</v>
      </c>
      <c r="D71" s="362"/>
      <c r="E71" s="362"/>
      <c r="F71" s="362"/>
      <c r="G71" s="362"/>
      <c r="H71" s="362"/>
      <c r="I71" s="362"/>
      <c r="J71" s="362"/>
      <c r="K71" s="362"/>
      <c r="L71" s="362"/>
      <c r="M71" s="362"/>
      <c r="N71" s="362"/>
      <c r="O71" s="362"/>
      <c r="P71" s="363"/>
    </row>
    <row r="72" spans="1:17" ht="108" customHeight="1">
      <c r="A72" s="23"/>
      <c r="B72" s="375"/>
      <c r="C72" s="358" t="s">
        <v>250</v>
      </c>
      <c r="D72" s="364"/>
      <c r="E72" s="364"/>
      <c r="F72" s="364"/>
      <c r="G72" s="364"/>
      <c r="H72" s="364"/>
      <c r="I72" s="364"/>
      <c r="J72" s="364"/>
      <c r="K72" s="364"/>
      <c r="L72" s="364"/>
      <c r="M72" s="364"/>
      <c r="N72" s="364"/>
      <c r="O72" s="364"/>
      <c r="P72" s="365"/>
    </row>
    <row r="73" spans="1:17" ht="18" customHeight="1">
      <c r="A73" s="23"/>
      <c r="B73" s="375"/>
      <c r="C73" s="361" t="s">
        <v>73</v>
      </c>
      <c r="D73" s="362"/>
      <c r="E73" s="362"/>
      <c r="F73" s="362"/>
      <c r="G73" s="362"/>
      <c r="H73" s="362"/>
      <c r="I73" s="362"/>
      <c r="J73" s="362"/>
      <c r="K73" s="362"/>
      <c r="L73" s="362"/>
      <c r="M73" s="362"/>
      <c r="N73" s="362"/>
      <c r="O73" s="362"/>
      <c r="P73" s="363"/>
    </row>
    <row r="74" spans="1:17" ht="120.75" customHeight="1">
      <c r="A74" s="23"/>
      <c r="B74" s="375"/>
      <c r="C74" s="358" t="s">
        <v>252</v>
      </c>
      <c r="D74" s="366"/>
      <c r="E74" s="366"/>
      <c r="F74" s="366"/>
      <c r="G74" s="366"/>
      <c r="H74" s="366"/>
      <c r="I74" s="366"/>
      <c r="J74" s="366"/>
      <c r="K74" s="366"/>
      <c r="L74" s="366"/>
      <c r="M74" s="366"/>
      <c r="N74" s="366"/>
      <c r="O74" s="366"/>
      <c r="P74" s="367"/>
    </row>
    <row r="75" spans="1:17" ht="17.25" customHeight="1">
      <c r="A75" s="23"/>
      <c r="B75" s="375"/>
      <c r="C75" s="361" t="s">
        <v>74</v>
      </c>
      <c r="D75" s="362"/>
      <c r="E75" s="362"/>
      <c r="F75" s="362"/>
      <c r="G75" s="362"/>
      <c r="H75" s="362"/>
      <c r="I75" s="362"/>
      <c r="J75" s="362"/>
      <c r="K75" s="362"/>
      <c r="L75" s="362"/>
      <c r="M75" s="362"/>
      <c r="N75" s="362"/>
      <c r="O75" s="362"/>
      <c r="P75" s="363"/>
    </row>
    <row r="76" spans="1:17" ht="49.5" customHeight="1" thickBot="1">
      <c r="A76" s="23"/>
      <c r="B76" s="376"/>
      <c r="C76" s="368" t="s">
        <v>260</v>
      </c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69"/>
      <c r="O76" s="369"/>
      <c r="P76" s="370"/>
    </row>
    <row r="77" spans="1:17" ht="30.75" customHeight="1" thickBot="1">
      <c r="A77" s="23"/>
      <c r="B77" s="125" t="s">
        <v>40</v>
      </c>
      <c r="C77" s="261"/>
      <c r="D77" s="262"/>
      <c r="E77" s="262"/>
      <c r="F77" s="262"/>
      <c r="G77" s="262"/>
      <c r="H77" s="262"/>
      <c r="I77" s="262"/>
      <c r="J77" s="262"/>
      <c r="K77" s="262"/>
      <c r="L77" s="262"/>
      <c r="M77" s="262"/>
      <c r="N77" s="262"/>
      <c r="O77" s="262"/>
      <c r="P77" s="263"/>
    </row>
    <row r="78" spans="1:17" ht="27.75" customHeight="1" thickBot="1">
      <c r="A78" s="23"/>
      <c r="B78" s="125" t="s">
        <v>47</v>
      </c>
      <c r="C78" s="356" t="s">
        <v>48</v>
      </c>
      <c r="D78" s="356"/>
      <c r="E78" s="356"/>
      <c r="F78" s="356"/>
      <c r="G78" s="356"/>
      <c r="H78" s="356"/>
      <c r="I78" s="356"/>
      <c r="J78" s="356"/>
      <c r="K78" s="356"/>
      <c r="L78" s="356"/>
      <c r="M78" s="356"/>
      <c r="N78" s="356"/>
      <c r="O78" s="356"/>
      <c r="P78" s="357"/>
    </row>
    <row r="79" spans="1:17">
      <c r="B79" s="20"/>
    </row>
    <row r="80" spans="1:17">
      <c r="B80" s="20"/>
    </row>
    <row r="81" spans="2:17">
      <c r="B81" s="20"/>
      <c r="C81" s="34"/>
    </row>
    <row r="82" spans="2:17" hidden="1">
      <c r="B82" s="20"/>
      <c r="C82" s="20">
        <v>2018</v>
      </c>
    </row>
    <row r="83" spans="2:17" hidden="1">
      <c r="B83" s="20"/>
      <c r="C83" s="20">
        <v>2019</v>
      </c>
    </row>
    <row r="84" spans="2:17">
      <c r="B84" s="20"/>
    </row>
    <row r="85" spans="2:17">
      <c r="B85" s="20"/>
    </row>
    <row r="86" spans="2:17">
      <c r="B86" s="20"/>
    </row>
    <row r="87" spans="2:17">
      <c r="B87" s="20"/>
    </row>
    <row r="88" spans="2:17">
      <c r="B88" s="20"/>
    </row>
    <row r="89" spans="2:17" s="21" customFormat="1"/>
    <row r="90" spans="2:17" s="21" customFormat="1"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</row>
    <row r="91" spans="2:17" s="21" customFormat="1"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</row>
    <row r="92" spans="2:17" s="21" customFormat="1"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</row>
    <row r="93" spans="2:17" s="21" customFormat="1"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</row>
    <row r="94" spans="2:17" s="21" customFormat="1">
      <c r="B94" s="36"/>
      <c r="C94" s="36"/>
      <c r="D94" s="36"/>
      <c r="E94" s="36"/>
      <c r="F94" s="36"/>
      <c r="G94" s="35"/>
      <c r="H94" s="35"/>
      <c r="I94" s="35"/>
      <c r="J94" s="35"/>
      <c r="K94" s="35"/>
      <c r="L94" s="35"/>
      <c r="M94" s="35"/>
      <c r="N94" s="35"/>
      <c r="O94" s="35"/>
    </row>
    <row r="95" spans="2:17" s="71" customFormat="1"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2:17" s="71" customFormat="1"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Q96" s="72" t="s">
        <v>91</v>
      </c>
    </row>
    <row r="97" spans="2:17" s="71" customFormat="1"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Q97" s="72" t="s">
        <v>92</v>
      </c>
    </row>
    <row r="98" spans="2:17" s="71" customFormat="1"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Q98" s="72" t="s">
        <v>93</v>
      </c>
    </row>
    <row r="99" spans="2:17" s="71" customFormat="1"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Q99" s="72" t="s">
        <v>90</v>
      </c>
    </row>
    <row r="100" spans="2:17" s="71" customFormat="1"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Q100" s="72" t="s">
        <v>94</v>
      </c>
    </row>
    <row r="101" spans="2:17" s="71" customFormat="1"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Q101" s="72" t="s">
        <v>95</v>
      </c>
    </row>
    <row r="102" spans="2:17" s="71" customFormat="1"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2:17" s="71" customFormat="1"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2:17" s="71" customFormat="1">
      <c r="B104" s="73"/>
      <c r="C104" s="73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2:17" s="71" customFormat="1">
      <c r="B105" s="73"/>
      <c r="C105" s="73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2:17" s="71" customFormat="1">
      <c r="B106" s="73"/>
      <c r="C106" s="73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2:17" s="71" customFormat="1">
      <c r="B107" s="70"/>
      <c r="C107" s="73"/>
      <c r="D107" s="70"/>
      <c r="E107" s="70"/>
      <c r="F107" s="70"/>
      <c r="G107" s="70"/>
      <c r="H107" s="70"/>
      <c r="I107" s="70"/>
      <c r="J107" s="70"/>
      <c r="K107" s="70"/>
      <c r="L107" s="70"/>
      <c r="M107" s="73"/>
      <c r="N107" s="70"/>
      <c r="O107" s="70"/>
    </row>
    <row r="108" spans="2:17" s="71" customFormat="1">
      <c r="B108" s="70"/>
      <c r="C108" s="73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 t="s">
        <v>44</v>
      </c>
      <c r="O108" s="70"/>
    </row>
    <row r="109" spans="2:17" s="71" customFormat="1">
      <c r="B109" s="70"/>
      <c r="C109" s="73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2:17" s="71" customFormat="1">
      <c r="B110" s="70"/>
      <c r="C110" s="73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2:17" s="71" customFormat="1"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2:17" s="71" customFormat="1"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</row>
    <row r="113" spans="2:15" s="71" customFormat="1"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</row>
    <row r="114" spans="2:15" s="71" customFormat="1" ht="12.75" customHeight="1"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</row>
    <row r="115" spans="2:15" s="71" customFormat="1"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</row>
    <row r="116" spans="2:15" s="71" customFormat="1"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2:15" s="71" customFormat="1"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2:15" s="71" customFormat="1"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2:15" s="71" customFormat="1">
      <c r="B119" s="74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2:15" s="71" customFormat="1">
      <c r="B120" s="74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</row>
    <row r="121" spans="2:15" s="71" customFormat="1">
      <c r="B121" s="74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</row>
    <row r="122" spans="2:15" s="71" customFormat="1">
      <c r="B122" s="74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</row>
    <row r="123" spans="2:15" s="71" customFormat="1">
      <c r="B123" s="74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</row>
    <row r="124" spans="2:15" s="71" customFormat="1">
      <c r="B124" s="74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</row>
    <row r="125" spans="2:15" s="71" customFormat="1">
      <c r="B125" s="74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</row>
    <row r="126" spans="2:15" s="71" customFormat="1">
      <c r="B126" s="75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2:15" s="71" customFormat="1">
      <c r="B127" s="75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2:15" s="71" customFormat="1"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2:16" s="71" customFormat="1">
      <c r="B129" s="66" t="s">
        <v>188</v>
      </c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2:16" s="71" customFormat="1">
      <c r="B130" s="66" t="s">
        <v>189</v>
      </c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</row>
    <row r="131" spans="2:16" s="71" customFormat="1">
      <c r="B131" s="66" t="s">
        <v>190</v>
      </c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2:16" s="71" customFormat="1">
      <c r="B132" s="66" t="s">
        <v>191</v>
      </c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2:16" s="71" customFormat="1">
      <c r="B133" s="66" t="s">
        <v>192</v>
      </c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2:16" s="71" customFormat="1">
      <c r="B134" s="66" t="s">
        <v>193</v>
      </c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2:16" s="71" customFormat="1">
      <c r="B135" s="66" t="s">
        <v>194</v>
      </c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2:16" s="71" customFormat="1">
      <c r="B136" s="76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2:16" s="71" customFormat="1">
      <c r="B137" s="74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2:16" s="71" customFormat="1">
      <c r="B138" s="74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2:16" s="23" customFormat="1" hidden="1">
      <c r="B139" s="36" t="s">
        <v>25</v>
      </c>
      <c r="C139" s="36"/>
      <c r="D139" s="36"/>
      <c r="E139" s="36"/>
      <c r="F139" s="36"/>
      <c r="G139" s="35"/>
      <c r="H139" s="35"/>
      <c r="I139" s="35"/>
      <c r="J139" s="35"/>
      <c r="K139" s="35"/>
      <c r="L139" s="35"/>
      <c r="M139" s="35"/>
      <c r="N139" s="35"/>
      <c r="O139" s="35"/>
      <c r="P139" s="21"/>
    </row>
    <row r="140" spans="2:16" s="23" customFormat="1" hidden="1">
      <c r="B140" s="38" t="s">
        <v>33</v>
      </c>
      <c r="C140" s="36"/>
      <c r="D140" s="36"/>
      <c r="E140" s="36"/>
      <c r="F140" s="36"/>
      <c r="G140" s="35"/>
      <c r="H140" s="35"/>
      <c r="I140" s="35"/>
      <c r="J140" s="35"/>
      <c r="K140" s="35"/>
      <c r="L140" s="35"/>
      <c r="M140" s="35"/>
      <c r="N140" s="35"/>
      <c r="O140" s="35"/>
      <c r="P140" s="21"/>
    </row>
    <row r="141" spans="2:16" s="23" customFormat="1" hidden="1">
      <c r="B141" s="38" t="s">
        <v>61</v>
      </c>
      <c r="C141" s="36"/>
      <c r="D141" s="36"/>
      <c r="E141" s="36"/>
      <c r="F141" s="36"/>
      <c r="G141" s="35"/>
      <c r="H141" s="35"/>
      <c r="I141" s="35"/>
      <c r="J141" s="35"/>
      <c r="K141" s="35"/>
      <c r="L141" s="35"/>
      <c r="M141" s="35"/>
      <c r="N141" s="35"/>
      <c r="O141" s="35"/>
      <c r="P141" s="21"/>
    </row>
    <row r="142" spans="2:16" s="23" customFormat="1" hidden="1">
      <c r="B142" s="38" t="s">
        <v>26</v>
      </c>
      <c r="C142" s="36"/>
      <c r="D142" s="36"/>
      <c r="E142" s="36"/>
      <c r="F142" s="36"/>
      <c r="G142" s="35"/>
      <c r="H142" s="35"/>
      <c r="I142" s="35"/>
      <c r="J142" s="35"/>
      <c r="K142" s="35"/>
      <c r="L142" s="35"/>
      <c r="M142" s="35"/>
      <c r="N142" s="35"/>
      <c r="O142" s="35"/>
      <c r="P142" s="21"/>
    </row>
    <row r="143" spans="2:16" s="23" customFormat="1" hidden="1">
      <c r="B143" s="38" t="s">
        <v>67</v>
      </c>
      <c r="C143" s="36"/>
      <c r="D143" s="36"/>
      <c r="E143" s="36"/>
      <c r="F143" s="36"/>
      <c r="G143" s="35"/>
      <c r="H143" s="35"/>
      <c r="I143" s="35"/>
      <c r="J143" s="35"/>
      <c r="K143" s="35"/>
      <c r="L143" s="35"/>
      <c r="M143" s="35"/>
      <c r="N143" s="35"/>
      <c r="O143" s="35"/>
      <c r="P143" s="21"/>
    </row>
    <row r="144" spans="2:16" s="23" customFormat="1" hidden="1">
      <c r="B144" s="38" t="s">
        <v>86</v>
      </c>
      <c r="C144" s="36"/>
      <c r="D144" s="36"/>
      <c r="E144" s="36"/>
      <c r="F144" s="36"/>
      <c r="G144" s="35"/>
      <c r="H144" s="35"/>
      <c r="I144" s="35"/>
      <c r="J144" s="35"/>
      <c r="K144" s="35"/>
      <c r="L144" s="35"/>
      <c r="M144" s="35"/>
      <c r="N144" s="35"/>
      <c r="O144" s="35"/>
      <c r="P144" s="21"/>
    </row>
    <row r="145" spans="2:16" s="23" customFormat="1" hidden="1">
      <c r="B145" s="38" t="s">
        <v>69</v>
      </c>
      <c r="C145" s="36"/>
      <c r="D145" s="36"/>
      <c r="E145" s="36"/>
      <c r="F145" s="36"/>
      <c r="G145" s="35"/>
      <c r="H145" s="35"/>
      <c r="I145" s="35"/>
      <c r="J145" s="35"/>
      <c r="K145" s="35"/>
      <c r="L145" s="35"/>
      <c r="M145" s="35"/>
      <c r="N145" s="35"/>
      <c r="O145" s="35"/>
      <c r="P145" s="21"/>
    </row>
    <row r="146" spans="2:16" s="23" customFormat="1" hidden="1">
      <c r="B146" s="38" t="s">
        <v>31</v>
      </c>
      <c r="C146" s="36"/>
      <c r="D146" s="36"/>
      <c r="E146" s="36"/>
      <c r="F146" s="36"/>
      <c r="G146" s="35"/>
      <c r="H146" s="35"/>
      <c r="I146" s="35"/>
      <c r="J146" s="35"/>
      <c r="K146" s="35"/>
      <c r="L146" s="35"/>
      <c r="M146" s="35"/>
      <c r="N146" s="35"/>
      <c r="O146" s="35"/>
      <c r="P146" s="21"/>
    </row>
    <row r="147" spans="2:16" s="23" customFormat="1" hidden="1">
      <c r="B147" s="38" t="s">
        <v>58</v>
      </c>
      <c r="C147" s="36"/>
      <c r="D147" s="36"/>
      <c r="E147" s="36"/>
      <c r="F147" s="36"/>
      <c r="G147" s="35"/>
      <c r="H147" s="35"/>
      <c r="I147" s="35"/>
      <c r="J147" s="35"/>
      <c r="K147" s="35"/>
      <c r="L147" s="35"/>
      <c r="M147" s="35"/>
      <c r="N147" s="35"/>
      <c r="O147" s="35"/>
      <c r="P147" s="21"/>
    </row>
    <row r="148" spans="2:16" s="23" customFormat="1" hidden="1">
      <c r="B148" s="38" t="s">
        <v>62</v>
      </c>
      <c r="C148" s="36"/>
      <c r="D148" s="36"/>
      <c r="E148" s="36"/>
      <c r="F148" s="36"/>
      <c r="G148" s="35"/>
      <c r="H148" s="35"/>
      <c r="I148" s="35"/>
      <c r="J148" s="35"/>
      <c r="K148" s="35"/>
      <c r="L148" s="35"/>
      <c r="M148" s="35"/>
      <c r="N148" s="35"/>
      <c r="O148" s="35"/>
      <c r="P148" s="21"/>
    </row>
    <row r="149" spans="2:16" hidden="1">
      <c r="B149" s="7" t="s">
        <v>83</v>
      </c>
      <c r="C149" s="36"/>
      <c r="D149" s="36"/>
      <c r="E149" s="36"/>
      <c r="F149" s="36"/>
      <c r="G149" s="35"/>
      <c r="H149" s="35"/>
      <c r="I149" s="35"/>
      <c r="J149" s="35"/>
      <c r="K149" s="35"/>
      <c r="L149" s="35"/>
      <c r="M149" s="35"/>
      <c r="N149" s="35"/>
      <c r="O149" s="35"/>
      <c r="P149" s="21"/>
    </row>
    <row r="150" spans="2:16" hidden="1">
      <c r="B150" s="38" t="s">
        <v>60</v>
      </c>
      <c r="C150" s="36"/>
      <c r="D150" s="36"/>
      <c r="E150" s="36"/>
      <c r="F150" s="36"/>
      <c r="G150" s="35"/>
      <c r="H150" s="35"/>
      <c r="I150" s="35"/>
      <c r="J150" s="35"/>
      <c r="K150" s="35"/>
      <c r="L150" s="35"/>
      <c r="M150" s="35"/>
      <c r="N150" s="35"/>
      <c r="O150" s="35"/>
      <c r="P150" s="21"/>
    </row>
    <row r="151" spans="2:16" hidden="1">
      <c r="B151" s="38" t="s">
        <v>65</v>
      </c>
      <c r="C151" s="36"/>
      <c r="D151" s="36"/>
      <c r="E151" s="36"/>
      <c r="F151" s="36"/>
      <c r="G151" s="35"/>
      <c r="H151" s="35"/>
      <c r="I151" s="35"/>
      <c r="J151" s="35"/>
      <c r="K151" s="35"/>
      <c r="L151" s="35"/>
      <c r="M151" s="35"/>
      <c r="N151" s="35"/>
      <c r="O151" s="35"/>
      <c r="P151" s="21"/>
    </row>
    <row r="152" spans="2:16" hidden="1">
      <c r="B152" s="38" t="s">
        <v>68</v>
      </c>
      <c r="C152" s="36"/>
      <c r="D152" s="36"/>
      <c r="E152" s="36"/>
      <c r="F152" s="36"/>
      <c r="G152" s="35"/>
      <c r="H152" s="35"/>
      <c r="I152" s="35"/>
      <c r="J152" s="35"/>
      <c r="K152" s="35"/>
      <c r="L152" s="35"/>
      <c r="M152" s="35"/>
      <c r="N152" s="35"/>
      <c r="O152" s="35"/>
      <c r="P152" s="21"/>
    </row>
    <row r="153" spans="2:16" hidden="1">
      <c r="B153" s="38" t="s">
        <v>66</v>
      </c>
      <c r="C153" s="36"/>
      <c r="D153" s="36"/>
      <c r="E153" s="36"/>
      <c r="F153" s="36"/>
      <c r="G153" s="35"/>
      <c r="H153" s="35"/>
      <c r="I153" s="35"/>
      <c r="J153" s="35"/>
      <c r="K153" s="35"/>
      <c r="L153" s="35"/>
      <c r="M153" s="35"/>
      <c r="N153" s="35"/>
      <c r="O153" s="35"/>
      <c r="P153" s="21"/>
    </row>
    <row r="154" spans="2:16" hidden="1">
      <c r="B154" s="38" t="s">
        <v>63</v>
      </c>
      <c r="C154" s="36"/>
      <c r="D154" s="36"/>
      <c r="E154" s="36"/>
      <c r="F154" s="36"/>
      <c r="G154" s="35"/>
      <c r="H154" s="35"/>
      <c r="I154" s="35"/>
      <c r="J154" s="35"/>
      <c r="K154" s="35"/>
      <c r="L154" s="35"/>
      <c r="M154" s="35"/>
      <c r="N154" s="35"/>
      <c r="O154" s="35"/>
      <c r="P154" s="21"/>
    </row>
    <row r="155" spans="2:16" hidden="1">
      <c r="B155" s="38" t="s">
        <v>56</v>
      </c>
      <c r="C155" s="36"/>
      <c r="D155" s="36"/>
      <c r="E155" s="36"/>
      <c r="F155" s="36"/>
      <c r="G155" s="35"/>
      <c r="H155" s="35"/>
      <c r="I155" s="35"/>
      <c r="J155" s="35"/>
      <c r="K155" s="35"/>
      <c r="L155" s="35"/>
      <c r="M155" s="35"/>
      <c r="N155" s="35"/>
      <c r="O155" s="35"/>
      <c r="P155" s="21"/>
    </row>
    <row r="156" spans="2:16" hidden="1">
      <c r="B156" s="38" t="s">
        <v>64</v>
      </c>
      <c r="C156" s="36"/>
      <c r="D156" s="36"/>
      <c r="E156" s="36"/>
      <c r="F156" s="36"/>
      <c r="G156" s="35"/>
      <c r="H156" s="35"/>
      <c r="I156" s="35"/>
      <c r="J156" s="35"/>
      <c r="K156" s="35"/>
      <c r="L156" s="35"/>
      <c r="M156" s="35"/>
      <c r="N156" s="35"/>
      <c r="O156" s="35"/>
      <c r="P156" s="21"/>
    </row>
    <row r="157" spans="2:16" hidden="1">
      <c r="B157" s="38" t="s">
        <v>57</v>
      </c>
      <c r="C157" s="36"/>
      <c r="D157" s="36"/>
      <c r="E157" s="36"/>
      <c r="F157" s="36"/>
      <c r="G157" s="35"/>
      <c r="H157" s="35"/>
      <c r="I157" s="35"/>
      <c r="J157" s="35"/>
      <c r="K157" s="35"/>
      <c r="L157" s="35"/>
      <c r="M157" s="35"/>
      <c r="N157" s="35"/>
      <c r="O157" s="35"/>
      <c r="P157" s="21"/>
    </row>
    <row r="158" spans="2:16" hidden="1">
      <c r="B158" s="38" t="s">
        <v>59</v>
      </c>
      <c r="C158" s="36"/>
      <c r="D158" s="36"/>
      <c r="E158" s="36"/>
      <c r="F158" s="36"/>
      <c r="G158" s="35"/>
      <c r="H158" s="35"/>
      <c r="I158" s="35"/>
      <c r="J158" s="35"/>
      <c r="K158" s="35"/>
      <c r="L158" s="35"/>
      <c r="M158" s="35"/>
      <c r="N158" s="35"/>
      <c r="O158" s="35"/>
      <c r="P158" s="21"/>
    </row>
    <row r="159" spans="2:16" hidden="1">
      <c r="B159" s="38" t="s">
        <v>29</v>
      </c>
      <c r="C159" s="36"/>
      <c r="D159" s="36"/>
      <c r="E159" s="36"/>
      <c r="F159" s="36"/>
      <c r="G159" s="35"/>
      <c r="H159" s="35"/>
      <c r="I159" s="35"/>
      <c r="J159" s="35"/>
      <c r="K159" s="35"/>
      <c r="L159" s="35"/>
      <c r="M159" s="35"/>
      <c r="N159" s="35"/>
      <c r="O159" s="35"/>
      <c r="P159" s="21"/>
    </row>
    <row r="160" spans="2:16" hidden="1">
      <c r="B160" s="38" t="s">
        <v>32</v>
      </c>
      <c r="C160" s="36"/>
      <c r="D160" s="36"/>
      <c r="E160" s="36"/>
      <c r="F160" s="36"/>
      <c r="G160" s="35"/>
      <c r="H160" s="35"/>
      <c r="I160" s="35"/>
      <c r="J160" s="35"/>
      <c r="K160" s="35"/>
      <c r="L160" s="35"/>
      <c r="M160" s="35"/>
      <c r="N160" s="35"/>
      <c r="O160" s="35"/>
      <c r="P160" s="21"/>
    </row>
    <row r="161" spans="2:16" hidden="1">
      <c r="B161" s="38" t="s">
        <v>28</v>
      </c>
      <c r="C161" s="36"/>
      <c r="D161" s="36"/>
      <c r="E161" s="36"/>
      <c r="F161" s="36"/>
      <c r="G161" s="35"/>
      <c r="H161" s="35"/>
      <c r="I161" s="35"/>
      <c r="J161" s="35"/>
      <c r="K161" s="35"/>
      <c r="L161" s="35"/>
      <c r="M161" s="35"/>
      <c r="N161" s="35"/>
      <c r="O161" s="35"/>
      <c r="P161" s="21"/>
    </row>
    <row r="162" spans="2:16" hidden="1">
      <c r="B162" s="38" t="s">
        <v>30</v>
      </c>
      <c r="C162" s="36"/>
      <c r="D162" s="36"/>
      <c r="E162" s="36"/>
      <c r="F162" s="36"/>
      <c r="G162" s="35"/>
      <c r="H162" s="35"/>
      <c r="I162" s="35"/>
      <c r="J162" s="35"/>
      <c r="K162" s="35"/>
      <c r="L162" s="35"/>
      <c r="M162" s="35"/>
      <c r="N162" s="35"/>
      <c r="O162" s="35"/>
      <c r="P162" s="21"/>
    </row>
    <row r="163" spans="2:16" hidden="1">
      <c r="B163" s="38" t="s">
        <v>54</v>
      </c>
      <c r="C163" s="36"/>
      <c r="D163" s="36"/>
      <c r="E163" s="36"/>
      <c r="F163" s="36"/>
      <c r="G163" s="35"/>
      <c r="H163" s="35"/>
      <c r="I163" s="35"/>
      <c r="J163" s="35"/>
      <c r="K163" s="35"/>
      <c r="L163" s="35"/>
      <c r="M163" s="35"/>
      <c r="N163" s="35"/>
      <c r="O163" s="35"/>
      <c r="P163" s="21"/>
    </row>
    <row r="164" spans="2:16" hidden="1">
      <c r="B164" s="38" t="s">
        <v>53</v>
      </c>
      <c r="C164" s="36"/>
      <c r="D164" s="36"/>
      <c r="E164" s="36"/>
      <c r="F164" s="36"/>
      <c r="G164" s="35"/>
      <c r="H164" s="35"/>
      <c r="I164" s="35"/>
      <c r="J164" s="35"/>
      <c r="K164" s="35"/>
      <c r="L164" s="35"/>
      <c r="M164" s="35"/>
      <c r="N164" s="35"/>
      <c r="O164" s="35"/>
      <c r="P164" s="21"/>
    </row>
    <row r="165" spans="2:16" hidden="1">
      <c r="B165" s="38" t="s">
        <v>27</v>
      </c>
      <c r="C165" s="36"/>
      <c r="D165" s="36"/>
      <c r="E165" s="36"/>
      <c r="F165" s="36"/>
      <c r="G165" s="35"/>
      <c r="H165" s="35"/>
      <c r="I165" s="35"/>
      <c r="J165" s="35"/>
      <c r="K165" s="35"/>
      <c r="L165" s="35"/>
      <c r="M165" s="35"/>
      <c r="N165" s="35"/>
      <c r="O165" s="35"/>
      <c r="P165" s="21"/>
    </row>
    <row r="166" spans="2:16" hidden="1">
      <c r="B166" s="38" t="s">
        <v>52</v>
      </c>
      <c r="C166" s="36"/>
      <c r="D166" s="36"/>
      <c r="E166" s="36"/>
      <c r="F166" s="36"/>
      <c r="G166" s="35"/>
      <c r="H166" s="35"/>
      <c r="I166" s="35"/>
      <c r="J166" s="35"/>
      <c r="K166" s="35"/>
      <c r="L166" s="35"/>
      <c r="M166" s="35"/>
      <c r="N166" s="35"/>
      <c r="O166" s="35"/>
      <c r="P166" s="21"/>
    </row>
    <row r="167" spans="2:16">
      <c r="B167" s="36"/>
      <c r="C167" s="36"/>
      <c r="D167" s="36"/>
      <c r="E167" s="36"/>
      <c r="F167" s="36"/>
      <c r="G167" s="35"/>
      <c r="H167" s="35"/>
      <c r="I167" s="35"/>
      <c r="J167" s="35"/>
      <c r="K167" s="35"/>
      <c r="L167" s="35"/>
      <c r="M167" s="35"/>
      <c r="N167" s="35"/>
      <c r="O167" s="35"/>
      <c r="P167" s="21"/>
    </row>
    <row r="168" spans="2:16">
      <c r="B168" s="36"/>
      <c r="C168" s="36"/>
      <c r="D168" s="36"/>
      <c r="E168" s="36"/>
      <c r="F168" s="36"/>
      <c r="G168" s="35"/>
      <c r="H168" s="35"/>
      <c r="I168" s="35"/>
      <c r="J168" s="35"/>
      <c r="K168" s="35"/>
      <c r="L168" s="35"/>
      <c r="M168" s="35"/>
      <c r="N168" s="35"/>
      <c r="O168" s="35"/>
      <c r="P168" s="21"/>
    </row>
    <row r="169" spans="2:16">
      <c r="B169" s="36"/>
      <c r="C169" s="36"/>
      <c r="D169" s="36"/>
      <c r="E169" s="36"/>
      <c r="F169" s="36"/>
      <c r="G169" s="35"/>
      <c r="H169" s="35"/>
      <c r="I169" s="35"/>
      <c r="J169" s="35"/>
      <c r="K169" s="35"/>
      <c r="L169" s="35"/>
      <c r="M169" s="35"/>
      <c r="N169" s="35"/>
      <c r="O169" s="35"/>
      <c r="P169" s="21"/>
    </row>
    <row r="170" spans="2:16" hidden="1">
      <c r="B170" s="36" t="s">
        <v>84</v>
      </c>
      <c r="C170" s="36"/>
      <c r="D170" s="36"/>
      <c r="E170" s="36"/>
      <c r="F170" s="36"/>
      <c r="G170" s="35"/>
      <c r="H170" s="35"/>
      <c r="I170" s="35"/>
      <c r="J170" s="35"/>
      <c r="K170" s="35"/>
      <c r="L170" s="35"/>
      <c r="M170" s="35"/>
      <c r="N170" s="35"/>
      <c r="O170" s="35"/>
      <c r="P170" s="21"/>
    </row>
    <row r="171" spans="2:16" hidden="1">
      <c r="B171" s="38" t="s">
        <v>43</v>
      </c>
      <c r="C171" s="36"/>
      <c r="D171" s="36"/>
      <c r="E171" s="36"/>
      <c r="F171" s="36"/>
      <c r="G171" s="35"/>
      <c r="H171" s="35"/>
      <c r="I171" s="35"/>
      <c r="J171" s="35"/>
      <c r="K171" s="35"/>
      <c r="L171" s="35"/>
      <c r="M171" s="35"/>
      <c r="N171" s="35"/>
      <c r="O171" s="35"/>
    </row>
    <row r="172" spans="2:16" hidden="1">
      <c r="B172" s="38" t="s">
        <v>48</v>
      </c>
      <c r="C172" s="36"/>
      <c r="D172" s="36"/>
      <c r="E172" s="36"/>
      <c r="F172" s="36"/>
      <c r="G172" s="35"/>
      <c r="H172" s="35"/>
      <c r="I172" s="35"/>
      <c r="J172" s="35"/>
      <c r="K172" s="35"/>
      <c r="L172" s="35"/>
      <c r="M172" s="35"/>
      <c r="N172" s="35"/>
      <c r="O172" s="35"/>
    </row>
    <row r="173" spans="2:16">
      <c r="B173" s="35"/>
      <c r="C173" s="36"/>
      <c r="D173" s="36"/>
      <c r="E173" s="36"/>
      <c r="F173" s="36"/>
      <c r="G173" s="35"/>
      <c r="H173" s="35"/>
      <c r="I173" s="35"/>
      <c r="J173" s="35"/>
      <c r="K173" s="35"/>
      <c r="L173" s="35"/>
      <c r="M173" s="35"/>
      <c r="N173" s="35"/>
      <c r="O173" s="35"/>
    </row>
    <row r="174" spans="2:16">
      <c r="B174" s="8"/>
      <c r="C174" s="36"/>
      <c r="D174" s="36"/>
      <c r="E174" s="36"/>
      <c r="F174" s="36"/>
      <c r="G174" s="35"/>
      <c r="H174" s="35"/>
      <c r="I174" s="35"/>
      <c r="J174" s="35"/>
      <c r="K174" s="35"/>
      <c r="L174" s="35"/>
      <c r="M174" s="35"/>
      <c r="N174" s="35"/>
      <c r="O174" s="35"/>
    </row>
    <row r="175" spans="2:16">
      <c r="B175" s="8"/>
      <c r="C175" s="36"/>
      <c r="D175" s="36"/>
      <c r="E175" s="36"/>
      <c r="F175" s="36"/>
      <c r="G175" s="35"/>
      <c r="H175" s="35"/>
      <c r="I175" s="35"/>
      <c r="J175" s="35"/>
      <c r="K175" s="35"/>
      <c r="L175" s="35"/>
      <c r="M175" s="35"/>
      <c r="N175" s="35"/>
      <c r="O175" s="35"/>
    </row>
    <row r="176" spans="2:16">
      <c r="B176" s="8"/>
      <c r="C176" s="36"/>
      <c r="D176" s="36"/>
      <c r="E176" s="36"/>
      <c r="F176" s="36"/>
      <c r="G176" s="35"/>
      <c r="H176" s="35"/>
      <c r="I176" s="35"/>
      <c r="J176" s="35"/>
      <c r="K176" s="35"/>
      <c r="L176" s="35"/>
      <c r="M176" s="35"/>
      <c r="N176" s="35"/>
      <c r="O176" s="35"/>
    </row>
    <row r="177" spans="2:15">
      <c r="B177" s="8"/>
      <c r="C177" s="36"/>
      <c r="D177" s="36"/>
      <c r="E177" s="36"/>
      <c r="F177" s="36"/>
      <c r="G177" s="35"/>
      <c r="H177" s="35"/>
      <c r="I177" s="35"/>
      <c r="J177" s="35"/>
      <c r="K177" s="35"/>
      <c r="L177" s="35"/>
      <c r="M177" s="35"/>
      <c r="N177" s="35"/>
      <c r="O177" s="35"/>
    </row>
    <row r="178" spans="2:15">
      <c r="B178" s="8"/>
      <c r="C178" s="36"/>
      <c r="D178" s="36"/>
      <c r="E178" s="36"/>
      <c r="F178" s="36"/>
      <c r="G178" s="35"/>
      <c r="H178" s="35"/>
      <c r="I178" s="35"/>
      <c r="J178" s="35"/>
      <c r="K178" s="35"/>
      <c r="L178" s="35"/>
      <c r="M178" s="35"/>
      <c r="N178" s="35"/>
      <c r="O178" s="35"/>
    </row>
    <row r="179" spans="2:15" s="21" customFormat="1" hidden="1">
      <c r="B179" s="4" t="s">
        <v>88</v>
      </c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</row>
    <row r="180" spans="2:15" s="21" customFormat="1" hidden="1">
      <c r="B180" s="5" t="s">
        <v>87</v>
      </c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</row>
    <row r="181" spans="2:15" s="21" customFormat="1" ht="38.25" hidden="1">
      <c r="B181" s="6" t="s">
        <v>45</v>
      </c>
    </row>
    <row r="182" spans="2:15" s="21" customFormat="1" ht="38.25" hidden="1">
      <c r="B182" s="6" t="s">
        <v>78</v>
      </c>
    </row>
    <row r="183" spans="2:15" s="21" customFormat="1" ht="38.25" hidden="1">
      <c r="B183" s="6" t="s">
        <v>79</v>
      </c>
    </row>
    <row r="184" spans="2:15" s="21" customFormat="1" ht="63.75" hidden="1">
      <c r="B184" s="6" t="s">
        <v>80</v>
      </c>
    </row>
    <row r="185" spans="2:15" s="21" customFormat="1" ht="51" hidden="1">
      <c r="B185" s="6" t="s">
        <v>81</v>
      </c>
    </row>
    <row r="186" spans="2:15" s="21" customFormat="1" ht="38.25" hidden="1">
      <c r="B186" s="6" t="s">
        <v>82</v>
      </c>
    </row>
    <row r="187" spans="2:15" s="21" customFormat="1" ht="25.5" hidden="1">
      <c r="B187" s="6" t="s">
        <v>70</v>
      </c>
    </row>
    <row r="188" spans="2:15" s="21" customFormat="1" hidden="1">
      <c r="B188" s="6" t="s">
        <v>55</v>
      </c>
    </row>
    <row r="189" spans="2:15"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</row>
  </sheetData>
  <sheetProtection formatColumns="0" formatRows="0"/>
  <mergeCells count="89">
    <mergeCell ref="D48:F48"/>
    <mergeCell ref="G48:I48"/>
    <mergeCell ref="J48:L48"/>
    <mergeCell ref="M48:O48"/>
    <mergeCell ref="G49:I49"/>
    <mergeCell ref="J46:L46"/>
    <mergeCell ref="J47:L47"/>
    <mergeCell ref="J49:L49"/>
    <mergeCell ref="M46:O46"/>
    <mergeCell ref="M47:O47"/>
    <mergeCell ref="M49:O49"/>
    <mergeCell ref="B11:P11"/>
    <mergeCell ref="B7:P8"/>
    <mergeCell ref="B9:P9"/>
    <mergeCell ref="J10:M10"/>
    <mergeCell ref="N10:P10"/>
    <mergeCell ref="C10:I10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B23:P23"/>
    <mergeCell ref="C24:P24"/>
    <mergeCell ref="B25:P25"/>
    <mergeCell ref="B27:P27"/>
    <mergeCell ref="D28:G28"/>
    <mergeCell ref="H28:J28"/>
    <mergeCell ref="K28:M28"/>
    <mergeCell ref="N28:O28"/>
    <mergeCell ref="C26:P26"/>
    <mergeCell ref="C34:P34"/>
    <mergeCell ref="C36:P36"/>
    <mergeCell ref="B29:P29"/>
    <mergeCell ref="C30:P30"/>
    <mergeCell ref="B31:P31"/>
    <mergeCell ref="B33:P33"/>
    <mergeCell ref="C32:P32"/>
    <mergeCell ref="B35:P35"/>
    <mergeCell ref="B38:P38"/>
    <mergeCell ref="C39:G39"/>
    <mergeCell ref="H39:L39"/>
    <mergeCell ref="M39:P39"/>
    <mergeCell ref="M40:P40"/>
    <mergeCell ref="M41:P41"/>
    <mergeCell ref="C40:G40"/>
    <mergeCell ref="C41:G41"/>
    <mergeCell ref="H40:L40"/>
    <mergeCell ref="H41:L41"/>
    <mergeCell ref="C69:P69"/>
    <mergeCell ref="B69:B76"/>
    <mergeCell ref="B52:P67"/>
    <mergeCell ref="A68:P68"/>
    <mergeCell ref="B43:P43"/>
    <mergeCell ref="B45:B49"/>
    <mergeCell ref="B51:P51"/>
    <mergeCell ref="D45:F45"/>
    <mergeCell ref="G45:I45"/>
    <mergeCell ref="J45:L45"/>
    <mergeCell ref="M45:O45"/>
    <mergeCell ref="D46:F46"/>
    <mergeCell ref="D47:F47"/>
    <mergeCell ref="D49:F49"/>
    <mergeCell ref="G46:I46"/>
    <mergeCell ref="G47:I47"/>
    <mergeCell ref="C77:P77"/>
    <mergeCell ref="C78:P78"/>
    <mergeCell ref="C70:P70"/>
    <mergeCell ref="C71:P71"/>
    <mergeCell ref="C72:P72"/>
    <mergeCell ref="C73:P73"/>
    <mergeCell ref="C74:P74"/>
    <mergeCell ref="C75:P75"/>
    <mergeCell ref="C76:P76"/>
  </mergeCells>
  <conditionalFormatting sqref="D46:D48">
    <cfRule type="cellIs" dxfId="40" priority="101" stopIfTrue="1" operator="between">
      <formula>21</formula>
      <formula>24</formula>
    </cfRule>
    <cfRule type="cellIs" dxfId="39" priority="103" stopIfTrue="1" operator="lessThan">
      <formula>20</formula>
    </cfRule>
    <cfRule type="cellIs" dxfId="38" priority="104" stopIfTrue="1" operator="greaterThan">
      <formula>24</formula>
    </cfRule>
  </conditionalFormatting>
  <conditionalFormatting sqref="D46:D49">
    <cfRule type="cellIs" dxfId="37" priority="102" stopIfTrue="1" operator="equal">
      <formula>0</formula>
    </cfRule>
  </conditionalFormatting>
  <conditionalFormatting sqref="D49">
    <cfRule type="cellIs" dxfId="36" priority="122" stopIfTrue="1" operator="greaterThan">
      <formula>24</formula>
    </cfRule>
    <cfRule type="cellIs" dxfId="35" priority="123" stopIfTrue="1" operator="lessThan">
      <formula>20</formula>
    </cfRule>
    <cfRule type="cellIs" dxfId="34" priority="124" stopIfTrue="1" operator="between">
      <formula>21</formula>
      <formula>24</formula>
    </cfRule>
  </conditionalFormatting>
  <conditionalFormatting sqref="G46:G48 J46:J48 M46:M48 P46:P48">
    <cfRule type="cellIs" dxfId="33" priority="46" stopIfTrue="1" operator="equal">
      <formula>0</formula>
    </cfRule>
    <cfRule type="cellIs" dxfId="32" priority="47" stopIfTrue="1" operator="lessThan">
      <formula>20</formula>
    </cfRule>
    <cfRule type="cellIs" dxfId="31" priority="48" stopIfTrue="1" operator="greaterThan">
      <formula>24</formula>
    </cfRule>
  </conditionalFormatting>
  <conditionalFormatting sqref="G46:G49 M46:M49 P46:P49 J46:J49">
    <cfRule type="cellIs" dxfId="30" priority="16" stopIfTrue="1" operator="between">
      <formula>21</formula>
      <formula>24</formula>
    </cfRule>
  </conditionalFormatting>
  <conditionalFormatting sqref="G49 M49 P49">
    <cfRule type="cellIs" dxfId="29" priority="13" stopIfTrue="1" operator="equal">
      <formula>0</formula>
    </cfRule>
    <cfRule type="cellIs" dxfId="28" priority="14" stopIfTrue="1" operator="greaterThan">
      <formula>24</formula>
    </cfRule>
    <cfRule type="cellIs" dxfId="27" priority="15" stopIfTrue="1" operator="lessThan">
      <formula>20</formula>
    </cfRule>
  </conditionalFormatting>
  <conditionalFormatting sqref="J49">
    <cfRule type="cellIs" dxfId="26" priority="9" stopIfTrue="1" operator="equal">
      <formula>0</formula>
    </cfRule>
    <cfRule type="cellIs" dxfId="25" priority="10" stopIfTrue="1" operator="greaterThan">
      <formula>24</formula>
    </cfRule>
    <cfRule type="cellIs" dxfId="24" priority="11" stopIfTrue="1" operator="lessThan">
      <formula>20</formula>
    </cfRule>
  </conditionalFormatting>
  <dataValidations count="7">
    <dataValidation type="list" allowBlank="1" showInputMessage="1" showErrorMessage="1" sqref="C18:P18" xr:uid="{00000000-0002-0000-0200-000000000000}">
      <formula1>$B$129:$B$133</formula1>
    </dataValidation>
    <dataValidation type="list" allowBlank="1" showInputMessage="1" showErrorMessage="1" sqref="N10:P10" xr:uid="{00000000-0002-0000-0200-000001000000}">
      <formula1>"Economicos,Eficiencia,Eficacia, Efectividad,Calidad"</formula1>
    </dataValidation>
    <dataValidation type="list" allowBlank="1" showInputMessage="1" showErrorMessage="1" sqref="C10:I10" xr:uid="{00000000-0002-0000-0200-000002000000}">
      <formula1>"2022,2023,2024,2025,2026,2027"</formula1>
    </dataValidation>
    <dataValidation type="list" allowBlank="1" showInputMessage="1" showErrorMessage="1" sqref="C78:P78" xr:uid="{00000000-0002-0000-0200-000003000000}">
      <formula1>$B$171:$B$172</formula1>
    </dataValidation>
    <dataValidation type="list" allowBlank="1" showInputMessage="1" showErrorMessage="1" sqref="C34:P34 C36:P36" xr:uid="{00000000-0002-0000-0200-000004000000}">
      <formula1>$Q$95:$Q$100</formula1>
    </dataValidation>
    <dataValidation type="list" allowBlank="1" showInputMessage="1" showErrorMessage="1" sqref="C32:P32" xr:uid="{00000000-0002-0000-0200-000005000000}">
      <formula1>$Q$96:$Q$101</formula1>
    </dataValidation>
    <dataValidation type="list" allowBlank="1" showInputMessage="1" showErrorMessage="1" sqref="C12" xr:uid="{00000000-0002-0000-0200-000006000000}">
      <formula1>$B$141:$B$167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24"/>
  <sheetViews>
    <sheetView zoomScale="80" zoomScaleNormal="80" workbookViewId="0">
      <selection activeCell="W21" sqref="W21"/>
    </sheetView>
  </sheetViews>
  <sheetFormatPr baseColWidth="10" defaultColWidth="11.42578125" defaultRowHeight="30" customHeight="1"/>
  <cols>
    <col min="1" max="1" width="2.5703125" style="3" customWidth="1"/>
    <col min="2" max="2" width="27.85546875" style="2" customWidth="1"/>
    <col min="3" max="3" width="34.5703125" style="2" customWidth="1"/>
    <col min="4" max="14" width="14.42578125" style="2" customWidth="1"/>
    <col min="15" max="15" width="14.42578125" style="1" customWidth="1"/>
    <col min="16" max="23" width="14.42578125" style="2" customWidth="1"/>
    <col min="24" max="24" width="13.7109375" style="2" customWidth="1"/>
    <col min="25" max="26" width="13.5703125" style="2" customWidth="1"/>
    <col min="27" max="27" width="15.140625" style="2" customWidth="1"/>
    <col min="28" max="28" width="14.28515625" style="2" customWidth="1"/>
    <col min="29" max="29" width="13.7109375" style="2" customWidth="1"/>
    <col min="30" max="30" width="13.5703125" style="2" customWidth="1"/>
    <col min="31" max="31" width="14" style="2" customWidth="1"/>
    <col min="32" max="16384" width="11.42578125" style="2"/>
  </cols>
  <sheetData>
    <row r="1" spans="2:31" ht="30" customHeight="1">
      <c r="B1" s="346"/>
      <c r="C1" s="347" t="s">
        <v>34</v>
      </c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9"/>
      <c r="Q1" s="350" t="s">
        <v>35</v>
      </c>
      <c r="R1" s="350"/>
    </row>
    <row r="2" spans="2:31" ht="30" customHeight="1">
      <c r="B2" s="346"/>
      <c r="C2" s="347" t="s">
        <v>49</v>
      </c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9"/>
      <c r="Q2" s="350" t="s">
        <v>85</v>
      </c>
      <c r="R2" s="350"/>
    </row>
    <row r="3" spans="2:31" ht="30" customHeight="1">
      <c r="B3" s="346"/>
      <c r="C3" s="347" t="s">
        <v>50</v>
      </c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9"/>
      <c r="Q3" s="350" t="s">
        <v>176</v>
      </c>
      <c r="R3" s="350"/>
    </row>
    <row r="4" spans="2:31" ht="30" customHeight="1">
      <c r="B4" s="346"/>
      <c r="C4" s="347" t="s">
        <v>51</v>
      </c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9"/>
      <c r="Q4" s="350" t="s">
        <v>39</v>
      </c>
      <c r="R4" s="350"/>
    </row>
    <row r="5" spans="2:31" ht="18.75" customHeight="1">
      <c r="B5" s="10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</row>
    <row r="6" spans="2:31" s="3" customFormat="1" ht="15.75">
      <c r="B6" s="46" t="s">
        <v>0</v>
      </c>
      <c r="C6" s="352" t="s">
        <v>53</v>
      </c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52"/>
      <c r="Q6" s="352"/>
      <c r="R6" s="352"/>
    </row>
    <row r="7" spans="2:31" ht="12.75">
      <c r="B7" s="10"/>
      <c r="C7" s="442"/>
      <c r="D7" s="442"/>
      <c r="E7" s="442"/>
      <c r="F7" s="442"/>
      <c r="G7" s="442"/>
      <c r="H7" s="442"/>
      <c r="I7" s="442"/>
      <c r="J7" s="442"/>
      <c r="K7" s="442"/>
      <c r="L7" s="442"/>
      <c r="M7" s="442"/>
      <c r="N7" s="442"/>
      <c r="O7" s="442"/>
      <c r="P7" s="442"/>
      <c r="Q7" s="442"/>
      <c r="R7" s="442"/>
      <c r="S7"/>
    </row>
    <row r="8" spans="2:31" ht="30" customHeight="1">
      <c r="B8" s="434">
        <v>2025</v>
      </c>
      <c r="C8" s="434"/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34"/>
      <c r="Q8" s="434"/>
      <c r="R8" s="434"/>
    </row>
    <row r="9" spans="2:31" ht="30" customHeight="1">
      <c r="B9" s="139" t="s">
        <v>105</v>
      </c>
      <c r="C9" s="139" t="s">
        <v>106</v>
      </c>
      <c r="D9" s="139" t="s">
        <v>107</v>
      </c>
      <c r="E9" s="139" t="s">
        <v>108</v>
      </c>
      <c r="F9" s="139" t="s">
        <v>109</v>
      </c>
      <c r="G9" s="139" t="s">
        <v>110</v>
      </c>
      <c r="H9" s="140" t="s">
        <v>216</v>
      </c>
      <c r="I9" s="435" t="s">
        <v>111</v>
      </c>
      <c r="J9" s="436"/>
      <c r="K9" s="436"/>
      <c r="L9" s="436"/>
      <c r="M9" s="436"/>
      <c r="N9" s="436"/>
      <c r="O9" s="436"/>
      <c r="P9" s="436"/>
      <c r="Q9" s="436"/>
      <c r="R9" s="437"/>
    </row>
    <row r="10" spans="2:31" ht="378.75" customHeight="1">
      <c r="B10" s="135" t="s">
        <v>99</v>
      </c>
      <c r="C10" s="136" t="s">
        <v>131</v>
      </c>
      <c r="D10" s="137">
        <v>11.8</v>
      </c>
      <c r="E10" s="137">
        <v>22</v>
      </c>
      <c r="F10" s="137">
        <v>17</v>
      </c>
      <c r="G10" s="137">
        <v>21.7</v>
      </c>
      <c r="H10" s="138">
        <f>AVERAGE(D10:G10)</f>
        <v>18.125</v>
      </c>
      <c r="I10" s="438" t="s">
        <v>259</v>
      </c>
      <c r="J10" s="439"/>
      <c r="K10" s="439"/>
      <c r="L10" s="439"/>
      <c r="M10" s="439"/>
      <c r="N10" s="439"/>
      <c r="O10" s="439"/>
      <c r="P10" s="439"/>
      <c r="Q10" s="439"/>
      <c r="R10" s="440"/>
    </row>
    <row r="11" spans="2:31" ht="30" customHeight="1">
      <c r="B11" s="11"/>
      <c r="C11" s="11"/>
      <c r="D11" s="12"/>
      <c r="E11" s="12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2"/>
      <c r="R11" s="12"/>
    </row>
    <row r="12" spans="2:31" s="11" customFormat="1" ht="78.75" customHeight="1">
      <c r="B12" s="131"/>
      <c r="C12" s="131"/>
      <c r="D12" s="432" t="s">
        <v>133</v>
      </c>
      <c r="E12" s="433"/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3"/>
      <c r="Q12" s="433"/>
      <c r="R12" s="433"/>
      <c r="S12" s="433"/>
      <c r="T12" s="433"/>
      <c r="U12" s="433"/>
      <c r="V12" s="433"/>
      <c r="W12" s="433"/>
      <c r="X12" s="131"/>
      <c r="Y12" s="131"/>
      <c r="Z12" s="131"/>
      <c r="AA12" s="131"/>
    </row>
    <row r="13" spans="2:31" s="11" customFormat="1" ht="63.75" customHeight="1">
      <c r="B13" s="112" t="s">
        <v>112</v>
      </c>
      <c r="C13" s="114"/>
      <c r="D13" s="132" t="s">
        <v>134</v>
      </c>
      <c r="E13" s="132" t="s">
        <v>114</v>
      </c>
      <c r="F13" s="132" t="s">
        <v>115</v>
      </c>
      <c r="G13" s="132" t="s">
        <v>116</v>
      </c>
      <c r="H13" s="132" t="s">
        <v>117</v>
      </c>
      <c r="I13" s="132" t="s">
        <v>118</v>
      </c>
      <c r="J13" s="132" t="s">
        <v>135</v>
      </c>
      <c r="K13" s="132" t="s">
        <v>136</v>
      </c>
      <c r="L13" s="132" t="s">
        <v>121</v>
      </c>
      <c r="M13" s="132" t="s">
        <v>122</v>
      </c>
      <c r="N13" s="132" t="s">
        <v>123</v>
      </c>
      <c r="O13" s="132" t="s">
        <v>124</v>
      </c>
      <c r="P13" s="132" t="s">
        <v>174</v>
      </c>
      <c r="Q13" s="132" t="s">
        <v>166</v>
      </c>
      <c r="R13" s="132" t="s">
        <v>137</v>
      </c>
      <c r="S13" s="132" t="s">
        <v>167</v>
      </c>
      <c r="T13" s="132" t="s">
        <v>175</v>
      </c>
      <c r="U13" s="132" t="s">
        <v>169</v>
      </c>
      <c r="V13" s="132" t="s">
        <v>138</v>
      </c>
      <c r="W13" s="132" t="s">
        <v>170</v>
      </c>
      <c r="X13" s="132" t="s">
        <v>211</v>
      </c>
      <c r="Y13" s="132" t="s">
        <v>197</v>
      </c>
      <c r="Z13" s="132" t="s">
        <v>198</v>
      </c>
      <c r="AA13" s="132" t="s">
        <v>199</v>
      </c>
      <c r="AB13" s="132" t="s">
        <v>223</v>
      </c>
      <c r="AC13" s="132" t="s">
        <v>227</v>
      </c>
      <c r="AD13" s="132" t="s">
        <v>228</v>
      </c>
      <c r="AE13" s="132" t="s">
        <v>229</v>
      </c>
    </row>
    <row r="14" spans="2:31" s="11" customFormat="1" ht="78.75" customHeight="1">
      <c r="B14" s="133">
        <f>AVERAGE(D14:AA14)</f>
        <v>20.573764549583334</v>
      </c>
      <c r="C14" s="134" t="s">
        <v>139</v>
      </c>
      <c r="D14" s="15">
        <v>24</v>
      </c>
      <c r="E14" s="14">
        <v>26</v>
      </c>
      <c r="F14" s="14">
        <v>22.711863999999998</v>
      </c>
      <c r="G14" s="81">
        <v>19.8125</v>
      </c>
      <c r="H14" s="14">
        <v>18.57</v>
      </c>
      <c r="I14" s="16">
        <v>18.72</v>
      </c>
      <c r="J14" s="16">
        <v>18.185185189999999</v>
      </c>
      <c r="K14" s="82">
        <v>19.550699999999999</v>
      </c>
      <c r="L14" s="16">
        <v>21.286799999999999</v>
      </c>
      <c r="M14" s="16">
        <v>17.864599999999999</v>
      </c>
      <c r="N14" s="16">
        <v>20.738700000000001</v>
      </c>
      <c r="O14" s="82">
        <v>19</v>
      </c>
      <c r="P14" s="16">
        <v>19.7</v>
      </c>
      <c r="Q14" s="16">
        <v>19.7</v>
      </c>
      <c r="R14" s="16">
        <v>17.5</v>
      </c>
      <c r="S14" s="82">
        <v>19.25</v>
      </c>
      <c r="T14" s="16">
        <v>17.87</v>
      </c>
      <c r="U14" s="16">
        <v>22</v>
      </c>
      <c r="V14" s="16">
        <v>24.04</v>
      </c>
      <c r="W14" s="82">
        <v>17.87</v>
      </c>
      <c r="X14" s="78">
        <v>21.6</v>
      </c>
      <c r="Y14" s="78">
        <v>21.3</v>
      </c>
      <c r="Z14" s="83">
        <v>22.3</v>
      </c>
      <c r="AA14" s="83">
        <v>24.2</v>
      </c>
      <c r="AB14" s="78">
        <v>11.08</v>
      </c>
      <c r="AC14" s="78">
        <v>22</v>
      </c>
      <c r="AD14" s="78">
        <v>15.05</v>
      </c>
      <c r="AE14" s="78">
        <v>21.7</v>
      </c>
    </row>
    <row r="15" spans="2:31" s="11" customFormat="1" ht="78.75" customHeight="1">
      <c r="B15" s="17"/>
      <c r="C15" s="79"/>
      <c r="D15" s="12"/>
      <c r="E15" s="17"/>
      <c r="F15" s="17"/>
      <c r="G15" s="17"/>
      <c r="H15" s="17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pans="2:31" s="11" customFormat="1" ht="12" customHeight="1">
      <c r="B16" s="17"/>
      <c r="C16" s="79"/>
      <c r="D16" s="12">
        <v>2019</v>
      </c>
      <c r="E16" s="17">
        <f>AVERAGE(D14:G14)</f>
        <v>23.131090999999998</v>
      </c>
      <c r="F16" s="17"/>
      <c r="G16" s="17"/>
      <c r="H16" s="17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spans="2:23" s="11" customFormat="1" ht="12" customHeight="1">
      <c r="B17" s="17"/>
      <c r="C17" s="79"/>
      <c r="D17" s="12">
        <v>2020</v>
      </c>
      <c r="E17" s="17">
        <f>AVERAGE(H14:K14)</f>
        <v>18.756471297499999</v>
      </c>
      <c r="F17" s="17"/>
      <c r="G17" s="17"/>
      <c r="H17" s="17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spans="2:23" s="11" customFormat="1" ht="12" customHeight="1">
      <c r="B18" s="17"/>
      <c r="C18" s="79"/>
      <c r="D18" s="12">
        <v>2021</v>
      </c>
      <c r="E18" s="17">
        <f>AVERAGE(L14:O14)</f>
        <v>19.722524999999997</v>
      </c>
      <c r="F18" s="17"/>
      <c r="G18" s="17"/>
      <c r="H18" s="17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spans="2:23" s="11" customFormat="1" ht="12" customHeight="1">
      <c r="B19" s="17"/>
      <c r="C19" s="79"/>
      <c r="D19" s="12">
        <v>2022</v>
      </c>
      <c r="E19" s="17">
        <f>AVERAGE(P14:S14)</f>
        <v>19.037500000000001</v>
      </c>
      <c r="F19" s="17"/>
      <c r="G19" s="17"/>
      <c r="H19" s="17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spans="2:23" s="11" customFormat="1" ht="12" customHeight="1">
      <c r="B20" s="17"/>
      <c r="C20" s="79"/>
      <c r="D20" s="12">
        <v>2023</v>
      </c>
      <c r="E20" s="17">
        <f>AVERAGE(T14:W14)</f>
        <v>20.445</v>
      </c>
      <c r="F20" s="17"/>
      <c r="G20" s="17"/>
      <c r="H20" s="17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spans="2:23" s="11" customFormat="1" ht="12" customHeight="1">
      <c r="B21" s="17"/>
      <c r="C21" s="79"/>
      <c r="D21" s="12">
        <v>2024</v>
      </c>
      <c r="E21" s="17">
        <f>AVERAGE(X14:AA14)</f>
        <v>22.35</v>
      </c>
      <c r="F21" s="17"/>
      <c r="G21" s="17"/>
      <c r="H21" s="17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spans="2:23" s="11" customFormat="1" ht="12" customHeight="1">
      <c r="B22" s="17"/>
      <c r="C22" s="79"/>
      <c r="D22" s="12">
        <v>2025</v>
      </c>
      <c r="E22" s="17"/>
      <c r="F22" s="17"/>
      <c r="G22" s="17"/>
      <c r="H22" s="17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</row>
    <row r="23" spans="2:23" s="11" customFormat="1" ht="12" customHeight="1">
      <c r="B23" s="17"/>
      <c r="C23" s="79"/>
      <c r="D23" s="12"/>
      <c r="E23" s="17"/>
      <c r="F23" s="17"/>
      <c r="G23" s="17"/>
      <c r="H23" s="17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spans="2:23" s="11" customFormat="1" ht="78.75" customHeight="1">
      <c r="B24" s="17"/>
      <c r="C24" s="79"/>
      <c r="D24" s="12"/>
      <c r="E24" s="17"/>
      <c r="F24" s="17"/>
      <c r="G24" s="17"/>
      <c r="H24" s="17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</row>
  </sheetData>
  <sheetProtection formatColumns="0" formatRows="0"/>
  <mergeCells count="16">
    <mergeCell ref="D12:W12"/>
    <mergeCell ref="B1:B4"/>
    <mergeCell ref="C1:P1"/>
    <mergeCell ref="Q1:R1"/>
    <mergeCell ref="C2:P2"/>
    <mergeCell ref="Q2:R2"/>
    <mergeCell ref="C3:P3"/>
    <mergeCell ref="Q3:R3"/>
    <mergeCell ref="C4:P4"/>
    <mergeCell ref="Q4:R4"/>
    <mergeCell ref="C6:R6"/>
    <mergeCell ref="B8:R8"/>
    <mergeCell ref="I9:R9"/>
    <mergeCell ref="I10:R10"/>
    <mergeCell ref="C5:R5"/>
    <mergeCell ref="C7:R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89"/>
  <sheetViews>
    <sheetView workbookViewId="0">
      <selection activeCell="C24" sqref="C24:P24"/>
    </sheetView>
  </sheetViews>
  <sheetFormatPr baseColWidth="10" defaultColWidth="11.42578125" defaultRowHeight="12.75"/>
  <cols>
    <col min="1" max="1" width="3" style="20" customWidth="1"/>
    <col min="2" max="2" width="30" style="23" customWidth="1"/>
    <col min="3" max="3" width="26.5703125" style="20" customWidth="1"/>
    <col min="4" max="4" width="5" style="20" bestFit="1" customWidth="1"/>
    <col min="5" max="5" width="5.5703125" style="20" customWidth="1"/>
    <col min="6" max="6" width="9.5703125" style="20" bestFit="1" customWidth="1"/>
    <col min="7" max="7" width="5.42578125" style="20" bestFit="1" customWidth="1"/>
    <col min="8" max="8" width="5.140625" style="20" bestFit="1" customWidth="1"/>
    <col min="9" max="9" width="9.5703125" style="20" customWidth="1"/>
    <col min="10" max="10" width="4.140625" style="20" bestFit="1" customWidth="1"/>
    <col min="11" max="11" width="6.42578125" style="20" bestFit="1" customWidth="1"/>
    <col min="12" max="12" width="9.5703125" style="20" bestFit="1" customWidth="1"/>
    <col min="13" max="13" width="8.42578125" style="20" customWidth="1"/>
    <col min="14" max="14" width="6.42578125" style="20" customWidth="1"/>
    <col min="15" max="15" width="11" style="20" customWidth="1"/>
    <col min="16" max="16" width="17.7109375" style="20" customWidth="1"/>
    <col min="17" max="16384" width="11.42578125" style="20"/>
  </cols>
  <sheetData>
    <row r="1" spans="1:16" ht="13.5" thickBot="1">
      <c r="B1" s="20"/>
    </row>
    <row r="2" spans="1:16" ht="16.5" customHeight="1">
      <c r="B2" s="292"/>
      <c r="C2" s="295" t="s">
        <v>34</v>
      </c>
      <c r="D2" s="296"/>
      <c r="E2" s="296"/>
      <c r="F2" s="296"/>
      <c r="G2" s="296"/>
      <c r="H2" s="296"/>
      <c r="I2" s="296"/>
      <c r="J2" s="296"/>
      <c r="K2" s="296"/>
      <c r="L2" s="296"/>
      <c r="M2" s="297"/>
      <c r="N2" s="298" t="s">
        <v>76</v>
      </c>
      <c r="O2" s="299"/>
      <c r="P2" s="300"/>
    </row>
    <row r="3" spans="1:16" ht="15.75" customHeight="1">
      <c r="B3" s="293"/>
      <c r="C3" s="301" t="s">
        <v>36</v>
      </c>
      <c r="D3" s="302"/>
      <c r="E3" s="302"/>
      <c r="F3" s="302"/>
      <c r="G3" s="302"/>
      <c r="H3" s="302"/>
      <c r="I3" s="302"/>
      <c r="J3" s="302"/>
      <c r="K3" s="302"/>
      <c r="L3" s="302"/>
      <c r="M3" s="303"/>
      <c r="N3" s="304" t="s">
        <v>85</v>
      </c>
      <c r="O3" s="305"/>
      <c r="P3" s="306"/>
    </row>
    <row r="4" spans="1:16" ht="15.75" customHeight="1">
      <c r="B4" s="293"/>
      <c r="C4" s="301" t="s">
        <v>37</v>
      </c>
      <c r="D4" s="302"/>
      <c r="E4" s="302"/>
      <c r="F4" s="302"/>
      <c r="G4" s="302"/>
      <c r="H4" s="302"/>
      <c r="I4" s="302"/>
      <c r="J4" s="302"/>
      <c r="K4" s="302"/>
      <c r="L4" s="302"/>
      <c r="M4" s="303"/>
      <c r="N4" s="304" t="s">
        <v>77</v>
      </c>
      <c r="O4" s="305"/>
      <c r="P4" s="306"/>
    </row>
    <row r="5" spans="1:16" ht="16.5" customHeight="1" thickBot="1">
      <c r="B5" s="294"/>
      <c r="C5" s="307" t="s">
        <v>38</v>
      </c>
      <c r="D5" s="308"/>
      <c r="E5" s="308"/>
      <c r="F5" s="308"/>
      <c r="G5" s="308"/>
      <c r="H5" s="308"/>
      <c r="I5" s="308"/>
      <c r="J5" s="308"/>
      <c r="K5" s="308"/>
      <c r="L5" s="308"/>
      <c r="M5" s="309"/>
      <c r="N5" s="310" t="s">
        <v>39</v>
      </c>
      <c r="O5" s="311"/>
      <c r="P5" s="312"/>
    </row>
    <row r="6" spans="1:16" ht="3" customHeight="1" thickBot="1">
      <c r="B6" s="20"/>
      <c r="N6" s="84"/>
      <c r="O6" s="84"/>
      <c r="P6" s="84"/>
    </row>
    <row r="7" spans="1:16">
      <c r="A7" s="23"/>
      <c r="B7" s="423" t="s">
        <v>42</v>
      </c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4"/>
      <c r="O7" s="424"/>
      <c r="P7" s="425"/>
    </row>
    <row r="8" spans="1:16" ht="13.5" thickBot="1">
      <c r="A8" s="23"/>
      <c r="B8" s="426"/>
      <c r="C8" s="427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  <c r="P8" s="428"/>
    </row>
    <row r="9" spans="1:16" ht="3" customHeight="1" thickBot="1">
      <c r="A9" s="23"/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</row>
    <row r="10" spans="1:16" ht="26.25" customHeight="1" thickBot="1">
      <c r="A10" s="23"/>
      <c r="B10" s="130" t="s">
        <v>46</v>
      </c>
      <c r="C10" s="320">
        <v>2025</v>
      </c>
      <c r="D10" s="321"/>
      <c r="E10" s="321"/>
      <c r="F10" s="321"/>
      <c r="G10" s="321"/>
      <c r="H10" s="321"/>
      <c r="I10" s="322"/>
      <c r="J10" s="323" t="s">
        <v>1</v>
      </c>
      <c r="K10" s="324"/>
      <c r="L10" s="324"/>
      <c r="M10" s="324"/>
      <c r="N10" s="276" t="s">
        <v>89</v>
      </c>
      <c r="O10" s="277"/>
      <c r="P10" s="278"/>
    </row>
    <row r="11" spans="1:16" ht="3" customHeight="1" thickBot="1">
      <c r="A11" s="23"/>
      <c r="B11" s="289"/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1"/>
    </row>
    <row r="12" spans="1:16" ht="30" customHeight="1" thickBot="1">
      <c r="A12" s="23"/>
      <c r="B12" s="127" t="s">
        <v>0</v>
      </c>
      <c r="C12" s="406" t="s">
        <v>53</v>
      </c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  <c r="O12" s="406"/>
      <c r="P12" s="407"/>
    </row>
    <row r="13" spans="1:16" ht="3" customHeight="1" thickBot="1">
      <c r="A13" s="23"/>
      <c r="B13" s="270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  <c r="P13" s="272"/>
    </row>
    <row r="14" spans="1:16" ht="30" customHeight="1" thickBot="1">
      <c r="A14" s="23"/>
      <c r="B14" s="127" t="s">
        <v>6</v>
      </c>
      <c r="C14" s="273" t="s">
        <v>140</v>
      </c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5"/>
    </row>
    <row r="15" spans="1:16" ht="3" customHeight="1" thickBot="1">
      <c r="A15" s="23"/>
      <c r="B15" s="264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6"/>
    </row>
    <row r="16" spans="1:16" ht="30" customHeight="1" thickBot="1">
      <c r="A16" s="23"/>
      <c r="B16" s="127" t="s">
        <v>23</v>
      </c>
      <c r="C16" s="276" t="s">
        <v>141</v>
      </c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7"/>
      <c r="P16" s="278"/>
    </row>
    <row r="17" spans="1:16" ht="4.5" customHeight="1" thickBot="1">
      <c r="A17" s="23"/>
      <c r="B17" s="264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6"/>
    </row>
    <row r="18" spans="1:16" ht="30" customHeight="1" thickBot="1">
      <c r="A18" s="23"/>
      <c r="B18" s="127" t="s">
        <v>10</v>
      </c>
      <c r="C18" s="279" t="s">
        <v>190</v>
      </c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1"/>
    </row>
    <row r="19" spans="1:16" ht="3" customHeight="1" thickBot="1">
      <c r="A19" s="23"/>
      <c r="B19" s="282"/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</row>
    <row r="20" spans="1:16" ht="17.25" customHeight="1" thickBot="1">
      <c r="A20" s="23"/>
      <c r="B20" s="443" t="s">
        <v>24</v>
      </c>
      <c r="C20" s="444"/>
      <c r="D20" s="444"/>
      <c r="E20" s="444"/>
      <c r="F20" s="444"/>
      <c r="G20" s="444"/>
      <c r="H20" s="444"/>
      <c r="I20" s="444"/>
      <c r="J20" s="444"/>
      <c r="K20" s="444"/>
      <c r="L20" s="444"/>
      <c r="M20" s="444"/>
      <c r="N20" s="444"/>
      <c r="O20" s="444"/>
      <c r="P20" s="445"/>
    </row>
    <row r="21" spans="1:16" ht="6.75" customHeight="1" thickBot="1">
      <c r="A21" s="23"/>
      <c r="B21" s="283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85"/>
    </row>
    <row r="22" spans="1:16" ht="47.25" customHeight="1" thickBot="1">
      <c r="A22" s="23"/>
      <c r="B22" s="127" t="s">
        <v>3</v>
      </c>
      <c r="C22" s="286" t="s">
        <v>177</v>
      </c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7"/>
      <c r="O22" s="287"/>
      <c r="P22" s="288"/>
    </row>
    <row r="23" spans="1:16" ht="3" customHeight="1" thickBot="1">
      <c r="A23" s="23"/>
      <c r="B23" s="411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3"/>
    </row>
    <row r="24" spans="1:16" ht="80.25" customHeight="1" thickBot="1">
      <c r="A24" s="23"/>
      <c r="B24" s="127" t="s">
        <v>11</v>
      </c>
      <c r="C24" s="239" t="s">
        <v>217</v>
      </c>
      <c r="D24" s="446"/>
      <c r="E24" s="446"/>
      <c r="F24" s="446"/>
      <c r="G24" s="446"/>
      <c r="H24" s="446"/>
      <c r="I24" s="446"/>
      <c r="J24" s="446"/>
      <c r="K24" s="446"/>
      <c r="L24" s="446"/>
      <c r="M24" s="446"/>
      <c r="N24" s="446"/>
      <c r="O24" s="446"/>
      <c r="P24" s="447"/>
    </row>
    <row r="25" spans="1:16" ht="3" customHeight="1" thickBot="1">
      <c r="A25" s="23"/>
      <c r="B25" s="242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4"/>
    </row>
    <row r="26" spans="1:16" ht="22.5" customHeight="1" thickBot="1">
      <c r="A26" s="23"/>
      <c r="B26" s="128" t="s">
        <v>2</v>
      </c>
      <c r="C26" s="245">
        <v>0.97</v>
      </c>
      <c r="D26" s="246"/>
      <c r="E26" s="246"/>
      <c r="F26" s="246"/>
      <c r="G26" s="246"/>
      <c r="H26" s="246"/>
      <c r="I26" s="246"/>
      <c r="J26" s="448"/>
      <c r="K26" s="448"/>
      <c r="L26" s="448"/>
      <c r="M26" s="448"/>
      <c r="N26" s="448"/>
      <c r="O26" s="448"/>
      <c r="P26" s="449"/>
    </row>
    <row r="27" spans="1:16" ht="3" customHeight="1" thickBot="1">
      <c r="A27" s="23"/>
      <c r="B27" s="417"/>
      <c r="C27" s="418"/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9"/>
    </row>
    <row r="28" spans="1:16" ht="33.75" customHeight="1" thickBot="1">
      <c r="A28" s="23"/>
      <c r="B28" s="128" t="s">
        <v>12</v>
      </c>
      <c r="C28" s="85" t="s">
        <v>13</v>
      </c>
      <c r="D28" s="198" t="s">
        <v>142</v>
      </c>
      <c r="E28" s="406"/>
      <c r="F28" s="406"/>
      <c r="G28" s="407"/>
      <c r="H28" s="255" t="s">
        <v>14</v>
      </c>
      <c r="I28" s="255"/>
      <c r="J28" s="255"/>
      <c r="K28" s="450" t="s">
        <v>178</v>
      </c>
      <c r="L28" s="451"/>
      <c r="M28" s="452"/>
      <c r="N28" s="256" t="s">
        <v>15</v>
      </c>
      <c r="O28" s="257"/>
      <c r="P28" s="86" t="s">
        <v>179</v>
      </c>
    </row>
    <row r="29" spans="1:16" ht="3" customHeight="1" thickBot="1">
      <c r="A29" s="23"/>
      <c r="B29" s="258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60"/>
    </row>
    <row r="30" spans="1:16" ht="13.5" thickBot="1">
      <c r="A30" s="23"/>
      <c r="B30" s="129" t="s">
        <v>7</v>
      </c>
      <c r="C30" s="261" t="s">
        <v>75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3"/>
    </row>
    <row r="31" spans="1:16" ht="3" customHeight="1" thickBot="1">
      <c r="A31" s="23"/>
      <c r="B31" s="264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6"/>
    </row>
    <row r="32" spans="1:16" ht="13.5" thickBot="1">
      <c r="A32" s="23"/>
      <c r="B32" s="129" t="s">
        <v>4</v>
      </c>
      <c r="C32" s="198" t="s">
        <v>90</v>
      </c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06"/>
      <c r="P32" s="407"/>
    </row>
    <row r="33" spans="1:16" ht="3" customHeight="1" thickBot="1">
      <c r="A33" s="23"/>
      <c r="B33" s="267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9"/>
    </row>
    <row r="34" spans="1:16" ht="13.5" thickBot="1">
      <c r="A34" s="23"/>
      <c r="B34" s="129" t="s">
        <v>22</v>
      </c>
      <c r="C34" s="198" t="s">
        <v>90</v>
      </c>
      <c r="D34" s="406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6"/>
      <c r="P34" s="407"/>
    </row>
    <row r="35" spans="1:16" ht="3" customHeight="1" thickBot="1">
      <c r="A35" s="23"/>
      <c r="B35" s="231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3"/>
    </row>
    <row r="36" spans="1:16" ht="16.5" customHeight="1" thickBot="1">
      <c r="A36" s="23"/>
      <c r="B36" s="129" t="s">
        <v>41</v>
      </c>
      <c r="C36" s="198" t="s">
        <v>90</v>
      </c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6"/>
      <c r="P36" s="407"/>
    </row>
    <row r="37" spans="1:16" ht="3" customHeight="1" thickBot="1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>
      <c r="A38" s="23"/>
      <c r="B38" s="234" t="s">
        <v>16</v>
      </c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6"/>
    </row>
    <row r="39" spans="1:16">
      <c r="A39" s="23"/>
      <c r="B39" s="126" t="s">
        <v>21</v>
      </c>
      <c r="C39" s="237" t="s">
        <v>17</v>
      </c>
      <c r="D39" s="237"/>
      <c r="E39" s="237"/>
      <c r="F39" s="237"/>
      <c r="G39" s="237"/>
      <c r="H39" s="237" t="s">
        <v>7</v>
      </c>
      <c r="I39" s="237"/>
      <c r="J39" s="237"/>
      <c r="K39" s="237"/>
      <c r="L39" s="237"/>
      <c r="M39" s="237" t="s">
        <v>18</v>
      </c>
      <c r="N39" s="237"/>
      <c r="O39" s="237"/>
      <c r="P39" s="238"/>
    </row>
    <row r="40" spans="1:16" ht="78.75" customHeight="1">
      <c r="A40" s="23"/>
      <c r="B40" s="87" t="s">
        <v>218</v>
      </c>
      <c r="C40" s="403" t="s">
        <v>96</v>
      </c>
      <c r="D40" s="404"/>
      <c r="E40" s="404"/>
      <c r="F40" s="404"/>
      <c r="G40" s="405"/>
      <c r="H40" s="403" t="s">
        <v>143</v>
      </c>
      <c r="I40" s="404"/>
      <c r="J40" s="404"/>
      <c r="K40" s="404"/>
      <c r="L40" s="405"/>
      <c r="M40" s="401" t="s">
        <v>99</v>
      </c>
      <c r="N40" s="401"/>
      <c r="O40" s="401"/>
      <c r="P40" s="402"/>
    </row>
    <row r="41" spans="1:16" ht="74.25" customHeight="1">
      <c r="A41" s="23"/>
      <c r="B41" s="87" t="s">
        <v>219</v>
      </c>
      <c r="C41" s="403" t="s">
        <v>96</v>
      </c>
      <c r="D41" s="404"/>
      <c r="E41" s="404"/>
      <c r="F41" s="404"/>
      <c r="G41" s="405"/>
      <c r="H41" s="403" t="s">
        <v>143</v>
      </c>
      <c r="I41" s="404"/>
      <c r="J41" s="404"/>
      <c r="K41" s="404"/>
      <c r="L41" s="405"/>
      <c r="M41" s="401" t="s">
        <v>100</v>
      </c>
      <c r="N41" s="401"/>
      <c r="O41" s="401"/>
      <c r="P41" s="402"/>
    </row>
    <row r="42" spans="1:16" ht="3" customHeight="1" thickBot="1">
      <c r="A42" s="23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 ht="13.5" customHeight="1" thickBot="1">
      <c r="A43" s="23"/>
      <c r="B43" s="202" t="s">
        <v>8</v>
      </c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4"/>
    </row>
    <row r="44" spans="1:16" ht="3" customHeight="1" thickBot="1">
      <c r="A44" s="23"/>
      <c r="B44" s="88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90"/>
    </row>
    <row r="45" spans="1:16">
      <c r="A45" s="23"/>
      <c r="B45" s="205" t="s">
        <v>19</v>
      </c>
      <c r="C45" s="91" t="s">
        <v>9</v>
      </c>
      <c r="D45" s="325" t="s">
        <v>212</v>
      </c>
      <c r="E45" s="326"/>
      <c r="F45" s="327"/>
      <c r="G45" s="325" t="s">
        <v>213</v>
      </c>
      <c r="H45" s="326"/>
      <c r="I45" s="327"/>
      <c r="J45" s="325" t="s">
        <v>214</v>
      </c>
      <c r="K45" s="326"/>
      <c r="L45" s="327"/>
      <c r="M45" s="325" t="s">
        <v>215</v>
      </c>
      <c r="N45" s="326"/>
      <c r="O45" s="327"/>
      <c r="P45" s="92" t="s">
        <v>209</v>
      </c>
    </row>
    <row r="46" spans="1:16" ht="42.75" customHeight="1">
      <c r="A46" s="23"/>
      <c r="B46" s="387"/>
      <c r="C46" s="93" t="s">
        <v>144</v>
      </c>
      <c r="D46" s="468">
        <f>$C$26</f>
        <v>0.97</v>
      </c>
      <c r="E46" s="469"/>
      <c r="F46" s="470"/>
      <c r="G46" s="468">
        <f>$C$26</f>
        <v>0.97</v>
      </c>
      <c r="H46" s="469"/>
      <c r="I46" s="470"/>
      <c r="J46" s="468">
        <f>$C$26</f>
        <v>0.97</v>
      </c>
      <c r="K46" s="469"/>
      <c r="L46" s="470"/>
      <c r="M46" s="468">
        <f>$C$26</f>
        <v>0.97</v>
      </c>
      <c r="N46" s="469"/>
      <c r="O46" s="470"/>
      <c r="P46" s="94">
        <f>$C$26</f>
        <v>0.97</v>
      </c>
    </row>
    <row r="47" spans="1:16" ht="34.5" customHeight="1">
      <c r="A47" s="23"/>
      <c r="B47" s="387"/>
      <c r="C47" s="95" t="s">
        <v>145</v>
      </c>
      <c r="D47" s="471">
        <f>'3.1 registro % proc admit térm'!F12</f>
        <v>1</v>
      </c>
      <c r="E47" s="472"/>
      <c r="F47" s="473"/>
      <c r="G47" s="471">
        <f>'3.1 registro % proc admit térm'!H12</f>
        <v>1</v>
      </c>
      <c r="H47" s="472"/>
      <c r="I47" s="473"/>
      <c r="J47" s="471">
        <f>'3.1 registro % proc admit térm'!J12</f>
        <v>1</v>
      </c>
      <c r="K47" s="472"/>
      <c r="L47" s="473"/>
      <c r="M47" s="471">
        <f>'3.1 registro % proc admit térm'!L12</f>
        <v>1.7916666666666667</v>
      </c>
      <c r="N47" s="472"/>
      <c r="O47" s="473"/>
      <c r="P47" s="96">
        <f>'3.1 registro % proc admit térm'!N12</f>
        <v>1.1472868217054264</v>
      </c>
    </row>
    <row r="48" spans="1:16" ht="18.75" hidden="1" customHeight="1" thickBot="1">
      <c r="A48" s="23"/>
      <c r="B48" s="387"/>
      <c r="C48" s="97" t="s">
        <v>180</v>
      </c>
      <c r="D48" s="98"/>
      <c r="E48" s="98"/>
      <c r="F48" s="96">
        <f>D47/D46</f>
        <v>1.0309278350515465</v>
      </c>
      <c r="G48" s="98"/>
      <c r="H48" s="98"/>
      <c r="I48" s="96">
        <f>G47/G46</f>
        <v>1.0309278350515465</v>
      </c>
      <c r="J48" s="98"/>
      <c r="K48" s="98"/>
      <c r="L48" s="96">
        <f>J47/J46</f>
        <v>1.0309278350515465</v>
      </c>
      <c r="M48" s="98"/>
      <c r="N48" s="98"/>
      <c r="O48" s="96">
        <f>M47/M46</f>
        <v>1.8470790378006874</v>
      </c>
      <c r="P48" s="96">
        <f>P47/P46</f>
        <v>1.1827699192839447</v>
      </c>
    </row>
    <row r="49" spans="1:16" s="21" customFormat="1" ht="36" customHeight="1" thickBot="1">
      <c r="A49" s="23"/>
      <c r="B49" s="207"/>
      <c r="C49" s="97" t="s">
        <v>146</v>
      </c>
      <c r="D49" s="474">
        <f>IF(F48&gt;=1,1,F48)</f>
        <v>1</v>
      </c>
      <c r="E49" s="475"/>
      <c r="F49" s="476"/>
      <c r="G49" s="474">
        <f>IF(I48&gt;=1,1,I48)</f>
        <v>1</v>
      </c>
      <c r="H49" s="475"/>
      <c r="I49" s="476"/>
      <c r="J49" s="474">
        <f>IF(L48&gt;=1,1,L48)</f>
        <v>1</v>
      </c>
      <c r="K49" s="475"/>
      <c r="L49" s="476"/>
      <c r="M49" s="474">
        <f>IF(O48&gt;=1,1,O48)</f>
        <v>1</v>
      </c>
      <c r="N49" s="475"/>
      <c r="O49" s="476"/>
      <c r="P49" s="99">
        <f>IF(P48&gt;=1,1,P48)</f>
        <v>1</v>
      </c>
    </row>
    <row r="50" spans="1:16" s="21" customFormat="1" ht="3" customHeight="1" thickBot="1">
      <c r="A50" s="23"/>
      <c r="B50" s="29">
        <v>0.9</v>
      </c>
      <c r="C50" s="30"/>
      <c r="D50" s="30"/>
      <c r="E50" s="30"/>
      <c r="F50" s="31">
        <f>+$C$26</f>
        <v>0.97</v>
      </c>
      <c r="G50" s="30"/>
      <c r="H50" s="30"/>
      <c r="I50" s="31">
        <f>+$C$26</f>
        <v>0.97</v>
      </c>
      <c r="J50" s="30"/>
      <c r="K50" s="30"/>
      <c r="L50" s="31">
        <f>+$C$26</f>
        <v>0.97</v>
      </c>
      <c r="M50" s="30"/>
      <c r="N50" s="30"/>
      <c r="O50" s="31">
        <f>+$C$26</f>
        <v>0.97</v>
      </c>
      <c r="P50" s="31">
        <f>+$C$26</f>
        <v>0.97</v>
      </c>
    </row>
    <row r="51" spans="1:16" s="21" customFormat="1" ht="22.5" customHeight="1" thickBot="1">
      <c r="A51" s="23"/>
      <c r="B51" s="208" t="s">
        <v>20</v>
      </c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10"/>
    </row>
    <row r="52" spans="1:16" s="21" customFormat="1">
      <c r="A52" s="23"/>
      <c r="B52" s="211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3"/>
    </row>
    <row r="53" spans="1:16" s="21" customFormat="1">
      <c r="A53" s="23"/>
      <c r="B53" s="214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6"/>
    </row>
    <row r="54" spans="1:16" s="21" customFormat="1">
      <c r="A54" s="23"/>
      <c r="B54" s="214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6"/>
    </row>
    <row r="55" spans="1:16" s="21" customFormat="1">
      <c r="A55" s="23"/>
      <c r="B55" s="214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6"/>
    </row>
    <row r="56" spans="1:16" s="21" customFormat="1">
      <c r="A56" s="23"/>
      <c r="B56" s="214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6"/>
    </row>
    <row r="57" spans="1:16" s="21" customFormat="1">
      <c r="A57" s="23"/>
      <c r="B57" s="214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6"/>
    </row>
    <row r="58" spans="1:16" s="21" customFormat="1">
      <c r="A58" s="23"/>
      <c r="B58" s="214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6"/>
    </row>
    <row r="59" spans="1:16" s="21" customFormat="1">
      <c r="A59" s="23"/>
      <c r="B59" s="214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6"/>
    </row>
    <row r="60" spans="1:16" s="21" customFormat="1">
      <c r="A60" s="23"/>
      <c r="B60" s="214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6"/>
    </row>
    <row r="61" spans="1:16" s="21" customFormat="1">
      <c r="A61" s="23"/>
      <c r="B61" s="214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6"/>
    </row>
    <row r="62" spans="1:16" s="21" customFormat="1">
      <c r="A62" s="23"/>
      <c r="B62" s="214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6"/>
    </row>
    <row r="63" spans="1:16" s="21" customFormat="1">
      <c r="A63" s="23"/>
      <c r="B63" s="214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6"/>
    </row>
    <row r="64" spans="1:16" s="21" customFormat="1">
      <c r="A64" s="23"/>
      <c r="B64" s="214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6"/>
    </row>
    <row r="65" spans="1:16" s="21" customFormat="1">
      <c r="A65" s="23"/>
      <c r="B65" s="214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6"/>
    </row>
    <row r="66" spans="1:16">
      <c r="A66" s="23"/>
      <c r="B66" s="214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6"/>
    </row>
    <row r="67" spans="1:16" ht="48" customHeight="1" thickBot="1">
      <c r="A67" s="23"/>
      <c r="B67" s="217"/>
      <c r="C67" s="218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19"/>
    </row>
    <row r="68" spans="1:16" s="33" customFormat="1" ht="3" customHeight="1" thickBot="1">
      <c r="A68" s="220"/>
      <c r="B68" s="220"/>
      <c r="C68" s="220"/>
      <c r="D68" s="220"/>
      <c r="E68" s="220"/>
      <c r="F68" s="220"/>
      <c r="G68" s="220"/>
      <c r="H68" s="220"/>
      <c r="I68" s="220"/>
      <c r="J68" s="220"/>
      <c r="K68" s="220"/>
      <c r="L68" s="220"/>
      <c r="M68" s="220"/>
      <c r="N68" s="220"/>
      <c r="O68" s="220"/>
      <c r="P68" s="220"/>
    </row>
    <row r="69" spans="1:16" ht="15" customHeight="1">
      <c r="A69" s="23"/>
      <c r="B69" s="453" t="s">
        <v>5</v>
      </c>
      <c r="C69" s="456" t="s">
        <v>71</v>
      </c>
      <c r="D69" s="457"/>
      <c r="E69" s="457"/>
      <c r="F69" s="457"/>
      <c r="G69" s="457"/>
      <c r="H69" s="457"/>
      <c r="I69" s="457"/>
      <c r="J69" s="457"/>
      <c r="K69" s="457"/>
      <c r="L69" s="457"/>
      <c r="M69" s="457"/>
      <c r="N69" s="457"/>
      <c r="O69" s="457"/>
      <c r="P69" s="458"/>
    </row>
    <row r="70" spans="1:16" ht="49.5" customHeight="1">
      <c r="A70" s="23"/>
      <c r="B70" s="454"/>
      <c r="C70" s="459" t="s">
        <v>254</v>
      </c>
      <c r="D70" s="460"/>
      <c r="E70" s="460"/>
      <c r="F70" s="460"/>
      <c r="G70" s="460"/>
      <c r="H70" s="460"/>
      <c r="I70" s="460"/>
      <c r="J70" s="460"/>
      <c r="K70" s="460"/>
      <c r="L70" s="460"/>
      <c r="M70" s="460"/>
      <c r="N70" s="460"/>
      <c r="O70" s="460"/>
      <c r="P70" s="461"/>
    </row>
    <row r="71" spans="1:16" ht="15" customHeight="1">
      <c r="A71" s="23"/>
      <c r="B71" s="454"/>
      <c r="C71" s="462" t="s">
        <v>72</v>
      </c>
      <c r="D71" s="463"/>
      <c r="E71" s="463"/>
      <c r="F71" s="463"/>
      <c r="G71" s="463"/>
      <c r="H71" s="463"/>
      <c r="I71" s="463"/>
      <c r="J71" s="463"/>
      <c r="K71" s="463"/>
      <c r="L71" s="463"/>
      <c r="M71" s="463"/>
      <c r="N71" s="463"/>
      <c r="O71" s="463"/>
      <c r="P71" s="464"/>
    </row>
    <row r="72" spans="1:16" ht="49.5" customHeight="1">
      <c r="A72" s="23"/>
      <c r="B72" s="454"/>
      <c r="C72" s="459" t="s">
        <v>255</v>
      </c>
      <c r="D72" s="460"/>
      <c r="E72" s="460"/>
      <c r="F72" s="460"/>
      <c r="G72" s="460"/>
      <c r="H72" s="460"/>
      <c r="I72" s="460"/>
      <c r="J72" s="460"/>
      <c r="K72" s="460"/>
      <c r="L72" s="460"/>
      <c r="M72" s="460"/>
      <c r="N72" s="460"/>
      <c r="O72" s="460"/>
      <c r="P72" s="461"/>
    </row>
    <row r="73" spans="1:16" ht="18" customHeight="1">
      <c r="A73" s="23"/>
      <c r="B73" s="454"/>
      <c r="C73" s="462" t="s">
        <v>73</v>
      </c>
      <c r="D73" s="463"/>
      <c r="E73" s="463"/>
      <c r="F73" s="463"/>
      <c r="G73" s="463"/>
      <c r="H73" s="463"/>
      <c r="I73" s="463"/>
      <c r="J73" s="463"/>
      <c r="K73" s="463"/>
      <c r="L73" s="463"/>
      <c r="M73" s="463"/>
      <c r="N73" s="463"/>
      <c r="O73" s="463"/>
      <c r="P73" s="464"/>
    </row>
    <row r="74" spans="1:16" ht="49.5" customHeight="1">
      <c r="A74" s="23"/>
      <c r="B74" s="454"/>
      <c r="C74" s="459" t="s">
        <v>256</v>
      </c>
      <c r="D74" s="460"/>
      <c r="E74" s="460"/>
      <c r="F74" s="460"/>
      <c r="G74" s="460"/>
      <c r="H74" s="460"/>
      <c r="I74" s="460"/>
      <c r="J74" s="460"/>
      <c r="K74" s="460"/>
      <c r="L74" s="460"/>
      <c r="M74" s="460"/>
      <c r="N74" s="460"/>
      <c r="O74" s="460"/>
      <c r="P74" s="461"/>
    </row>
    <row r="75" spans="1:16" ht="17.25" customHeight="1">
      <c r="A75" s="23"/>
      <c r="B75" s="454"/>
      <c r="C75" s="462" t="s">
        <v>263</v>
      </c>
      <c r="D75" s="463"/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4"/>
    </row>
    <row r="76" spans="1:16" ht="49.5" customHeight="1" thickBot="1">
      <c r="A76" s="23"/>
      <c r="B76" s="455"/>
      <c r="C76" s="465" t="s">
        <v>262</v>
      </c>
      <c r="D76" s="466"/>
      <c r="E76" s="466"/>
      <c r="F76" s="466"/>
      <c r="G76" s="466"/>
      <c r="H76" s="466"/>
      <c r="I76" s="466"/>
      <c r="J76" s="466"/>
      <c r="K76" s="466"/>
      <c r="L76" s="466"/>
      <c r="M76" s="466"/>
      <c r="N76" s="466"/>
      <c r="O76" s="466"/>
      <c r="P76" s="467"/>
    </row>
    <row r="77" spans="1:16" ht="30.75" customHeight="1" thickBot="1">
      <c r="A77" s="23"/>
      <c r="B77" s="125" t="s">
        <v>40</v>
      </c>
      <c r="C77" s="261"/>
      <c r="D77" s="262"/>
      <c r="E77" s="262"/>
      <c r="F77" s="262"/>
      <c r="G77" s="262"/>
      <c r="H77" s="262"/>
      <c r="I77" s="262"/>
      <c r="J77" s="262"/>
      <c r="K77" s="262"/>
      <c r="L77" s="262"/>
      <c r="M77" s="262"/>
      <c r="N77" s="262"/>
      <c r="O77" s="262"/>
      <c r="P77" s="263"/>
    </row>
    <row r="78" spans="1:16" ht="27.75" customHeight="1" thickBot="1">
      <c r="A78" s="23"/>
      <c r="B78" s="125" t="s">
        <v>47</v>
      </c>
      <c r="C78" s="356" t="s">
        <v>48</v>
      </c>
      <c r="D78" s="356"/>
      <c r="E78" s="356"/>
      <c r="F78" s="356"/>
      <c r="G78" s="356"/>
      <c r="H78" s="356"/>
      <c r="I78" s="356"/>
      <c r="J78" s="356"/>
      <c r="K78" s="356"/>
      <c r="L78" s="356"/>
      <c r="M78" s="356"/>
      <c r="N78" s="356"/>
      <c r="O78" s="356"/>
      <c r="P78" s="357"/>
    </row>
    <row r="79" spans="1:16">
      <c r="B79" s="20"/>
    </row>
    <row r="80" spans="1:16">
      <c r="B80" s="20"/>
    </row>
    <row r="81" spans="2:15">
      <c r="B81" s="20"/>
      <c r="C81" s="34"/>
    </row>
    <row r="82" spans="2:15" hidden="1">
      <c r="B82" s="20"/>
      <c r="C82" s="20">
        <v>2018</v>
      </c>
    </row>
    <row r="83" spans="2:15" hidden="1">
      <c r="B83" s="20"/>
      <c r="C83" s="20">
        <v>2019</v>
      </c>
    </row>
    <row r="84" spans="2:15">
      <c r="B84" s="20"/>
    </row>
    <row r="85" spans="2:15">
      <c r="B85" s="20"/>
    </row>
    <row r="86" spans="2:15">
      <c r="B86" s="20"/>
    </row>
    <row r="87" spans="2:15">
      <c r="B87" s="20"/>
    </row>
    <row r="88" spans="2:15">
      <c r="B88" s="20"/>
    </row>
    <row r="89" spans="2:15" s="21" customFormat="1"/>
    <row r="90" spans="2:15" s="21" customFormat="1"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</row>
    <row r="91" spans="2:15" s="21" customFormat="1"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</row>
    <row r="92" spans="2:15" s="21" customFormat="1"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</row>
    <row r="93" spans="2:15" s="21" customFormat="1"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</row>
    <row r="94" spans="2:15" s="21" customFormat="1">
      <c r="B94" s="36"/>
      <c r="C94" s="36"/>
      <c r="D94" s="36"/>
      <c r="E94" s="36"/>
      <c r="F94" s="36"/>
      <c r="G94" s="35"/>
      <c r="H94" s="35"/>
      <c r="I94" s="35"/>
      <c r="J94" s="35"/>
      <c r="K94" s="35"/>
      <c r="L94" s="35"/>
      <c r="M94" s="35"/>
      <c r="N94" s="35"/>
      <c r="O94" s="35"/>
    </row>
    <row r="95" spans="2:15" s="21" customFormat="1">
      <c r="B95" s="36"/>
      <c r="C95" s="36"/>
      <c r="D95" s="36"/>
      <c r="E95" s="36"/>
      <c r="F95" s="36"/>
      <c r="G95" s="35"/>
      <c r="H95" s="35"/>
      <c r="I95" s="35"/>
      <c r="J95" s="35"/>
      <c r="K95" s="35"/>
      <c r="L95" s="35"/>
      <c r="M95" s="35"/>
      <c r="N95" s="35"/>
      <c r="O95" s="35"/>
    </row>
    <row r="96" spans="2:15" s="21" customFormat="1">
      <c r="B96" s="36"/>
      <c r="C96" s="36"/>
      <c r="D96" s="36"/>
      <c r="E96" s="36"/>
      <c r="F96" s="36"/>
      <c r="G96" s="35"/>
      <c r="H96" s="35"/>
      <c r="I96" s="35"/>
      <c r="J96" s="35"/>
      <c r="K96" s="35"/>
      <c r="L96" s="35"/>
      <c r="M96" s="35"/>
      <c r="N96" s="35"/>
      <c r="O96" s="35"/>
    </row>
    <row r="97" spans="2:16" s="21" customFormat="1">
      <c r="B97" s="36"/>
      <c r="C97" s="36"/>
      <c r="D97" s="36"/>
      <c r="E97" s="36"/>
      <c r="F97" s="36"/>
      <c r="G97" s="35"/>
      <c r="H97" s="35"/>
      <c r="I97" s="35"/>
      <c r="J97" s="35"/>
      <c r="K97" s="35"/>
      <c r="L97" s="35"/>
      <c r="M97" s="35"/>
      <c r="N97" s="35"/>
      <c r="O97" s="35"/>
    </row>
    <row r="98" spans="2:16" s="21" customFormat="1">
      <c r="B98" s="36"/>
      <c r="C98" s="36"/>
      <c r="D98" s="36"/>
      <c r="E98" s="36"/>
      <c r="F98" s="36"/>
      <c r="G98" s="35"/>
      <c r="H98" s="35"/>
      <c r="I98" s="35"/>
      <c r="J98" s="35"/>
      <c r="K98" s="35"/>
      <c r="L98" s="35"/>
      <c r="M98" s="35"/>
      <c r="N98" s="35"/>
      <c r="O98" s="35"/>
    </row>
    <row r="99" spans="2:16" s="21" customFormat="1">
      <c r="B99" s="36"/>
      <c r="C99" s="36"/>
      <c r="D99" s="36"/>
      <c r="E99" s="36"/>
      <c r="F99" s="36"/>
      <c r="G99" s="35"/>
      <c r="H99" s="35"/>
      <c r="I99" s="35"/>
      <c r="J99" s="35"/>
      <c r="K99" s="35"/>
      <c r="L99" s="35"/>
      <c r="M99" s="35"/>
      <c r="N99" s="35"/>
      <c r="O99" s="35"/>
    </row>
    <row r="100" spans="2:16" s="21" customFormat="1">
      <c r="B100" s="36"/>
      <c r="C100" s="36"/>
      <c r="D100" s="36"/>
      <c r="E100" s="36"/>
      <c r="F100" s="36"/>
      <c r="G100" s="35"/>
      <c r="H100" s="35"/>
      <c r="I100" s="35"/>
      <c r="J100" s="35"/>
      <c r="K100" s="35"/>
      <c r="L100" s="35"/>
      <c r="M100" s="35"/>
      <c r="N100" s="35"/>
      <c r="O100" s="35"/>
      <c r="P100" s="37"/>
    </row>
    <row r="101" spans="2:16" s="21" customFormat="1">
      <c r="B101" s="36"/>
      <c r="C101" s="36"/>
      <c r="D101" s="36"/>
      <c r="E101" s="36"/>
      <c r="F101" s="36"/>
      <c r="G101" s="35"/>
      <c r="H101" s="35"/>
      <c r="I101" s="35"/>
      <c r="J101" s="35"/>
      <c r="K101" s="35"/>
      <c r="L101" s="35"/>
      <c r="M101" s="35"/>
      <c r="N101" s="35"/>
      <c r="O101" s="35"/>
      <c r="P101" s="37"/>
    </row>
    <row r="102" spans="2:16" s="21" customFormat="1">
      <c r="B102" s="36"/>
      <c r="C102" s="36"/>
      <c r="D102" s="36"/>
      <c r="E102" s="36"/>
      <c r="F102" s="36"/>
      <c r="G102" s="35"/>
      <c r="H102" s="35"/>
      <c r="I102" s="35"/>
      <c r="J102" s="35"/>
      <c r="K102" s="35"/>
      <c r="L102" s="35"/>
      <c r="M102" s="35"/>
      <c r="N102" s="35"/>
      <c r="O102" s="35"/>
      <c r="P102" s="37"/>
    </row>
    <row r="103" spans="2:16" s="21" customFormat="1">
      <c r="B103" s="36"/>
      <c r="C103" s="36"/>
      <c r="D103" s="36"/>
      <c r="E103" s="36"/>
      <c r="F103" s="36"/>
      <c r="G103" s="35"/>
      <c r="H103" s="35"/>
      <c r="I103" s="35"/>
      <c r="J103" s="35"/>
      <c r="K103" s="35"/>
      <c r="L103" s="35"/>
      <c r="M103" s="35"/>
      <c r="N103" s="35"/>
      <c r="O103" s="35"/>
      <c r="P103" s="37"/>
    </row>
    <row r="104" spans="2:16" s="21" customFormat="1">
      <c r="B104" s="38"/>
      <c r="C104" s="38"/>
      <c r="D104" s="36"/>
      <c r="E104" s="36"/>
      <c r="F104" s="36"/>
      <c r="G104" s="35"/>
      <c r="H104" s="35"/>
      <c r="I104" s="35"/>
      <c r="J104" s="35"/>
      <c r="K104" s="35"/>
      <c r="L104" s="35"/>
      <c r="M104" s="35"/>
      <c r="N104" s="35"/>
      <c r="O104" s="35"/>
      <c r="P104" s="37"/>
    </row>
    <row r="105" spans="2:16" s="21" customFormat="1">
      <c r="B105" s="38"/>
      <c r="C105" s="38"/>
      <c r="D105" s="36"/>
      <c r="E105" s="36"/>
      <c r="F105" s="36"/>
      <c r="G105" s="35"/>
      <c r="H105" s="35"/>
      <c r="I105" s="35"/>
      <c r="J105" s="35"/>
      <c r="K105" s="35"/>
      <c r="L105" s="35"/>
      <c r="M105" s="35"/>
      <c r="N105" s="35"/>
      <c r="O105" s="35"/>
      <c r="P105" s="37"/>
    </row>
    <row r="106" spans="2:16" s="21" customFormat="1">
      <c r="B106" s="38"/>
      <c r="C106" s="38"/>
      <c r="D106" s="36"/>
      <c r="E106" s="36"/>
      <c r="F106" s="36"/>
      <c r="G106" s="35"/>
      <c r="H106" s="35"/>
      <c r="I106" s="35"/>
      <c r="J106" s="35"/>
      <c r="K106" s="35"/>
      <c r="L106" s="35"/>
      <c r="M106" s="35"/>
      <c r="N106" s="35"/>
      <c r="O106" s="35"/>
      <c r="P106" s="37"/>
    </row>
    <row r="107" spans="2:16" s="21" customFormat="1">
      <c r="B107" s="36"/>
      <c r="C107" s="38"/>
      <c r="D107" s="36"/>
      <c r="E107" s="36"/>
      <c r="F107" s="36"/>
      <c r="G107" s="35"/>
      <c r="H107" s="35"/>
      <c r="I107" s="35"/>
      <c r="J107" s="35"/>
      <c r="K107" s="35"/>
      <c r="L107" s="35"/>
      <c r="M107" s="39"/>
      <c r="N107" s="35"/>
      <c r="O107" s="35"/>
      <c r="P107" s="37"/>
    </row>
    <row r="108" spans="2:16" s="21" customFormat="1">
      <c r="B108" s="36"/>
      <c r="C108" s="38"/>
      <c r="D108" s="36"/>
      <c r="E108" s="36"/>
      <c r="F108" s="36"/>
      <c r="G108" s="35"/>
      <c r="H108" s="35"/>
      <c r="I108" s="35"/>
      <c r="J108" s="35"/>
      <c r="K108" s="35"/>
      <c r="L108" s="35"/>
      <c r="M108" s="35"/>
      <c r="N108" s="35" t="s">
        <v>44</v>
      </c>
      <c r="O108" s="35"/>
      <c r="P108" s="37"/>
    </row>
    <row r="109" spans="2:16" s="21" customFormat="1">
      <c r="B109" s="36"/>
      <c r="C109" s="38"/>
      <c r="D109" s="36"/>
      <c r="E109" s="36"/>
      <c r="F109" s="36"/>
      <c r="G109" s="35"/>
      <c r="H109" s="35"/>
      <c r="I109" s="35"/>
      <c r="J109" s="35"/>
      <c r="K109" s="35"/>
      <c r="L109" s="35"/>
      <c r="M109" s="35"/>
      <c r="N109" s="35"/>
      <c r="O109" s="35"/>
      <c r="P109" s="37"/>
    </row>
    <row r="110" spans="2:16" s="71" customFormat="1">
      <c r="B110" s="70"/>
      <c r="C110" s="73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2:16" s="71" customFormat="1"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2:16" s="71" customFormat="1"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</row>
    <row r="113" spans="2:15" s="71" customFormat="1"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</row>
    <row r="114" spans="2:15" s="71" customFormat="1" ht="12.75" customHeight="1"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</row>
    <row r="115" spans="2:15" s="71" customFormat="1"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</row>
    <row r="116" spans="2:15" s="71" customFormat="1"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2:15" s="71" customFormat="1"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2:15" s="71" customFormat="1"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2:15" s="71" customFormat="1">
      <c r="B119" s="74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2:15" s="71" customFormat="1">
      <c r="B120" s="74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</row>
    <row r="121" spans="2:15" s="71" customFormat="1">
      <c r="B121" s="74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</row>
    <row r="122" spans="2:15" s="71" customFormat="1">
      <c r="B122" s="74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</row>
    <row r="123" spans="2:15" s="71" customFormat="1">
      <c r="B123" s="74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</row>
    <row r="124" spans="2:15" s="71" customFormat="1">
      <c r="B124" s="74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</row>
    <row r="125" spans="2:15" s="71" customFormat="1">
      <c r="B125" s="74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</row>
    <row r="126" spans="2:15" s="71" customFormat="1">
      <c r="B126" s="75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2:15" s="71" customFormat="1">
      <c r="B127" s="75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2:15" s="71" customFormat="1"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2:15" s="71" customFormat="1">
      <c r="B129" s="66" t="s">
        <v>188</v>
      </c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2:15" s="71" customFormat="1">
      <c r="B130" s="66" t="s">
        <v>189</v>
      </c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</row>
    <row r="131" spans="2:15" s="71" customFormat="1">
      <c r="B131" s="66" t="s">
        <v>190</v>
      </c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2:15" s="71" customFormat="1">
      <c r="B132" s="66" t="s">
        <v>191</v>
      </c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2:15" s="71" customFormat="1">
      <c r="B133" s="66" t="s">
        <v>192</v>
      </c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2:15" s="71" customFormat="1">
      <c r="B134" s="66" t="s">
        <v>193</v>
      </c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2:15" s="71" customFormat="1">
      <c r="B135" s="66" t="s">
        <v>194</v>
      </c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2:15" s="71" customFormat="1">
      <c r="B136" s="76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2:15" s="71" customFormat="1">
      <c r="B137" s="74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2:15" s="71" customFormat="1">
      <c r="B138" s="74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2:15" s="71" customFormat="1" hidden="1">
      <c r="B139" s="70" t="s">
        <v>25</v>
      </c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2:15" s="71" customFormat="1" hidden="1">
      <c r="B140" s="73" t="s">
        <v>33</v>
      </c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2:15" s="71" customFormat="1" hidden="1">
      <c r="B141" s="73" t="s">
        <v>61</v>
      </c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</row>
    <row r="142" spans="2:15" s="71" customFormat="1" hidden="1">
      <c r="B142" s="73" t="s">
        <v>26</v>
      </c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2:15" s="71" customFormat="1" hidden="1">
      <c r="B143" s="73" t="s">
        <v>67</v>
      </c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2:15" s="71" customFormat="1" hidden="1">
      <c r="B144" s="73" t="s">
        <v>86</v>
      </c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2:15" s="71" customFormat="1" hidden="1">
      <c r="B145" s="73" t="s">
        <v>69</v>
      </c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</row>
    <row r="146" spans="2:15" s="71" customFormat="1" hidden="1">
      <c r="B146" s="73" t="s">
        <v>31</v>
      </c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2:15" s="71" customFormat="1" hidden="1">
      <c r="B147" s="73" t="s">
        <v>58</v>
      </c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</row>
    <row r="148" spans="2:15" s="71" customFormat="1" hidden="1">
      <c r="B148" s="73" t="s">
        <v>62</v>
      </c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</row>
    <row r="149" spans="2:15" s="71" customFormat="1" hidden="1">
      <c r="B149" s="77" t="s">
        <v>83</v>
      </c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</row>
    <row r="150" spans="2:15" s="71" customFormat="1" hidden="1">
      <c r="B150" s="73" t="s">
        <v>60</v>
      </c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</row>
    <row r="151" spans="2:15" s="71" customFormat="1" hidden="1">
      <c r="B151" s="73" t="s">
        <v>65</v>
      </c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</row>
    <row r="152" spans="2:15" s="71" customFormat="1" hidden="1">
      <c r="B152" s="73" t="s">
        <v>68</v>
      </c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</row>
    <row r="153" spans="2:15" s="71" customFormat="1" hidden="1">
      <c r="B153" s="73" t="s">
        <v>66</v>
      </c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</row>
    <row r="154" spans="2:15" s="71" customFormat="1" hidden="1">
      <c r="B154" s="73" t="s">
        <v>63</v>
      </c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</row>
    <row r="155" spans="2:15" s="71" customFormat="1" hidden="1">
      <c r="B155" s="73" t="s">
        <v>56</v>
      </c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</row>
    <row r="156" spans="2:15" s="71" customFormat="1" hidden="1">
      <c r="B156" s="73" t="s">
        <v>64</v>
      </c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</row>
    <row r="157" spans="2:15" s="71" customFormat="1" hidden="1">
      <c r="B157" s="73" t="s">
        <v>57</v>
      </c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</row>
    <row r="158" spans="2:15" s="71" customFormat="1" hidden="1">
      <c r="B158" s="73" t="s">
        <v>59</v>
      </c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</row>
    <row r="159" spans="2:15" s="71" customFormat="1" hidden="1">
      <c r="B159" s="73" t="s">
        <v>29</v>
      </c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</row>
    <row r="160" spans="2:15" s="71" customFormat="1" hidden="1">
      <c r="B160" s="73" t="s">
        <v>32</v>
      </c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</row>
    <row r="161" spans="2:15" s="71" customFormat="1" hidden="1">
      <c r="B161" s="73" t="s">
        <v>28</v>
      </c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</row>
    <row r="162" spans="2:15" s="71" customFormat="1" hidden="1">
      <c r="B162" s="73" t="s">
        <v>30</v>
      </c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2:15" s="71" customFormat="1" hidden="1">
      <c r="B163" s="73" t="s">
        <v>54</v>
      </c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</row>
    <row r="164" spans="2:15" s="71" customFormat="1" hidden="1">
      <c r="B164" s="73" t="s">
        <v>53</v>
      </c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2:15" s="71" customFormat="1" hidden="1">
      <c r="B165" s="73" t="s">
        <v>27</v>
      </c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</row>
    <row r="166" spans="2:15" s="71" customFormat="1" hidden="1">
      <c r="B166" s="73" t="s">
        <v>52</v>
      </c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</row>
    <row r="167" spans="2:15" s="71" customFormat="1"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</row>
    <row r="168" spans="2:15" s="71" customFormat="1"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</row>
    <row r="169" spans="2:15" s="71" customFormat="1"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</row>
    <row r="170" spans="2:15" s="71" customFormat="1" hidden="1">
      <c r="B170" s="70" t="s">
        <v>84</v>
      </c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</row>
    <row r="171" spans="2:15" s="71" customFormat="1" hidden="1">
      <c r="B171" s="73" t="s">
        <v>43</v>
      </c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</row>
    <row r="172" spans="2:15" s="71" customFormat="1" hidden="1">
      <c r="B172" s="73" t="s">
        <v>48</v>
      </c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</row>
    <row r="173" spans="2:15" s="71" customFormat="1"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</row>
    <row r="174" spans="2:15" s="71" customFormat="1">
      <c r="B174" s="74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</row>
    <row r="175" spans="2:15" s="71" customFormat="1">
      <c r="B175" s="74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</row>
    <row r="176" spans="2:15" s="71" customFormat="1">
      <c r="B176" s="74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</row>
    <row r="177" spans="2:15" s="71" customFormat="1">
      <c r="B177" s="74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</row>
    <row r="178" spans="2:15" s="71" customFormat="1">
      <c r="B178" s="74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</row>
    <row r="179" spans="2:15" s="71" customFormat="1" hidden="1">
      <c r="B179" s="74" t="s">
        <v>88</v>
      </c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</row>
    <row r="180" spans="2:15" s="71" customFormat="1" hidden="1">
      <c r="B180" s="75" t="s">
        <v>87</v>
      </c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</row>
    <row r="181" spans="2:15" s="71" customFormat="1" ht="38.25" hidden="1">
      <c r="B181" s="76" t="s">
        <v>45</v>
      </c>
    </row>
    <row r="182" spans="2:15" s="21" customFormat="1" ht="38.25" hidden="1">
      <c r="B182" s="6" t="s">
        <v>78</v>
      </c>
    </row>
    <row r="183" spans="2:15" s="21" customFormat="1" ht="38.25" hidden="1">
      <c r="B183" s="6" t="s">
        <v>79</v>
      </c>
    </row>
    <row r="184" spans="2:15" s="21" customFormat="1" ht="63.75" hidden="1">
      <c r="B184" s="6" t="s">
        <v>80</v>
      </c>
    </row>
    <row r="185" spans="2:15" s="21" customFormat="1" ht="51" hidden="1">
      <c r="B185" s="6" t="s">
        <v>81</v>
      </c>
    </row>
    <row r="186" spans="2:15" s="21" customFormat="1" ht="38.25" hidden="1">
      <c r="B186" s="6" t="s">
        <v>82</v>
      </c>
    </row>
    <row r="187" spans="2:15" s="21" customFormat="1" ht="25.5" hidden="1">
      <c r="B187" s="6" t="s">
        <v>70</v>
      </c>
    </row>
    <row r="188" spans="2:15" s="21" customFormat="1" hidden="1">
      <c r="B188" s="6" t="s">
        <v>55</v>
      </c>
    </row>
    <row r="189" spans="2:15"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</row>
  </sheetData>
  <sheetProtection formatColumns="0" formatRows="0"/>
  <mergeCells count="85">
    <mergeCell ref="J47:L47"/>
    <mergeCell ref="J49:L49"/>
    <mergeCell ref="M46:O46"/>
    <mergeCell ref="M47:O47"/>
    <mergeCell ref="M49:O49"/>
    <mergeCell ref="D47:F47"/>
    <mergeCell ref="D49:F49"/>
    <mergeCell ref="G46:I46"/>
    <mergeCell ref="G47:I47"/>
    <mergeCell ref="G49:I49"/>
    <mergeCell ref="D45:F45"/>
    <mergeCell ref="G45:I45"/>
    <mergeCell ref="J45:L45"/>
    <mergeCell ref="M45:O45"/>
    <mergeCell ref="D46:F46"/>
    <mergeCell ref="J46:L46"/>
    <mergeCell ref="C78:P78"/>
    <mergeCell ref="B43:P43"/>
    <mergeCell ref="B45:B49"/>
    <mergeCell ref="B51:P51"/>
    <mergeCell ref="B52:P67"/>
    <mergeCell ref="A68:P68"/>
    <mergeCell ref="B69:B76"/>
    <mergeCell ref="C69:P69"/>
    <mergeCell ref="C70:P70"/>
    <mergeCell ref="C71:P71"/>
    <mergeCell ref="C72:P72"/>
    <mergeCell ref="C73:P73"/>
    <mergeCell ref="C74:P74"/>
    <mergeCell ref="C75:P75"/>
    <mergeCell ref="C76:P76"/>
    <mergeCell ref="C77:P77"/>
    <mergeCell ref="C40:G40"/>
    <mergeCell ref="H40:L40"/>
    <mergeCell ref="M40:P40"/>
    <mergeCell ref="C41:G41"/>
    <mergeCell ref="H41:L41"/>
    <mergeCell ref="M41:P41"/>
    <mergeCell ref="B35:P35"/>
    <mergeCell ref="C36:P36"/>
    <mergeCell ref="B38:P38"/>
    <mergeCell ref="C39:G39"/>
    <mergeCell ref="H39:L39"/>
    <mergeCell ref="M39:P39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B29:P29"/>
    <mergeCell ref="C30:P30"/>
    <mergeCell ref="B31:P31"/>
    <mergeCell ref="C32:P32"/>
    <mergeCell ref="B33:P33"/>
    <mergeCell ref="B23:P23"/>
    <mergeCell ref="C12:P12"/>
    <mergeCell ref="B13:P13"/>
    <mergeCell ref="C14:P14"/>
    <mergeCell ref="B15:P15"/>
    <mergeCell ref="C16:P16"/>
    <mergeCell ref="B17:P17"/>
    <mergeCell ref="C18:P18"/>
    <mergeCell ref="B19:P19"/>
    <mergeCell ref="B20:P20"/>
    <mergeCell ref="B21:P21"/>
    <mergeCell ref="C22:P22"/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7:P8"/>
    <mergeCell ref="B9:P9"/>
    <mergeCell ref="C10:I10"/>
    <mergeCell ref="J10:M10"/>
    <mergeCell ref="N10:P10"/>
  </mergeCells>
  <conditionalFormatting sqref="D47 M47 P47">
    <cfRule type="cellIs" dxfId="23" priority="69" stopIfTrue="1" operator="greaterThanOrEqual">
      <formula>0.97</formula>
    </cfRule>
    <cfRule type="cellIs" dxfId="22" priority="70" stopIfTrue="1" operator="between">
      <formula>0.9</formula>
      <formula>0.969</formula>
    </cfRule>
    <cfRule type="cellIs" dxfId="21" priority="71" stopIfTrue="1" operator="lessThan">
      <formula>0.9</formula>
    </cfRule>
    <cfRule type="cellIs" dxfId="20" priority="72" stopIfTrue="1" operator="equal">
      <formula>0</formula>
    </cfRule>
  </conditionalFormatting>
  <conditionalFormatting sqref="D49 M49 P49">
    <cfRule type="cellIs" dxfId="19" priority="129" stopIfTrue="1" operator="equal">
      <formula>0</formula>
    </cfRule>
    <cfRule type="cellIs" dxfId="18" priority="130" stopIfTrue="1" operator="lessThan">
      <formula>0.9</formula>
    </cfRule>
    <cfRule type="cellIs" dxfId="17" priority="131" stopIfTrue="1" operator="greaterThanOrEqual">
      <formula>1</formula>
    </cfRule>
    <cfRule type="cellIs" dxfId="16" priority="132" stopIfTrue="1" operator="between">
      <formula>0.9</formula>
      <formula>0.967</formula>
    </cfRule>
  </conditionalFormatting>
  <conditionalFormatting sqref="G47">
    <cfRule type="cellIs" dxfId="15" priority="65" stopIfTrue="1" operator="greaterThanOrEqual">
      <formula>0.97</formula>
    </cfRule>
    <cfRule type="cellIs" dxfId="14" priority="66" stopIfTrue="1" operator="between">
      <formula>0.9</formula>
      <formula>0.969</formula>
    </cfRule>
    <cfRule type="cellIs" dxfId="13" priority="67" stopIfTrue="1" operator="lessThan">
      <formula>0.9</formula>
    </cfRule>
    <cfRule type="cellIs" dxfId="12" priority="68" stopIfTrue="1" operator="equal">
      <formula>0</formula>
    </cfRule>
  </conditionalFormatting>
  <conditionalFormatting sqref="G49">
    <cfRule type="cellIs" dxfId="11" priority="1" stopIfTrue="1" operator="equal">
      <formula>0</formula>
    </cfRule>
    <cfRule type="cellIs" dxfId="10" priority="2" stopIfTrue="1" operator="lessThan">
      <formula>0.9</formula>
    </cfRule>
    <cfRule type="cellIs" dxfId="9" priority="3" stopIfTrue="1" operator="greaterThanOrEqual">
      <formula>1</formula>
    </cfRule>
    <cfRule type="cellIs" dxfId="8" priority="4" stopIfTrue="1" operator="between">
      <formula>0.9</formula>
      <formula>0.967</formula>
    </cfRule>
  </conditionalFormatting>
  <conditionalFormatting sqref="J47">
    <cfRule type="cellIs" dxfId="7" priority="61" stopIfTrue="1" operator="greaterThanOrEqual">
      <formula>0.97</formula>
    </cfRule>
    <cfRule type="cellIs" dxfId="6" priority="62" stopIfTrue="1" operator="between">
      <formula>0.9</formula>
      <formula>0.969</formula>
    </cfRule>
    <cfRule type="cellIs" dxfId="5" priority="63" stopIfTrue="1" operator="lessThan">
      <formula>0.9</formula>
    </cfRule>
    <cfRule type="cellIs" dxfId="4" priority="64" stopIfTrue="1" operator="equal">
      <formula>0</formula>
    </cfRule>
  </conditionalFormatting>
  <conditionalFormatting sqref="J49">
    <cfRule type="cellIs" dxfId="3" priority="13" stopIfTrue="1" operator="equal">
      <formula>0</formula>
    </cfRule>
    <cfRule type="cellIs" dxfId="2" priority="14" stopIfTrue="1" operator="lessThan">
      <formula>0.9</formula>
    </cfRule>
    <cfRule type="cellIs" dxfId="1" priority="15" stopIfTrue="1" operator="greaterThanOrEqual">
      <formula>1</formula>
    </cfRule>
    <cfRule type="cellIs" dxfId="0" priority="16" stopIfTrue="1" operator="between">
      <formula>0.9</formula>
      <formula>0.967</formula>
    </cfRule>
  </conditionalFormatting>
  <dataValidations count="6">
    <dataValidation type="list" allowBlank="1" showInputMessage="1" showErrorMessage="1" sqref="C78:P78" xr:uid="{00000000-0002-0000-0400-000000000000}">
      <formula1>$B$171:$B$172</formula1>
    </dataValidation>
    <dataValidation type="list" allowBlank="1" showInputMessage="1" showErrorMessage="1" sqref="C10:I10" xr:uid="{00000000-0002-0000-0400-000001000000}">
      <formula1>"2022,2023,2024,2025,2026,2027"</formula1>
    </dataValidation>
    <dataValidation type="list" allowBlank="1" showInputMessage="1" showErrorMessage="1" sqref="N10:P10" xr:uid="{00000000-0002-0000-0400-000002000000}">
      <formula1>"Economicos,Eficiencia,Eficacia, Efectividad,Calidad"</formula1>
    </dataValidation>
    <dataValidation type="list" allowBlank="1" showInputMessage="1" showErrorMessage="1" sqref="C18:P18" xr:uid="{00000000-0002-0000-0400-000003000000}">
      <formula1>$B$129:$B$133</formula1>
    </dataValidation>
    <dataValidation type="list" allowBlank="1" showInputMessage="1" showErrorMessage="1" sqref="C12:P12" xr:uid="{00000000-0002-0000-0400-000004000000}">
      <formula1>$B$141:$B$167</formula1>
    </dataValidation>
    <dataValidation type="list" allowBlank="1" showInputMessage="1" showErrorMessage="1" sqref="C32:P32 C34:P34 C36:P36" xr:uid="{00000000-0002-0000-0400-000005000000}">
      <formula1>#REF!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27"/>
  <sheetViews>
    <sheetView showGridLines="0" tabSelected="1" topLeftCell="A10" zoomScale="80" zoomScaleNormal="80" workbookViewId="0">
      <selection activeCell="R9" sqref="R9"/>
    </sheetView>
  </sheetViews>
  <sheetFormatPr baseColWidth="10" defaultColWidth="11.42578125" defaultRowHeight="30" customHeight="1"/>
  <cols>
    <col min="1" max="1" width="2" style="3" customWidth="1"/>
    <col min="2" max="2" width="43" style="2" customWidth="1"/>
    <col min="3" max="3" width="28.5703125" style="2" customWidth="1"/>
    <col min="4" max="16" width="17.5703125" style="2" customWidth="1"/>
    <col min="17" max="17" width="16.42578125" style="2" customWidth="1"/>
    <col min="18" max="18" width="16.5703125" style="2" customWidth="1"/>
    <col min="19" max="22" width="15.5703125" style="2" customWidth="1"/>
    <col min="23" max="16384" width="11.42578125" style="2"/>
  </cols>
  <sheetData>
    <row r="1" spans="2:30" ht="30" customHeight="1">
      <c r="B1" s="346"/>
      <c r="C1" s="347" t="s">
        <v>34</v>
      </c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9"/>
      <c r="O1" s="350" t="s">
        <v>35</v>
      </c>
      <c r="P1" s="350"/>
    </row>
    <row r="2" spans="2:30" ht="30" customHeight="1">
      <c r="B2" s="346"/>
      <c r="C2" s="347" t="s">
        <v>49</v>
      </c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9"/>
      <c r="O2" s="350" t="s">
        <v>85</v>
      </c>
      <c r="P2" s="350"/>
    </row>
    <row r="3" spans="2:30" ht="30" customHeight="1">
      <c r="B3" s="346"/>
      <c r="C3" s="347" t="s">
        <v>50</v>
      </c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9"/>
      <c r="O3" s="350" t="s">
        <v>176</v>
      </c>
      <c r="P3" s="350"/>
    </row>
    <row r="4" spans="2:30" ht="30" customHeight="1">
      <c r="B4" s="346"/>
      <c r="C4" s="347" t="s">
        <v>51</v>
      </c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9"/>
      <c r="O4" s="350" t="s">
        <v>39</v>
      </c>
      <c r="P4" s="350"/>
    </row>
    <row r="5" spans="2:30" ht="18.75" customHeight="1">
      <c r="B5" s="10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/>
      <c r="P5" s="48"/>
    </row>
    <row r="6" spans="2:30" s="3" customFormat="1" ht="15.75">
      <c r="B6" s="46" t="s">
        <v>0</v>
      </c>
      <c r="C6" s="352" t="str">
        <f>'2 Mantener Tiempos demandas'!$C$12:$P$12</f>
        <v>PROCESOS SOCIETARIOS</v>
      </c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52"/>
    </row>
    <row r="7" spans="2:30" ht="15.75" customHeight="1" thickBot="1">
      <c r="B7" s="10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2:30" ht="30" customHeight="1" thickBot="1">
      <c r="B8" s="478">
        <v>2025</v>
      </c>
      <c r="C8" s="479"/>
      <c r="D8" s="479"/>
      <c r="E8" s="479"/>
      <c r="F8" s="479"/>
      <c r="G8" s="479"/>
      <c r="H8" s="479"/>
      <c r="I8" s="479"/>
      <c r="J8" s="479"/>
      <c r="K8" s="479"/>
      <c r="L8" s="479"/>
      <c r="M8" s="479"/>
      <c r="N8" s="479"/>
      <c r="O8" s="479"/>
      <c r="P8" s="480"/>
    </row>
    <row r="9" spans="2:30" ht="30" customHeight="1">
      <c r="B9" s="494" t="s">
        <v>105</v>
      </c>
      <c r="C9" s="477" t="s">
        <v>147</v>
      </c>
      <c r="D9" s="477" t="s">
        <v>148</v>
      </c>
      <c r="E9" s="477" t="s">
        <v>107</v>
      </c>
      <c r="F9" s="477"/>
      <c r="G9" s="477" t="s">
        <v>108</v>
      </c>
      <c r="H9" s="477"/>
      <c r="I9" s="477" t="s">
        <v>109</v>
      </c>
      <c r="J9" s="477"/>
      <c r="K9" s="477" t="s">
        <v>110</v>
      </c>
      <c r="L9" s="477"/>
      <c r="M9" s="122"/>
      <c r="N9" s="122"/>
      <c r="O9" s="477" t="s">
        <v>111</v>
      </c>
      <c r="P9" s="481"/>
    </row>
    <row r="10" spans="2:30" ht="41.25" customHeight="1">
      <c r="B10" s="495"/>
      <c r="C10" s="482"/>
      <c r="D10" s="482"/>
      <c r="E10" s="123" t="s">
        <v>149</v>
      </c>
      <c r="F10" s="482" t="s">
        <v>150</v>
      </c>
      <c r="G10" s="123" t="s">
        <v>151</v>
      </c>
      <c r="H10" s="123" t="s">
        <v>152</v>
      </c>
      <c r="I10" s="123" t="s">
        <v>153</v>
      </c>
      <c r="J10" s="123" t="s">
        <v>154</v>
      </c>
      <c r="K10" s="123" t="s">
        <v>155</v>
      </c>
      <c r="L10" s="123" t="s">
        <v>156</v>
      </c>
      <c r="M10" s="123"/>
      <c r="N10" s="482" t="s">
        <v>157</v>
      </c>
      <c r="O10" s="482"/>
      <c r="P10" s="483"/>
    </row>
    <row r="11" spans="2:30" ht="81" customHeight="1" thickBot="1">
      <c r="B11" s="496"/>
      <c r="C11" s="484"/>
      <c r="D11" s="484"/>
      <c r="E11" s="124" t="s">
        <v>158</v>
      </c>
      <c r="F11" s="484"/>
      <c r="G11" s="124" t="s">
        <v>158</v>
      </c>
      <c r="H11" s="124"/>
      <c r="I11" s="124" t="s">
        <v>158</v>
      </c>
      <c r="J11" s="124"/>
      <c r="K11" s="124" t="s">
        <v>158</v>
      </c>
      <c r="L11" s="124"/>
      <c r="M11" s="124"/>
      <c r="N11" s="484"/>
      <c r="O11" s="484"/>
      <c r="P11" s="485"/>
    </row>
    <row r="12" spans="2:30" ht="100.5" customHeight="1">
      <c r="B12" s="497" t="s">
        <v>99</v>
      </c>
      <c r="C12" s="100" t="str">
        <f>'3 % procesos admitidos térm leg'!B40</f>
        <v>Numerador: Número de procesos admitidos en el trimestre bajo medición dentro de los 30 días hábiles siguientes a la presentación de la demanda</v>
      </c>
      <c r="D12" s="499">
        <f>'3 % procesos admitidos térm leg'!C26</f>
        <v>0.97</v>
      </c>
      <c r="E12" s="50">
        <v>31</v>
      </c>
      <c r="F12" s="486">
        <f>IF(E12=0," ",(E12/E13))</f>
        <v>1</v>
      </c>
      <c r="G12" s="50">
        <v>42</v>
      </c>
      <c r="H12" s="486">
        <f>IF(G12=0," ",(G12/G13))</f>
        <v>1</v>
      </c>
      <c r="I12" s="50">
        <v>32</v>
      </c>
      <c r="J12" s="486">
        <f>IF(I12=0," ",(I12/I13))</f>
        <v>1</v>
      </c>
      <c r="K12" s="50">
        <v>43</v>
      </c>
      <c r="L12" s="486">
        <f>IF(K12=0," ",(K12/K13))</f>
        <v>1.7916666666666667</v>
      </c>
      <c r="M12" s="102">
        <f>E12+G12+I12+K12</f>
        <v>148</v>
      </c>
      <c r="N12" s="488">
        <f>IF(M12=0," ",(M12/M13))</f>
        <v>1.1472868217054264</v>
      </c>
      <c r="O12" s="490" t="s">
        <v>261</v>
      </c>
      <c r="P12" s="491"/>
    </row>
    <row r="13" spans="2:30" ht="291.75" customHeight="1" thickBot="1">
      <c r="B13" s="498"/>
      <c r="C13" s="101" t="str">
        <f>'3 % procesos admitidos térm leg'!B41</f>
        <v>Denominador:  Número total de procesos admitidos durante el trimestre</v>
      </c>
      <c r="D13" s="500"/>
      <c r="E13" s="49">
        <v>31</v>
      </c>
      <c r="F13" s="487"/>
      <c r="G13" s="49">
        <v>42</v>
      </c>
      <c r="H13" s="487"/>
      <c r="I13" s="49">
        <v>32</v>
      </c>
      <c r="J13" s="487"/>
      <c r="K13" s="49">
        <v>24</v>
      </c>
      <c r="L13" s="487"/>
      <c r="M13" s="103">
        <f>E13+G13+I13+K13</f>
        <v>129</v>
      </c>
      <c r="N13" s="489"/>
      <c r="O13" s="492"/>
      <c r="P13" s="493"/>
      <c r="Q13" s="18"/>
    </row>
    <row r="14" spans="2:30" ht="30" customHeight="1" thickBot="1">
      <c r="B14" s="11"/>
      <c r="C14" s="11"/>
      <c r="D14" s="12"/>
      <c r="E14" s="17"/>
      <c r="F14" s="17"/>
      <c r="G14" s="17"/>
      <c r="H14" s="17"/>
      <c r="I14" s="17"/>
      <c r="J14" s="17"/>
      <c r="K14" s="17"/>
      <c r="L14" s="17"/>
      <c r="M14" s="17"/>
      <c r="N14" s="12"/>
      <c r="O14" s="12"/>
      <c r="P14" s="13"/>
    </row>
    <row r="15" spans="2:30" s="11" customFormat="1" ht="30" customHeight="1">
      <c r="C15" s="105" t="s">
        <v>134</v>
      </c>
      <c r="D15" s="106" t="s">
        <v>114</v>
      </c>
      <c r="E15" s="106" t="s">
        <v>115</v>
      </c>
      <c r="F15" s="107" t="s">
        <v>116</v>
      </c>
      <c r="G15" s="105" t="s">
        <v>117</v>
      </c>
      <c r="H15" s="106" t="s">
        <v>118</v>
      </c>
      <c r="I15" s="106" t="s">
        <v>135</v>
      </c>
      <c r="J15" s="107" t="s">
        <v>120</v>
      </c>
      <c r="K15" s="105" t="s">
        <v>159</v>
      </c>
      <c r="L15" s="106" t="s">
        <v>122</v>
      </c>
      <c r="M15" s="106" t="s">
        <v>160</v>
      </c>
      <c r="N15" s="108" t="s">
        <v>161</v>
      </c>
      <c r="O15" s="105" t="s">
        <v>181</v>
      </c>
      <c r="P15" s="106" t="s">
        <v>166</v>
      </c>
      <c r="Q15" s="106" t="s">
        <v>186</v>
      </c>
      <c r="R15" s="108" t="s">
        <v>182</v>
      </c>
      <c r="S15" s="109" t="s">
        <v>183</v>
      </c>
      <c r="T15" s="110" t="s">
        <v>169</v>
      </c>
      <c r="U15" s="110" t="s">
        <v>184</v>
      </c>
      <c r="V15" s="111" t="s">
        <v>185</v>
      </c>
      <c r="W15" s="112" t="s">
        <v>211</v>
      </c>
      <c r="X15" s="113" t="s">
        <v>220</v>
      </c>
      <c r="Y15" s="112" t="s">
        <v>221</v>
      </c>
      <c r="Z15" s="112" t="s">
        <v>222</v>
      </c>
      <c r="AA15" s="114" t="s">
        <v>223</v>
      </c>
      <c r="AB15" s="114" t="s">
        <v>224</v>
      </c>
      <c r="AC15" s="114" t="s">
        <v>225</v>
      </c>
      <c r="AD15" s="114" t="s">
        <v>226</v>
      </c>
    </row>
    <row r="16" spans="2:30" s="11" customFormat="1" ht="45.75" customHeight="1" thickBot="1">
      <c r="B16" s="104" t="s">
        <v>187</v>
      </c>
      <c r="C16" s="115">
        <v>0.97435897435897434</v>
      </c>
      <c r="D16" s="116">
        <v>1</v>
      </c>
      <c r="E16" s="117">
        <v>0.98305084745762705</v>
      </c>
      <c r="F16" s="118">
        <v>1</v>
      </c>
      <c r="G16" s="119">
        <v>1</v>
      </c>
      <c r="H16" s="116">
        <v>1</v>
      </c>
      <c r="I16" s="116">
        <v>1</v>
      </c>
      <c r="J16" s="120">
        <v>0.98550724637681164</v>
      </c>
      <c r="K16" s="115">
        <v>0.98360655737704916</v>
      </c>
      <c r="L16" s="117">
        <v>0.97916666666666663</v>
      </c>
      <c r="M16" s="117">
        <v>0.963963963963964</v>
      </c>
      <c r="N16" s="121">
        <v>0.97199999999999998</v>
      </c>
      <c r="O16" s="115">
        <v>0.98799999999999999</v>
      </c>
      <c r="P16" s="117">
        <v>0.96699999999999997</v>
      </c>
      <c r="Q16" s="117">
        <v>0.97099999999999997</v>
      </c>
      <c r="R16" s="121">
        <v>0.97199999999999998</v>
      </c>
      <c r="S16" s="115">
        <v>1</v>
      </c>
      <c r="T16" s="117">
        <v>1</v>
      </c>
      <c r="U16" s="117">
        <v>0.97916666666666663</v>
      </c>
      <c r="V16" s="120">
        <v>0.97435897435897434</v>
      </c>
      <c r="W16" s="114"/>
      <c r="X16" s="114"/>
      <c r="Y16" s="114"/>
      <c r="Z16" s="114"/>
      <c r="AA16" s="183">
        <v>0.97</v>
      </c>
      <c r="AB16" s="183">
        <v>1</v>
      </c>
      <c r="AC16" s="183">
        <v>1</v>
      </c>
      <c r="AD16" s="183">
        <v>1</v>
      </c>
    </row>
    <row r="17" spans="2:16" ht="30" customHeight="1">
      <c r="B17" s="11"/>
      <c r="C17" s="11"/>
      <c r="D17" s="12"/>
      <c r="E17" s="17"/>
      <c r="F17" s="17"/>
      <c r="G17" s="17"/>
      <c r="H17" s="17"/>
      <c r="I17" s="17"/>
      <c r="J17" s="17"/>
      <c r="K17" s="17"/>
      <c r="L17" s="17"/>
      <c r="M17" s="17"/>
      <c r="N17" s="12"/>
      <c r="O17" s="12"/>
      <c r="P17" s="13"/>
    </row>
    <row r="18" spans="2:16" ht="30" customHeight="1">
      <c r="B18" s="11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</row>
    <row r="19" spans="2:16" ht="30" customHeight="1">
      <c r="B19" s="11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3"/>
    </row>
    <row r="20" spans="2:16" ht="30" customHeight="1">
      <c r="B20" s="11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</row>
    <row r="21" spans="2:16" ht="30" customHeight="1">
      <c r="B21" s="11"/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</row>
    <row r="22" spans="2:16" ht="30" customHeight="1"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</row>
    <row r="23" spans="2:16" ht="30" customHeight="1">
      <c r="B23" s="11"/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3"/>
    </row>
    <row r="24" spans="2:16" ht="30" customHeight="1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</row>
    <row r="25" spans="2:16" ht="30" customHeight="1">
      <c r="B25" s="11"/>
      <c r="C25" s="11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</row>
    <row r="26" spans="2:16" ht="30" customHeight="1">
      <c r="B26" s="11"/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</row>
    <row r="27" spans="2:16" ht="30" customHeight="1">
      <c r="B27" s="11"/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3"/>
    </row>
  </sheetData>
  <sheetProtection formatColumns="0" formatRows="0"/>
  <mergeCells count="29">
    <mergeCell ref="O12:P13"/>
    <mergeCell ref="B9:B11"/>
    <mergeCell ref="C9:C11"/>
    <mergeCell ref="D9:D11"/>
    <mergeCell ref="B1:B4"/>
    <mergeCell ref="C1:N1"/>
    <mergeCell ref="O1:P1"/>
    <mergeCell ref="C2:N2"/>
    <mergeCell ref="O2:P2"/>
    <mergeCell ref="C3:N3"/>
    <mergeCell ref="O3:P3"/>
    <mergeCell ref="C4:N4"/>
    <mergeCell ref="O4:P4"/>
    <mergeCell ref="C6:P6"/>
    <mergeCell ref="B12:B13"/>
    <mergeCell ref="D12:D13"/>
    <mergeCell ref="F12:F13"/>
    <mergeCell ref="H12:H13"/>
    <mergeCell ref="J12:J13"/>
    <mergeCell ref="F10:F11"/>
    <mergeCell ref="N10:N11"/>
    <mergeCell ref="L12:L13"/>
    <mergeCell ref="N12:N13"/>
    <mergeCell ref="E9:F9"/>
    <mergeCell ref="G9:H9"/>
    <mergeCell ref="I9:J9"/>
    <mergeCell ref="K9:L9"/>
    <mergeCell ref="B8:P8"/>
    <mergeCell ref="O9:P11"/>
  </mergeCells>
  <phoneticPr fontId="46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6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2AD7F58E-E5D6-4D1B-8647-17A397B6F3F5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5955FB10-248C-4117-95AF-0333D1A44D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9D415A-3918-4AD2-9D09-3D3A1E41566F}">
  <ds:schemaRefs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sharepoint/v4"/>
    <ds:schemaRef ds:uri="ff8e3638-9d45-4162-afb4-6d390653d547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78D5A314-06C7-4863-984B-5126C290E42A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D5211CF4-63F9-46D7-9D25-53E5DFB4996F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801C7928-0807-48C5-8E99-4649322D3F58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 Mantener tiempos sentencias</vt:lpstr>
      <vt:lpstr>1.1 Registro tiempos sentencias</vt:lpstr>
      <vt:lpstr>2 Mantener Tiempos demandas</vt:lpstr>
      <vt:lpstr>2.1 regist mantotiempo demandas</vt:lpstr>
      <vt:lpstr>3 % procesos admitidos térm leg</vt:lpstr>
      <vt:lpstr>3.1 registro % proc admit térm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Hoja de Vida de Indicadores de Gestión</dc:title>
  <dc:creator>hoslanders</dc:creator>
  <cp:lastModifiedBy>Jose Steven Triana Gutierrez</cp:lastModifiedBy>
  <cp:lastPrinted>2022-11-22T18:45:25Z</cp:lastPrinted>
  <dcterms:created xsi:type="dcterms:W3CDTF">2012-02-20T19:54:14Z</dcterms:created>
  <dcterms:modified xsi:type="dcterms:W3CDTF">2026-02-13T15:16:34Z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onOverlay">
    <vt:lpwstr/>
  </property>
  <property fmtid="{D5CDD505-2E9C-101B-9397-08002B2CF9AE}" pid="3" name="ContentTypeId">
    <vt:lpwstr>0x010100DAE502E0AF30B84A96E60AFD0F2E04C4</vt:lpwstr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eDOCS AutoSave">
    <vt:lpwstr/>
  </property>
  <property fmtid="{D5CDD505-2E9C-101B-9397-08002B2CF9AE}" pid="7" name="_dlc_DocId">
    <vt:lpwstr>SSDOCID-1136287043-3926</vt:lpwstr>
  </property>
  <property fmtid="{D5CDD505-2E9C-101B-9397-08002B2CF9AE}" pid="8" name="_dlc_DocIdItemGuid">
    <vt:lpwstr>979f38eb-dee3-48cf-bb78-dc33486cf9e3</vt:lpwstr>
  </property>
  <property fmtid="{D5CDD505-2E9C-101B-9397-08002B2CF9AE}" pid="9" name="_dlc_DocIdUrl">
    <vt:lpwstr>http://old2022.supersociedades.gov.co/sgi/_layouts/15/DocIdRedir.aspx?ID=SSDOCID-1136287043-3926, SSDOCID-1136287043-3926</vt:lpwstr>
  </property>
  <property fmtid="{D5CDD505-2E9C-101B-9397-08002B2CF9AE}" pid="10" name="Version_Documento">
    <vt:lpwstr>4.00000000000000</vt:lpwstr>
  </property>
  <property fmtid="{D5CDD505-2E9C-101B-9397-08002B2CF9AE}" pid="11" name="Tipo Documental SGI">
    <vt:lpwstr>Formato</vt:lpwstr>
  </property>
  <property fmtid="{D5CDD505-2E9C-101B-9397-08002B2CF9AE}" pid="12" name="MSIP_Label_0e276b9b-e947-408c-8898-19de23b201e4_Enabled">
    <vt:lpwstr>true</vt:lpwstr>
  </property>
  <property fmtid="{D5CDD505-2E9C-101B-9397-08002B2CF9AE}" pid="13" name="MSIP_Label_0e276b9b-e947-408c-8898-19de23b201e4_SetDate">
    <vt:lpwstr>2026-02-13T13:50:43Z</vt:lpwstr>
  </property>
  <property fmtid="{D5CDD505-2E9C-101B-9397-08002B2CF9AE}" pid="14" name="MSIP_Label_0e276b9b-e947-408c-8898-19de23b201e4_Method">
    <vt:lpwstr>Standard</vt:lpwstr>
  </property>
  <property fmtid="{D5CDD505-2E9C-101B-9397-08002B2CF9AE}" pid="15" name="MSIP_Label_0e276b9b-e947-408c-8898-19de23b201e4_Name">
    <vt:lpwstr>Publica</vt:lpwstr>
  </property>
  <property fmtid="{D5CDD505-2E9C-101B-9397-08002B2CF9AE}" pid="16" name="MSIP_Label_0e276b9b-e947-408c-8898-19de23b201e4_SiteId">
    <vt:lpwstr>6ee94c34-bbd6-4647-a483-0e196a4de0ff</vt:lpwstr>
  </property>
  <property fmtid="{D5CDD505-2E9C-101B-9397-08002B2CF9AE}" pid="17" name="MSIP_Label_0e276b9b-e947-408c-8898-19de23b201e4_ActionId">
    <vt:lpwstr>7e2f2121-070e-4d34-83ef-36af70e3b072</vt:lpwstr>
  </property>
  <property fmtid="{D5CDD505-2E9C-101B-9397-08002B2CF9AE}" pid="18" name="MSIP_Label_0e276b9b-e947-408c-8898-19de23b201e4_ContentBits">
    <vt:lpwstr>0</vt:lpwstr>
  </property>
  <property fmtid="{D5CDD505-2E9C-101B-9397-08002B2CF9AE}" pid="19" name="MSIP_Label_0e276b9b-e947-408c-8898-19de23b201e4_Tag">
    <vt:lpwstr>10, 3, 0, 1</vt:lpwstr>
  </property>
</Properties>
</file>