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20000001_{49D2E919-15D6-4CD0-B80E-A7A707711EEE}" xr6:coauthVersionLast="47" xr6:coauthVersionMax="47" xr10:uidLastSave="{00000000-0000-0000-0000-000000000000}"/>
  <bookViews>
    <workbookView xWindow="-120" yWindow="-120" windowWidth="29040" windowHeight="15720" tabRatio="787" firstSheet="1" activeTab="4" xr2:uid="{00000000-000D-0000-FFFF-FFFF00000000}"/>
  </bookViews>
  <sheets>
    <sheet name="Lista desplegables" sheetId="3" state="hidden" r:id="rId1"/>
    <sheet name="1. PronunciamientoAdmisiones" sheetId="4" r:id="rId2"/>
    <sheet name="Registro_Pronun" sheetId="9" r:id="rId3"/>
    <sheet name="2. AudienciaResoluciónObjec" sheetId="5" r:id="rId4"/>
    <sheet name="Registro_AudResolObj" sheetId="10" r:id="rId5"/>
    <sheet name="HV - I14_" sheetId="14" state="hidden" r:id="rId6"/>
  </sheets>
  <externalReferences>
    <externalReference r:id="rId7"/>
  </externalReferences>
  <definedNames>
    <definedName name="Sigla">[1]!Tabla9[SIGLA]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9" l="1"/>
  <c r="H16" i="10"/>
  <c r="H20" i="9"/>
  <c r="K33" i="10" l="1"/>
  <c r="K32" i="10"/>
  <c r="L32" i="10" s="1"/>
  <c r="J32" i="10"/>
  <c r="H32" i="10"/>
  <c r="F32" i="10"/>
  <c r="D32" i="10"/>
  <c r="K29" i="9"/>
  <c r="K28" i="9"/>
  <c r="J28" i="9"/>
  <c r="H28" i="9"/>
  <c r="F28" i="9"/>
  <c r="D28" i="9"/>
  <c r="L28" i="9" l="1"/>
  <c r="K19" i="9"/>
  <c r="E11" i="10" l="1"/>
  <c r="E10" i="10"/>
  <c r="J12" i="10"/>
  <c r="F12" i="10"/>
  <c r="K22" i="9" l="1"/>
  <c r="K23" i="9"/>
  <c r="K24" i="9"/>
  <c r="K25" i="9"/>
  <c r="K27" i="9" l="1"/>
  <c r="F26" i="9"/>
  <c r="D26" i="9"/>
  <c r="K21" i="9" l="1"/>
  <c r="B15" i="10" l="1"/>
  <c r="K13" i="10"/>
  <c r="K12" i="10"/>
  <c r="K11" i="9"/>
  <c r="I11" i="9"/>
  <c r="I10" i="9"/>
  <c r="G11" i="9"/>
  <c r="G10" i="9"/>
  <c r="E11" i="9"/>
  <c r="E10" i="9"/>
  <c r="C11" i="9"/>
  <c r="C10" i="9"/>
  <c r="J30" i="10"/>
  <c r="J28" i="10"/>
  <c r="J26" i="10"/>
  <c r="J24" i="10"/>
  <c r="J22" i="10"/>
  <c r="J20" i="10"/>
  <c r="J18" i="10"/>
  <c r="J16" i="10"/>
  <c r="K31" i="10"/>
  <c r="K30" i="10"/>
  <c r="K29" i="10"/>
  <c r="K28" i="10"/>
  <c r="K27" i="10"/>
  <c r="K26" i="10"/>
  <c r="K25" i="10"/>
  <c r="K24" i="10"/>
  <c r="K23" i="10"/>
  <c r="K21" i="10"/>
  <c r="K20" i="10"/>
  <c r="K19" i="10"/>
  <c r="K18" i="10"/>
  <c r="K17" i="10"/>
  <c r="K16" i="10"/>
  <c r="K15" i="10"/>
  <c r="K14" i="10"/>
  <c r="H30" i="10"/>
  <c r="H28" i="10"/>
  <c r="H26" i="10"/>
  <c r="H24" i="10"/>
  <c r="H22" i="10"/>
  <c r="H20" i="10"/>
  <c r="F30" i="10"/>
  <c r="F28" i="10"/>
  <c r="F26" i="10"/>
  <c r="F24" i="10"/>
  <c r="F22" i="10"/>
  <c r="F20" i="10"/>
  <c r="D30" i="10"/>
  <c r="D28" i="10"/>
  <c r="D26" i="10"/>
  <c r="D24" i="10"/>
  <c r="D22" i="10"/>
  <c r="D20" i="10"/>
  <c r="D18" i="10"/>
  <c r="F18" i="10"/>
  <c r="H18" i="10"/>
  <c r="F16" i="10"/>
  <c r="D16" i="10"/>
  <c r="D14" i="10"/>
  <c r="F14" i="10"/>
  <c r="H14" i="10"/>
  <c r="J14" i="10"/>
  <c r="H12" i="10"/>
  <c r="D12" i="10"/>
  <c r="I11" i="10"/>
  <c r="I10" i="10"/>
  <c r="G11" i="10"/>
  <c r="G10" i="10"/>
  <c r="C11" i="10"/>
  <c r="C10" i="10"/>
  <c r="B19" i="10"/>
  <c r="B18" i="10"/>
  <c r="B17" i="10"/>
  <c r="B16" i="10"/>
  <c r="B14" i="10"/>
  <c r="B13" i="10"/>
  <c r="B12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1" i="10"/>
  <c r="B10" i="10"/>
  <c r="H26" i="9"/>
  <c r="J26" i="9"/>
  <c r="J24" i="9"/>
  <c r="H24" i="9"/>
  <c r="F24" i="9"/>
  <c r="D24" i="9"/>
  <c r="J22" i="9"/>
  <c r="H22" i="9"/>
  <c r="F22" i="9"/>
  <c r="D22" i="9"/>
  <c r="J20" i="9"/>
  <c r="F20" i="9"/>
  <c r="D20" i="9"/>
  <c r="D18" i="9"/>
  <c r="F18" i="9"/>
  <c r="H18" i="9"/>
  <c r="J18" i="9"/>
  <c r="J12" i="9"/>
  <c r="H12" i="9"/>
  <c r="F12" i="9"/>
  <c r="D12" i="9"/>
  <c r="B29" i="9"/>
  <c r="B27" i="9"/>
  <c r="B23" i="9"/>
  <c r="B25" i="9"/>
  <c r="B21" i="9"/>
  <c r="B19" i="9"/>
  <c r="B13" i="9"/>
  <c r="B11" i="9"/>
  <c r="L20" i="10" l="1"/>
  <c r="J10" i="10"/>
  <c r="L16" i="10"/>
  <c r="L22" i="10"/>
  <c r="L12" i="10"/>
  <c r="H10" i="10"/>
  <c r="L28" i="10"/>
  <c r="L30" i="10"/>
  <c r="L18" i="10"/>
  <c r="L26" i="10"/>
  <c r="F10" i="10"/>
  <c r="L24" i="10"/>
  <c r="L14" i="10"/>
  <c r="D10" i="10"/>
  <c r="K10" i="10"/>
  <c r="K11" i="10"/>
  <c r="L10" i="10" l="1"/>
  <c r="D10" i="9"/>
  <c r="P48" i="4"/>
  <c r="O48" i="4"/>
  <c r="L48" i="4"/>
  <c r="I48" i="4"/>
  <c r="P50" i="14" l="1"/>
  <c r="O50" i="14"/>
  <c r="L50" i="14"/>
  <c r="I50" i="14"/>
  <c r="F50" i="14"/>
  <c r="K12" i="9" l="1"/>
  <c r="L12" i="9" s="1"/>
  <c r="K18" i="9"/>
  <c r="L18" i="9" s="1"/>
  <c r="K20" i="9"/>
  <c r="L20" i="9" s="1"/>
  <c r="L22" i="9"/>
  <c r="L24" i="9"/>
  <c r="K26" i="9"/>
  <c r="L26" i="9" s="1"/>
  <c r="F49" i="14" l="1"/>
  <c r="I49" i="14"/>
  <c r="O49" i="14"/>
  <c r="P49" i="14"/>
  <c r="L49" i="14"/>
  <c r="O48" i="5" l="1"/>
  <c r="L48" i="5"/>
  <c r="I48" i="5"/>
  <c r="P48" i="5" l="1"/>
  <c r="F48" i="5"/>
  <c r="D16" i="9"/>
  <c r="D14" i="9"/>
  <c r="F16" i="9"/>
  <c r="F14" i="9"/>
  <c r="H16" i="9"/>
  <c r="H14" i="9"/>
  <c r="J10" i="9"/>
  <c r="H10" i="9"/>
  <c r="F10" i="9"/>
  <c r="K17" i="9"/>
  <c r="K16" i="9"/>
  <c r="L16" i="9" s="1"/>
  <c r="K15" i="9"/>
  <c r="K14" i="9"/>
  <c r="J16" i="9"/>
  <c r="J14" i="9"/>
  <c r="B28" i="9"/>
  <c r="B26" i="9"/>
  <c r="B24" i="9"/>
  <c r="B22" i="9"/>
  <c r="B20" i="9"/>
  <c r="B18" i="9"/>
  <c r="B17" i="9"/>
  <c r="B16" i="9"/>
  <c r="B15" i="9"/>
  <c r="B14" i="9"/>
  <c r="B12" i="9"/>
  <c r="B10" i="9"/>
  <c r="K10" i="9" l="1"/>
  <c r="L10" i="9" s="1"/>
  <c r="L14" i="9"/>
  <c r="P47" i="5" l="1"/>
  <c r="O47" i="5"/>
  <c r="L47" i="5"/>
  <c r="I47" i="5"/>
  <c r="F47" i="5"/>
  <c r="P49" i="4" l="1"/>
  <c r="C8" i="10"/>
  <c r="B6" i="10"/>
  <c r="C8" i="9"/>
  <c r="B6" i="9"/>
  <c r="O49" i="4"/>
  <c r="L49" i="4"/>
  <c r="I49" i="4"/>
  <c r="F49" i="4"/>
  <c r="F48" i="4" l="1"/>
</calcChain>
</file>

<file path=xl/sharedStrings.xml><?xml version="1.0" encoding="utf-8"?>
<sst xmlns="http://schemas.openxmlformats.org/spreadsheetml/2006/main" count="382" uniqueCount="198">
  <si>
    <t>SUPERINTENDENCIA DE SOCIEDADES</t>
  </si>
  <si>
    <t>Código: GC-F-006</t>
  </si>
  <si>
    <t>SISTEMA DE GESTIÓN INTEGRADO</t>
  </si>
  <si>
    <t>Fecha: 14 de junio de 2019</t>
  </si>
  <si>
    <t>PROCESO: GESTIÓN INTEGRAL</t>
  </si>
  <si>
    <t>Versión 004</t>
  </si>
  <si>
    <t>FORMATO: HOJA DE VIDA INDICADORES</t>
  </si>
  <si>
    <t>Pagina 1 de 1</t>
  </si>
  <si>
    <t>HOJA DE VIDA DE INDICADORES</t>
  </si>
  <si>
    <t>AÑO</t>
  </si>
  <si>
    <t>TIPO DE INDICADOR</t>
  </si>
  <si>
    <t>PROCESO</t>
  </si>
  <si>
    <t>NOMBRE DEL INDICADOR</t>
  </si>
  <si>
    <t>OBJETIVO DEL INDICADOR</t>
  </si>
  <si>
    <t>OBJETIVO ESTRATEGICO</t>
  </si>
  <si>
    <t>COMO SE MIDE EL INDICADOR</t>
  </si>
  <si>
    <t>FORMULACIÓN</t>
  </si>
  <si>
    <t>DEFINICIÓN DE LAS VARIABLES</t>
  </si>
  <si>
    <t>META</t>
  </si>
  <si>
    <t>RANGO</t>
  </si>
  <si>
    <t>VERDE</t>
  </si>
  <si>
    <t>AMARILLO</t>
  </si>
  <si>
    <t>ROJO</t>
  </si>
  <si>
    <t>UNIDAD DE MEDIDA</t>
  </si>
  <si>
    <t>FRECUENCIA DE MEDICION</t>
  </si>
  <si>
    <t>TRIMESTRAL</t>
  </si>
  <si>
    <t>FRECUENCIA DE SEGUIMIENTO</t>
  </si>
  <si>
    <t>PERIODO DE ANALISIS</t>
  </si>
  <si>
    <t>DATOS DE LAS VARIABLES</t>
  </si>
  <si>
    <t>NOMBRE DE LA VARIABLE</t>
  </si>
  <si>
    <t>FUENTE</t>
  </si>
  <si>
    <t>RESPONSABLE</t>
  </si>
  <si>
    <t>MEDICIÓN</t>
  </si>
  <si>
    <t>DATOS</t>
  </si>
  <si>
    <t>MES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</si>
  <si>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</si>
  <si>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</si>
  <si>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</si>
  <si>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</si>
  <si>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</si>
  <si>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</si>
  <si>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</si>
  <si>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</si>
  <si>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</si>
  <si>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</si>
  <si>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</si>
  <si>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</si>
  <si>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PROMEDIO</t>
  </si>
  <si>
    <t>RESULTADO</t>
  </si>
  <si>
    <t>GRAFICA DE INDICADOR</t>
  </si>
  <si>
    <t>ANALISIS DE INFORMACIÓN</t>
  </si>
  <si>
    <t>Análisis Trimestre 1:</t>
  </si>
  <si>
    <t>Análisis Trimestre 2:</t>
  </si>
  <si>
    <t>Análisis Trimestre 3:</t>
  </si>
  <si>
    <t>Análisis Trimestre 4:</t>
  </si>
  <si>
    <t>LIDER DEL PROCESO
(cargo)</t>
  </si>
  <si>
    <t>ACCIÓN A TOMAR</t>
  </si>
  <si>
    <t>NINGUNA</t>
  </si>
  <si>
    <t>PROCESOS</t>
  </si>
  <si>
    <t>ACTUACIONES Y AUTORIZACIONES ADMINISTRATIVAS</t>
  </si>
  <si>
    <t>ANALISIS ECONOMICO Y DE RIESGO</t>
  </si>
  <si>
    <t>ANALISIS FINANCIERO Y CONTABLE</t>
  </si>
  <si>
    <t>ATENCION AL CIUDADANO</t>
  </si>
  <si>
    <t>CONCILIACIÓN Y ARBITRAJE</t>
  </si>
  <si>
    <t>CONTROL DISCIPLINARIO</t>
  </si>
  <si>
    <t>EVALUACIÓN Y CONTROL</t>
  </si>
  <si>
    <t>GESTION COMUNICACIONES</t>
  </si>
  <si>
    <t>GESTION CONTRACTUAL</t>
  </si>
  <si>
    <t>GESTION DE APOYO JUDICIAL</t>
  </si>
  <si>
    <t>GESTION DE INFORMACION EMPRESARIAL</t>
  </si>
  <si>
    <t>GESTION DE INFRAESTRUCTURA FISICA</t>
  </si>
  <si>
    <t>GESTION DE INFRAESTRUCTURA Y TECNOLOGIAS DE INFORMACION</t>
  </si>
  <si>
    <t>GESTION DEL TALENTO HUMANO</t>
  </si>
  <si>
    <t>GESTION DOCUMENTAL</t>
  </si>
  <si>
    <t>GESTION ESTRATEGICA</t>
  </si>
  <si>
    <t>GESTION FINANCIERA Y CONTABLE</t>
  </si>
  <si>
    <t xml:space="preserve">GESTION INTEGRAL </t>
  </si>
  <si>
    <t>GESTION JUDICIAL</t>
  </si>
  <si>
    <t>INTERVENCIÓN</t>
  </si>
  <si>
    <t>INVESTIGACIONES ADMINISTRATIVAS</t>
  </si>
  <si>
    <t>LIQUIDACIÓN JUDICIAL</t>
  </si>
  <si>
    <t>PROCESOS ESPECIALES</t>
  </si>
  <si>
    <t>PROCESOS PARALELOS A LA INSOLVENCIA</t>
  </si>
  <si>
    <t>PROCESOS SOCIETARIOS</t>
  </si>
  <si>
    <t>REGIMEN CAMBIARIO</t>
  </si>
  <si>
    <t>RECUPERACIÓN EMPRESARIAL</t>
  </si>
  <si>
    <t>Eficacia</t>
  </si>
  <si>
    <t>Grupo de Admisiones</t>
  </si>
  <si>
    <t>Eficiencia</t>
  </si>
  <si>
    <t>PORCENTAJE</t>
  </si>
  <si>
    <t>Mensual</t>
  </si>
  <si>
    <t>Bimensual</t>
  </si>
  <si>
    <t>Trimestral</t>
  </si>
  <si>
    <t>Cuatrimestral</t>
  </si>
  <si>
    <t>Semestral</t>
  </si>
  <si>
    <t>Codigo: GC-F-006</t>
  </si>
  <si>
    <t>SISTEMA DE GESTION INTEGRADO</t>
  </si>
  <si>
    <t>PROCESO:  GESTION INTEGRAL</t>
  </si>
  <si>
    <t>Version: 004</t>
  </si>
  <si>
    <t>FORMATO: DATOS INDICADORES PROCESOS</t>
  </si>
  <si>
    <t>GRUPO</t>
  </si>
  <si>
    <t>OBSERVACIONES</t>
  </si>
  <si>
    <t>TRIMESTRE I</t>
  </si>
  <si>
    <t>TOTAL</t>
  </si>
  <si>
    <t>TRIMESTRE II</t>
  </si>
  <si>
    <t>TRIMESTRE III</t>
  </si>
  <si>
    <t>TRIMESTRE IV</t>
  </si>
  <si>
    <t>Grupo de procesos de reorganización y liquidación A, Dirección de Procesos Liquidación I y II, Grupos de Liquidación 1 y 2. 
Intendencias Regionales</t>
  </si>
  <si>
    <t>Meta</t>
  </si>
  <si>
    <t>Anual</t>
  </si>
  <si>
    <t>Dirección de Procesos de Reorganización I</t>
  </si>
  <si>
    <t>Dirección de Procesos de Reorganización II</t>
  </si>
  <si>
    <t>DESPACHO DEL SUPERINTENDENTE</t>
  </si>
  <si>
    <t>Base de Datos Insolvencia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</si>
  <si>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</si>
  <si>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</si>
  <si>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</si>
  <si>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</si>
  <si>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</si>
  <si>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</si>
  <si>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</si>
  <si>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observa el  xxxxxxxxxxxxx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observa xxxxxxxxxxo.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se observa que xxxxxxxxxxxxx.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>:se observa que xxxxxxxxxxxx</t>
    </r>
  </si>
  <si>
    <t>,</t>
  </si>
  <si>
    <t>Fecha anterior al 1° de enero de 2024</t>
  </si>
  <si>
    <t>Existencia de la Providencia</t>
  </si>
  <si>
    <t xml:space="preserve"> GESTIÓN DEL TRÁMITE DEL PROCESO DE LIQUIDACIÓN JUDICIAL</t>
  </si>
  <si>
    <t>Fecha del Auto de admisión al proceso de liquidación</t>
  </si>
  <si>
    <t>Auto de adjudicación</t>
  </si>
  <si>
    <t>Adjudicación</t>
  </si>
  <si>
    <t>Porcentaje de procesos con auto de adjudicación (Número de procesos iniciados antes del 1° de enero de 2024 con auto de adjudicación proferido / total de procesos iniciados antes del 1° de enero de 2024) x 100</t>
  </si>
  <si>
    <t>Medir el avance en la descongestión de los procesos de liquidación, garantizando que los iniciados antes del 1 de enero de 2024 cuenten con auto de adjudicación antes del 31 de diciembre de 2025.</t>
  </si>
  <si>
    <t>50% - 59%</t>
  </si>
  <si>
    <t>Menos de 50%</t>
  </si>
  <si>
    <t>Para la medición del indicador las variables a tener en cuenta son:</t>
  </si>
  <si>
    <t>Entre 75% y el 84%</t>
  </si>
  <si>
    <t>&gt;= 85%</t>
  </si>
  <si>
    <t>&lt;= 75%</t>
  </si>
  <si>
    <t>Base de datos cuadro de cifras</t>
  </si>
  <si>
    <t>Número de autos</t>
  </si>
  <si>
    <t>Coordinador Grupo de Admisiones e
Intendentes Regionales</t>
  </si>
  <si>
    <t>SUMATORIA TODOS LOS PARTICIPANTES DEL PROCESO</t>
  </si>
  <si>
    <t>Audiencias celebradas para resolución de objeciones y/o autos proferidos que aprueban el proyecto de calificación y graduación de créditos y derechos a voto</t>
  </si>
  <si>
    <t>Numero</t>
  </si>
  <si>
    <t>SUMATORIA TODOS</t>
  </si>
  <si>
    <t>Zona Norte</t>
  </si>
  <si>
    <t>Zona Santanderes y Arauca</t>
  </si>
  <si>
    <t>Zona Caribe y Archipiélago</t>
  </si>
  <si>
    <t>Zona Eje Cafetero</t>
  </si>
  <si>
    <t>Zona Occidental y Costa Pacífica</t>
  </si>
  <si>
    <t>Zona Sur</t>
  </si>
  <si>
    <t>Solicitudes a procesos de liquidación trámitadas durante el periodo evaluado</t>
  </si>
  <si>
    <t xml:space="preserve"> Medir la porción de solicitudes a procesos de liquidación tramitadas durante el periodo evaluado</t>
  </si>
  <si>
    <t>Medir el cumplimiento de las audiencias programadas para resolver las objeciones al proyecto de calificación y graduación de créditos y derechos a voto o autos proferidos para su aprobación y pasar a la etapa del proyecto de adjudicación.</t>
  </si>
  <si>
    <t>Dirección de Procesos de Liquidación I</t>
  </si>
  <si>
    <t>Dirección de Procesos de Liquidación II</t>
  </si>
  <si>
    <t>Grupo de Procesos de Liquidación I</t>
  </si>
  <si>
    <t>Grupo de Procesos de Liquidación II</t>
  </si>
  <si>
    <t>&gt; =25%</t>
  </si>
  <si>
    <t>Entre 20% y 25%</t>
  </si>
  <si>
    <t>&lt;=20%</t>
  </si>
  <si>
    <t>Grupo de Procesos de Liquidación A</t>
  </si>
  <si>
    <t>Número de audiencias celebradas para la resolución de objeciones y/o autos proferidos para la aprobación del proyecto</t>
  </si>
  <si>
    <r>
      <t xml:space="preserve">Grupo de Procesos Liquidación A
Dirección de Procesos de Liquidación I
Dirección de Procesos de Liquidación II
Grupo de Procesos de Liquidación I
Grupo de Procesos de Liquidación II
</t>
    </r>
    <r>
      <rPr>
        <b/>
        <sz val="11"/>
        <rFont val="Verdana"/>
        <family val="2"/>
      </rPr>
      <t>Intendencias Regionales</t>
    </r>
  </si>
  <si>
    <r>
      <t xml:space="preserve">Grupo de Procesos de Liquidación A
Dirección de Procesos de Liquidación I
Dirección de Procesos de Liquidación II
Grupo de Procesos de Liquidación I
Grupo de Procesos de Liquidación II
</t>
    </r>
    <r>
      <rPr>
        <b/>
        <sz val="11"/>
        <rFont val="Verdana"/>
        <family val="2"/>
      </rPr>
      <t>Intendencias Regionales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</si>
  <si>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 se celebró una Audiencia de Resolución de Objeciones en un proceso de liquidación Judicial. Y por Auto se aprobaron 3 proyectos e inventario dentro del periodo evaluado.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que se corrieron objeciones al proyecto dentro de 7 procesos. Todos quedaron pendientes de surtir la siguiente etapa. (Convocar audiencia de Resolució de Objeciones)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xxxxxxxxxxxxx.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 xxxxxxxxxxxx</t>
    </r>
  </si>
  <si>
    <t xml:space="preserve">Análisis Trimestre 2: </t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</si>
  <si>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observa que ingresaron 5 nuevas solicitudes, todas con pronunciamiento, además se tramitaron 14 que venían en proceso de decisión final.(10 admitidas), (3 rechazadas y una 1 desistida)  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observa que ingresaron 9 nuevas solicitudes todas con pronunciamiento, (2 rechazadas, 1 desistida, 2 admitidas y 4 en estudio de las repuestas a las inadmisiones en espera de la decisión final).-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se observa que xxxxxxxxxxxxx.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>:se observa que xxxxxxxxxxxx</t>
    </r>
  </si>
  <si>
    <r>
      <rPr>
        <b/>
        <sz val="10"/>
        <rFont val="Verdana"/>
        <family val="2"/>
      </rPr>
      <t>Número de solicitudes a procesos de liquidación con pronunciamiento inicial durante el periodo evaluado</t>
    </r>
    <r>
      <rPr>
        <sz val="10"/>
        <rFont val="Verdana"/>
        <family val="2"/>
      </rPr>
      <t xml:space="preserve">: corresponde al número de solicitudes al proceso de liquidación tramitadas que durante el periodo evaluado fueron estudiadas y se realizó un primer pronunciamiento (inadmisión, admisión, rechazo)
</t>
    </r>
    <r>
      <rPr>
        <b/>
        <sz val="10"/>
        <rFont val="Verdana"/>
        <family val="2"/>
      </rPr>
      <t>Número de solicitudes a procesos de liquidación que se encuentran pendientes de un primer pronunciamiento</t>
    </r>
    <r>
      <rPr>
        <sz val="10"/>
        <rFont val="Verdana"/>
        <family val="2"/>
      </rPr>
      <t xml:space="preserve">:  corresponde al número de solicitudes al proceso de liquidación que debían ser tramitadas que se encuentran pendientes de que la Entidad emita un primer pronuncionamiento (inadmision, admision, rechazo). 
</t>
    </r>
    <r>
      <rPr>
        <b/>
        <i/>
        <sz val="10"/>
        <color theme="4"/>
        <rFont val="Verdana"/>
        <family val="2"/>
      </rPr>
      <t>Ejemplo</t>
    </r>
    <r>
      <rPr>
        <i/>
        <sz val="10"/>
        <color theme="4"/>
        <rFont val="Verdana"/>
        <family val="2"/>
      </rPr>
      <t>: En el trimestre evaluado, estaban pendientes por pronunciamiento: 2 solicitudes de diciembre de la vigencia anterior, 2 de enero, 3 de febrero y en marzo se recibieron 4. Es decir, el denominador corresponde al total de 11 solucitudes. En el trimestre evaluado se emitieron 5 oficios de inadmisión, de los cuales posteriormente 2 fueron rechazadas. 3 de las solicitudes pendientes fueron admitidas sin necesidad de requerimiento previo. Para un total de 8 solucitudes que corresponden al numerador. 8/11=72%</t>
    </r>
  </si>
  <si>
    <t>Número de solicitudes a procesos de liquidación con pronunciamiento inicial durante el periodo evaluado
        ------------------------------------------------------------------------------------  x 100
Número de solicitudes a procesos de liquidación que se encuentran pendientes de un primer pronunciamiento</t>
  </si>
  <si>
    <t>Número de solicitudes a procesos de liquidación que se encuentran pendientes de un primer pronunciamiento</t>
  </si>
  <si>
    <t>Número de solicitudes a procesos de liquidación con pronunciamiento inicial durante el periodo evaluado</t>
  </si>
  <si>
    <t>Número de proyectos de calificación y graduación de créditos y derechos de voto aprobados en el periodo evaluado 
            ------------------------------------------------------------------------------ x 100%
Número de procesos que hayan surtido los tramites para que la Entidad se pronuncie sobre aprobación de proyectos e inventarios.</t>
  </si>
  <si>
    <t>Número de procesos que hayan surtido los tramites para que la Entidad se pronuncie sobre aprobación de proyectos e inventarios.</t>
  </si>
  <si>
    <r>
      <rPr>
        <b/>
        <sz val="11"/>
        <color theme="1"/>
        <rFont val="Verdana"/>
        <family val="2"/>
      </rPr>
      <t>Número de audiencias celebradas para la resolución de objeciones y/o autos proferidos para la aprobación del proyecto</t>
    </r>
    <r>
      <rPr>
        <sz val="11"/>
        <color theme="1"/>
        <rFont val="Verdana"/>
        <family val="2"/>
      </rPr>
      <t xml:space="preserve">: corresponde al número de las audiencias celebradas durante el semestre para resolver la objeciones a la presentación del proyecto de calificación y graduación de créditos y derechos de voto y/o los autos proferidos para la aprobación del mismo. 
</t>
    </r>
    <r>
      <rPr>
        <b/>
        <sz val="11"/>
        <color theme="1"/>
        <rFont val="Verdana"/>
        <family val="2"/>
      </rPr>
      <t>Número de procesos que hayan surtido los tramites para que la Entidad se pronuncie sobre aprobación de proyectos e inventarios.</t>
    </r>
    <r>
      <rPr>
        <sz val="11"/>
        <color theme="1"/>
        <rFont val="Verdana"/>
        <family val="2"/>
      </rPr>
      <t xml:space="preserve">: corresponde al número de procesos en los que se haya proferido el auto de pruebas, previo a la convocatoria de la audiencia. 
</t>
    </r>
    <r>
      <rPr>
        <b/>
        <sz val="11"/>
        <color theme="1"/>
        <rFont val="Verdana"/>
        <family val="2"/>
      </rPr>
      <t>Nota:</t>
    </r>
    <r>
      <rPr>
        <sz val="11"/>
        <color theme="1"/>
        <rFont val="Verdana"/>
        <family val="2"/>
      </rPr>
      <t xml:space="preserve"> El indicador busca medir que se cumpla al menos el 25% de las audiencias celebradas para la resolución de objeciones y/o autos proferidos de los procesos que ya tienen traslado.</t>
    </r>
  </si>
  <si>
    <r>
      <t xml:space="preserve">Zona Santanderes y Arauca: En el primer trimestre: se observa 4 solicitudes presentadas  y 4 solicitudes tramitadas ( 3 admitidas, 1 rechazadas) , dentro de los términos establecidos internamente. 
Zona Caribe y Archipiélago de San Andres …: En el primer trimestre: se observa que ingresaron 5 nuevas solicitudes, todas con pronunciamiento, además se tramitaron 14 que venían en proceso de decisión final.(10 admitidas), (3 rechazadas y una 1 desistida).                                                                        
</t>
    </r>
    <r>
      <rPr>
        <b/>
        <sz val="11"/>
        <rFont val="Verdana"/>
        <family val="2"/>
      </rPr>
      <t>Zona Occidente y Costa Pacífica</t>
    </r>
    <r>
      <rPr>
        <sz val="11"/>
        <rFont val="Verdana"/>
        <family val="2"/>
      </rPr>
      <t xml:space="preserve">: En el primer trimestre: se presentaron 19 solicitudes de liquidacion judicial de 01 enero a 31 de marzo,se tramitaron 20solicitudes en dicho trimestre ( 7 correspondientes al 2024).                                                                                                                                                </t>
    </r>
    <r>
      <rPr>
        <b/>
        <sz val="11"/>
        <rFont val="Verdana"/>
        <family val="2"/>
      </rPr>
      <t xml:space="preserve">Zona Norte. </t>
    </r>
    <r>
      <rPr>
        <sz val="11"/>
        <rFont val="Verdana"/>
        <family val="2"/>
      </rPr>
      <t>Se recibierón 6 solicitudes y se tramitarón 3, quedando pendiente tres en termino para el soiguinete periodo</t>
    </r>
  </si>
  <si>
    <r>
      <rPr>
        <b/>
        <sz val="11"/>
        <rFont val="Verdana"/>
        <family val="2"/>
      </rPr>
      <t>Zona Santanderes y Arauca</t>
    </r>
    <r>
      <rPr>
        <sz val="11"/>
        <rFont val="Verdana"/>
        <family val="2"/>
      </rPr>
      <t xml:space="preserve">:En el segundo trimestre: se observa 8 solicitudes presentadas y 7 tramitadas ( 2 admitidas, 2 rechazadas, 3 en termino de respuesta a la inadmisión y 1 en estudio) , dentro de los términos establecidos internamente. 
Zona del Caribe y Archipiélgo de San Andres...: En el segundo trimestre: se observa que ingresaron 9 nuevas solicitudes todas con pronunciamiento, (2 rechazadas, 1 desistida, 2 admitidas Y 4 Esperando respuesta a la inadmisión para decision final).-                                                                                                                                                          </t>
    </r>
    <r>
      <rPr>
        <b/>
        <sz val="11"/>
        <rFont val="Verdana"/>
        <family val="2"/>
      </rPr>
      <t xml:space="preserve">Zona Occidente y Costa Pacífica: </t>
    </r>
    <r>
      <rPr>
        <sz val="11"/>
        <rFont val="Verdana"/>
        <family val="2"/>
      </rPr>
      <t xml:space="preserve">En el segundo trimestre: se presentaron 15 solicitudes de liquidacion judicial de 01 abril y 30 de junio, ,se tramitaron 18 solicitudes en dicho trimestre ( 6 correspondientes al trimestre anterior).                                                                                              </t>
    </r>
    <r>
      <rPr>
        <b/>
        <sz val="11"/>
        <rFont val="Verdana"/>
        <family val="2"/>
      </rPr>
      <t xml:space="preserve">Zona Norte. </t>
    </r>
    <r>
      <rPr>
        <sz val="11"/>
        <rFont val="Verdana"/>
        <family val="2"/>
      </rPr>
      <t>se recibieron 2 solicitudes y se tramitarón 5 solicitudes en total incluyendo 3 del periodo anterior.</t>
    </r>
  </si>
  <si>
    <r>
      <rPr>
        <b/>
        <sz val="11"/>
        <rFont val="Verdana"/>
        <family val="2"/>
      </rPr>
      <t>Zona Occidente y Costa Pacífica:</t>
    </r>
    <r>
      <rPr>
        <sz val="11"/>
        <rFont val="Verdana"/>
        <family val="2"/>
      </rPr>
      <t xml:space="preserve"> En el tercer trimestre: se presentaron 36 solicitudes de liquidacion judicial de 01 julio y 30 de sept, ,se tramitaron 35 solicitudes en dicho trimestre ( 6 correspondientes al trimestre anterior)                                                                                                                                </t>
    </r>
    <r>
      <rPr>
        <b/>
        <sz val="11"/>
        <rFont val="Verdana"/>
        <family val="2"/>
      </rPr>
      <t xml:space="preserve">Zona Norte: </t>
    </r>
    <r>
      <rPr>
        <sz val="11"/>
        <rFont val="Verdana"/>
        <family val="2"/>
      </rPr>
      <t xml:space="preserve">se observa 8 solicitudes recibidas durante el trimestre. De las cuales 5 cuentan con pronumciamiento dentro de los términos establecidos internamente.   
</t>
    </r>
    <r>
      <rPr>
        <b/>
        <sz val="11"/>
        <rFont val="Verdana"/>
        <family val="2"/>
      </rPr>
      <t xml:space="preserve">Zona Santanderes y Arauca </t>
    </r>
    <r>
      <rPr>
        <sz val="11"/>
        <rFont val="Verdana"/>
        <family val="2"/>
      </rPr>
      <t>se observa 4 solicitudes presentadas y 4 tramitadas ( 2 en termino de respuesta a la inadmisión, 1 rechazo de pdo anterior evaluado ( junio), 1 en estudio) , dentro de los términos establecidos internamente.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</si>
  <si>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 se aprobaron 22 proyectos de calificación y graduación de créditos (PCGC) e inventarios valorados, mediante audiencias y autos, y se corrieron 39 traslados de inventarios valorados y PCGC.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que se aprobaron 25 proyectos de calificación y graduación  de créditos e inventarios (audiencias y autos), y se corrieron traslado de 21 PCYGC e inventarios.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se aprobnaron 20  proyectos de calificación y graduación  de créditos e inventarios (audiencias y autos), y se corrieron traslado a 28  PCYGC e inventarios.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 xxxxxxxxxxxx</t>
    </r>
  </si>
  <si>
    <r>
      <t xml:space="preserve">En el </t>
    </r>
    <r>
      <rPr>
        <b/>
        <sz val="9"/>
        <rFont val="Verdana"/>
        <family val="2"/>
      </rPr>
      <t>primer trimestre</t>
    </r>
    <r>
      <rPr>
        <sz val="9"/>
        <rFont val="Verdana"/>
        <family val="2"/>
      </rPr>
      <t xml:space="preserve">: se realizó 1 audiencia de los 4 procesos a los que se les corrió traslado en el periodo. 
En el </t>
    </r>
    <r>
      <rPr>
        <b/>
        <sz val="9"/>
        <rFont val="Verdana"/>
        <family val="2"/>
      </rPr>
      <t>segundo trimestre</t>
    </r>
    <r>
      <rPr>
        <sz val="9"/>
        <rFont val="Verdana"/>
        <family val="2"/>
      </rPr>
      <t xml:space="preserve">: se realizaron 11 audiencias de los 22 procesos a los que se les corrió traslado en el periodo.
En el </t>
    </r>
    <r>
      <rPr>
        <b/>
        <sz val="9"/>
        <rFont val="Verdana"/>
        <family val="2"/>
      </rPr>
      <t>tercer trimestre</t>
    </r>
    <r>
      <rPr>
        <sz val="9"/>
        <rFont val="Verdana"/>
        <family val="2"/>
      </rPr>
      <t xml:space="preserve">: se observa que se realizaron 6 Audiencias de Resolucion de Objeciones, 4 autos  de Calificacion y graduación de créditos y aprobación del inventario y se corrieron 14 tramites de traslado previos al pronunciamiento del despacho
En el </t>
    </r>
    <r>
      <rPr>
        <b/>
        <sz val="9"/>
        <rFont val="Verdana"/>
        <family val="2"/>
      </rPr>
      <t>cuarto trimestre</t>
    </r>
    <r>
      <rPr>
        <sz val="9"/>
        <rFont val="Verdana"/>
        <family val="2"/>
      </rPr>
      <t>:se observa que se realizaron 8 Audiencias de Resolucion de Objeciones, 6 autos  de Calificacion y graduación de créditos y aprobación del inventario y se corrieron 11 tramites de traslado previos al pronunciamiento del despacho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</si>
  <si>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Ingresaron 8 solicitudes, de las cuales 5 han tenido pronunciamiento dentro de los 3 meses. Las demás solicitudes se encuentran dentro del término para ser atendidas
En el </t>
    </r>
    <r>
      <rPr>
        <b/>
        <sz val="10"/>
        <rFont val="Verdana"/>
        <family val="2"/>
      </rPr>
      <t xml:space="preserve">segundo </t>
    </r>
    <r>
      <rPr>
        <sz val="10"/>
        <rFont val="Verdana"/>
        <family val="2"/>
      </rPr>
      <t xml:space="preserve">trimestre: Ingresaron 6 solicitudes, de las cuales 3 han tenido pronunciamiento dentro de los 3 meses. Las demás solicitudes se encuentran dentro del término para ser atendidas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observan 9 solicitudes recibidas, mas 8 del periodo anterior, para un total de 17 solicitudes. Se tramitaron 10 solicitudes. Quedando 7 Pendientes, de las cuales 2  ingresaron en septiembre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observan 4 solicitudes recibidas, mas 11 del periodo anterior, para un total de 15 solicitudes. Se tramitaron 14 solicitudes. Quedando 1 Pendiente, la cual  ingresó en noviembre</t>
    </r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</si>
  <si>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presentaron 19 solicitudes de liquidacion judicial de 01 enero a 31 de marzo,se tramitaron 20solicitudes en dicho trimestre ( 7 correspondientes al 2024)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presentaron 15 solicitudes de liquidacion judicial de 01 abril y 30 de junio, ,se tramitaron 18 solicitudes en dicho trimestre ( 6 correspondientes al trimestre anterior)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se presentaron 36 solicitudes de liquidacion judicial de 01 julio y 30 de sept, ,se tramitaron 35 solicitudes en dicho trimestre ( 6 correspondientes al trimestre anterior)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>:se observa que se presentaron 28 solicitudes de liquidacion judicial de 01 oct y 31 de dic, se tramitaron 27 solicitudes en dicho trimestre ( 4 correspondientes al trimestre anterior). Quedaron 5 solicitudes que ingresaron el ultimo día del trimestre para atender en enero 2026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</si>
  <si>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11 procesos (judiciales) que habían surtido traslado durante 01 enero y 31 de marzo,  se realizo 19 audiencias/autos aprobando proyectos (15 de trimestres anteriores).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20  procesos que habían surtido traslado durante 01 abril y 30 de junio, de los cuales se realizo 25 audiencias/autos aprobando proyectos (19 de trimestres anteriores).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26 procesos que habían surtido traslado durante 01 julio y 30 de sept, de los cuales se realizo 31 audiencias/autos aprobando proyectos (18 de trimestres anteriores).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19 procesos que habían surtido traslado durante 01 oct a 31 de dic, y se realizo 30 audiencias/autos aprobando proyectos</t>
    </r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</si>
  <si>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observa 4 solicitudes presentadas  y 4 solicitudes tramitadas ( 3 admitidas, 1 rechazadas) , dentro de los términos establecidos internamente. 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observa 8 solicitudes presentadas y 7 tramitadas ( 2 admitidas, 2 rechazadas, 3 en termino de respuesta a la inadmisión y 1 en estudio) , dentro de los términos establecidos internamente. 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sse observa 4 solicitudes presentadas y 4 tramitadas ( 2 en termino de respuesta a la inadmisión, 1 rechazo de pdo anterior evaluado ( junio), 1 en estudio) , dentro de los términos establecidos internamente.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 xml:space="preserve">:se observa 3 solicitudes presentadas y 4 tramitadas ( 2 admitidas, 1 rechazo , y 1 admision de pdo anterior dentro de los términos establecidos internamente. 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</si>
  <si>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 se aprobaron 6 proyectos de calificación y graduación de créditos (PCGC) e inventarios valorados, mediante audiencias y autos, y se corrieron 7 traslados de objeciones inventarios valorados y PCGC.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que se aprobaron 11 proyectos de calificación y graduación de créditos (PCGC) e inventarios valorados, mediante audiencias y autos, y se corrieron 13 traslados de objeciones inventarios valorados y PCGC.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se aprobaron 4 proyectos de calificación y graduación de créditos (PCGC) e inventarios valorados, mediante audiencias y autos, y se corrieron 8 traslados de objeciones inventarios valorados y PCGC.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 se aprobaron 3 proyectos de calificación y graduación de créditos (PCGC) e inventarios valorados, mediante audiencias y autos, y se corrieron 8 traslados de objeciones inventarios valorados y PCGC.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</si>
  <si>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 se aprobaron 8 proyectos de calificación y graduación de créditos (PCGC) e inventarios valorados, mediante audiencias y autos, y se corrieron 16 traslados de inventarios valorados y PCGC.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que se  aprobaron 16 proyectos de calificación y graduación de créditos (PCGC) e inventarios valorados, mediante audiencias y autos, y se corrieron 23 traslados de inventarios valorados y PCGC.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:se observa que se aprobaron 13 proyectos de calificación y graduación de créditos (PCGC) e inventarios valorados, mediante audiencias y autos, y se corrieron 10 traslados de inventarios valorados y PCGC.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 se observa que se aprobaron 12 proyectos de calificación y graduación de créditos (PCGC) e inventarios valorados, mediante audiencias y autos, y se corrieron 18 traslados de inventarios valorados y PCGC.</t>
    </r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</si>
  <si>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observa que desde el primero de enero al 31 de marzo se recibierpon 56 solicitudes y se tramitaron 91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observa que desde el 1 de abril al 30 de juio se recibieron 82 solicitudes y se tramitaron 84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De las 92 solicitudes que se recibieron en el tercer trimestre quedaron pendientes por tramitar: 3 de julio, 22 de agosto y 27 de septiembre. Para un total de 52 solicitudes sin pronunciamiento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>:se observa que desde el 1 de octubre al 31 de diciembre de 2025 se recibieron 117 solicitudes. quedaron pendientes de pronunciamiento las siguientes: de septiembre: 2; de octubre: 10; de noviembre 21 y de diciembre 23, para un total de 56.</t>
    </r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</si>
  <si>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recibieron 3 Solicitudes las cuales fueron tramitadas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recibieron 3 Solicitudes de las cuales se tramitaron 2 y se está a la espera de concepto de Competencia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Se recibió una solicitud la cual fue rechazada y se realizó el pronunciamiento de rechazo de la solicitud pendiente del periodo anterior la cual era de  una IPS
En el </t>
    </r>
    <r>
      <rPr>
        <b/>
        <sz val="11"/>
        <rFont val="Verdana"/>
        <family val="2"/>
      </rPr>
      <t>cuarto trimestre</t>
    </r>
    <r>
      <rPr>
        <sz val="11"/>
        <rFont val="Verdana"/>
        <family val="2"/>
      </rPr>
      <t>:Se recibieron 4 solicitudes de liquidación judicial, de las cuales 2 se admitieron, 1 se inadmitió, y una esta en estudio,</t>
    </r>
  </si>
  <si>
    <r>
      <t>Zona Occidente y Costa Pacífica:</t>
    </r>
    <r>
      <rPr>
        <sz val="11"/>
        <rFont val="Verdana"/>
        <family val="2"/>
      </rPr>
      <t xml:space="preserve">En el cuarto trimestre:se observa que se presentaron 28 solicitudes de liquidacion judicial de 01 oct y 31 de dic, se tramitaron 27 solicitudes en dicho trimestre ( 4 correspondientes al trimestre anterior) </t>
    </r>
    <r>
      <rPr>
        <b/>
        <sz val="11"/>
        <rFont val="Verdana"/>
        <family val="2"/>
      </rPr>
      <t xml:space="preserve">  
Zona Santanderes y Arauca: </t>
    </r>
    <r>
      <rPr>
        <sz val="11"/>
        <rFont val="Verdana"/>
        <family val="2"/>
      </rPr>
      <t xml:space="preserve">se observa 3 solicitudes presentadas y 4 tramitadas ( 2 admitidas, 1 rechazo , y 1 admision de pdo anteriordentro de los términos establecidos internamente. </t>
    </r>
    <r>
      <rPr>
        <b/>
        <sz val="11"/>
        <rFont val="Verdana"/>
        <family val="2"/>
      </rPr>
      <t xml:space="preserve">
Zona Eje Cafetero: </t>
    </r>
    <r>
      <rPr>
        <sz val="11"/>
        <rFont val="Verdana"/>
        <family val="2"/>
      </rPr>
      <t>Se recibieron 4 solicitudes de liquidación judicial, de las cuales 2 se admitieron, 1 se inadmitió, y una esta en estudio,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</si>
  <si>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realizaron 3 Audiencias y se emitio un Auto de aprobacion a la calificación de créditos e inventario valorado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realizaron 2 Audiencias y se corrieron 6 traslados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realizaron  audiencias y  se emitieron  3 Autos y 3 Traslados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 xml:space="preserve">: Fueron proferidos 6 autos - Audiencias aprobando calificación y graduación de créditos y fue dado el traslado a 5 proyectos,  </t>
    </r>
  </si>
  <si>
    <r>
      <t xml:space="preserve">En el </t>
    </r>
    <r>
      <rPr>
        <b/>
        <sz val="11"/>
        <rFont val="Verdana"/>
        <family val="2"/>
      </rPr>
      <t>primer trimestre</t>
    </r>
    <r>
      <rPr>
        <sz val="11"/>
        <rFont val="Verdana"/>
        <family val="2"/>
      </rPr>
      <t xml:space="preserve">: se observa 4 solicitudes presentadas  y 4 solicitudes tramitadas ( 3 admitidas, 1 rechazadas) , dentro de los términos establecidos internamente. 
En el </t>
    </r>
    <r>
      <rPr>
        <b/>
        <sz val="11"/>
        <rFont val="Verdana"/>
        <family val="2"/>
      </rPr>
      <t>segundo trimestre</t>
    </r>
    <r>
      <rPr>
        <sz val="11"/>
        <rFont val="Verdana"/>
        <family val="2"/>
      </rPr>
      <t xml:space="preserve">: se observa 8 solicitudes presentadas y 7 tramitadas ( 2 admitidas, 2 rechazadas, 2 en termino de respuesta a la inadmisión y 1 en estudio) , dentro de los términos establecidos internamente. 
En el </t>
    </r>
    <r>
      <rPr>
        <b/>
        <sz val="11"/>
        <rFont val="Verdana"/>
        <family val="2"/>
      </rPr>
      <t>tercer trimestre</t>
    </r>
    <r>
      <rPr>
        <sz val="11"/>
        <rFont val="Verdana"/>
        <family val="2"/>
      </rPr>
      <t xml:space="preserve">: se observa 8 solicitudes recibidas durante el trimestre. De las cuales 5 cuentan con pronumciamiento dentro de los términos establecidos internamente.                                       En el </t>
    </r>
    <r>
      <rPr>
        <b/>
        <sz val="11"/>
        <rFont val="Verdana"/>
        <family val="2"/>
      </rPr>
      <t>cuarto trimestre:</t>
    </r>
    <r>
      <rPr>
        <sz val="11"/>
        <rFont val="Verdana"/>
        <family val="2"/>
      </rPr>
      <t xml:space="preserve">se observa 5 solicitudes recibidas durante el trimestre. De las cuales 3 cuentan con pronumciamiento dentro de los términos establecidos internamente.     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</si>
  <si>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observa,  Que se realizó 1 Audiencia De Resolución De Objeciones en Liquidación Judicial y  1 en Liq. Por Adj. 1 Autos De Calificación En Liquidación Judicial, 1 Autos De Calificación en Liquidación Simplificada 1 1 Autos De Calificación en Liquidación Por Adjudicación  Y 1 Audiencia De Objeciones En Liquidación Por Adj.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2 Audiencia De Resolución De Objeciones Liquidación Judicial -                     2  Audiencia De Resolución De Objeciones de Liquidación Simplificada Y 7 Autos De Calificación Liquidación Judicial y 1  Auto de Calificación de Liquidación Por Adjudicación.             4 Traslados De Objeciones En Liquidación Judicial,  1 Traslado De Objeciones en Liquidación Simplificada Y 1 Traslado De Objeciones en Liquidación Por Adjudicación.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se realizó 1 Audiencia de Objeciones y se profirienron 10 Autos De Calificación Y Graduación De Creditos. Por otra parte 1 Auto De Pruebas y 1 Traslado De Objeciones.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 se realizó 2 Audiencia de Objeciones y se profirieron 8 Autos De Calificación Y Graduación De Creditos. Por otra parte 1 Traslado De Objeciones.</t>
    </r>
  </si>
  <si>
    <r>
      <rPr>
        <sz val="10"/>
        <rFont val="Arial"/>
        <family val="2"/>
      </rPr>
      <t xml:space="preserve">En el </t>
    </r>
    <r>
      <rPr>
        <b/>
        <sz val="10"/>
        <rFont val="Arial"/>
        <family val="2"/>
      </rPr>
      <t>primer trimestre</t>
    </r>
    <r>
      <rPr>
        <sz val="10"/>
        <rFont val="Arial"/>
        <family val="2"/>
      </rPr>
      <t>: se observa que se realizaron 5 audiencia de resolucion de objeciones y 7  procesos donde se surtio traslado de las objeciones al proyecto e inventraio.</t>
    </r>
    <r>
      <rPr>
        <sz val="10"/>
        <rFont val="Verdana"/>
        <family val="2"/>
      </rPr>
      <t xml:space="preserve">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 se observa que se realizaron 13 audiencia de resolucion de objeciones y 16  procesos donde se surtio traslado de las objeciones al proyecto e inventraio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 se observa que se realizaron 8 audiencias de resolucion de objeciones y 8  procesos donde se surtió traslado de las objeciones al proyecto e inventraio.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:e observa que se realizaron 12 audiencias de resolucion de objeciones y 15  procesos donde se surtió traslado de las objeciones al proyecto e inventraio.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</si>
  <si>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 se aprobaron 9 proyectos de calificación y graduación de créditos (PCGC) e inventarios valorados, mediante audiencias y autos, y se corrieron 28 traslados de inventarios valorados y PCGC.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que se aprobaron 20 proyectos de calificación y graduación de créditos (PCGC) e inventarios valorados, mediante audiencias y autos, y se corrieron 22 traslados de inventarios valorados y PCGC.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se aprobaron 28 proyectos de calificación y graduación de créditos (PCGC) e inventarios valorados, mediante audiencias y autos, y se corrieron 23 traslados de inventarios valorados y PCGC.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 se aprobaron 15 proyectos de calificación y graduación de créditos (PCGC) e inventarios valorados, mediante audiencias y autos, y se corrieron 25 traslados de inventarios valorados y PCGC.</t>
    </r>
  </si>
  <si>
    <r>
      <t xml:space="preserve">En el </t>
    </r>
    <r>
      <rPr>
        <b/>
        <sz val="10"/>
        <rFont val="Verdana"/>
        <family val="2"/>
      </rPr>
      <t>primer trimestre</t>
    </r>
    <r>
      <rPr>
        <sz val="10"/>
        <rFont val="Verdana"/>
        <family val="2"/>
      </rPr>
      <t xml:space="preserve">: Se observa que, debido a la coyuntura del Grupo relacionada con la litigiosidad de los procesos, se realizaron 2 audiencias de resolucion de objeciones con 25 traslados. 
En el </t>
    </r>
    <r>
      <rPr>
        <b/>
        <sz val="10"/>
        <rFont val="Verdana"/>
        <family val="2"/>
      </rPr>
      <t>segundo trimestre</t>
    </r>
    <r>
      <rPr>
        <sz val="10"/>
        <rFont val="Verdana"/>
        <family val="2"/>
      </rPr>
      <t xml:space="preserve">: Se observa un incremento a 15 audiencias de resolución de objeciones con 6 traslados, lo cual está relacionado con el aumento de personal, lo que ha permitido aliviar la carga de trabajo de los ponentes.
En el </t>
    </r>
    <r>
      <rPr>
        <b/>
        <sz val="10"/>
        <rFont val="Verdana"/>
        <family val="2"/>
      </rPr>
      <t>tercer trimestre</t>
    </r>
    <r>
      <rPr>
        <sz val="10"/>
        <rFont val="Verdana"/>
        <family val="2"/>
      </rPr>
      <t xml:space="preserve">: se observa que se realizaron 13 audiencias de resolución de objeciones con 16 traslados.
En el </t>
    </r>
    <r>
      <rPr>
        <b/>
        <sz val="10"/>
        <rFont val="Verdana"/>
        <family val="2"/>
      </rPr>
      <t>cuarto trimestre</t>
    </r>
    <r>
      <rPr>
        <sz val="10"/>
        <rFont val="Verdana"/>
        <family val="2"/>
      </rPr>
      <t>:se observa quese realizaron 11 audiencias de resolución de objeciones con 5 traslados.</t>
    </r>
  </si>
  <si>
    <r>
      <rPr>
        <b/>
        <sz val="11"/>
        <rFont val="Verdana"/>
        <family val="2"/>
      </rPr>
      <t>LIQUIDACION A:</t>
    </r>
    <r>
      <rPr>
        <sz val="11"/>
        <rFont val="Verdana"/>
        <family val="2"/>
      </rPr>
      <t xml:space="preserve"> En el primer trimestre: se observa que se realizaron 2 audiencias de resolucion de objeciones respecto a  proyectos de calificación y graduación de créditos (PCGC) e inventarios valorados, de los cuales se corrieron 25 traslados de distintas sociedades de los que se desarrolla plan de ejecucion al transcurso del año.                                                                                                                                                                                                                                                                                                                                                             Zona Santanderes y Arauca: En el primer trimestre: se observa que se aprobaron 6 proyectos de calificación y graduación de créditos (PCGC) e inventarios valorados, mediante audiencias y autos, y se corrieron 7 traslados de objeciones inventarios valorados y PCGC.
</t>
    </r>
    <r>
      <rPr>
        <b/>
        <sz val="11"/>
        <rFont val="Verdana"/>
        <family val="2"/>
      </rPr>
      <t>Zona Caribe y Archipiélago</t>
    </r>
    <r>
      <rPr>
        <sz val="11"/>
        <rFont val="Verdana"/>
        <family val="2"/>
      </rPr>
      <t xml:space="preserve">: En el primer trimestre: Se observa que se aprobaron mediante Autos 3 proyectos de calificación y graduación de créditos (PCGC) e inventarios valorados, y mediante audiencia convocada en la vigencia anterior, celebrada el 31 de enero del 2025, se firmó un Acuerdo de Reorganización dentro de la Liquidación. 
</t>
    </r>
    <r>
      <rPr>
        <b/>
        <sz val="11"/>
        <rFont val="Verdana"/>
        <family val="2"/>
      </rPr>
      <t>Zona Occidente y Costa Pacifica</t>
    </r>
    <r>
      <rPr>
        <sz val="11"/>
        <rFont val="Verdana"/>
        <family val="2"/>
      </rPr>
      <t xml:space="preserve">: En el primer trimestre: se observa 11 procesos (judiciales) que habían surtido traslado durante 01 enero y 31 de marzo,  se realizo 19 audiencias/autos aprobando proyectos (15 de trimestres anteriores).                                                                                          </t>
    </r>
    <r>
      <rPr>
        <b/>
        <sz val="11"/>
        <rFont val="Verdana"/>
        <family val="2"/>
      </rPr>
      <t>Zona Norte:</t>
    </r>
    <r>
      <rPr>
        <sz val="11"/>
        <rFont val="Verdana"/>
        <family val="2"/>
      </rPr>
      <t xml:space="preserve">  Que se realizó 1 Audiencia De Resolución De Objeciones en Liquidación Judicial y  1 en Liq. Por Adj. 1 Autos De Calificación En Liquidación Judicial, 1 Autos De Calificación en Liquidación Simplificada 1 1 Autos De Calificación en Liquidación Por Adjudicación  Y 1 Audiencia De Objeciones En Liquidación Por Adj.
</t>
    </r>
  </si>
  <si>
    <r>
      <rPr>
        <b/>
        <sz val="11"/>
        <rFont val="Verdana"/>
        <family val="2"/>
      </rPr>
      <t xml:space="preserve">LIQUIDACION A: </t>
    </r>
    <r>
      <rPr>
        <sz val="11"/>
        <rFont val="Verdana"/>
        <family val="2"/>
      </rPr>
      <t>En el tercer trimestre: se observa que se realizaron 13 audiencias de resolucion de objeciones respecto a  proyectos de calificación y graduación de créditos (PCGC) e inventarios valorados, de los cuales se corrieron 16 traslados de distintas sociedades de los que se desarrolla plan de ejecucion al transcurso del añ</t>
    </r>
    <r>
      <rPr>
        <b/>
        <sz val="11"/>
        <rFont val="Verdana"/>
        <family val="2"/>
      </rPr>
      <t>o.                                                                                                                                                   Zona Occidente y Costa Pacifica:</t>
    </r>
    <r>
      <rPr>
        <sz val="11"/>
        <rFont val="Verdana"/>
        <family val="2"/>
      </rPr>
      <t xml:space="preserve"> En el tercer trimestre: se observa 26 procesos que habían surtido traslado durante 01 julio y 30 de sept, de los cuales se realizo 31 audiencias/autos aprobando proyectos (18 de trimestres anteriores).
</t>
    </r>
    <r>
      <rPr>
        <b/>
        <sz val="11"/>
        <rFont val="Verdana"/>
        <family val="2"/>
      </rPr>
      <t xml:space="preserve">Zona Santanderes y Arauca. </t>
    </r>
    <r>
      <rPr>
        <sz val="11"/>
        <rFont val="Verdana"/>
        <family val="2"/>
      </rPr>
      <t xml:space="preserve">se observa que se aprobaron 4 proyectos de calificación y graduación de créditos (PCGC) e inventarios valorados, mediante audiencias y autos, y se corrieron 8 traslados de objeciones inventarios valorados y PCGC.                                                                                    </t>
    </r>
    <r>
      <rPr>
        <b/>
        <sz val="11"/>
        <rFont val="Verdana"/>
        <family val="2"/>
      </rPr>
      <t xml:space="preserve">Zona Norte: </t>
    </r>
    <r>
      <rPr>
        <sz val="11"/>
        <rFont val="Verdana"/>
        <family val="2"/>
      </rPr>
      <t>se observa que se realizó 1 Audiencia de Objeciones y se profirienron 10 Autos De Calificación Y Graduación De Creditos. Por otra parte 1 Auto De Pruebas y 1 Traslado De Objeciones.</t>
    </r>
  </si>
  <si>
    <r>
      <rPr>
        <b/>
        <sz val="11"/>
        <rFont val="Verdana"/>
        <family val="2"/>
      </rPr>
      <t>LIQUIDACION A:</t>
    </r>
    <r>
      <rPr>
        <sz val="11"/>
        <rFont val="Verdana"/>
        <family val="2"/>
      </rPr>
      <t xml:space="preserve"> En el segundo trimestre: se observa que se realizaron 14 audiencias de resolucion de objeciones respecto a  proyectos de calificación y graduación de créditos (PCGC) e inventarios valorados, concretando la media normal del grupo, de los cuales se corrieron 6 traslados de distintas sociedades de los que se desarrolla plan de ejecucion al transcurso del año</t>
    </r>
    <r>
      <rPr>
        <b/>
        <sz val="11"/>
        <rFont val="Verdana"/>
        <family val="2"/>
      </rPr>
      <t xml:space="preserve">.                                                                                                                               Zona Santanderes y Arauca. </t>
    </r>
    <r>
      <rPr>
        <sz val="11"/>
        <rFont val="Verdana"/>
        <family val="2"/>
      </rPr>
      <t xml:space="preserve">En el segundo trimestre: se observa que se aprobaron 11 proyectos de calificación y graduación de créditos (PCGC) e inventarios valorados, mediante audiencias y autos, y se corrieron 13 traslados de objeciones inventarios valorados y PCGC.
</t>
    </r>
    <r>
      <rPr>
        <b/>
        <sz val="11"/>
        <rFont val="Verdana"/>
        <family val="2"/>
      </rPr>
      <t>Zona Caribe y Archipiélago</t>
    </r>
    <r>
      <rPr>
        <sz val="11"/>
        <rFont val="Verdana"/>
        <family val="2"/>
      </rPr>
      <t xml:space="preserve">: En el Segundo trimestre: Se observa que no se celebró audiencia y no aprobarón proyectos de calificación y Graduación de créditos en el periodo, no obtante se corrió traslado de las objeciones al PCGC dentro de 7 procesos y todos en estudio para la etapa siguiente. 
</t>
    </r>
    <r>
      <rPr>
        <b/>
        <sz val="11"/>
        <rFont val="Verdana"/>
        <family val="2"/>
      </rPr>
      <t>Zona Occidente y Costa Pacifica:</t>
    </r>
    <r>
      <rPr>
        <sz val="11"/>
        <rFont val="Verdana"/>
        <family val="2"/>
      </rPr>
      <t xml:space="preserve"> En el segundo trimestre: se observa 20  procesos que habían surtido traslado durante 01 abril y 30 de junio, de los cuales se realizo 25 audiencias/autos aprobando proyectos (19 de trimestres anteriores).</t>
    </r>
    <r>
      <rPr>
        <b/>
        <sz val="11"/>
        <rFont val="Verdana"/>
        <family val="2"/>
      </rPr>
      <t xml:space="preserve"> Zona Norte</t>
    </r>
    <r>
      <rPr>
        <sz val="11"/>
        <rFont val="Verdana"/>
        <family val="2"/>
      </rPr>
      <t>: se observa 2 Audiencia De Resolución De Objeciones Liquidación Judicial -                     2  Audiencia De Resolución De Objeciones de Liquidación Simplificada Y 7 Autos De Calificación Liquidación Judicial y 1  Auto de Calificación de Liquidación Por Adjudicación.             4 Traslados De Objeciones En Liquidación Judicial,  1 Traslado De Objeciones en Liquidación Simplificada Y 1 Traslado De Objeciones en Liquidación Por Adjudicación.</t>
    </r>
  </si>
  <si>
    <r>
      <t xml:space="preserve">LIQUIDACION A: </t>
    </r>
    <r>
      <rPr>
        <sz val="11"/>
        <rFont val="Verdana"/>
        <family val="2"/>
      </rPr>
      <t xml:space="preserve">En el primer trimestre: se observa que se realizaron 11 audiencias de resolucion de objeciones respecto a  proyectos de calificación y graduación de créditos (PCGC) e inventarios valorados, de los cuales se corrieron 5 traslados de distintas sociedades.                                                                                                           </t>
    </r>
    <r>
      <rPr>
        <b/>
        <sz val="11"/>
        <rFont val="Verdana"/>
        <family val="2"/>
      </rPr>
      <t xml:space="preserve">                                                                                                                             Zona Occidente y Costa Pacifica: </t>
    </r>
    <r>
      <rPr>
        <sz val="11"/>
        <rFont val="Verdana"/>
        <family val="2"/>
      </rPr>
      <t xml:space="preserve">En el cuarto trimestre:se observa 19 procesos que habían surtido traslado durante 01 oct a 31 de dic, y se realizo 30 audiencias/autos aprobando proyectos
</t>
    </r>
    <r>
      <rPr>
        <b/>
        <sz val="11"/>
        <rFont val="Verdana"/>
        <family val="2"/>
      </rPr>
      <t xml:space="preserve">Zona Santanderes y Arauca: </t>
    </r>
    <r>
      <rPr>
        <sz val="11"/>
        <rFont val="Verdana"/>
        <family val="2"/>
      </rPr>
      <t>se observa que se aprobaron 3 proyectos de calificación y graduación de créditos (PCGC) e inventarios valorados, mediante audiencias y autos, y se corrieron 8 traslados de objeciones inventarios valorados y PCGC.</t>
    </r>
    <r>
      <rPr>
        <b/>
        <sz val="11"/>
        <rFont val="Verdana"/>
        <family val="2"/>
      </rPr>
      <t xml:space="preserve">
Zona del Eje Cafetero: </t>
    </r>
    <r>
      <rPr>
        <sz val="11"/>
        <rFont val="Verdana"/>
        <family val="2"/>
      </rPr>
      <t xml:space="preserve">Fueron proferidos 6 autos - Audiencias aprobando calificación y graduación de créditos y fue dado el traslado a 5 proyectos,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</si>
</sst>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indexed="9"/>
      <name val="Verdana"/>
      <family val="2"/>
    </font>
    <font>
      <b/>
      <sz val="9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4"/>
      <name val="Verdana"/>
      <family val="2"/>
    </font>
    <font>
      <b/>
      <sz val="16"/>
      <name val="Verdana"/>
      <family val="2"/>
    </font>
    <font>
      <b/>
      <sz val="14"/>
      <color theme="0"/>
      <name val="Verdana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12"/>
      <color theme="1"/>
      <name val="Verdana"/>
      <family val="2"/>
    </font>
    <font>
      <i/>
      <sz val="10"/>
      <color theme="4"/>
      <name val="Verdana"/>
      <family val="2"/>
    </font>
    <font>
      <b/>
      <i/>
      <sz val="10"/>
      <color theme="4"/>
      <name val="Verdana"/>
      <family val="2"/>
    </font>
    <font>
      <b/>
      <sz val="8"/>
      <name val="Verdana"/>
      <family val="2"/>
    </font>
    <font>
      <b/>
      <sz val="11"/>
      <color theme="1"/>
      <name val="Verdana"/>
      <family val="2"/>
    </font>
    <font>
      <sz val="14"/>
      <color theme="1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1">
    <xf numFmtId="0" fontId="0" fillId="0" borderId="0" xfId="0"/>
    <xf numFmtId="0" fontId="3" fillId="7" borderId="0" xfId="1" applyFont="1" applyFill="1" applyProtection="1">
      <protection locked="0"/>
    </xf>
    <xf numFmtId="0" fontId="4" fillId="8" borderId="0" xfId="0" applyFont="1" applyFill="1"/>
    <xf numFmtId="0" fontId="0" fillId="7" borderId="0" xfId="0" applyFill="1"/>
    <xf numFmtId="0" fontId="0" fillId="7" borderId="0" xfId="0" applyFill="1" applyAlignment="1">
      <alignment wrapText="1"/>
    </xf>
    <xf numFmtId="0" fontId="3" fillId="7" borderId="0" xfId="1" applyFont="1" applyFill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left" vertical="center" wrapText="1"/>
      <protection locked="0"/>
    </xf>
    <xf numFmtId="0" fontId="6" fillId="2" borderId="0" xfId="1" applyFont="1" applyFill="1"/>
    <xf numFmtId="0" fontId="7" fillId="7" borderId="0" xfId="0" applyFont="1" applyFill="1"/>
    <xf numFmtId="0" fontId="8" fillId="7" borderId="0" xfId="0" applyFont="1" applyFill="1"/>
    <xf numFmtId="0" fontId="16" fillId="3" borderId="23" xfId="1" applyFont="1" applyFill="1" applyBorder="1" applyAlignment="1">
      <alignment horizontal="center" wrapText="1"/>
    </xf>
    <xf numFmtId="0" fontId="16" fillId="2" borderId="22" xfId="1" applyFont="1" applyFill="1" applyBorder="1" applyAlignment="1">
      <alignment horizontal="center"/>
    </xf>
    <xf numFmtId="0" fontId="13" fillId="2" borderId="23" xfId="4" applyFont="1" applyFill="1" applyBorder="1"/>
    <xf numFmtId="0" fontId="13" fillId="2" borderId="24" xfId="4" applyFont="1" applyFill="1" applyBorder="1"/>
    <xf numFmtId="0" fontId="13" fillId="2" borderId="25" xfId="4" applyFont="1" applyFill="1" applyBorder="1"/>
    <xf numFmtId="0" fontId="13" fillId="2" borderId="16" xfId="4" applyFont="1" applyFill="1" applyBorder="1"/>
    <xf numFmtId="0" fontId="13" fillId="2" borderId="17" xfId="4" applyFont="1" applyFill="1" applyBorder="1"/>
    <xf numFmtId="0" fontId="13" fillId="2" borderId="18" xfId="4" applyFont="1" applyFill="1" applyBorder="1"/>
    <xf numFmtId="0" fontId="13" fillId="2" borderId="1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justify" vertical="center" wrapText="1"/>
    </xf>
    <xf numFmtId="0" fontId="13" fillId="2" borderId="0" xfId="1" applyFont="1" applyFill="1" applyAlignment="1">
      <alignment horizontal="center"/>
    </xf>
    <xf numFmtId="0" fontId="13" fillId="2" borderId="16" xfId="1" applyFont="1" applyFill="1" applyBorder="1" applyAlignment="1">
      <alignment horizontal="center"/>
    </xf>
    <xf numFmtId="0" fontId="13" fillId="2" borderId="18" xfId="1" applyFont="1" applyFill="1" applyBorder="1" applyAlignment="1">
      <alignment horizontal="center"/>
    </xf>
    <xf numFmtId="0" fontId="16" fillId="2" borderId="2" xfId="4" applyFont="1" applyFill="1" applyBorder="1" applyProtection="1">
      <protection locked="0"/>
    </xf>
    <xf numFmtId="0" fontId="16" fillId="2" borderId="12" xfId="4" applyFont="1" applyFill="1" applyBorder="1" applyProtection="1">
      <protection locked="0"/>
    </xf>
    <xf numFmtId="0" fontId="13" fillId="2" borderId="23" xfId="1" applyFont="1" applyFill="1" applyBorder="1"/>
    <xf numFmtId="0" fontId="13" fillId="2" borderId="24" xfId="1" applyFont="1" applyFill="1" applyBorder="1" applyProtection="1">
      <protection locked="0"/>
    </xf>
    <xf numFmtId="0" fontId="6" fillId="7" borderId="0" xfId="1" applyFont="1" applyFill="1"/>
    <xf numFmtId="0" fontId="18" fillId="7" borderId="0" xfId="1" applyFont="1" applyFill="1"/>
    <xf numFmtId="0" fontId="13" fillId="10" borderId="22" xfId="4" applyFont="1" applyFill="1" applyBorder="1" applyAlignment="1">
      <alignment horizontal="center" vertical="distributed" wrapText="1"/>
    </xf>
    <xf numFmtId="0" fontId="13" fillId="10" borderId="22" xfId="4" applyFont="1" applyFill="1" applyBorder="1" applyAlignment="1">
      <alignment vertical="center" wrapText="1"/>
    </xf>
    <xf numFmtId="0" fontId="13" fillId="10" borderId="22" xfId="4" applyFont="1" applyFill="1" applyBorder="1"/>
    <xf numFmtId="0" fontId="13" fillId="10" borderId="22" xfId="1" applyFont="1" applyFill="1" applyBorder="1"/>
    <xf numFmtId="0" fontId="13" fillId="10" borderId="7" xfId="1" applyFont="1" applyFill="1" applyBorder="1" applyAlignment="1">
      <alignment horizontal="center"/>
    </xf>
    <xf numFmtId="0" fontId="13" fillId="10" borderId="23" xfId="1" applyFont="1" applyFill="1" applyBorder="1" applyAlignment="1">
      <alignment vertical="center" wrapText="1"/>
    </xf>
    <xf numFmtId="0" fontId="2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2" fillId="2" borderId="0" xfId="0" applyFont="1" applyFill="1" applyProtection="1">
      <protection locked="0"/>
    </xf>
    <xf numFmtId="0" fontId="7" fillId="0" borderId="0" xfId="0" applyFont="1"/>
    <xf numFmtId="0" fontId="23" fillId="2" borderId="0" xfId="0" applyFont="1" applyFill="1" applyProtection="1">
      <protection locked="0"/>
    </xf>
    <xf numFmtId="0" fontId="20" fillId="0" borderId="0" xfId="0" applyFont="1" applyProtection="1">
      <protection locked="0"/>
    </xf>
    <xf numFmtId="0" fontId="7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14" fillId="7" borderId="0" xfId="0" applyFont="1" applyFill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5" fillId="10" borderId="13" xfId="0" applyFont="1" applyFill="1" applyBorder="1" applyAlignment="1">
      <alignment horizontal="center" vertical="center" wrapText="1"/>
    </xf>
    <xf numFmtId="0" fontId="26" fillId="10" borderId="13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9" borderId="5" xfId="1" applyFont="1" applyFill="1" applyBorder="1" applyAlignment="1">
      <alignment horizontal="justify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horizontal="justify" vertical="center" wrapText="1"/>
    </xf>
    <xf numFmtId="0" fontId="18" fillId="0" borderId="5" xfId="1" applyFont="1" applyBorder="1" applyAlignment="1">
      <alignment horizontal="justify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18" fillId="0" borderId="51" xfId="1" applyFont="1" applyBorder="1" applyAlignment="1">
      <alignment horizontal="justify" vertical="center" wrapText="1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18" fillId="0" borderId="48" xfId="1" applyFont="1" applyBorder="1" applyAlignment="1">
      <alignment horizontal="justify" vertical="center" wrapText="1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6" fillId="2" borderId="0" xfId="0" applyFont="1" applyFill="1" applyProtection="1">
      <protection locked="0"/>
    </xf>
    <xf numFmtId="0" fontId="27" fillId="2" borderId="23" xfId="4" applyFont="1" applyFill="1" applyBorder="1"/>
    <xf numFmtId="0" fontId="27" fillId="2" borderId="24" xfId="4" applyFont="1" applyFill="1" applyBorder="1"/>
    <xf numFmtId="0" fontId="27" fillId="2" borderId="25" xfId="4" applyFont="1" applyFill="1" applyBorder="1"/>
    <xf numFmtId="0" fontId="28" fillId="0" borderId="17" xfId="1" applyFont="1" applyBorder="1"/>
    <xf numFmtId="0" fontId="13" fillId="0" borderId="23" xfId="1" applyFont="1" applyBorder="1"/>
    <xf numFmtId="0" fontId="13" fillId="0" borderId="24" xfId="1" applyFont="1" applyBorder="1"/>
    <xf numFmtId="0" fontId="13" fillId="0" borderId="25" xfId="1" applyFont="1" applyBorder="1"/>
    <xf numFmtId="0" fontId="29" fillId="2" borderId="24" xfId="1" applyFont="1" applyFill="1" applyBorder="1"/>
    <xf numFmtId="0" fontId="13" fillId="0" borderId="26" xfId="1" applyFont="1" applyBorder="1"/>
    <xf numFmtId="0" fontId="13" fillId="0" borderId="0" xfId="1" applyFont="1"/>
    <xf numFmtId="0" fontId="13" fillId="0" borderId="27" xfId="1" applyFont="1" applyBorder="1"/>
    <xf numFmtId="0" fontId="13" fillId="0" borderId="16" xfId="4" applyFont="1" applyBorder="1"/>
    <xf numFmtId="0" fontId="13" fillId="0" borderId="17" xfId="4" applyFont="1" applyBorder="1"/>
    <xf numFmtId="0" fontId="13" fillId="0" borderId="18" xfId="4" applyFont="1" applyBorder="1"/>
    <xf numFmtId="0" fontId="29" fillId="2" borderId="24" xfId="4" applyFont="1" applyFill="1" applyBorder="1"/>
    <xf numFmtId="0" fontId="29" fillId="2" borderId="25" xfId="4" applyFont="1" applyFill="1" applyBorder="1"/>
    <xf numFmtId="0" fontId="29" fillId="2" borderId="17" xfId="4" applyFont="1" applyFill="1" applyBorder="1"/>
    <xf numFmtId="0" fontId="29" fillId="2" borderId="18" xfId="4" applyFont="1" applyFill="1" applyBorder="1"/>
    <xf numFmtId="0" fontId="6" fillId="2" borderId="0" xfId="1" applyFont="1" applyFill="1" applyProtection="1">
      <protection locked="0"/>
    </xf>
    <xf numFmtId="0" fontId="13" fillId="2" borderId="16" xfId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 applyProtection="1">
      <alignment horizontal="center"/>
      <protection locked="0"/>
    </xf>
    <xf numFmtId="0" fontId="13" fillId="2" borderId="18" xfId="1" applyFont="1" applyFill="1" applyBorder="1" applyAlignment="1" applyProtection="1">
      <alignment horizontal="center"/>
      <protection locked="0"/>
    </xf>
    <xf numFmtId="0" fontId="13" fillId="2" borderId="23" xfId="1" applyFont="1" applyFill="1" applyBorder="1" applyProtection="1">
      <protection locked="0"/>
    </xf>
    <xf numFmtId="0" fontId="30" fillId="7" borderId="0" xfId="0" applyFont="1" applyFill="1" applyAlignment="1">
      <alignment horizontal="left" vertical="center"/>
    </xf>
    <xf numFmtId="0" fontId="13" fillId="10" borderId="23" xfId="4" applyFont="1" applyFill="1" applyBorder="1"/>
    <xf numFmtId="0" fontId="13" fillId="0" borderId="17" xfId="1" applyFont="1" applyBorder="1"/>
    <xf numFmtId="0" fontId="13" fillId="10" borderId="12" xfId="1" applyFont="1" applyFill="1" applyBorder="1" applyAlignment="1">
      <alignment horizontal="center"/>
    </xf>
    <xf numFmtId="0" fontId="33" fillId="7" borderId="12" xfId="0" applyFont="1" applyFill="1" applyBorder="1" applyAlignment="1">
      <alignment horizontal="center" vertical="center" wrapText="1"/>
    </xf>
    <xf numFmtId="0" fontId="33" fillId="7" borderId="13" xfId="0" applyFont="1" applyFill="1" applyBorder="1" applyAlignment="1">
      <alignment horizontal="center" vertical="center" wrapText="1"/>
    </xf>
    <xf numFmtId="0" fontId="6" fillId="2" borderId="26" xfId="4" applyFont="1" applyFill="1" applyBorder="1"/>
    <xf numFmtId="0" fontId="6" fillId="2" borderId="0" xfId="4" applyFont="1" applyFill="1"/>
    <xf numFmtId="0" fontId="6" fillId="2" borderId="27" xfId="4" applyFont="1" applyFill="1" applyBorder="1"/>
    <xf numFmtId="0" fontId="6" fillId="2" borderId="12" xfId="1" applyFont="1" applyFill="1" applyBorder="1" applyAlignment="1">
      <alignment horizontal="justify" vertical="center" wrapText="1"/>
    </xf>
    <xf numFmtId="0" fontId="17" fillId="2" borderId="2" xfId="4" applyFont="1" applyFill="1" applyBorder="1" applyProtection="1">
      <protection locked="0"/>
    </xf>
    <xf numFmtId="0" fontId="17" fillId="2" borderId="3" xfId="4" applyFont="1" applyFill="1" applyBorder="1" applyAlignment="1" applyProtection="1">
      <alignment horizontal="center"/>
      <protection locked="0"/>
    </xf>
    <xf numFmtId="0" fontId="17" fillId="2" borderId="29" xfId="4" applyFont="1" applyFill="1" applyBorder="1" applyAlignment="1" applyProtection="1">
      <alignment horizontal="center"/>
      <protection locked="0"/>
    </xf>
    <xf numFmtId="0" fontId="17" fillId="2" borderId="4" xfId="4" applyFont="1" applyFill="1" applyBorder="1" applyAlignment="1" applyProtection="1">
      <alignment horizontal="center"/>
      <protection locked="0"/>
    </xf>
    <xf numFmtId="0" fontId="17" fillId="2" borderId="12" xfId="4" applyFont="1" applyFill="1" applyBorder="1" applyProtection="1">
      <protection locked="0"/>
    </xf>
    <xf numFmtId="0" fontId="17" fillId="2" borderId="13" xfId="4" applyFont="1" applyFill="1" applyBorder="1" applyAlignment="1" applyProtection="1">
      <alignment horizontal="center"/>
      <protection locked="0"/>
    </xf>
    <xf numFmtId="0" fontId="17" fillId="6" borderId="13" xfId="5" applyNumberFormat="1" applyFont="1" applyFill="1" applyBorder="1" applyAlignment="1" applyProtection="1">
      <alignment horizontal="center"/>
      <protection locked="0"/>
    </xf>
    <xf numFmtId="0" fontId="17" fillId="2" borderId="13" xfId="5" applyNumberFormat="1" applyFont="1" applyFill="1" applyBorder="1" applyAlignment="1" applyProtection="1">
      <alignment horizontal="center"/>
      <protection locked="0"/>
    </xf>
    <xf numFmtId="0" fontId="34" fillId="7" borderId="0" xfId="0" applyFont="1" applyFill="1" applyAlignment="1">
      <alignment horizontal="center" vertical="center"/>
    </xf>
    <xf numFmtId="0" fontId="25" fillId="10" borderId="45" xfId="0" applyFont="1" applyFill="1" applyBorder="1" applyAlignment="1">
      <alignment horizontal="center" vertical="center" wrapText="1"/>
    </xf>
    <xf numFmtId="0" fontId="25" fillId="10" borderId="46" xfId="0" applyFont="1" applyFill="1" applyBorder="1" applyAlignment="1">
      <alignment horizontal="center" vertical="center" wrapText="1"/>
    </xf>
    <xf numFmtId="0" fontId="25" fillId="10" borderId="47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 applyProtection="1">
      <alignment horizontal="center" vertical="center" wrapText="1"/>
      <protection locked="0"/>
    </xf>
    <xf numFmtId="0" fontId="33" fillId="7" borderId="3" xfId="0" applyFont="1" applyFill="1" applyBorder="1" applyAlignment="1" applyProtection="1">
      <alignment horizontal="center" vertical="center" wrapText="1"/>
      <protection locked="0"/>
    </xf>
    <xf numFmtId="0" fontId="33" fillId="7" borderId="3" xfId="0" applyFont="1" applyFill="1" applyBorder="1" applyAlignment="1">
      <alignment horizontal="center" vertical="center" wrapText="1"/>
    </xf>
    <xf numFmtId="0" fontId="13" fillId="11" borderId="0" xfId="1" applyFont="1" applyFill="1"/>
    <xf numFmtId="0" fontId="13" fillId="11" borderId="27" xfId="1" applyFont="1" applyFill="1" applyBorder="1"/>
    <xf numFmtId="0" fontId="14" fillId="0" borderId="26" xfId="4" applyFont="1" applyBorder="1" applyAlignment="1">
      <alignment horizontal="left" vertical="center" wrapText="1"/>
    </xf>
    <xf numFmtId="0" fontId="14" fillId="0" borderId="19" xfId="4" applyFont="1" applyBorder="1" applyAlignment="1">
      <alignment horizontal="left" vertical="center" wrapText="1"/>
    </xf>
    <xf numFmtId="0" fontId="15" fillId="0" borderId="20" xfId="4" applyFont="1" applyBorder="1" applyAlignment="1">
      <alignment horizontal="center" vertical="center"/>
    </xf>
    <xf numFmtId="0" fontId="13" fillId="0" borderId="24" xfId="4" applyFont="1" applyBorder="1"/>
    <xf numFmtId="0" fontId="13" fillId="0" borderId="25" xfId="4" applyFont="1" applyBorder="1"/>
    <xf numFmtId="0" fontId="6" fillId="0" borderId="8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justify" vertical="center" wrapText="1"/>
    </xf>
    <xf numFmtId="0" fontId="18" fillId="0" borderId="15" xfId="1" applyFont="1" applyBorder="1" applyAlignment="1">
      <alignment horizontal="justify" vertical="center" wrapText="1"/>
    </xf>
    <xf numFmtId="0" fontId="6" fillId="2" borderId="0" xfId="1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3" fillId="10" borderId="28" xfId="4" applyFont="1" applyFill="1" applyBorder="1" applyAlignment="1">
      <alignment horizontal="center" vertical="center" wrapText="1"/>
    </xf>
    <xf numFmtId="0" fontId="37" fillId="0" borderId="0" xfId="0" applyFont="1" applyProtection="1">
      <protection locked="0"/>
    </xf>
    <xf numFmtId="0" fontId="37" fillId="0" borderId="27" xfId="0" applyFont="1" applyBorder="1" applyProtection="1">
      <protection locked="0"/>
    </xf>
    <xf numFmtId="0" fontId="3" fillId="3" borderId="23" xfId="0" applyFont="1" applyFill="1" applyBorder="1" applyAlignment="1">
      <alignment horizontal="center" wrapText="1"/>
    </xf>
    <xf numFmtId="0" fontId="36" fillId="2" borderId="22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justify" vertical="center" wrapText="1"/>
      <protection locked="0"/>
    </xf>
    <xf numFmtId="0" fontId="16" fillId="2" borderId="40" xfId="4" applyFont="1" applyFill="1" applyBorder="1" applyProtection="1">
      <protection locked="0"/>
    </xf>
    <xf numFmtId="0" fontId="16" fillId="2" borderId="38" xfId="4" applyFont="1" applyFill="1" applyBorder="1" applyAlignment="1" applyProtection="1">
      <alignment horizontal="center"/>
      <protection locked="0"/>
    </xf>
    <xf numFmtId="0" fontId="16" fillId="2" borderId="56" xfId="4" applyFont="1" applyFill="1" applyBorder="1" applyAlignment="1" applyProtection="1">
      <alignment horizontal="center"/>
      <protection locked="0"/>
    </xf>
    <xf numFmtId="0" fontId="16" fillId="2" borderId="57" xfId="4" applyFont="1" applyFill="1" applyBorder="1" applyAlignment="1" applyProtection="1">
      <alignment horizontal="center"/>
      <protection locked="0"/>
    </xf>
    <xf numFmtId="0" fontId="16" fillId="2" borderId="50" xfId="4" applyFont="1" applyFill="1" applyBorder="1" applyAlignment="1" applyProtection="1">
      <alignment horizontal="center"/>
      <protection locked="0"/>
    </xf>
    <xf numFmtId="9" fontId="16" fillId="2" borderId="8" xfId="6" applyFont="1" applyFill="1" applyBorder="1" applyAlignment="1" applyProtection="1">
      <alignment horizontal="center" vertical="center"/>
      <protection locked="0"/>
    </xf>
    <xf numFmtId="0" fontId="6" fillId="2" borderId="41" xfId="1" applyFont="1" applyFill="1" applyBorder="1" applyAlignment="1">
      <alignment horizontal="justify" vertical="center" wrapText="1"/>
    </xf>
    <xf numFmtId="0" fontId="27" fillId="10" borderId="22" xfId="4" applyFont="1" applyFill="1" applyBorder="1" applyAlignment="1">
      <alignment vertical="center" wrapText="1"/>
    </xf>
    <xf numFmtId="9" fontId="16" fillId="12" borderId="8" xfId="6" applyFont="1" applyFill="1" applyBorder="1" applyAlignment="1" applyProtection="1">
      <alignment horizontal="center" vertical="center"/>
      <protection locked="0"/>
    </xf>
    <xf numFmtId="0" fontId="18" fillId="13" borderId="5" xfId="1" applyFont="1" applyFill="1" applyBorder="1" applyAlignment="1">
      <alignment horizontal="justify" vertical="center" wrapText="1"/>
    </xf>
    <xf numFmtId="0" fontId="7" fillId="13" borderId="3" xfId="0" applyFont="1" applyFill="1" applyBorder="1" applyAlignment="1" applyProtection="1">
      <alignment horizontal="center" vertical="center" wrapText="1"/>
      <protection locked="0"/>
    </xf>
    <xf numFmtId="0" fontId="7" fillId="13" borderId="3" xfId="0" applyFont="1" applyFill="1" applyBorder="1" applyAlignment="1">
      <alignment horizontal="center" vertical="center" wrapText="1"/>
    </xf>
    <xf numFmtId="0" fontId="18" fillId="13" borderId="15" xfId="1" applyFont="1" applyFill="1" applyBorder="1" applyAlignment="1">
      <alignment horizontal="justify" vertical="center" wrapText="1"/>
    </xf>
    <xf numFmtId="0" fontId="7" fillId="13" borderId="13" xfId="0" applyFont="1" applyFill="1" applyBorder="1" applyAlignment="1" applyProtection="1">
      <alignment horizontal="center" vertical="center" wrapText="1"/>
      <protection locked="0"/>
    </xf>
    <xf numFmtId="0" fontId="18" fillId="14" borderId="5" xfId="1" applyFont="1" applyFill="1" applyBorder="1" applyAlignment="1">
      <alignment horizontal="justify" vertical="center" wrapText="1"/>
    </xf>
    <xf numFmtId="0" fontId="7" fillId="14" borderId="3" xfId="0" applyFont="1" applyFill="1" applyBorder="1" applyAlignment="1" applyProtection="1">
      <alignment horizontal="center" vertical="center" wrapText="1"/>
      <protection locked="0"/>
    </xf>
    <xf numFmtId="0" fontId="18" fillId="14" borderId="15" xfId="1" applyFont="1" applyFill="1" applyBorder="1" applyAlignment="1">
      <alignment horizontal="justify" vertical="center" wrapText="1"/>
    </xf>
    <xf numFmtId="0" fontId="7" fillId="14" borderId="13" xfId="0" applyFont="1" applyFill="1" applyBorder="1" applyAlignment="1" applyProtection="1">
      <alignment horizontal="center" vertical="center" wrapText="1"/>
      <protection locked="0"/>
    </xf>
    <xf numFmtId="0" fontId="18" fillId="15" borderId="5" xfId="1" applyFont="1" applyFill="1" applyBorder="1" applyAlignment="1">
      <alignment horizontal="justify" vertical="center" wrapText="1"/>
    </xf>
    <xf numFmtId="0" fontId="7" fillId="15" borderId="3" xfId="0" applyFont="1" applyFill="1" applyBorder="1" applyAlignment="1" applyProtection="1">
      <alignment horizontal="center" vertical="center" wrapText="1"/>
      <protection locked="0"/>
    </xf>
    <xf numFmtId="0" fontId="7" fillId="15" borderId="3" xfId="0" applyFont="1" applyFill="1" applyBorder="1" applyAlignment="1">
      <alignment horizontal="center" vertical="center" wrapText="1"/>
    </xf>
    <xf numFmtId="0" fontId="18" fillId="15" borderId="15" xfId="1" applyFont="1" applyFill="1" applyBorder="1" applyAlignment="1">
      <alignment horizontal="justify" vertical="center" wrapText="1"/>
    </xf>
    <xf numFmtId="0" fontId="7" fillId="15" borderId="13" xfId="0" applyFont="1" applyFill="1" applyBorder="1" applyAlignment="1" applyProtection="1">
      <alignment horizontal="center" vertical="center" wrapText="1"/>
      <protection locked="0"/>
    </xf>
    <xf numFmtId="0" fontId="7" fillId="15" borderId="13" xfId="0" applyFont="1" applyFill="1" applyBorder="1" applyAlignment="1">
      <alignment horizontal="center" vertical="center" wrapText="1"/>
    </xf>
    <xf numFmtId="9" fontId="17" fillId="2" borderId="22" xfId="1" applyNumberFormat="1" applyFont="1" applyFill="1" applyBorder="1" applyAlignment="1">
      <alignment horizontal="center"/>
    </xf>
    <xf numFmtId="0" fontId="16" fillId="6" borderId="50" xfId="5" applyNumberFormat="1" applyFont="1" applyFill="1" applyBorder="1" applyAlignment="1" applyProtection="1">
      <alignment horizontal="center"/>
      <protection locked="0"/>
    </xf>
    <xf numFmtId="0" fontId="16" fillId="2" borderId="50" xfId="5" applyNumberFormat="1" applyFont="1" applyFill="1" applyBorder="1" applyAlignment="1" applyProtection="1">
      <alignment horizontal="center"/>
      <protection locked="0"/>
    </xf>
    <xf numFmtId="0" fontId="15" fillId="9" borderId="4" xfId="1" applyFont="1" applyFill="1" applyBorder="1" applyAlignment="1">
      <alignment horizontal="justify" vertical="center" wrapText="1"/>
    </xf>
    <xf numFmtId="0" fontId="15" fillId="9" borderId="14" xfId="1" applyFont="1" applyFill="1" applyBorder="1" applyAlignment="1">
      <alignment horizontal="justify" vertical="center" wrapText="1"/>
    </xf>
    <xf numFmtId="0" fontId="15" fillId="7" borderId="4" xfId="1" applyFont="1" applyFill="1" applyBorder="1" applyAlignment="1">
      <alignment horizontal="justify" vertical="center" wrapText="1"/>
    </xf>
    <xf numFmtId="0" fontId="15" fillId="7" borderId="14" xfId="1" applyFont="1" applyFill="1" applyBorder="1" applyAlignment="1">
      <alignment horizontal="justify" vertical="center" wrapText="1"/>
    </xf>
    <xf numFmtId="0" fontId="33" fillId="9" borderId="41" xfId="0" applyFont="1" applyFill="1" applyBorder="1" applyAlignment="1">
      <alignment horizontal="center" vertical="center" wrapText="1"/>
    </xf>
    <xf numFmtId="0" fontId="33" fillId="7" borderId="42" xfId="0" applyFont="1" applyFill="1" applyBorder="1" applyAlignment="1">
      <alignment horizontal="center" vertical="center" wrapText="1"/>
    </xf>
    <xf numFmtId="0" fontId="33" fillId="7" borderId="50" xfId="0" applyFont="1" applyFill="1" applyBorder="1" applyAlignment="1">
      <alignment horizontal="center" vertical="center" wrapText="1"/>
    </xf>
    <xf numFmtId="0" fontId="17" fillId="9" borderId="42" xfId="0" applyFont="1" applyFill="1" applyBorder="1" applyAlignment="1">
      <alignment horizontal="center" vertical="center" wrapText="1"/>
    </xf>
    <xf numFmtId="0" fontId="15" fillId="15" borderId="4" xfId="1" applyFont="1" applyFill="1" applyBorder="1" applyAlignment="1">
      <alignment horizontal="justify" vertical="center" wrapText="1"/>
    </xf>
    <xf numFmtId="0" fontId="33" fillId="15" borderId="2" xfId="0" applyFont="1" applyFill="1" applyBorder="1" applyAlignment="1" applyProtection="1">
      <alignment horizontal="center" vertical="center" wrapText="1"/>
      <protection locked="0"/>
    </xf>
    <xf numFmtId="0" fontId="33" fillId="15" borderId="3" xfId="0" applyFont="1" applyFill="1" applyBorder="1" applyAlignment="1" applyProtection="1">
      <alignment horizontal="center" vertical="center" wrapText="1"/>
      <protection locked="0"/>
    </xf>
    <xf numFmtId="0" fontId="33" fillId="15" borderId="3" xfId="0" applyFont="1" applyFill="1" applyBorder="1" applyAlignment="1">
      <alignment horizontal="center" vertical="center" wrapText="1"/>
    </xf>
    <xf numFmtId="0" fontId="15" fillId="15" borderId="14" xfId="1" applyFont="1" applyFill="1" applyBorder="1" applyAlignment="1">
      <alignment horizontal="justify" vertical="center" wrapText="1"/>
    </xf>
    <xf numFmtId="0" fontId="33" fillId="15" borderId="12" xfId="0" applyFont="1" applyFill="1" applyBorder="1" applyAlignment="1">
      <alignment horizontal="center" vertical="center" wrapText="1"/>
    </xf>
    <xf numFmtId="0" fontId="33" fillId="15" borderId="13" xfId="0" applyFont="1" applyFill="1" applyBorder="1" applyAlignment="1">
      <alignment horizontal="center" vertical="center" wrapText="1"/>
    </xf>
    <xf numFmtId="0" fontId="33" fillId="15" borderId="42" xfId="0" applyFont="1" applyFill="1" applyBorder="1" applyAlignment="1">
      <alignment horizontal="center" vertical="center" wrapText="1"/>
    </xf>
    <xf numFmtId="0" fontId="15" fillId="16" borderId="4" xfId="1" applyFont="1" applyFill="1" applyBorder="1" applyAlignment="1">
      <alignment horizontal="justify" vertical="center" wrapText="1"/>
    </xf>
    <xf numFmtId="0" fontId="33" fillId="16" borderId="2" xfId="0" applyFont="1" applyFill="1" applyBorder="1" applyAlignment="1" applyProtection="1">
      <alignment horizontal="center" vertical="center" wrapText="1"/>
      <protection locked="0"/>
    </xf>
    <xf numFmtId="0" fontId="33" fillId="16" borderId="3" xfId="0" applyFont="1" applyFill="1" applyBorder="1" applyAlignment="1" applyProtection="1">
      <alignment horizontal="center" vertical="center" wrapText="1"/>
      <protection locked="0"/>
    </xf>
    <xf numFmtId="0" fontId="33" fillId="16" borderId="3" xfId="0" applyFont="1" applyFill="1" applyBorder="1" applyAlignment="1">
      <alignment horizontal="center" vertical="center" wrapText="1"/>
    </xf>
    <xf numFmtId="0" fontId="15" fillId="16" borderId="14" xfId="1" applyFont="1" applyFill="1" applyBorder="1" applyAlignment="1">
      <alignment horizontal="justify" vertical="center" wrapText="1"/>
    </xf>
    <xf numFmtId="0" fontId="33" fillId="16" borderId="12" xfId="0" applyFont="1" applyFill="1" applyBorder="1" applyAlignment="1">
      <alignment horizontal="center" vertical="center" wrapText="1"/>
    </xf>
    <xf numFmtId="0" fontId="33" fillId="16" borderId="13" xfId="0" applyFont="1" applyFill="1" applyBorder="1" applyAlignment="1">
      <alignment horizontal="center" vertical="center" wrapText="1"/>
    </xf>
    <xf numFmtId="0" fontId="33" fillId="16" borderId="42" xfId="0" applyFont="1" applyFill="1" applyBorder="1" applyAlignment="1">
      <alignment horizontal="center" vertical="center" wrapText="1"/>
    </xf>
    <xf numFmtId="0" fontId="15" fillId="17" borderId="4" xfId="1" applyFont="1" applyFill="1" applyBorder="1" applyAlignment="1">
      <alignment horizontal="justify" vertical="center" wrapText="1"/>
    </xf>
    <xf numFmtId="0" fontId="33" fillId="17" borderId="2" xfId="0" applyFont="1" applyFill="1" applyBorder="1" applyAlignment="1" applyProtection="1">
      <alignment horizontal="center" vertical="center" wrapText="1"/>
      <protection locked="0"/>
    </xf>
    <xf numFmtId="0" fontId="33" fillId="17" borderId="3" xfId="0" applyFont="1" applyFill="1" applyBorder="1" applyAlignment="1" applyProtection="1">
      <alignment horizontal="center" vertical="center" wrapText="1"/>
      <protection locked="0"/>
    </xf>
    <xf numFmtId="0" fontId="33" fillId="17" borderId="3" xfId="0" applyFont="1" applyFill="1" applyBorder="1" applyAlignment="1">
      <alignment horizontal="center" vertical="center" wrapText="1"/>
    </xf>
    <xf numFmtId="0" fontId="15" fillId="17" borderId="14" xfId="1" applyFont="1" applyFill="1" applyBorder="1" applyAlignment="1">
      <alignment horizontal="justify" vertical="center" wrapText="1"/>
    </xf>
    <xf numFmtId="0" fontId="33" fillId="17" borderId="12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 wrapText="1"/>
    </xf>
    <xf numFmtId="0" fontId="33" fillId="17" borderId="42" xfId="0" applyFont="1" applyFill="1" applyBorder="1" applyAlignment="1">
      <alignment horizontal="center" vertical="center" wrapText="1"/>
    </xf>
    <xf numFmtId="0" fontId="15" fillId="13" borderId="4" xfId="1" applyFont="1" applyFill="1" applyBorder="1" applyAlignment="1">
      <alignment horizontal="justify" vertical="center" wrapText="1"/>
    </xf>
    <xf numFmtId="0" fontId="33" fillId="13" borderId="2" xfId="0" applyFont="1" applyFill="1" applyBorder="1" applyAlignment="1" applyProtection="1">
      <alignment horizontal="center" vertical="center" wrapText="1"/>
      <protection locked="0"/>
    </xf>
    <xf numFmtId="0" fontId="33" fillId="13" borderId="3" xfId="0" applyFont="1" applyFill="1" applyBorder="1" applyAlignment="1" applyProtection="1">
      <alignment horizontal="center" vertical="center" wrapText="1"/>
      <protection locked="0"/>
    </xf>
    <xf numFmtId="0" fontId="33" fillId="13" borderId="3" xfId="0" applyFont="1" applyFill="1" applyBorder="1" applyAlignment="1">
      <alignment horizontal="center" vertical="center" wrapText="1"/>
    </xf>
    <xf numFmtId="0" fontId="15" fillId="13" borderId="14" xfId="1" applyFont="1" applyFill="1" applyBorder="1" applyAlignment="1">
      <alignment horizontal="justify" vertical="center" wrapText="1"/>
    </xf>
    <xf numFmtId="0" fontId="33" fillId="13" borderId="12" xfId="0" applyFont="1" applyFill="1" applyBorder="1" applyAlignment="1">
      <alignment horizontal="center" vertical="center" wrapText="1"/>
    </xf>
    <xf numFmtId="0" fontId="33" fillId="13" borderId="13" xfId="0" applyFont="1" applyFill="1" applyBorder="1" applyAlignment="1">
      <alignment horizontal="center" vertical="center" wrapText="1"/>
    </xf>
    <xf numFmtId="0" fontId="33" fillId="13" borderId="42" xfId="0" applyFont="1" applyFill="1" applyBorder="1" applyAlignment="1">
      <alignment horizontal="center" vertical="center" wrapText="1"/>
    </xf>
    <xf numFmtId="0" fontId="15" fillId="14" borderId="4" xfId="1" applyFont="1" applyFill="1" applyBorder="1" applyAlignment="1">
      <alignment horizontal="justify" vertical="center" wrapText="1"/>
    </xf>
    <xf numFmtId="0" fontId="33" fillId="14" borderId="2" xfId="0" applyFont="1" applyFill="1" applyBorder="1" applyAlignment="1" applyProtection="1">
      <alignment horizontal="center" vertical="center" wrapText="1"/>
      <protection locked="0"/>
    </xf>
    <xf numFmtId="0" fontId="33" fillId="14" borderId="3" xfId="0" applyFont="1" applyFill="1" applyBorder="1" applyAlignment="1" applyProtection="1">
      <alignment horizontal="center" vertical="center" wrapText="1"/>
      <protection locked="0"/>
    </xf>
    <xf numFmtId="0" fontId="33" fillId="14" borderId="3" xfId="0" applyFont="1" applyFill="1" applyBorder="1" applyAlignment="1">
      <alignment horizontal="center" vertical="center" wrapText="1"/>
    </xf>
    <xf numFmtId="0" fontId="15" fillId="14" borderId="14" xfId="1" applyFont="1" applyFill="1" applyBorder="1" applyAlignment="1">
      <alignment horizontal="justify" vertical="center" wrapText="1"/>
    </xf>
    <xf numFmtId="0" fontId="33" fillId="14" borderId="12" xfId="0" applyFont="1" applyFill="1" applyBorder="1" applyAlignment="1">
      <alignment horizontal="center" vertical="center" wrapText="1"/>
    </xf>
    <xf numFmtId="0" fontId="33" fillId="14" borderId="13" xfId="0" applyFont="1" applyFill="1" applyBorder="1" applyAlignment="1">
      <alignment horizontal="center" vertical="center" wrapText="1"/>
    </xf>
    <xf numFmtId="0" fontId="33" fillId="14" borderId="42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33" fillId="9" borderId="50" xfId="0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justify" vertical="center" wrapText="1"/>
    </xf>
    <xf numFmtId="0" fontId="18" fillId="2" borderId="7" xfId="1" applyFont="1" applyFill="1" applyBorder="1" applyAlignment="1">
      <alignment horizontal="justify" vertical="center" wrapText="1"/>
    </xf>
    <xf numFmtId="0" fontId="6" fillId="2" borderId="12" xfId="1" applyFont="1" applyFill="1" applyBorder="1" applyAlignment="1">
      <alignment vertical="center" wrapText="1"/>
    </xf>
    <xf numFmtId="0" fontId="13" fillId="10" borderId="12" xfId="1" applyFont="1" applyFill="1" applyBorder="1" applyAlignment="1">
      <alignment horizontal="center" vertical="center"/>
    </xf>
    <xf numFmtId="0" fontId="41" fillId="2" borderId="50" xfId="4" applyFont="1" applyFill="1" applyBorder="1" applyAlignment="1" applyProtection="1">
      <alignment horizontal="center"/>
      <protection locked="0"/>
    </xf>
    <xf numFmtId="164" fontId="41" fillId="6" borderId="50" xfId="5" applyNumberFormat="1" applyFont="1" applyFill="1" applyBorder="1" applyAlignment="1" applyProtection="1">
      <alignment horizontal="center"/>
      <protection locked="0"/>
    </xf>
    <xf numFmtId="164" fontId="41" fillId="2" borderId="50" xfId="5" applyNumberFormat="1" applyFont="1" applyFill="1" applyBorder="1" applyAlignment="1" applyProtection="1">
      <alignment horizontal="center"/>
      <protection locked="0"/>
    </xf>
    <xf numFmtId="0" fontId="43" fillId="7" borderId="13" xfId="0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6" fillId="2" borderId="27" xfId="4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2" fillId="10" borderId="16" xfId="1" applyFont="1" applyFill="1" applyBorder="1" applyAlignment="1">
      <alignment horizontal="center" vertical="center" wrapText="1"/>
    </xf>
    <xf numFmtId="0" fontId="12" fillId="10" borderId="17" xfId="1" applyFont="1" applyFill="1" applyBorder="1" applyAlignment="1">
      <alignment horizontal="center" vertical="center" wrapText="1"/>
    </xf>
    <xf numFmtId="0" fontId="12" fillId="10" borderId="18" xfId="1" applyFont="1" applyFill="1" applyBorder="1" applyAlignment="1">
      <alignment horizontal="center" vertical="center" wrapText="1"/>
    </xf>
    <xf numFmtId="0" fontId="12" fillId="10" borderId="19" xfId="1" applyFont="1" applyFill="1" applyBorder="1" applyAlignment="1">
      <alignment horizontal="center" vertical="center" wrapText="1"/>
    </xf>
    <xf numFmtId="0" fontId="12" fillId="10" borderId="20" xfId="1" applyFont="1" applyFill="1" applyBorder="1" applyAlignment="1">
      <alignment horizontal="center" vertical="center" wrapText="1"/>
    </xf>
    <xf numFmtId="0" fontId="12" fillId="10" borderId="21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23" xfId="4" applyFont="1" applyBorder="1" applyAlignment="1">
      <alignment horizontal="center" vertical="distributed"/>
    </xf>
    <xf numFmtId="0" fontId="14" fillId="0" borderId="24" xfId="4" applyFont="1" applyBorder="1" applyAlignment="1">
      <alignment horizontal="center" vertical="distributed"/>
    </xf>
    <xf numFmtId="0" fontId="14" fillId="0" borderId="25" xfId="4" applyFont="1" applyBorder="1" applyAlignment="1">
      <alignment horizontal="center" vertical="distributed"/>
    </xf>
    <xf numFmtId="0" fontId="13" fillId="10" borderId="23" xfId="4" applyFont="1" applyFill="1" applyBorder="1" applyAlignment="1">
      <alignment horizontal="center" vertical="distributed"/>
    </xf>
    <xf numFmtId="0" fontId="13" fillId="10" borderId="24" xfId="4" applyFont="1" applyFill="1" applyBorder="1" applyAlignment="1">
      <alignment horizontal="center" vertical="distributed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3" fillId="2" borderId="23" xfId="4" applyFont="1" applyFill="1" applyBorder="1" applyAlignment="1">
      <alignment horizontal="center"/>
    </xf>
    <xf numFmtId="0" fontId="13" fillId="2" borderId="24" xfId="4" applyFont="1" applyFill="1" applyBorder="1" applyAlignment="1">
      <alignment horizontal="center"/>
    </xf>
    <xf numFmtId="0" fontId="13" fillId="2" borderId="25" xfId="4" applyFont="1" applyFill="1" applyBorder="1" applyAlignment="1">
      <alignment horizontal="center"/>
    </xf>
    <xf numFmtId="0" fontId="14" fillId="2" borderId="24" xfId="4" applyFont="1" applyFill="1" applyBorder="1" applyAlignment="1">
      <alignment horizontal="center" vertical="center"/>
    </xf>
    <xf numFmtId="0" fontId="14" fillId="2" borderId="25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center"/>
    </xf>
    <xf numFmtId="0" fontId="13" fillId="2" borderId="17" xfId="4" applyFont="1" applyFill="1" applyBorder="1" applyAlignment="1">
      <alignment horizontal="center"/>
    </xf>
    <xf numFmtId="0" fontId="13" fillId="2" borderId="18" xfId="4" applyFont="1" applyFill="1" applyBorder="1" applyAlignment="1">
      <alignment horizontal="center"/>
    </xf>
    <xf numFmtId="0" fontId="18" fillId="0" borderId="23" xfId="4" applyFont="1" applyBorder="1" applyAlignment="1">
      <alignment horizontal="center" vertical="center" wrapText="1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27" fillId="2" borderId="23" xfId="4" applyFont="1" applyFill="1" applyBorder="1" applyAlignment="1">
      <alignment horizontal="center"/>
    </xf>
    <xf numFmtId="0" fontId="27" fillId="2" borderId="24" xfId="4" applyFont="1" applyFill="1" applyBorder="1" applyAlignment="1">
      <alignment horizontal="center"/>
    </xf>
    <xf numFmtId="0" fontId="27" fillId="2" borderId="25" xfId="4" applyFont="1" applyFill="1" applyBorder="1" applyAlignment="1">
      <alignment horizontal="center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/>
    </xf>
    <xf numFmtId="0" fontId="13" fillId="10" borderId="23" xfId="1" applyFont="1" applyFill="1" applyBorder="1" applyAlignment="1">
      <alignment horizontal="center"/>
    </xf>
    <xf numFmtId="0" fontId="13" fillId="10" borderId="24" xfId="1" applyFont="1" applyFill="1" applyBorder="1" applyAlignment="1">
      <alignment horizontal="center"/>
    </xf>
    <xf numFmtId="0" fontId="13" fillId="10" borderId="25" xfId="1" applyFont="1" applyFill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6" fillId="2" borderId="23" xfId="4" applyFont="1" applyFill="1" applyBorder="1" applyAlignment="1">
      <alignment horizontal="center" vertical="center" wrapText="1"/>
    </xf>
    <xf numFmtId="0" fontId="6" fillId="2" borderId="24" xfId="4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 vertical="center"/>
    </xf>
    <xf numFmtId="0" fontId="16" fillId="2" borderId="23" xfId="4" applyFont="1" applyFill="1" applyBorder="1" applyAlignment="1">
      <alignment horizontal="center" wrapText="1"/>
    </xf>
    <xf numFmtId="0" fontId="16" fillId="2" borderId="24" xfId="4" applyFont="1" applyFill="1" applyBorder="1" applyAlignment="1">
      <alignment horizontal="center"/>
    </xf>
    <xf numFmtId="0" fontId="16" fillId="2" borderId="25" xfId="4" applyFont="1" applyFill="1" applyBorder="1" applyAlignment="1">
      <alignment horizontal="center"/>
    </xf>
    <xf numFmtId="0" fontId="6" fillId="0" borderId="23" xfId="4" applyFont="1" applyBorder="1" applyAlignment="1">
      <alignment horizontal="justify" vertical="center" wrapText="1"/>
    </xf>
    <xf numFmtId="0" fontId="6" fillId="0" borderId="24" xfId="4" applyFont="1" applyBorder="1" applyAlignment="1">
      <alignment horizontal="justify" vertical="center"/>
    </xf>
    <xf numFmtId="0" fontId="6" fillId="0" borderId="25" xfId="4" applyFont="1" applyBorder="1" applyAlignment="1">
      <alignment horizontal="justify" vertical="center"/>
    </xf>
    <xf numFmtId="0" fontId="13" fillId="2" borderId="23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13" fillId="2" borderId="25" xfId="1" applyFont="1" applyFill="1" applyBorder="1" applyAlignment="1">
      <alignment horizontal="center"/>
    </xf>
    <xf numFmtId="9" fontId="36" fillId="2" borderId="23" xfId="0" applyNumberFormat="1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Alignment="1" applyProtection="1">
      <alignment horizontal="center" wrapText="1"/>
      <protection locked="0"/>
    </xf>
    <xf numFmtId="0" fontId="36" fillId="2" borderId="25" xfId="0" applyFont="1" applyFill="1" applyBorder="1" applyAlignment="1" applyProtection="1">
      <alignment horizontal="center" wrapText="1"/>
      <protection locked="0"/>
    </xf>
    <xf numFmtId="0" fontId="36" fillId="2" borderId="23" xfId="0" applyFont="1" applyFill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13" fillId="0" borderId="16" xfId="4" applyFont="1" applyBorder="1" applyAlignment="1">
      <alignment horizontal="center"/>
    </xf>
    <xf numFmtId="0" fontId="13" fillId="0" borderId="17" xfId="4" applyFont="1" applyBorder="1" applyAlignment="1">
      <alignment horizontal="center"/>
    </xf>
    <xf numFmtId="0" fontId="13" fillId="0" borderId="18" xfId="4" applyFont="1" applyBorder="1" applyAlignment="1">
      <alignment horizontal="center"/>
    </xf>
    <xf numFmtId="0" fontId="16" fillId="2" borderId="23" xfId="4" applyFont="1" applyFill="1" applyBorder="1" applyAlignment="1">
      <alignment horizontal="center"/>
    </xf>
    <xf numFmtId="0" fontId="13" fillId="10" borderId="2" xfId="1" applyFont="1" applyFill="1" applyBorder="1" applyAlignment="1">
      <alignment horizontal="center"/>
    </xf>
    <xf numFmtId="0" fontId="13" fillId="10" borderId="3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9" xfId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42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3" fillId="10" borderId="28" xfId="4" applyFont="1" applyFill="1" applyBorder="1" applyAlignment="1">
      <alignment horizontal="left" vertical="center" wrapText="1"/>
    </xf>
    <xf numFmtId="0" fontId="13" fillId="10" borderId="31" xfId="4" applyFont="1" applyFill="1" applyBorder="1" applyAlignment="1">
      <alignment horizontal="left" vertical="center" wrapText="1"/>
    </xf>
    <xf numFmtId="0" fontId="13" fillId="10" borderId="30" xfId="4" applyFont="1" applyFill="1" applyBorder="1" applyAlignment="1">
      <alignment horizontal="left" vertical="center" wrapText="1"/>
    </xf>
    <xf numFmtId="0" fontId="17" fillId="0" borderId="19" xfId="4" applyFont="1" applyBorder="1" applyAlignment="1" applyProtection="1">
      <alignment horizontal="justify" vertical="center" wrapText="1"/>
      <protection locked="0"/>
    </xf>
    <xf numFmtId="0" fontId="17" fillId="0" borderId="20" xfId="4" applyFont="1" applyBorder="1" applyAlignment="1" applyProtection="1">
      <alignment horizontal="justify" vertical="center" wrapText="1"/>
      <protection locked="0"/>
    </xf>
    <xf numFmtId="0" fontId="17" fillId="0" borderId="21" xfId="4" applyFont="1" applyBorder="1" applyAlignment="1" applyProtection="1">
      <alignment horizontal="justify" vertical="center" wrapText="1"/>
      <protection locked="0"/>
    </xf>
    <xf numFmtId="0" fontId="17" fillId="2" borderId="23" xfId="4" applyFont="1" applyFill="1" applyBorder="1" applyAlignment="1" applyProtection="1">
      <alignment horizontal="center" vertical="center"/>
      <protection locked="0"/>
    </xf>
    <xf numFmtId="0" fontId="17" fillId="2" borderId="24" xfId="4" applyFont="1" applyFill="1" applyBorder="1" applyAlignment="1" applyProtection="1">
      <alignment horizontal="center" vertical="center"/>
      <protection locked="0"/>
    </xf>
    <xf numFmtId="0" fontId="17" fillId="2" borderId="25" xfId="4" applyFont="1" applyFill="1" applyBorder="1" applyAlignment="1" applyProtection="1">
      <alignment horizontal="center" vertical="center"/>
      <protection locked="0"/>
    </xf>
    <xf numFmtId="0" fontId="17" fillId="0" borderId="24" xfId="4" applyFont="1" applyBorder="1" applyAlignment="1" applyProtection="1">
      <alignment horizontal="center" vertical="center" wrapText="1"/>
      <protection locked="0"/>
    </xf>
    <xf numFmtId="0" fontId="17" fillId="0" borderId="25" xfId="4" applyFont="1" applyBorder="1" applyAlignment="1" applyProtection="1">
      <alignment horizontal="center" vertical="center" wrapText="1"/>
      <protection locked="0"/>
    </xf>
    <xf numFmtId="0" fontId="19" fillId="2" borderId="16" xfId="1" applyFont="1" applyFill="1" applyBorder="1" applyAlignment="1" applyProtection="1">
      <alignment horizontal="center" vertical="center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2" borderId="18" xfId="1" applyFont="1" applyFill="1" applyBorder="1" applyAlignment="1" applyProtection="1">
      <alignment horizontal="center" vertical="center"/>
      <protection locked="0"/>
    </xf>
    <xf numFmtId="0" fontId="19" fillId="2" borderId="26" xfId="1" applyFont="1" applyFill="1" applyBorder="1" applyAlignment="1" applyProtection="1">
      <alignment horizontal="center" vertical="center"/>
      <protection locked="0"/>
    </xf>
    <xf numFmtId="0" fontId="19" fillId="2" borderId="0" xfId="1" applyFont="1" applyFill="1" applyAlignment="1" applyProtection="1">
      <alignment horizontal="center" vertical="center"/>
      <protection locked="0"/>
    </xf>
    <xf numFmtId="0" fontId="19" fillId="2" borderId="27" xfId="1" applyFont="1" applyFill="1" applyBorder="1" applyAlignment="1" applyProtection="1">
      <alignment horizontal="center" vertical="center"/>
      <protection locked="0"/>
    </xf>
    <xf numFmtId="0" fontId="19" fillId="2" borderId="19" xfId="1" applyFont="1" applyFill="1" applyBorder="1" applyAlignment="1" applyProtection="1">
      <alignment horizontal="center" vertical="center"/>
      <protection locked="0"/>
    </xf>
    <xf numFmtId="0" fontId="19" fillId="2" borderId="20" xfId="1" applyFont="1" applyFill="1" applyBorder="1" applyAlignment="1" applyProtection="1">
      <alignment horizontal="center" vertical="center"/>
      <protection locked="0"/>
    </xf>
    <xf numFmtId="0" fontId="19" fillId="2" borderId="21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13" fillId="10" borderId="28" xfId="1" applyFont="1" applyFill="1" applyBorder="1" applyAlignment="1">
      <alignment horizontal="left" vertical="center" wrapText="1"/>
    </xf>
    <xf numFmtId="0" fontId="13" fillId="10" borderId="31" xfId="1" applyFont="1" applyFill="1" applyBorder="1" applyAlignment="1">
      <alignment horizontal="left" vertical="center" wrapText="1"/>
    </xf>
    <xf numFmtId="0" fontId="13" fillId="10" borderId="30" xfId="1" applyFont="1" applyFill="1" applyBorder="1" applyAlignment="1">
      <alignment horizontal="left" vertical="center" wrapText="1"/>
    </xf>
    <xf numFmtId="0" fontId="17" fillId="7" borderId="16" xfId="4" applyFont="1" applyFill="1" applyBorder="1" applyAlignment="1" applyProtection="1">
      <alignment horizontal="left" vertical="top" wrapText="1"/>
      <protection locked="0"/>
    </xf>
    <xf numFmtId="0" fontId="17" fillId="7" borderId="17" xfId="4" applyFont="1" applyFill="1" applyBorder="1" applyAlignment="1" applyProtection="1">
      <alignment horizontal="left" vertical="top" wrapText="1"/>
      <protection locked="0"/>
    </xf>
    <xf numFmtId="0" fontId="17" fillId="7" borderId="18" xfId="4" applyFont="1" applyFill="1" applyBorder="1" applyAlignment="1" applyProtection="1">
      <alignment horizontal="left" vertical="top" wrapText="1"/>
      <protection locked="0"/>
    </xf>
    <xf numFmtId="0" fontId="18" fillId="0" borderId="26" xfId="4" applyFont="1" applyBorder="1" applyAlignment="1" applyProtection="1">
      <alignment horizontal="justify" vertical="center" wrapText="1"/>
      <protection locked="0"/>
    </xf>
    <xf numFmtId="0" fontId="18" fillId="0" borderId="0" xfId="4" applyFont="1" applyAlignment="1" applyProtection="1">
      <alignment horizontal="justify" vertical="center" wrapText="1"/>
      <protection locked="0"/>
    </xf>
    <xf numFmtId="0" fontId="18" fillId="0" borderId="27" xfId="4" applyFont="1" applyBorder="1" applyAlignment="1" applyProtection="1">
      <alignment horizontal="justify" vertical="center" wrapText="1"/>
      <protection locked="0"/>
    </xf>
    <xf numFmtId="0" fontId="17" fillId="7" borderId="32" xfId="4" applyFont="1" applyFill="1" applyBorder="1" applyAlignment="1" applyProtection="1">
      <alignment horizontal="left" vertical="top" wrapText="1"/>
      <protection locked="0"/>
    </xf>
    <xf numFmtId="0" fontId="17" fillId="7" borderId="33" xfId="4" applyFont="1" applyFill="1" applyBorder="1" applyAlignment="1" applyProtection="1">
      <alignment horizontal="left" vertical="top" wrapText="1"/>
      <protection locked="0"/>
    </xf>
    <xf numFmtId="0" fontId="17" fillId="7" borderId="34" xfId="4" applyFont="1" applyFill="1" applyBorder="1" applyAlignment="1" applyProtection="1">
      <alignment horizontal="left" vertical="top" wrapText="1"/>
      <protection locked="0"/>
    </xf>
    <xf numFmtId="0" fontId="17" fillId="0" borderId="0" xfId="4" applyFont="1" applyAlignment="1" applyProtection="1">
      <alignment horizontal="justify" vertical="center" wrapText="1"/>
      <protection locked="0"/>
    </xf>
    <xf numFmtId="0" fontId="17" fillId="0" borderId="27" xfId="4" applyFont="1" applyBorder="1" applyAlignment="1" applyProtection="1">
      <alignment horizontal="justify" vertical="center" wrapText="1"/>
      <protection locked="0"/>
    </xf>
    <xf numFmtId="164" fontId="17" fillId="7" borderId="3" xfId="0" applyNumberFormat="1" applyFont="1" applyFill="1" applyBorder="1" applyAlignment="1">
      <alignment horizontal="center" vertical="center" wrapText="1"/>
    </xf>
    <xf numFmtId="164" fontId="17" fillId="7" borderId="13" xfId="0" applyNumberFormat="1" applyFont="1" applyFill="1" applyBorder="1" applyAlignment="1">
      <alignment horizontal="center" vertical="center" wrapText="1"/>
    </xf>
    <xf numFmtId="164" fontId="17" fillId="13" borderId="3" xfId="0" applyNumberFormat="1" applyFont="1" applyFill="1" applyBorder="1" applyAlignment="1">
      <alignment horizontal="center" vertical="center" wrapText="1"/>
    </xf>
    <xf numFmtId="164" fontId="17" fillId="13" borderId="1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center" vertical="center" wrapText="1"/>
    </xf>
    <xf numFmtId="0" fontId="15" fillId="13" borderId="39" xfId="0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>
      <alignment horizontal="center" vertical="center" wrapText="1"/>
    </xf>
    <xf numFmtId="0" fontId="15" fillId="14" borderId="39" xfId="0" applyFont="1" applyFill="1" applyBorder="1" applyAlignment="1">
      <alignment horizontal="center" vertical="center" wrapText="1"/>
    </xf>
    <xf numFmtId="0" fontId="15" fillId="14" borderId="44" xfId="0" applyFont="1" applyFill="1" applyBorder="1" applyAlignment="1">
      <alignment horizontal="center" vertical="center" wrapText="1"/>
    </xf>
    <xf numFmtId="0" fontId="15" fillId="15" borderId="39" xfId="0" applyFont="1" applyFill="1" applyBorder="1" applyAlignment="1">
      <alignment horizontal="center" vertical="center" wrapText="1"/>
    </xf>
    <xf numFmtId="0" fontId="15" fillId="15" borderId="4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164" fontId="17" fillId="9" borderId="3" xfId="0" applyNumberFormat="1" applyFont="1" applyFill="1" applyBorder="1" applyAlignment="1">
      <alignment horizontal="center" vertical="center" wrapText="1"/>
    </xf>
    <xf numFmtId="164" fontId="17" fillId="9" borderId="13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 applyProtection="1">
      <alignment horizontal="left" vertical="center" wrapText="1"/>
      <protection locked="0"/>
    </xf>
    <xf numFmtId="0" fontId="18" fillId="9" borderId="4" xfId="0" applyFont="1" applyFill="1" applyBorder="1" applyAlignment="1" applyProtection="1">
      <alignment horizontal="left" vertical="center" wrapText="1"/>
      <protection locked="0"/>
    </xf>
    <xf numFmtId="0" fontId="18" fillId="9" borderId="13" xfId="0" applyFont="1" applyFill="1" applyBorder="1" applyAlignment="1" applyProtection="1">
      <alignment horizontal="left" vertical="center" wrapText="1"/>
      <protection locked="0"/>
    </xf>
    <xf numFmtId="0" fontId="18" fillId="9" borderId="14" xfId="0" applyFont="1" applyFill="1" applyBorder="1" applyAlignment="1" applyProtection="1">
      <alignment horizontal="left" vertical="center" wrapText="1"/>
      <protection locked="0"/>
    </xf>
    <xf numFmtId="0" fontId="24" fillId="10" borderId="28" xfId="0" applyFont="1" applyFill="1" applyBorder="1" applyAlignment="1">
      <alignment horizontal="center" vertical="center" wrapText="1"/>
    </xf>
    <xf numFmtId="0" fontId="24" fillId="10" borderId="30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4" fillId="10" borderId="15" xfId="0" applyFont="1" applyFill="1" applyBorder="1" applyAlignment="1">
      <alignment horizontal="center" vertical="center" wrapText="1"/>
    </xf>
    <xf numFmtId="0" fontId="35" fillId="10" borderId="3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17" fillId="9" borderId="28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164" fontId="17" fillId="0" borderId="42" xfId="0" applyNumberFormat="1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164" fontId="17" fillId="15" borderId="3" xfId="0" applyNumberFormat="1" applyFont="1" applyFill="1" applyBorder="1" applyAlignment="1">
      <alignment horizontal="center" vertical="center" wrapText="1"/>
    </xf>
    <xf numFmtId="164" fontId="17" fillId="15" borderId="13" xfId="0" applyNumberFormat="1" applyFont="1" applyFill="1" applyBorder="1" applyAlignment="1">
      <alignment horizontal="center" vertical="center" wrapText="1"/>
    </xf>
    <xf numFmtId="0" fontId="18" fillId="15" borderId="3" xfId="0" applyFont="1" applyFill="1" applyBorder="1" applyAlignment="1" applyProtection="1">
      <alignment horizontal="left" vertical="center" wrapText="1"/>
      <protection locked="0"/>
    </xf>
    <xf numFmtId="0" fontId="18" fillId="15" borderId="4" xfId="0" applyFont="1" applyFill="1" applyBorder="1" applyAlignment="1" applyProtection="1">
      <alignment horizontal="left" vertical="center" wrapText="1"/>
      <protection locked="0"/>
    </xf>
    <xf numFmtId="0" fontId="18" fillId="15" borderId="13" xfId="0" applyFont="1" applyFill="1" applyBorder="1" applyAlignment="1" applyProtection="1">
      <alignment horizontal="left" vertical="center" wrapText="1"/>
      <protection locked="0"/>
    </xf>
    <xf numFmtId="0" fontId="18" fillId="15" borderId="14" xfId="0" applyFont="1" applyFill="1" applyBorder="1" applyAlignment="1" applyProtection="1">
      <alignment horizontal="left" vertical="center" wrapText="1"/>
      <protection locked="0"/>
    </xf>
    <xf numFmtId="164" fontId="17" fillId="14" borderId="3" xfId="0" applyNumberFormat="1" applyFont="1" applyFill="1" applyBorder="1" applyAlignment="1">
      <alignment horizontal="center" vertical="center" wrapText="1"/>
    </xf>
    <xf numFmtId="164" fontId="17" fillId="14" borderId="13" xfId="0" applyNumberFormat="1" applyFont="1" applyFill="1" applyBorder="1" applyAlignment="1">
      <alignment horizontal="center" vertical="center" wrapText="1"/>
    </xf>
    <xf numFmtId="0" fontId="6" fillId="14" borderId="3" xfId="0" applyFont="1" applyFill="1" applyBorder="1" applyAlignment="1" applyProtection="1">
      <alignment horizontal="left" vertical="center" wrapText="1"/>
      <protection locked="0"/>
    </xf>
    <xf numFmtId="0" fontId="6" fillId="14" borderId="4" xfId="0" applyFont="1" applyFill="1" applyBorder="1" applyAlignment="1" applyProtection="1">
      <alignment horizontal="left" vertical="center" wrapText="1"/>
      <protection locked="0"/>
    </xf>
    <xf numFmtId="0" fontId="6" fillId="14" borderId="13" xfId="0" applyFont="1" applyFill="1" applyBorder="1" applyAlignment="1" applyProtection="1">
      <alignment horizontal="left" vertical="center" wrapText="1"/>
      <protection locked="0"/>
    </xf>
    <xf numFmtId="0" fontId="6" fillId="14" borderId="14" xfId="0" applyFont="1" applyFill="1" applyBorder="1" applyAlignment="1" applyProtection="1">
      <alignment horizontal="left" vertical="center" wrapText="1"/>
      <protection locked="0"/>
    </xf>
    <xf numFmtId="0" fontId="14" fillId="2" borderId="23" xfId="4" applyFont="1" applyFill="1" applyBorder="1" applyAlignment="1" applyProtection="1">
      <alignment horizontal="center" vertical="center"/>
      <protection locked="0"/>
    </xf>
    <xf numFmtId="0" fontId="14" fillId="2" borderId="24" xfId="4" applyFont="1" applyFill="1" applyBorder="1" applyAlignment="1" applyProtection="1">
      <alignment horizontal="center" vertical="center"/>
      <protection locked="0"/>
    </xf>
    <xf numFmtId="0" fontId="14" fillId="2" borderId="25" xfId="4" applyFont="1" applyFill="1" applyBorder="1" applyAlignment="1" applyProtection="1">
      <alignment horizontal="center" vertical="center"/>
      <protection locked="0"/>
    </xf>
    <xf numFmtId="0" fontId="14" fillId="0" borderId="24" xfId="4" applyFont="1" applyBorder="1" applyAlignment="1" applyProtection="1">
      <alignment horizontal="center" vertical="center" wrapText="1"/>
      <protection locked="0"/>
    </xf>
    <xf numFmtId="0" fontId="14" fillId="0" borderId="25" xfId="4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17" fillId="7" borderId="16" xfId="4" applyFont="1" applyFill="1" applyBorder="1" applyAlignment="1" applyProtection="1">
      <alignment horizontal="justify" vertical="center" wrapText="1"/>
      <protection locked="0"/>
    </xf>
    <xf numFmtId="0" fontId="17" fillId="7" borderId="17" xfId="4" applyFont="1" applyFill="1" applyBorder="1" applyAlignment="1" applyProtection="1">
      <alignment horizontal="justify" vertical="center" wrapText="1"/>
      <protection locked="0"/>
    </xf>
    <xf numFmtId="0" fontId="17" fillId="7" borderId="18" xfId="4" applyFont="1" applyFill="1" applyBorder="1" applyAlignment="1" applyProtection="1">
      <alignment horizontal="justify" vertical="center" wrapText="1"/>
      <protection locked="0"/>
    </xf>
    <xf numFmtId="0" fontId="17" fillId="7" borderId="32" xfId="4" applyFont="1" applyFill="1" applyBorder="1" applyAlignment="1" applyProtection="1">
      <alignment horizontal="justify" vertical="center" wrapText="1"/>
      <protection locked="0"/>
    </xf>
    <xf numFmtId="0" fontId="17" fillId="7" borderId="33" xfId="4" applyFont="1" applyFill="1" applyBorder="1" applyAlignment="1" applyProtection="1">
      <alignment horizontal="justify" vertical="center" wrapText="1"/>
      <protection locked="0"/>
    </xf>
    <xf numFmtId="0" fontId="17" fillId="7" borderId="34" xfId="4" applyFont="1" applyFill="1" applyBorder="1" applyAlignment="1" applyProtection="1">
      <alignment horizontal="justify" vertical="center" wrapText="1"/>
      <protection locked="0"/>
    </xf>
    <xf numFmtId="0" fontId="13" fillId="10" borderId="23" xfId="1" applyFont="1" applyFill="1" applyBorder="1" applyAlignment="1" applyProtection="1">
      <alignment horizontal="center"/>
      <protection locked="0"/>
    </xf>
    <xf numFmtId="0" fontId="13" fillId="10" borderId="24" xfId="1" applyFont="1" applyFill="1" applyBorder="1" applyAlignment="1" applyProtection="1">
      <alignment horizontal="center"/>
      <protection locked="0"/>
    </xf>
    <xf numFmtId="0" fontId="13" fillId="10" borderId="25" xfId="1" applyFont="1" applyFill="1" applyBorder="1" applyAlignment="1" applyProtection="1">
      <alignment horizontal="center"/>
      <protection locked="0"/>
    </xf>
    <xf numFmtId="0" fontId="13" fillId="10" borderId="28" xfId="4" applyFont="1" applyFill="1" applyBorder="1" applyAlignment="1" applyProtection="1">
      <alignment horizontal="left" vertical="center" wrapText="1"/>
      <protection locked="0"/>
    </xf>
    <xf numFmtId="0" fontId="13" fillId="10" borderId="31" xfId="4" applyFont="1" applyFill="1" applyBorder="1" applyAlignment="1" applyProtection="1">
      <alignment horizontal="left" vertical="center" wrapText="1"/>
      <protection locked="0"/>
    </xf>
    <xf numFmtId="0" fontId="13" fillId="10" borderId="30" xfId="4" applyFont="1" applyFill="1" applyBorder="1" applyAlignment="1" applyProtection="1">
      <alignment horizontal="left" vertical="center" wrapText="1"/>
      <protection locked="0"/>
    </xf>
    <xf numFmtId="0" fontId="18" fillId="2" borderId="42" xfId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center" wrapText="1"/>
    </xf>
    <xf numFmtId="0" fontId="18" fillId="2" borderId="43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7" fillId="2" borderId="23" xfId="4" applyFont="1" applyFill="1" applyBorder="1" applyAlignment="1">
      <alignment horizontal="center" wrapText="1"/>
    </xf>
    <xf numFmtId="0" fontId="17" fillId="2" borderId="24" xfId="4" applyFont="1" applyFill="1" applyBorder="1" applyAlignment="1">
      <alignment horizontal="center"/>
    </xf>
    <xf numFmtId="0" fontId="17" fillId="2" borderId="25" xfId="4" applyFont="1" applyFill="1" applyBorder="1" applyAlignment="1">
      <alignment horizontal="center"/>
    </xf>
    <xf numFmtId="0" fontId="13" fillId="10" borderId="2" xfId="1" applyFont="1" applyFill="1" applyBorder="1" applyAlignment="1">
      <alignment horizontal="center" vertical="center"/>
    </xf>
    <xf numFmtId="0" fontId="13" fillId="10" borderId="3" xfId="1" applyFont="1" applyFill="1" applyBorder="1" applyAlignment="1">
      <alignment horizontal="center" vertical="center"/>
    </xf>
    <xf numFmtId="0" fontId="13" fillId="10" borderId="4" xfId="1" applyFont="1" applyFill="1" applyBorder="1" applyAlignment="1">
      <alignment horizontal="center" vertical="center"/>
    </xf>
    <xf numFmtId="0" fontId="13" fillId="10" borderId="13" xfId="1" applyFont="1" applyFill="1" applyBorder="1" applyAlignment="1">
      <alignment horizontal="center" vertical="center"/>
    </xf>
    <xf numFmtId="0" fontId="13" fillId="10" borderId="14" xfId="1" applyFont="1" applyFill="1" applyBorder="1" applyAlignment="1">
      <alignment horizontal="center" vertical="center"/>
    </xf>
    <xf numFmtId="0" fontId="17" fillId="0" borderId="16" xfId="4" applyFont="1" applyBorder="1" applyAlignment="1">
      <alignment horizontal="justify" vertical="center" wrapText="1"/>
    </xf>
    <xf numFmtId="0" fontId="17" fillId="0" borderId="17" xfId="4" applyFont="1" applyBorder="1" applyAlignment="1">
      <alignment horizontal="justify" vertical="center" wrapText="1"/>
    </xf>
    <xf numFmtId="0" fontId="17" fillId="0" borderId="18" xfId="4" applyFont="1" applyBorder="1" applyAlignment="1">
      <alignment horizontal="justify" vertical="center" wrapText="1"/>
    </xf>
    <xf numFmtId="9" fontId="14" fillId="2" borderId="23" xfId="1" applyNumberFormat="1" applyFont="1" applyFill="1" applyBorder="1" applyAlignment="1">
      <alignment horizontal="center" wrapText="1"/>
    </xf>
    <xf numFmtId="0" fontId="14" fillId="2" borderId="24" xfId="1" applyFont="1" applyFill="1" applyBorder="1" applyAlignment="1">
      <alignment horizontal="center" wrapText="1"/>
    </xf>
    <xf numFmtId="0" fontId="14" fillId="2" borderId="25" xfId="1" applyFont="1" applyFill="1" applyBorder="1" applyAlignment="1">
      <alignment horizontal="center" wrapText="1"/>
    </xf>
    <xf numFmtId="9" fontId="17" fillId="2" borderId="23" xfId="1" applyNumberFormat="1" applyFont="1" applyFill="1" applyBorder="1" applyAlignment="1">
      <alignment horizontal="center" wrapText="1"/>
    </xf>
    <xf numFmtId="0" fontId="17" fillId="2" borderId="24" xfId="1" applyFont="1" applyFill="1" applyBorder="1" applyAlignment="1">
      <alignment horizontal="center" wrapText="1"/>
    </xf>
    <xf numFmtId="0" fontId="17" fillId="2" borderId="25" xfId="1" applyFont="1" applyFill="1" applyBorder="1" applyAlignment="1">
      <alignment horizontal="center" wrapText="1"/>
    </xf>
    <xf numFmtId="0" fontId="16" fillId="4" borderId="24" xfId="1" applyFont="1" applyFill="1" applyBorder="1" applyAlignment="1">
      <alignment horizontal="center" wrapText="1"/>
    </xf>
    <xf numFmtId="0" fontId="17" fillId="2" borderId="23" xfId="1" applyFont="1" applyFill="1" applyBorder="1" applyAlignment="1">
      <alignment horizontal="center" wrapText="1"/>
    </xf>
    <xf numFmtId="0" fontId="16" fillId="5" borderId="23" xfId="1" applyFont="1" applyFill="1" applyBorder="1" applyAlignment="1">
      <alignment horizontal="center" vertical="center" wrapText="1"/>
    </xf>
    <xf numFmtId="0" fontId="16" fillId="5" borderId="25" xfId="1" applyFont="1" applyFill="1" applyBorder="1" applyAlignment="1">
      <alignment horizontal="center" vertical="center" wrapText="1"/>
    </xf>
    <xf numFmtId="0" fontId="14" fillId="2" borderId="23" xfId="4" applyFont="1" applyFill="1" applyBorder="1" applyAlignment="1">
      <alignment horizontal="center"/>
    </xf>
    <xf numFmtId="0" fontId="14" fillId="2" borderId="24" xfId="4" applyFont="1" applyFill="1" applyBorder="1" applyAlignment="1">
      <alignment horizontal="center"/>
    </xf>
    <xf numFmtId="0" fontId="14" fillId="2" borderId="25" xfId="4" applyFont="1" applyFill="1" applyBorder="1" applyAlignment="1">
      <alignment horizontal="center"/>
    </xf>
    <xf numFmtId="0" fontId="7" fillId="7" borderId="23" xfId="0" applyFont="1" applyFill="1" applyBorder="1" applyAlignment="1">
      <alignment horizontal="left" vertical="center" wrapText="1"/>
    </xf>
    <xf numFmtId="0" fontId="7" fillId="7" borderId="24" xfId="0" applyFont="1" applyFill="1" applyBorder="1" applyAlignment="1">
      <alignment horizontal="left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20" fillId="2" borderId="24" xfId="4" applyFont="1" applyFill="1" applyBorder="1" applyAlignment="1">
      <alignment horizontal="center" vertical="center"/>
    </xf>
    <xf numFmtId="0" fontId="20" fillId="2" borderId="25" xfId="4" applyFont="1" applyFill="1" applyBorder="1" applyAlignment="1">
      <alignment horizontal="center" vertical="center"/>
    </xf>
    <xf numFmtId="0" fontId="27" fillId="2" borderId="16" xfId="4" applyFont="1" applyFill="1" applyBorder="1" applyAlignment="1">
      <alignment horizontal="center"/>
    </xf>
    <xf numFmtId="0" fontId="27" fillId="2" borderId="17" xfId="4" applyFont="1" applyFill="1" applyBorder="1" applyAlignment="1">
      <alignment horizontal="center"/>
    </xf>
    <xf numFmtId="0" fontId="27" fillId="2" borderId="18" xfId="4" applyFont="1" applyFill="1" applyBorder="1" applyAlignment="1">
      <alignment horizontal="center"/>
    </xf>
    <xf numFmtId="0" fontId="17" fillId="0" borderId="23" xfId="4" applyFont="1" applyBorder="1" applyAlignment="1">
      <alignment horizontal="center" vertical="center" wrapText="1"/>
    </xf>
    <xf numFmtId="0" fontId="17" fillId="0" borderId="24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20" fillId="0" borderId="23" xfId="4" applyFont="1" applyBorder="1" applyAlignment="1">
      <alignment horizontal="center" vertical="distributed"/>
    </xf>
    <xf numFmtId="0" fontId="20" fillId="0" borderId="24" xfId="4" applyFont="1" applyBorder="1" applyAlignment="1">
      <alignment horizontal="center" vertical="distributed"/>
    </xf>
    <xf numFmtId="0" fontId="20" fillId="0" borderId="25" xfId="4" applyFont="1" applyBorder="1" applyAlignment="1">
      <alignment horizontal="center" vertical="distributed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6" fillId="7" borderId="42" xfId="0" applyFont="1" applyFill="1" applyBorder="1" applyAlignment="1" applyProtection="1">
      <alignment horizontal="justify" vertical="center" wrapText="1"/>
      <protection locked="0"/>
    </xf>
    <xf numFmtId="0" fontId="6" fillId="7" borderId="43" xfId="0" applyFont="1" applyFill="1" applyBorder="1" applyAlignment="1" applyProtection="1">
      <alignment horizontal="justify" vertical="center" wrapText="1"/>
      <protection locked="0"/>
    </xf>
    <xf numFmtId="0" fontId="6" fillId="7" borderId="13" xfId="0" applyFont="1" applyFill="1" applyBorder="1" applyAlignment="1" applyProtection="1">
      <alignment horizontal="justify" vertical="center" wrapText="1"/>
      <protection locked="0"/>
    </xf>
    <xf numFmtId="0" fontId="6" fillId="7" borderId="14" xfId="0" applyFont="1" applyFill="1" applyBorder="1" applyAlignment="1" applyProtection="1">
      <alignment horizontal="justify" vertical="center" wrapText="1"/>
      <protection locked="0"/>
    </xf>
    <xf numFmtId="0" fontId="33" fillId="16" borderId="39" xfId="0" applyFont="1" applyFill="1" applyBorder="1" applyAlignment="1">
      <alignment horizontal="center" vertical="center" wrapText="1"/>
    </xf>
    <xf numFmtId="0" fontId="33" fillId="16" borderId="44" xfId="0" applyFont="1" applyFill="1" applyBorder="1" applyAlignment="1">
      <alignment horizontal="center" vertical="center" wrapText="1"/>
    </xf>
    <xf numFmtId="164" fontId="17" fillId="16" borderId="3" xfId="0" applyNumberFormat="1" applyFont="1" applyFill="1" applyBorder="1" applyAlignment="1">
      <alignment horizontal="center" vertical="center" wrapText="1"/>
    </xf>
    <xf numFmtId="164" fontId="17" fillId="16" borderId="13" xfId="0" applyNumberFormat="1" applyFont="1" applyFill="1" applyBorder="1" applyAlignment="1">
      <alignment horizontal="center" vertical="center" wrapText="1"/>
    </xf>
    <xf numFmtId="0" fontId="6" fillId="16" borderId="42" xfId="0" applyFont="1" applyFill="1" applyBorder="1" applyAlignment="1" applyProtection="1">
      <alignment horizontal="justify" vertical="center" wrapText="1"/>
      <protection locked="0"/>
    </xf>
    <xf numFmtId="0" fontId="6" fillId="16" borderId="43" xfId="0" applyFont="1" applyFill="1" applyBorder="1" applyAlignment="1" applyProtection="1">
      <alignment horizontal="justify" vertical="center" wrapText="1"/>
      <protection locked="0"/>
    </xf>
    <xf numFmtId="0" fontId="6" fillId="16" borderId="13" xfId="0" applyFont="1" applyFill="1" applyBorder="1" applyAlignment="1" applyProtection="1">
      <alignment horizontal="justify" vertical="center" wrapText="1"/>
      <protection locked="0"/>
    </xf>
    <xf numFmtId="0" fontId="6" fillId="16" borderId="14" xfId="0" applyFont="1" applyFill="1" applyBorder="1" applyAlignment="1" applyProtection="1">
      <alignment horizontal="justify" vertical="center" wrapText="1"/>
      <protection locked="0"/>
    </xf>
    <xf numFmtId="0" fontId="33" fillId="7" borderId="39" xfId="0" applyFont="1" applyFill="1" applyBorder="1" applyAlignment="1">
      <alignment horizontal="center" vertical="center" wrapText="1"/>
    </xf>
    <xf numFmtId="0" fontId="33" fillId="7" borderId="44" xfId="0" applyFont="1" applyFill="1" applyBorder="1" applyAlignment="1">
      <alignment horizontal="center" vertical="center" wrapText="1"/>
    </xf>
    <xf numFmtId="0" fontId="33" fillId="15" borderId="39" xfId="0" applyFont="1" applyFill="1" applyBorder="1" applyAlignment="1">
      <alignment horizontal="center" vertical="center" wrapText="1"/>
    </xf>
    <xf numFmtId="0" fontId="33" fillId="15" borderId="44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 applyProtection="1">
      <alignment horizontal="justify" vertical="center" wrapText="1"/>
      <protection locked="0"/>
    </xf>
    <xf numFmtId="0" fontId="6" fillId="15" borderId="43" xfId="0" applyFont="1" applyFill="1" applyBorder="1" applyAlignment="1" applyProtection="1">
      <alignment horizontal="justify" vertical="center" wrapText="1"/>
      <protection locked="0"/>
    </xf>
    <xf numFmtId="0" fontId="6" fillId="15" borderId="13" xfId="0" applyFont="1" applyFill="1" applyBorder="1" applyAlignment="1" applyProtection="1">
      <alignment horizontal="justify" vertical="center" wrapText="1"/>
      <protection locked="0"/>
    </xf>
    <xf numFmtId="0" fontId="6" fillId="15" borderId="14" xfId="0" applyFont="1" applyFill="1" applyBorder="1" applyAlignment="1" applyProtection="1">
      <alignment horizontal="justify" vertical="center" wrapText="1"/>
      <protection locked="0"/>
    </xf>
    <xf numFmtId="0" fontId="33" fillId="7" borderId="2" xfId="0" applyFont="1" applyFill="1" applyBorder="1" applyAlignment="1">
      <alignment horizontal="center" vertical="center" wrapText="1"/>
    </xf>
    <xf numFmtId="0" fontId="33" fillId="7" borderId="1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justify" vertical="center" wrapText="1"/>
      <protection locked="0"/>
    </xf>
    <xf numFmtId="0" fontId="33" fillId="14" borderId="39" xfId="0" applyFont="1" applyFill="1" applyBorder="1" applyAlignment="1">
      <alignment horizontal="center" vertical="center" wrapText="1"/>
    </xf>
    <xf numFmtId="0" fontId="33" fillId="14" borderId="44" xfId="0" applyFont="1" applyFill="1" applyBorder="1" applyAlignment="1">
      <alignment horizontal="center" vertical="center" wrapText="1"/>
    </xf>
    <xf numFmtId="0" fontId="6" fillId="14" borderId="42" xfId="0" applyFont="1" applyFill="1" applyBorder="1" applyAlignment="1" applyProtection="1">
      <alignment horizontal="justify" vertical="center" wrapText="1"/>
      <protection locked="0"/>
    </xf>
    <xf numFmtId="0" fontId="6" fillId="14" borderId="43" xfId="0" applyFont="1" applyFill="1" applyBorder="1" applyAlignment="1" applyProtection="1">
      <alignment horizontal="justify" vertical="center" wrapText="1"/>
      <protection locked="0"/>
    </xf>
    <xf numFmtId="0" fontId="6" fillId="14" borderId="13" xfId="0" applyFont="1" applyFill="1" applyBorder="1" applyAlignment="1" applyProtection="1">
      <alignment horizontal="justify" vertical="center" wrapText="1"/>
      <protection locked="0"/>
    </xf>
    <xf numFmtId="0" fontId="6" fillId="14" borderId="14" xfId="0" applyFont="1" applyFill="1" applyBorder="1" applyAlignment="1" applyProtection="1">
      <alignment horizontal="justify" vertical="center" wrapText="1"/>
      <protection locked="0"/>
    </xf>
    <xf numFmtId="0" fontId="33" fillId="13" borderId="39" xfId="0" applyFont="1" applyFill="1" applyBorder="1" applyAlignment="1">
      <alignment horizontal="center" vertical="center" wrapText="1"/>
    </xf>
    <xf numFmtId="0" fontId="33" fillId="13" borderId="44" xfId="0" applyFont="1" applyFill="1" applyBorder="1" applyAlignment="1">
      <alignment horizontal="center" vertical="center" wrapText="1"/>
    </xf>
    <xf numFmtId="0" fontId="31" fillId="13" borderId="42" xfId="0" applyFont="1" applyFill="1" applyBorder="1" applyAlignment="1" applyProtection="1">
      <alignment horizontal="justify" vertical="center" wrapText="1"/>
      <protection locked="0"/>
    </xf>
    <xf numFmtId="0" fontId="31" fillId="13" borderId="43" xfId="0" applyFont="1" applyFill="1" applyBorder="1" applyAlignment="1" applyProtection="1">
      <alignment horizontal="justify" vertical="center" wrapText="1"/>
      <protection locked="0"/>
    </xf>
    <xf numFmtId="0" fontId="31" fillId="13" borderId="13" xfId="0" applyFont="1" applyFill="1" applyBorder="1" applyAlignment="1" applyProtection="1">
      <alignment horizontal="justify" vertical="center" wrapText="1"/>
      <protection locked="0"/>
    </xf>
    <xf numFmtId="0" fontId="31" fillId="13" borderId="14" xfId="0" applyFont="1" applyFill="1" applyBorder="1" applyAlignment="1" applyProtection="1">
      <alignment horizontal="justify" vertical="center" wrapText="1"/>
      <protection locked="0"/>
    </xf>
    <xf numFmtId="0" fontId="33" fillId="17" borderId="39" xfId="0" applyFont="1" applyFill="1" applyBorder="1" applyAlignment="1">
      <alignment horizontal="center" vertical="center" wrapText="1"/>
    </xf>
    <xf numFmtId="0" fontId="33" fillId="17" borderId="44" xfId="0" applyFont="1" applyFill="1" applyBorder="1" applyAlignment="1">
      <alignment horizontal="center" vertical="center" wrapText="1"/>
    </xf>
    <xf numFmtId="164" fontId="17" fillId="17" borderId="3" xfId="0" applyNumberFormat="1" applyFont="1" applyFill="1" applyBorder="1" applyAlignment="1">
      <alignment horizontal="center" vertical="center" wrapText="1"/>
    </xf>
    <xf numFmtId="164" fontId="17" fillId="17" borderId="13" xfId="0" applyNumberFormat="1" applyFont="1" applyFill="1" applyBorder="1" applyAlignment="1">
      <alignment horizontal="center" vertical="center" wrapText="1"/>
    </xf>
    <xf numFmtId="0" fontId="6" fillId="17" borderId="42" xfId="0" applyFont="1" applyFill="1" applyBorder="1" applyAlignment="1" applyProtection="1">
      <alignment horizontal="justify" vertical="center" wrapText="1"/>
      <protection locked="0"/>
    </xf>
    <xf numFmtId="0" fontId="6" fillId="17" borderId="43" xfId="0" applyFont="1" applyFill="1" applyBorder="1" applyAlignment="1" applyProtection="1">
      <alignment horizontal="justify" vertical="center" wrapText="1"/>
      <protection locked="0"/>
    </xf>
    <xf numFmtId="0" fontId="6" fillId="17" borderId="13" xfId="0" applyFont="1" applyFill="1" applyBorder="1" applyAlignment="1" applyProtection="1">
      <alignment horizontal="justify" vertical="center" wrapText="1"/>
      <protection locked="0"/>
    </xf>
    <xf numFmtId="0" fontId="6" fillId="17" borderId="14" xfId="0" applyFont="1" applyFill="1" applyBorder="1" applyAlignment="1" applyProtection="1">
      <alignment horizontal="justify" vertical="center" wrapText="1"/>
      <protection locked="0"/>
    </xf>
    <xf numFmtId="0" fontId="15" fillId="0" borderId="8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9" borderId="5" xfId="0" applyFont="1" applyFill="1" applyBorder="1" applyAlignment="1" applyProtection="1">
      <alignment horizontal="justify" vertical="center" wrapText="1"/>
      <protection locked="0"/>
    </xf>
    <xf numFmtId="0" fontId="33" fillId="9" borderId="3" xfId="0" applyFont="1" applyFill="1" applyBorder="1" applyAlignment="1" applyProtection="1">
      <alignment horizontal="justify" vertical="center" wrapText="1"/>
      <protection locked="0"/>
    </xf>
    <xf numFmtId="0" fontId="33" fillId="9" borderId="4" xfId="0" applyFont="1" applyFill="1" applyBorder="1" applyAlignment="1" applyProtection="1">
      <alignment horizontal="justify" vertical="center" wrapText="1"/>
      <protection locked="0"/>
    </xf>
    <xf numFmtId="0" fontId="33" fillId="9" borderId="15" xfId="0" applyFont="1" applyFill="1" applyBorder="1" applyAlignment="1" applyProtection="1">
      <alignment horizontal="justify" vertical="center" wrapText="1"/>
      <protection locked="0"/>
    </xf>
    <xf numFmtId="0" fontId="33" fillId="9" borderId="13" xfId="0" applyFont="1" applyFill="1" applyBorder="1" applyAlignment="1" applyProtection="1">
      <alignment horizontal="justify" vertical="center" wrapText="1"/>
      <protection locked="0"/>
    </xf>
    <xf numFmtId="0" fontId="33" fillId="9" borderId="14" xfId="0" applyFont="1" applyFill="1" applyBorder="1" applyAlignment="1" applyProtection="1">
      <alignment horizontal="justify" vertical="center" wrapText="1"/>
      <protection locked="0"/>
    </xf>
    <xf numFmtId="0" fontId="24" fillId="10" borderId="39" xfId="0" applyFont="1" applyFill="1" applyBorder="1" applyAlignment="1">
      <alignment horizontal="center" vertical="center" wrapText="1"/>
    </xf>
    <xf numFmtId="0" fontId="24" fillId="10" borderId="44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26" fillId="10" borderId="38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34" fillId="9" borderId="12" xfId="0" applyFont="1" applyFill="1" applyBorder="1" applyAlignment="1">
      <alignment horizontal="center" vertical="center" wrapText="1"/>
    </xf>
    <xf numFmtId="164" fontId="17" fillId="9" borderId="29" xfId="0" applyNumberFormat="1" applyFont="1" applyFill="1" applyBorder="1" applyAlignment="1">
      <alignment horizontal="center" vertical="center" wrapText="1"/>
    </xf>
    <xf numFmtId="164" fontId="17" fillId="9" borderId="55" xfId="0" applyNumberFormat="1" applyFont="1" applyFill="1" applyBorder="1" applyAlignment="1">
      <alignment horizontal="center" vertical="center" wrapText="1"/>
    </xf>
    <xf numFmtId="0" fontId="17" fillId="0" borderId="26" xfId="4" applyFont="1" applyBorder="1" applyAlignment="1" applyProtection="1">
      <alignment horizontal="justify" vertical="center" wrapText="1"/>
      <protection locked="0"/>
    </xf>
    <xf numFmtId="0" fontId="20" fillId="2" borderId="23" xfId="4" applyFont="1" applyFill="1" applyBorder="1" applyAlignment="1" applyProtection="1">
      <alignment horizontal="center" vertical="center"/>
      <protection locked="0"/>
    </xf>
    <xf numFmtId="0" fontId="20" fillId="2" borderId="24" xfId="4" applyFont="1" applyFill="1" applyBorder="1" applyAlignment="1" applyProtection="1">
      <alignment horizontal="center" vertical="center"/>
      <protection locked="0"/>
    </xf>
    <xf numFmtId="0" fontId="20" fillId="2" borderId="25" xfId="4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/>
    </xf>
    <xf numFmtId="0" fontId="13" fillId="10" borderId="14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3" fillId="10" borderId="28" xfId="4" applyFont="1" applyFill="1" applyBorder="1" applyAlignment="1">
      <alignment horizontal="center" vertical="center" wrapText="1"/>
    </xf>
    <xf numFmtId="0" fontId="13" fillId="10" borderId="31" xfId="4" applyFont="1" applyFill="1" applyBorder="1" applyAlignment="1">
      <alignment horizontal="center" vertical="center" wrapText="1"/>
    </xf>
    <xf numFmtId="0" fontId="13" fillId="10" borderId="30" xfId="4" applyFont="1" applyFill="1" applyBorder="1" applyAlignment="1">
      <alignment horizontal="center" vertical="center" wrapText="1"/>
    </xf>
    <xf numFmtId="0" fontId="32" fillId="0" borderId="16" xfId="4" applyFont="1" applyBorder="1" applyAlignment="1">
      <alignment horizontal="justify" vertical="center" wrapText="1"/>
    </xf>
    <xf numFmtId="0" fontId="31" fillId="0" borderId="17" xfId="4" applyFont="1" applyBorder="1" applyAlignment="1">
      <alignment horizontal="justify" vertical="center"/>
    </xf>
    <xf numFmtId="0" fontId="31" fillId="0" borderId="18" xfId="4" applyFont="1" applyBorder="1" applyAlignment="1">
      <alignment horizontal="justify" vertical="center"/>
    </xf>
    <xf numFmtId="0" fontId="6" fillId="0" borderId="0" xfId="4" applyFont="1" applyAlignment="1">
      <alignment horizontal="center" vertical="center" wrapText="1"/>
    </xf>
    <xf numFmtId="0" fontId="6" fillId="0" borderId="27" xfId="4" applyFont="1" applyBorder="1" applyAlignment="1">
      <alignment horizontal="center" vertical="center" wrapText="1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9" fontId="17" fillId="0" borderId="23" xfId="1" applyNumberFormat="1" applyFont="1" applyBorder="1" applyAlignment="1">
      <alignment horizontal="center" wrapText="1"/>
    </xf>
    <xf numFmtId="0" fontId="17" fillId="0" borderId="24" xfId="1" applyFont="1" applyBorder="1" applyAlignment="1">
      <alignment horizontal="center" wrapText="1"/>
    </xf>
    <xf numFmtId="0" fontId="17" fillId="0" borderId="25" xfId="1" applyFont="1" applyBorder="1" applyAlignment="1">
      <alignment horizontal="center" wrapText="1"/>
    </xf>
    <xf numFmtId="9" fontId="16" fillId="2" borderId="23" xfId="1" applyNumberFormat="1" applyFont="1" applyFill="1" applyBorder="1" applyAlignment="1">
      <alignment horizontal="center" wrapText="1"/>
    </xf>
    <xf numFmtId="0" fontId="16" fillId="2" borderId="24" xfId="1" applyFont="1" applyFill="1" applyBorder="1" applyAlignment="1">
      <alignment horizontal="center" wrapText="1"/>
    </xf>
    <xf numFmtId="0" fontId="16" fillId="2" borderId="25" xfId="1" applyFont="1" applyFill="1" applyBorder="1" applyAlignment="1">
      <alignment horizontal="center" wrapText="1"/>
    </xf>
    <xf numFmtId="0" fontId="16" fillId="2" borderId="23" xfId="1" applyFont="1" applyFill="1" applyBorder="1" applyAlignment="1">
      <alignment horizontal="center" wrapText="1"/>
    </xf>
    <xf numFmtId="0" fontId="13" fillId="11" borderId="16" xfId="4" applyFont="1" applyFill="1" applyBorder="1" applyAlignment="1">
      <alignment horizontal="center"/>
    </xf>
    <xf numFmtId="0" fontId="13" fillId="11" borderId="17" xfId="4" applyFont="1" applyFill="1" applyBorder="1" applyAlignment="1">
      <alignment horizontal="center"/>
    </xf>
    <xf numFmtId="0" fontId="13" fillId="11" borderId="18" xfId="4" applyFont="1" applyFill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14" fillId="0" borderId="24" xfId="4" applyFont="1" applyBorder="1" applyAlignment="1">
      <alignment horizontal="center"/>
    </xf>
    <xf numFmtId="0" fontId="14" fillId="0" borderId="25" xfId="4" applyFont="1" applyBorder="1" applyAlignment="1">
      <alignment horizontal="center"/>
    </xf>
    <xf numFmtId="0" fontId="14" fillId="2" borderId="23" xfId="4" applyFont="1" applyFill="1" applyBorder="1" applyAlignment="1">
      <alignment horizont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24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Porcentaje" xfId="6" builtinId="5"/>
    <cellStyle name="Porcentaje 2" xfId="3" xr:uid="{00000000-0005-0000-0000-000005000000}"/>
    <cellStyle name="Porcentaje 2 2" xfId="5" xr:uid="{00000000-0005-0000-0000-000006000000}"/>
  </cellStyles>
  <dxfs count="36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00"/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'1. PronunciamientoAdmisiones'!$C$49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1749571183533365E-2"/>
                  <c:y val="7.7492863585640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E-4959-A6EB-6F03B6A57F9A}"/>
                </c:ext>
              </c:extLst>
            </c:dLbl>
            <c:dLbl>
              <c:idx val="3"/>
              <c:layout>
                <c:manualLayout>
                  <c:x val="6.1749571183533448E-2"/>
                  <c:y val="7.7492863585640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E-4959-A6EB-6F03B6A57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('1. PronunciamientoAdmisiones'!$F$47,'1. PronunciamientoAdmisiones'!$I$47,'1. PronunciamientoAdmisiones'!$L$47,'1. PronunciamientoAdmisiones'!$O$47,'1. PronunciamientoAdmisiones'!$P$47)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PronunciamientoAdmisiones'!$F$49,'1. PronunciamientoAdmisiones'!$I$49,'1. PronunciamientoAdmisiones'!$L$49,'1. PronunciamientoAdmisiones'!$O$49,'1. PronunciamientoAdmisiones'!$P$49)</c:f>
              <c:numCache>
                <c:formatCode>0.0%</c:formatCode>
                <c:ptCount val="5"/>
                <c:pt idx="0">
                  <c:v>1.3673469387755102</c:v>
                </c:pt>
                <c:pt idx="1">
                  <c:v>0.9921875</c:v>
                </c:pt>
                <c:pt idx="2">
                  <c:v>0.69135802469135799</c:v>
                </c:pt>
                <c:pt idx="3">
                  <c:v>1.4516129032258065</c:v>
                </c:pt>
                <c:pt idx="4">
                  <c:v>1.080078125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9E-4959-A6EB-6F03B6A57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20715311"/>
        <c:axId val="1320715791"/>
      </c:barChart>
      <c:lineChart>
        <c:grouping val="standard"/>
        <c:varyColors val="0"/>
        <c:ser>
          <c:idx val="0"/>
          <c:order val="0"/>
          <c:tx>
            <c:strRef>
              <c:f>'1. PronunciamientoAdmisiones'!$C$48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009148084619784E-2"/>
                  <c:y val="-4.94743062786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9E-4959-A6EB-6F03B6A57F9A}"/>
                </c:ext>
              </c:extLst>
            </c:dLbl>
            <c:dLbl>
              <c:idx val="1"/>
              <c:layout>
                <c:manualLayout>
                  <c:x val="3.430531732418525E-2"/>
                  <c:y val="-5.4421736906546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9E-4959-A6EB-6F03B6A57F9A}"/>
                </c:ext>
              </c:extLst>
            </c:dLbl>
            <c:dLbl>
              <c:idx val="2"/>
              <c:layout>
                <c:manualLayout>
                  <c:x val="4.5740423098913664E-3"/>
                  <c:y val="-6.18428828483488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82389937106917E-2"/>
                      <c:h val="6.40197523246106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29E-4959-A6EB-6F03B6A57F9A}"/>
                </c:ext>
              </c:extLst>
            </c:dLbl>
            <c:dLbl>
              <c:idx val="3"/>
              <c:layout>
                <c:manualLayout>
                  <c:x val="-8.3856473630869248E-17"/>
                  <c:y val="-4.4526875650811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9E-4959-A6EB-6F03B6A57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('1. PronunciamientoAdmisiones'!$F$47,'1. PronunciamientoAdmisiones'!$I$47,'1. PronunciamientoAdmisiones'!$L$47,'1. PronunciamientoAdmisiones'!$O$47,'1. PronunciamientoAdmisiones'!$P$47)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PronunciamientoAdmisiones'!$F$48,'1. PronunciamientoAdmisiones'!$I$48,'1. PronunciamientoAdmisiones'!$L$48,'1. PronunciamientoAdmisiones'!$O$48,'1. PronunciamientoAdmisiones'!$P$48)</c:f>
              <c:numCache>
                <c:formatCode>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E-4959-A6EB-6F03B6A57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0715311"/>
        <c:axId val="1320715791"/>
      </c:lineChart>
      <c:catAx>
        <c:axId val="132071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20715791"/>
        <c:crosses val="autoZero"/>
        <c:auto val="1"/>
        <c:lblAlgn val="ctr"/>
        <c:lblOffset val="100"/>
        <c:noMultiLvlLbl val="0"/>
      </c:catAx>
      <c:valAx>
        <c:axId val="13207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2071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0</xdr:rowOff>
    </xdr:from>
    <xdr:to>
      <xdr:col>1</xdr:col>
      <xdr:colOff>1571625</xdr:colOff>
      <xdr:row>4</xdr:row>
      <xdr:rowOff>140673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262755-6702-40CB-9B56-F4976F286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23875" y="190500"/>
          <a:ext cx="1247775" cy="7121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495299</xdr:colOff>
      <xdr:row>52</xdr:row>
      <xdr:rowOff>33336</xdr:rowOff>
    </xdr:from>
    <xdr:to>
      <xdr:col>13</xdr:col>
      <xdr:colOff>285749</xdr:colOff>
      <xdr:row>66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9E6DB1-C7C7-0EB2-F22E-FB8628CF4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59532</xdr:colOff>
      <xdr:row>0</xdr:row>
      <xdr:rowOff>261938</xdr:rowOff>
    </xdr:from>
    <xdr:to>
      <xdr:col>0</xdr:col>
      <xdr:colOff>1654652</xdr:colOff>
      <xdr:row>3</xdr:row>
      <xdr:rowOff>21201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855F7B6-C4C5-474E-ACDB-AFFD8BC11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9532" y="261938"/>
          <a:ext cx="1587500" cy="9060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205797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GrpSpPr>
          <a:grpSpLocks/>
        </xdr:cNvGrpSpPr>
      </xdr:nvGrpSpPr>
      <xdr:grpSpPr bwMode="auto">
        <a:xfrm>
          <a:off x="563335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17547943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40821</xdr:colOff>
      <xdr:row>0</xdr:row>
      <xdr:rowOff>299357</xdr:rowOff>
    </xdr:from>
    <xdr:to>
      <xdr:col>1</xdr:col>
      <xdr:colOff>186364</xdr:colOff>
      <xdr:row>3</xdr:row>
      <xdr:rowOff>110490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5A87BDC-24D2-488E-AF24-189662844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0821" y="299357"/>
          <a:ext cx="1645002" cy="9388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personal/francycp_supersociedades_gov_co/Documents/Documentos/2024/IndicadoresEstrategicos/BaseIndicadoresEstrategicos2024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BD Ficha"/>
      <sheetName val="RESUMEN"/>
      <sheetName val="Listas"/>
      <sheetName val="FORMULARIO DE SEGUIMIENTO"/>
      <sheetName val="BD SEGUIMIENTOS"/>
      <sheetName val="BaseIndicadoresEstrategicos202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A2" sqref="A2:A8"/>
    </sheetView>
  </sheetViews>
  <sheetFormatPr baseColWidth="10" defaultColWidth="11.42578125" defaultRowHeight="15" x14ac:dyDescent="0.25"/>
  <cols>
    <col min="1" max="1" width="58.28515625" style="3" customWidth="1"/>
    <col min="2" max="2" width="14.5703125" style="3" customWidth="1"/>
    <col min="3" max="16384" width="11.42578125" style="3"/>
  </cols>
  <sheetData>
    <row r="1" spans="1:2" x14ac:dyDescent="0.25">
      <c r="A1" s="2" t="s">
        <v>14</v>
      </c>
      <c r="B1" s="2" t="s">
        <v>58</v>
      </c>
    </row>
    <row r="2" spans="1:2" ht="38.25" x14ac:dyDescent="0.25">
      <c r="A2" s="6" t="s">
        <v>114</v>
      </c>
      <c r="B2" s="1" t="s">
        <v>59</v>
      </c>
    </row>
    <row r="3" spans="1:2" ht="51" x14ac:dyDescent="0.25">
      <c r="A3" s="6" t="s">
        <v>115</v>
      </c>
      <c r="B3" s="1" t="s">
        <v>60</v>
      </c>
    </row>
    <row r="4" spans="1:2" ht="25.5" x14ac:dyDescent="0.25">
      <c r="A4" s="6" t="s">
        <v>116</v>
      </c>
      <c r="B4" s="1" t="s">
        <v>61</v>
      </c>
    </row>
    <row r="5" spans="1:2" ht="25.5" x14ac:dyDescent="0.25">
      <c r="A5" s="6" t="s">
        <v>117</v>
      </c>
      <c r="B5" s="1" t="s">
        <v>62</v>
      </c>
    </row>
    <row r="6" spans="1:2" ht="25.5" x14ac:dyDescent="0.25">
      <c r="A6" s="6" t="s">
        <v>118</v>
      </c>
      <c r="B6" s="1" t="s">
        <v>63</v>
      </c>
    </row>
    <row r="7" spans="1:2" x14ac:dyDescent="0.25">
      <c r="A7" s="6" t="s">
        <v>119</v>
      </c>
      <c r="B7" s="1" t="s">
        <v>64</v>
      </c>
    </row>
    <row r="8" spans="1:2" ht="51" x14ac:dyDescent="0.25">
      <c r="A8" s="6" t="s">
        <v>120</v>
      </c>
      <c r="B8" s="1" t="s">
        <v>65</v>
      </c>
    </row>
    <row r="9" spans="1:2" x14ac:dyDescent="0.25">
      <c r="A9" s="4"/>
      <c r="B9" s="1" t="s">
        <v>66</v>
      </c>
    </row>
    <row r="10" spans="1:2" x14ac:dyDescent="0.25">
      <c r="B10" s="1" t="s">
        <v>67</v>
      </c>
    </row>
    <row r="11" spans="1:2" ht="38.25" x14ac:dyDescent="0.25">
      <c r="B11" s="5" t="s">
        <v>68</v>
      </c>
    </row>
    <row r="12" spans="1:2" x14ac:dyDescent="0.25">
      <c r="A12" s="3" t="s">
        <v>90</v>
      </c>
      <c r="B12" s="1" t="s">
        <v>69</v>
      </c>
    </row>
    <row r="13" spans="1:2" x14ac:dyDescent="0.25">
      <c r="A13" s="3" t="s">
        <v>91</v>
      </c>
      <c r="B13" s="1" t="s">
        <v>70</v>
      </c>
    </row>
    <row r="14" spans="1:2" x14ac:dyDescent="0.25">
      <c r="A14" s="3" t="s">
        <v>92</v>
      </c>
      <c r="B14" s="1" t="s">
        <v>71</v>
      </c>
    </row>
    <row r="15" spans="1:2" x14ac:dyDescent="0.25">
      <c r="A15" s="3" t="s">
        <v>93</v>
      </c>
      <c r="B15" s="1" t="s">
        <v>72</v>
      </c>
    </row>
    <row r="16" spans="1:2" x14ac:dyDescent="0.25">
      <c r="A16" s="3" t="s">
        <v>94</v>
      </c>
      <c r="B16" s="1" t="s">
        <v>73</v>
      </c>
    </row>
    <row r="17" spans="1:2" x14ac:dyDescent="0.25">
      <c r="A17" s="3" t="s">
        <v>109</v>
      </c>
      <c r="B17" s="1" t="s">
        <v>74</v>
      </c>
    </row>
    <row r="18" spans="1:2" x14ac:dyDescent="0.25">
      <c r="B18" s="1" t="s">
        <v>75</v>
      </c>
    </row>
    <row r="19" spans="1:2" x14ac:dyDescent="0.25">
      <c r="B19" s="1" t="s">
        <v>76</v>
      </c>
    </row>
    <row r="20" spans="1:2" x14ac:dyDescent="0.25">
      <c r="B20" s="1" t="s">
        <v>77</v>
      </c>
    </row>
    <row r="21" spans="1:2" x14ac:dyDescent="0.25">
      <c r="B21" s="1" t="s">
        <v>78</v>
      </c>
    </row>
    <row r="22" spans="1:2" x14ac:dyDescent="0.25">
      <c r="B22" s="1" t="s">
        <v>79</v>
      </c>
    </row>
    <row r="23" spans="1:2" x14ac:dyDescent="0.25">
      <c r="B23" s="1" t="s">
        <v>80</v>
      </c>
    </row>
    <row r="24" spans="1:2" x14ac:dyDescent="0.25">
      <c r="B24" s="1" t="s">
        <v>81</v>
      </c>
    </row>
    <row r="25" spans="1:2" x14ac:dyDescent="0.25">
      <c r="B25" s="1" t="s">
        <v>82</v>
      </c>
    </row>
    <row r="26" spans="1:2" x14ac:dyDescent="0.25">
      <c r="B26" s="1" t="s">
        <v>83</v>
      </c>
    </row>
    <row r="27" spans="1:2" x14ac:dyDescent="0.25">
      <c r="B27" s="1" t="s">
        <v>84</v>
      </c>
    </row>
    <row r="28" spans="1:2" x14ac:dyDescent="0.25">
      <c r="B28" s="1" t="s">
        <v>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9"/>
  <sheetViews>
    <sheetView zoomScale="80" zoomScaleNormal="80" workbookViewId="0">
      <selection activeCell="C74" sqref="C74:P74"/>
    </sheetView>
  </sheetViews>
  <sheetFormatPr baseColWidth="10" defaultColWidth="11.42578125" defaultRowHeight="14.25" x14ac:dyDescent="0.2"/>
  <cols>
    <col min="1" max="1" width="3" style="8" customWidth="1"/>
    <col min="2" max="2" width="30" style="8" customWidth="1"/>
    <col min="3" max="3" width="16.7109375" style="8" customWidth="1"/>
    <col min="4" max="4" width="5" style="8" customWidth="1"/>
    <col min="5" max="5" width="5.5703125" style="8" customWidth="1"/>
    <col min="6" max="6" width="10.42578125" style="8" customWidth="1"/>
    <col min="7" max="8" width="5.28515625" style="8" customWidth="1"/>
    <col min="9" max="9" width="9.5703125" style="8" customWidth="1"/>
    <col min="10" max="10" width="4.140625" style="8" customWidth="1"/>
    <col min="11" max="11" width="6.42578125" style="8" customWidth="1"/>
    <col min="12" max="12" width="9.5703125" style="8" customWidth="1"/>
    <col min="13" max="13" width="8.42578125" style="8" customWidth="1"/>
    <col min="14" max="14" width="6.42578125" style="8" customWidth="1"/>
    <col min="15" max="15" width="11" style="8" customWidth="1"/>
    <col min="16" max="16" width="13.5703125" style="8" bestFit="1" customWidth="1"/>
    <col min="17" max="18" width="11.42578125" style="8"/>
    <col min="19" max="19" width="11.42578125" style="9"/>
    <col min="20" max="16384" width="11.42578125" style="8"/>
  </cols>
  <sheetData>
    <row r="1" spans="1:17" ht="15" thickBo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x14ac:dyDescent="0.2">
      <c r="A2" s="7"/>
      <c r="B2" s="228"/>
      <c r="C2" s="231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3"/>
      <c r="N2" s="234" t="s">
        <v>1</v>
      </c>
      <c r="O2" s="235"/>
      <c r="P2" s="236"/>
      <c r="Q2" s="7"/>
    </row>
    <row r="3" spans="1:17" ht="15" x14ac:dyDescent="0.2">
      <c r="A3" s="7"/>
      <c r="B3" s="229"/>
      <c r="C3" s="237" t="s">
        <v>2</v>
      </c>
      <c r="D3" s="238"/>
      <c r="E3" s="238"/>
      <c r="F3" s="238"/>
      <c r="G3" s="238"/>
      <c r="H3" s="238"/>
      <c r="I3" s="238"/>
      <c r="J3" s="238"/>
      <c r="K3" s="238"/>
      <c r="L3" s="238"/>
      <c r="M3" s="239"/>
      <c r="N3" s="240" t="s">
        <v>3</v>
      </c>
      <c r="O3" s="241"/>
      <c r="P3" s="242"/>
      <c r="Q3" s="7"/>
    </row>
    <row r="4" spans="1:17" ht="15" x14ac:dyDescent="0.2">
      <c r="A4" s="7"/>
      <c r="B4" s="229"/>
      <c r="C4" s="237" t="s">
        <v>4</v>
      </c>
      <c r="D4" s="238"/>
      <c r="E4" s="238"/>
      <c r="F4" s="238"/>
      <c r="G4" s="238"/>
      <c r="H4" s="238"/>
      <c r="I4" s="238"/>
      <c r="J4" s="238"/>
      <c r="K4" s="238"/>
      <c r="L4" s="238"/>
      <c r="M4" s="239"/>
      <c r="N4" s="240" t="s">
        <v>5</v>
      </c>
      <c r="O4" s="241"/>
      <c r="P4" s="242"/>
      <c r="Q4" s="7"/>
    </row>
    <row r="5" spans="1:17" ht="15.75" thickBot="1" x14ac:dyDescent="0.25">
      <c r="A5" s="7"/>
      <c r="B5" s="230"/>
      <c r="C5" s="243" t="s">
        <v>6</v>
      </c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246" t="s">
        <v>7</v>
      </c>
      <c r="O5" s="247"/>
      <c r="P5" s="248"/>
      <c r="Q5" s="7"/>
    </row>
    <row r="6" spans="1:17" ht="15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7"/>
      <c r="B7" s="249" t="s">
        <v>8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  <c r="Q7" s="7"/>
    </row>
    <row r="8" spans="1:17" ht="15" thickBot="1" x14ac:dyDescent="0.25">
      <c r="A8" s="7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4"/>
      <c r="Q8" s="7"/>
    </row>
    <row r="9" spans="1:17" ht="3" customHeight="1" thickBot="1" x14ac:dyDescent="0.25">
      <c r="A9" s="7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7"/>
    </row>
    <row r="10" spans="1:17" ht="24.75" customHeight="1" thickBot="1" x14ac:dyDescent="0.25">
      <c r="A10" s="7"/>
      <c r="B10" s="29" t="s">
        <v>9</v>
      </c>
      <c r="C10" s="256">
        <v>2025</v>
      </c>
      <c r="D10" s="257"/>
      <c r="E10" s="257"/>
      <c r="F10" s="257"/>
      <c r="G10" s="257"/>
      <c r="H10" s="257"/>
      <c r="I10" s="258"/>
      <c r="J10" s="259" t="s">
        <v>10</v>
      </c>
      <c r="K10" s="260"/>
      <c r="L10" s="260"/>
      <c r="M10" s="260"/>
      <c r="N10" s="261" t="s">
        <v>86</v>
      </c>
      <c r="O10" s="262"/>
      <c r="P10" s="263"/>
      <c r="Q10" s="7"/>
    </row>
    <row r="11" spans="1:17" ht="3" customHeight="1" thickBot="1" x14ac:dyDescent="0.25">
      <c r="A11" s="7"/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7"/>
      <c r="Q11" s="7"/>
    </row>
    <row r="12" spans="1:17" ht="31.5" customHeight="1" thickBot="1" x14ac:dyDescent="0.25">
      <c r="A12" s="7"/>
      <c r="B12" s="30" t="s">
        <v>11</v>
      </c>
      <c r="C12" s="267" t="s">
        <v>80</v>
      </c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8"/>
      <c r="Q12" s="7"/>
    </row>
    <row r="13" spans="1:17" ht="3" customHeight="1" thickBot="1" x14ac:dyDescent="0.25">
      <c r="A13" s="7"/>
      <c r="B13" s="269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1"/>
      <c r="Q13" s="7"/>
    </row>
    <row r="14" spans="1:17" ht="31.5" customHeight="1" thickBot="1" x14ac:dyDescent="0.25">
      <c r="A14" s="7"/>
      <c r="B14" s="147" t="s">
        <v>12</v>
      </c>
      <c r="C14" s="272" t="s">
        <v>150</v>
      </c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4"/>
      <c r="Q14" s="7"/>
    </row>
    <row r="15" spans="1:17" ht="3" customHeight="1" thickBot="1" x14ac:dyDescent="0.25">
      <c r="A15" s="7"/>
      <c r="B15" s="275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7"/>
      <c r="Q15" s="7"/>
    </row>
    <row r="16" spans="1:17" ht="30.75" customHeight="1" thickBot="1" x14ac:dyDescent="0.25">
      <c r="A16" s="7"/>
      <c r="B16" s="147" t="s">
        <v>13</v>
      </c>
      <c r="C16" s="278" t="s">
        <v>151</v>
      </c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80"/>
      <c r="Q16" s="7"/>
    </row>
    <row r="17" spans="1:17" ht="3" customHeight="1" thickBot="1" x14ac:dyDescent="0.25">
      <c r="A17" s="7"/>
      <c r="B17" s="275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7"/>
      <c r="Q17" s="7"/>
    </row>
    <row r="18" spans="1:17" ht="33" customHeight="1" thickBot="1" x14ac:dyDescent="0.25">
      <c r="A18" s="7"/>
      <c r="B18" s="147" t="s">
        <v>14</v>
      </c>
      <c r="C18" s="281" t="s">
        <v>116</v>
      </c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3"/>
      <c r="Q18" s="7"/>
    </row>
    <row r="19" spans="1:17" ht="3" customHeight="1" thickBot="1" x14ac:dyDescent="0.25">
      <c r="A19" s="7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7"/>
    </row>
    <row r="20" spans="1:17" ht="15" thickBot="1" x14ac:dyDescent="0.25">
      <c r="A20" s="7"/>
      <c r="B20" s="285" t="s">
        <v>15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7"/>
      <c r="Q20" s="7"/>
    </row>
    <row r="21" spans="1:17" ht="3" customHeight="1" thickBot="1" x14ac:dyDescent="0.25">
      <c r="A21" s="7"/>
      <c r="B21" s="288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90"/>
      <c r="Q21" s="7"/>
    </row>
    <row r="22" spans="1:17" ht="76.5" customHeight="1" thickBot="1" x14ac:dyDescent="0.25">
      <c r="A22" s="7"/>
      <c r="B22" s="30" t="s">
        <v>16</v>
      </c>
      <c r="C22" s="291" t="s">
        <v>168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3"/>
      <c r="Q22" s="7"/>
    </row>
    <row r="23" spans="1:17" ht="3" customHeight="1" thickBot="1" x14ac:dyDescent="0.25">
      <c r="A23" s="7"/>
      <c r="B23" s="264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6"/>
      <c r="Q23" s="7"/>
    </row>
    <row r="24" spans="1:17" ht="174.75" customHeight="1" thickBot="1" x14ac:dyDescent="0.25">
      <c r="A24" s="7"/>
      <c r="B24" s="30" t="s">
        <v>17</v>
      </c>
      <c r="C24" s="297" t="s">
        <v>167</v>
      </c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9"/>
      <c r="Q24" s="7"/>
    </row>
    <row r="25" spans="1:17" ht="3" customHeight="1" thickBot="1" x14ac:dyDescent="0.25">
      <c r="A25" s="7"/>
      <c r="B25" s="300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2"/>
      <c r="Q25" s="7"/>
    </row>
    <row r="26" spans="1:17" ht="15" thickBot="1" x14ac:dyDescent="0.25">
      <c r="A26" s="7"/>
      <c r="B26" s="32" t="s">
        <v>18</v>
      </c>
      <c r="C26" s="303">
        <v>0.85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5"/>
      <c r="Q26" s="7"/>
    </row>
    <row r="27" spans="1:17" ht="3" customHeight="1" thickBot="1" x14ac:dyDescent="0.25">
      <c r="A27" s="7"/>
      <c r="B27" s="81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  <c r="Q27" s="7"/>
    </row>
    <row r="28" spans="1:17" ht="15" customHeight="1" thickBot="1" x14ac:dyDescent="0.25">
      <c r="A28" s="7"/>
      <c r="B28" s="32" t="s">
        <v>19</v>
      </c>
      <c r="C28" s="137" t="s">
        <v>20</v>
      </c>
      <c r="D28" s="306" t="s">
        <v>135</v>
      </c>
      <c r="E28" s="304"/>
      <c r="F28" s="304"/>
      <c r="G28" s="305"/>
      <c r="H28" s="307" t="s">
        <v>21</v>
      </c>
      <c r="I28" s="307"/>
      <c r="J28" s="307"/>
      <c r="K28" s="306" t="s">
        <v>134</v>
      </c>
      <c r="L28" s="304"/>
      <c r="M28" s="305"/>
      <c r="N28" s="308" t="s">
        <v>22</v>
      </c>
      <c r="O28" s="309"/>
      <c r="P28" s="138" t="s">
        <v>136</v>
      </c>
      <c r="Q28" s="7"/>
    </row>
    <row r="29" spans="1:17" ht="3" customHeight="1" thickBot="1" x14ac:dyDescent="0.25">
      <c r="A29" s="7"/>
      <c r="B29" s="310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2"/>
      <c r="Q29" s="7"/>
    </row>
    <row r="30" spans="1:17" ht="15" thickBot="1" x14ac:dyDescent="0.25">
      <c r="A30" s="7"/>
      <c r="B30" s="31" t="s">
        <v>23</v>
      </c>
      <c r="C30" s="313" t="s">
        <v>89</v>
      </c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6"/>
      <c r="Q30" s="7"/>
    </row>
    <row r="31" spans="1:17" ht="3" customHeight="1" thickBot="1" x14ac:dyDescent="0.25">
      <c r="A31" s="7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7"/>
    </row>
    <row r="32" spans="1:17" ht="15" thickBot="1" x14ac:dyDescent="0.25">
      <c r="A32" s="7"/>
      <c r="B32" s="31" t="s">
        <v>24</v>
      </c>
      <c r="C32" s="294" t="s">
        <v>25</v>
      </c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6"/>
      <c r="Q32" s="7"/>
    </row>
    <row r="33" spans="1:17" ht="3" customHeight="1" thickBot="1" x14ac:dyDescent="0.25">
      <c r="A33" s="7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  <c r="Q33" s="7"/>
    </row>
    <row r="34" spans="1:17" ht="15" thickBot="1" x14ac:dyDescent="0.25">
      <c r="A34" s="7"/>
      <c r="B34" s="31" t="s">
        <v>26</v>
      </c>
      <c r="C34" s="294" t="s">
        <v>25</v>
      </c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6"/>
      <c r="Q34" s="7"/>
    </row>
    <row r="35" spans="1:17" ht="3" customHeight="1" thickBot="1" x14ac:dyDescent="0.25">
      <c r="A35" s="7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7"/>
      <c r="Q35" s="7"/>
    </row>
    <row r="36" spans="1:17" ht="15" thickBot="1" x14ac:dyDescent="0.25">
      <c r="A36" s="7"/>
      <c r="B36" s="31" t="s">
        <v>27</v>
      </c>
      <c r="C36" s="294" t="s">
        <v>25</v>
      </c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6"/>
      <c r="Q36" s="7"/>
    </row>
    <row r="37" spans="1:17" ht="9" customHeight="1" thickBot="1" x14ac:dyDescent="0.25">
      <c r="A37" s="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7"/>
    </row>
    <row r="38" spans="1:17" x14ac:dyDescent="0.2">
      <c r="A38" s="7"/>
      <c r="B38" s="314" t="s">
        <v>28</v>
      </c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6"/>
      <c r="Q38" s="7"/>
    </row>
    <row r="39" spans="1:17" x14ac:dyDescent="0.2">
      <c r="A39" s="7"/>
      <c r="B39" s="33" t="s">
        <v>29</v>
      </c>
      <c r="C39" s="317" t="s">
        <v>30</v>
      </c>
      <c r="D39" s="317"/>
      <c r="E39" s="317"/>
      <c r="F39" s="317"/>
      <c r="G39" s="317"/>
      <c r="H39" s="317" t="s">
        <v>23</v>
      </c>
      <c r="I39" s="317"/>
      <c r="J39" s="317"/>
      <c r="K39" s="317"/>
      <c r="L39" s="317"/>
      <c r="M39" s="317" t="s">
        <v>31</v>
      </c>
      <c r="N39" s="317"/>
      <c r="O39" s="317"/>
      <c r="P39" s="318"/>
      <c r="Q39" s="7"/>
    </row>
    <row r="40" spans="1:17" ht="75.75" customHeight="1" x14ac:dyDescent="0.2">
      <c r="A40" s="7"/>
      <c r="B40" s="139" t="s">
        <v>170</v>
      </c>
      <c r="C40" s="319" t="s">
        <v>137</v>
      </c>
      <c r="D40" s="319"/>
      <c r="E40" s="319"/>
      <c r="F40" s="319"/>
      <c r="G40" s="319"/>
      <c r="H40" s="319" t="s">
        <v>138</v>
      </c>
      <c r="I40" s="319"/>
      <c r="J40" s="319"/>
      <c r="K40" s="319"/>
      <c r="L40" s="319"/>
      <c r="M40" s="320" t="s">
        <v>139</v>
      </c>
      <c r="N40" s="320"/>
      <c r="O40" s="320"/>
      <c r="P40" s="321"/>
      <c r="Q40" s="7"/>
    </row>
    <row r="41" spans="1:17" ht="84.75" customHeight="1" x14ac:dyDescent="0.2">
      <c r="A41" s="7"/>
      <c r="B41" s="139" t="s">
        <v>169</v>
      </c>
      <c r="C41" s="319" t="s">
        <v>137</v>
      </c>
      <c r="D41" s="319"/>
      <c r="E41" s="319"/>
      <c r="F41" s="319"/>
      <c r="G41" s="319"/>
      <c r="H41" s="319" t="s">
        <v>138</v>
      </c>
      <c r="I41" s="319"/>
      <c r="J41" s="319"/>
      <c r="K41" s="319"/>
      <c r="L41" s="319"/>
      <c r="M41" s="320" t="s">
        <v>139</v>
      </c>
      <c r="N41" s="320"/>
      <c r="O41" s="320"/>
      <c r="P41" s="321"/>
      <c r="Q41" s="7"/>
    </row>
    <row r="42" spans="1:17" ht="27" customHeight="1" x14ac:dyDescent="0.2">
      <c r="A42" s="7"/>
      <c r="B42" s="146"/>
      <c r="C42" s="322"/>
      <c r="D42" s="322"/>
      <c r="E42" s="322"/>
      <c r="F42" s="322"/>
      <c r="G42" s="322"/>
      <c r="H42" s="323"/>
      <c r="I42" s="323"/>
      <c r="J42" s="323"/>
      <c r="K42" s="323"/>
      <c r="L42" s="323"/>
      <c r="M42" s="323"/>
      <c r="N42" s="323"/>
      <c r="O42" s="323"/>
      <c r="P42" s="324"/>
      <c r="Q42" s="7"/>
    </row>
    <row r="43" spans="1:17" ht="27" customHeight="1" thickBot="1" x14ac:dyDescent="0.25">
      <c r="A43" s="7"/>
      <c r="B43" s="19"/>
      <c r="C43" s="325"/>
      <c r="D43" s="325"/>
      <c r="E43" s="325"/>
      <c r="F43" s="325"/>
      <c r="G43" s="325"/>
      <c r="H43" s="326"/>
      <c r="I43" s="326"/>
      <c r="J43" s="326"/>
      <c r="K43" s="326"/>
      <c r="L43" s="326"/>
      <c r="M43" s="326"/>
      <c r="N43" s="326"/>
      <c r="O43" s="326"/>
      <c r="P43" s="327"/>
      <c r="Q43" s="7"/>
    </row>
    <row r="44" spans="1:17" ht="3" customHeight="1" thickBot="1" x14ac:dyDescent="0.25">
      <c r="A44" s="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7"/>
    </row>
    <row r="45" spans="1:17" ht="15" thickBot="1" x14ac:dyDescent="0.25">
      <c r="A45" s="7"/>
      <c r="B45" s="285" t="s">
        <v>32</v>
      </c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7"/>
      <c r="Q45" s="7"/>
    </row>
    <row r="46" spans="1:17" ht="3" customHeight="1" thickBot="1" x14ac:dyDescent="0.25">
      <c r="A46" s="7"/>
      <c r="B46" s="2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22"/>
      <c r="Q46" s="7"/>
    </row>
    <row r="47" spans="1:17" x14ac:dyDescent="0.2">
      <c r="A47" s="7"/>
      <c r="B47" s="328" t="s">
        <v>33</v>
      </c>
      <c r="C47" s="23" t="s">
        <v>34</v>
      </c>
      <c r="D47" s="141" t="s">
        <v>35</v>
      </c>
      <c r="E47" s="141" t="s">
        <v>36</v>
      </c>
      <c r="F47" s="141" t="s">
        <v>37</v>
      </c>
      <c r="G47" s="141" t="s">
        <v>38</v>
      </c>
      <c r="H47" s="141" t="s">
        <v>39</v>
      </c>
      <c r="I47" s="141" t="s">
        <v>40</v>
      </c>
      <c r="J47" s="141" t="s">
        <v>41</v>
      </c>
      <c r="K47" s="141" t="s">
        <v>42</v>
      </c>
      <c r="L47" s="141" t="s">
        <v>43</v>
      </c>
      <c r="M47" s="141" t="s">
        <v>44</v>
      </c>
      <c r="N47" s="141" t="s">
        <v>45</v>
      </c>
      <c r="O47" s="142" t="s">
        <v>46</v>
      </c>
      <c r="P47" s="143" t="s">
        <v>47</v>
      </c>
      <c r="Q47" s="7"/>
    </row>
    <row r="48" spans="1:17" x14ac:dyDescent="0.2">
      <c r="A48" s="7"/>
      <c r="B48" s="329"/>
      <c r="C48" s="140" t="s">
        <v>18</v>
      </c>
      <c r="D48" s="145"/>
      <c r="E48" s="145"/>
      <c r="F48" s="148">
        <f>+$C$26</f>
        <v>0.85</v>
      </c>
      <c r="G48" s="145"/>
      <c r="H48" s="145"/>
      <c r="I48" s="148">
        <f>+$C$26</f>
        <v>0.85</v>
      </c>
      <c r="J48" s="145"/>
      <c r="K48" s="145"/>
      <c r="L48" s="148">
        <f>+$C$26</f>
        <v>0.85</v>
      </c>
      <c r="M48" s="145"/>
      <c r="N48" s="145"/>
      <c r="O48" s="148">
        <f>+$C$26</f>
        <v>0.85</v>
      </c>
      <c r="P48" s="148">
        <f>+$C$26</f>
        <v>0.85</v>
      </c>
      <c r="Q48" s="7"/>
    </row>
    <row r="49" spans="1:17" ht="15" thickBot="1" x14ac:dyDescent="0.25">
      <c r="A49" s="7"/>
      <c r="B49" s="330"/>
      <c r="C49" s="24" t="s">
        <v>48</v>
      </c>
      <c r="D49" s="221"/>
      <c r="E49" s="221"/>
      <c r="F49" s="222">
        <f>+Registro_Pronun!D10</f>
        <v>1.3673469387755102</v>
      </c>
      <c r="G49" s="223"/>
      <c r="H49" s="223"/>
      <c r="I49" s="222">
        <f>+Registro_Pronun!F10</f>
        <v>0.9921875</v>
      </c>
      <c r="J49" s="223"/>
      <c r="K49" s="223"/>
      <c r="L49" s="222">
        <f>+Registro_Pronun!H10</f>
        <v>0.69135802469135799</v>
      </c>
      <c r="M49" s="223"/>
      <c r="N49" s="223"/>
      <c r="O49" s="222">
        <f>+Registro_Pronun!J10</f>
        <v>1.4516129032258065</v>
      </c>
      <c r="P49" s="222">
        <f>+Registro_Pronun!L10</f>
        <v>1.080078125</v>
      </c>
      <c r="Q49" s="7"/>
    </row>
    <row r="50" spans="1:17" ht="4.5" customHeight="1" thickBot="1" x14ac:dyDescent="0.25">
      <c r="A50" s="7"/>
      <c r="B50" s="25">
        <v>0.9</v>
      </c>
      <c r="C50" s="26"/>
      <c r="Q50" s="7"/>
    </row>
    <row r="51" spans="1:17" ht="15" thickBot="1" x14ac:dyDescent="0.25">
      <c r="A51" s="7"/>
      <c r="B51" s="285" t="s">
        <v>49</v>
      </c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7"/>
      <c r="Q51" s="7"/>
    </row>
    <row r="52" spans="1:17" x14ac:dyDescent="0.2">
      <c r="A52" s="7"/>
      <c r="B52" s="339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1"/>
      <c r="Q52" s="7"/>
    </row>
    <row r="53" spans="1:17" x14ac:dyDescent="0.2">
      <c r="A53" s="7"/>
      <c r="B53" s="342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4"/>
      <c r="Q53" s="7"/>
    </row>
    <row r="54" spans="1:17" x14ac:dyDescent="0.2">
      <c r="A54" s="7"/>
      <c r="B54" s="342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4"/>
      <c r="Q54" s="7"/>
    </row>
    <row r="55" spans="1:17" x14ac:dyDescent="0.2">
      <c r="A55" s="7"/>
      <c r="B55" s="342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4"/>
      <c r="Q55" s="7"/>
    </row>
    <row r="56" spans="1:17" x14ac:dyDescent="0.2">
      <c r="A56" s="7"/>
      <c r="B56" s="342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4"/>
      <c r="Q56" s="7"/>
    </row>
    <row r="57" spans="1:17" x14ac:dyDescent="0.2">
      <c r="A57" s="7"/>
      <c r="B57" s="342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4"/>
      <c r="Q57" s="7"/>
    </row>
    <row r="58" spans="1:17" x14ac:dyDescent="0.2">
      <c r="A58" s="7"/>
      <c r="B58" s="342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4"/>
      <c r="Q58" s="7"/>
    </row>
    <row r="59" spans="1:17" x14ac:dyDescent="0.2">
      <c r="A59" s="7"/>
      <c r="B59" s="342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4"/>
      <c r="Q59" s="7"/>
    </row>
    <row r="60" spans="1:17" x14ac:dyDescent="0.2">
      <c r="A60" s="7"/>
      <c r="B60" s="342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4"/>
      <c r="Q60" s="7"/>
    </row>
    <row r="61" spans="1:17" x14ac:dyDescent="0.2">
      <c r="A61" s="7"/>
      <c r="B61" s="342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4"/>
      <c r="Q61" s="7"/>
    </row>
    <row r="62" spans="1:17" x14ac:dyDescent="0.2">
      <c r="A62" s="7"/>
      <c r="B62" s="342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4"/>
      <c r="Q62" s="7"/>
    </row>
    <row r="63" spans="1:17" x14ac:dyDescent="0.2">
      <c r="A63" s="7"/>
      <c r="B63" s="342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4"/>
      <c r="Q63" s="7"/>
    </row>
    <row r="64" spans="1:17" x14ac:dyDescent="0.2">
      <c r="A64" s="7"/>
      <c r="B64" s="342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4"/>
      <c r="Q64" s="7"/>
    </row>
    <row r="65" spans="1:17" x14ac:dyDescent="0.2">
      <c r="A65" s="7"/>
      <c r="B65" s="342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4"/>
      <c r="Q65" s="7"/>
    </row>
    <row r="66" spans="1:17" x14ac:dyDescent="0.2">
      <c r="A66" s="7"/>
      <c r="B66" s="342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4"/>
      <c r="Q66" s="7"/>
    </row>
    <row r="67" spans="1:17" ht="15" thickBot="1" x14ac:dyDescent="0.25">
      <c r="A67" s="7"/>
      <c r="B67" s="345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7"/>
      <c r="Q67" s="7"/>
    </row>
    <row r="68" spans="1:17" ht="3" customHeight="1" thickBot="1" x14ac:dyDescent="0.25">
      <c r="A68" s="348"/>
      <c r="B68" s="348"/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</row>
    <row r="69" spans="1:17" x14ac:dyDescent="0.2">
      <c r="A69" s="7"/>
      <c r="B69" s="349" t="s">
        <v>50</v>
      </c>
      <c r="C69" s="352" t="s">
        <v>51</v>
      </c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4"/>
      <c r="Q69" s="7"/>
    </row>
    <row r="70" spans="1:17" ht="143.25" customHeight="1" x14ac:dyDescent="0.2">
      <c r="A70" s="7"/>
      <c r="B70" s="350"/>
      <c r="C70" s="355" t="s">
        <v>174</v>
      </c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7"/>
      <c r="Q70" s="7"/>
    </row>
    <row r="71" spans="1:17" x14ac:dyDescent="0.2">
      <c r="A71" s="7"/>
      <c r="B71" s="350"/>
      <c r="C71" s="358" t="s">
        <v>52</v>
      </c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60"/>
      <c r="Q71" s="7"/>
    </row>
    <row r="72" spans="1:17" ht="180" customHeight="1" x14ac:dyDescent="0.2">
      <c r="A72" s="7"/>
      <c r="B72" s="350"/>
      <c r="C72" s="355" t="s">
        <v>175</v>
      </c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7"/>
      <c r="Q72" s="7"/>
    </row>
    <row r="73" spans="1:17" ht="15" customHeight="1" x14ac:dyDescent="0.2">
      <c r="A73" s="7"/>
      <c r="B73" s="350"/>
      <c r="C73" s="358" t="s">
        <v>53</v>
      </c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60"/>
      <c r="Q73" s="7"/>
    </row>
    <row r="74" spans="1:17" ht="78.75" customHeight="1" x14ac:dyDescent="0.2">
      <c r="A74" s="7"/>
      <c r="B74" s="350"/>
      <c r="C74" s="355" t="s">
        <v>176</v>
      </c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361"/>
      <c r="P74" s="362"/>
      <c r="Q74" s="7"/>
    </row>
    <row r="75" spans="1:17" x14ac:dyDescent="0.2">
      <c r="A75" s="7"/>
      <c r="B75" s="350"/>
      <c r="C75" s="358" t="s">
        <v>54</v>
      </c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60"/>
      <c r="Q75" s="7"/>
    </row>
    <row r="76" spans="1:17" ht="41.25" customHeight="1" thickBot="1" x14ac:dyDescent="0.25">
      <c r="A76" s="7"/>
      <c r="B76" s="351"/>
      <c r="C76" s="331" t="s">
        <v>187</v>
      </c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3"/>
      <c r="Q76" s="7"/>
    </row>
    <row r="77" spans="1:17" ht="41.25" customHeight="1" thickBot="1" x14ac:dyDescent="0.25">
      <c r="A77" s="7"/>
      <c r="B77" s="34" t="s">
        <v>55</v>
      </c>
      <c r="C77" s="334" t="s">
        <v>112</v>
      </c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6"/>
      <c r="Q77" s="7"/>
    </row>
    <row r="78" spans="1:17" ht="37.5" customHeight="1" thickBot="1" x14ac:dyDescent="0.25">
      <c r="A78" s="7"/>
      <c r="B78" s="34" t="s">
        <v>56</v>
      </c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8"/>
      <c r="Q78" s="7"/>
    </row>
    <row r="79" spans="1:17" x14ac:dyDescent="0.2">
      <c r="A79" s="27"/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7"/>
    </row>
  </sheetData>
  <sheetProtection formatCells="0" formatColumns="0" formatRows="0"/>
  <mergeCells count="71">
    <mergeCell ref="C76:P76"/>
    <mergeCell ref="C77:P77"/>
    <mergeCell ref="C78:P78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  <mergeCell ref="B51:P51"/>
    <mergeCell ref="C42:G42"/>
    <mergeCell ref="H42:L42"/>
    <mergeCell ref="M42:P42"/>
    <mergeCell ref="C43:G43"/>
    <mergeCell ref="H43:L43"/>
    <mergeCell ref="M43:P43"/>
    <mergeCell ref="B45:P45"/>
    <mergeCell ref="B47:B49"/>
    <mergeCell ref="C40:G40"/>
    <mergeCell ref="H40:L40"/>
    <mergeCell ref="M40:P40"/>
    <mergeCell ref="C41:G41"/>
    <mergeCell ref="H41:L41"/>
    <mergeCell ref="M41:P41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D28:G28"/>
    <mergeCell ref="H28:J28"/>
    <mergeCell ref="K28:M28"/>
    <mergeCell ref="N28:O28"/>
    <mergeCell ref="B29:P29"/>
    <mergeCell ref="C30:P30"/>
    <mergeCell ref="C32:P32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9:P49">
    <cfRule type="cellIs" dxfId="35" priority="1" operator="between">
      <formula>0.4</formula>
      <formula>0.59</formula>
    </cfRule>
  </conditionalFormatting>
  <conditionalFormatting sqref="O49:P49">
    <cfRule type="cellIs" dxfId="34" priority="2" stopIfTrue="1" operator="equal">
      <formula>"0"</formula>
    </cfRule>
    <cfRule type="cellIs" dxfId="33" priority="3" stopIfTrue="1" operator="lessThanOrEqual">
      <formula>0.39</formula>
    </cfRule>
    <cfRule type="cellIs" dxfId="32" priority="4" stopIfTrue="1" operator="greaterThanOrEqual">
      <formula>0.6</formula>
    </cfRule>
  </conditionalFormatting>
  <dataValidations count="4">
    <dataValidation type="list" allowBlank="1" showInputMessage="1" showErrorMessage="1" sqref="C78:P78" xr:uid="{00000000-0002-0000-0100-000000000000}">
      <formula1>$B$171:$B$172</formula1>
    </dataValidation>
    <dataValidation type="list" allowBlank="1" showInputMessage="1" showErrorMessage="1" sqref="C10:I10" xr:uid="{00000000-0002-0000-0100-000001000000}">
      <formula1>"2022,2023,2024,2025,2026,2027"</formula1>
    </dataValidation>
    <dataValidation type="list" allowBlank="1" showInputMessage="1" showErrorMessage="1" sqref="N10:P10" xr:uid="{00000000-0002-0000-0100-000002000000}">
      <formula1>"Economicos,Eficiencia,Eficacia, Efectividad,Calidad"</formula1>
    </dataValidation>
    <dataValidation type="list" allowBlank="1" showInputMessage="1" showErrorMessage="1" sqref="C34:P34 C36:P36" xr:uid="{00000000-0002-0000-0100-000003000000}">
      <formula1>$A$12:$A$18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'Lista desplegables'!$A$2:$A$8</xm:f>
          </x14:formula1>
          <xm:sqref>C18:P18</xm:sqref>
        </x14:dataValidation>
        <x14:dataValidation type="list" allowBlank="1" showInputMessage="1" showErrorMessage="1" xr:uid="{00000000-0002-0000-0100-000006000000}">
          <x14:formula1>
            <xm:f>'Lista desplegables'!$A$12:$A$18</xm:f>
          </x14:formula1>
          <xm:sqref>C32:P32</xm:sqref>
        </x14:dataValidation>
        <x14:dataValidation type="list" allowBlank="1" showInputMessage="1" showErrorMessage="1" xr:uid="{00000000-0002-0000-0100-000007000000}">
          <x14:formula1>
            <xm:f>'Lista desplegables'!$B$2:$B$28</xm:f>
          </x14:formula1>
          <xm:sqref>C12:P12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7"/>
  <sheetViews>
    <sheetView topLeftCell="A22" zoomScale="80" zoomScaleNormal="80" workbookViewId="0">
      <selection activeCell="H24" sqref="H24:H25"/>
    </sheetView>
  </sheetViews>
  <sheetFormatPr baseColWidth="10" defaultColWidth="11.42578125" defaultRowHeight="30" customHeight="1" x14ac:dyDescent="0.2"/>
  <cols>
    <col min="1" max="1" width="26.42578125" style="71" customWidth="1"/>
    <col min="2" max="2" width="47.140625" style="38" customWidth="1"/>
    <col min="3" max="12" width="15.7109375" style="38" customWidth="1"/>
    <col min="13" max="13" width="5.28515625" style="38" customWidth="1"/>
    <col min="14" max="14" width="10.7109375" style="38" customWidth="1"/>
    <col min="15" max="15" width="44.5703125" style="38" customWidth="1"/>
    <col min="16" max="16" width="4.28515625" style="36" customWidth="1"/>
    <col min="17" max="17" width="2.42578125" style="36" customWidth="1"/>
    <col min="18" max="18" width="6" style="36" customWidth="1"/>
    <col min="19" max="19" width="11.42578125" style="37" hidden="1" customWidth="1"/>
    <col min="20" max="26" width="11.42578125" style="36"/>
    <col min="27" max="16384" width="11.42578125" style="38"/>
  </cols>
  <sheetData>
    <row r="1" spans="1:26" ht="30" customHeight="1" x14ac:dyDescent="0.25">
      <c r="A1" s="395"/>
      <c r="B1" s="396" t="s">
        <v>0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8"/>
      <c r="N1" s="399" t="s">
        <v>95</v>
      </c>
      <c r="O1" s="400"/>
      <c r="P1" s="35"/>
      <c r="Q1" s="35"/>
      <c r="T1" s="35"/>
      <c r="U1" s="35"/>
      <c r="V1" s="35"/>
    </row>
    <row r="2" spans="1:26" ht="30" customHeight="1" x14ac:dyDescent="0.25">
      <c r="A2" s="395"/>
      <c r="B2" s="396" t="s">
        <v>96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8"/>
      <c r="N2" s="399" t="s">
        <v>3</v>
      </c>
      <c r="O2" s="400"/>
      <c r="P2" s="35"/>
      <c r="Q2" s="35"/>
      <c r="S2" s="39">
        <v>0.9</v>
      </c>
      <c r="T2" s="35"/>
      <c r="U2" s="35"/>
      <c r="V2" s="35"/>
    </row>
    <row r="3" spans="1:26" ht="30" customHeight="1" x14ac:dyDescent="0.25">
      <c r="A3" s="395"/>
      <c r="B3" s="396" t="s">
        <v>97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8"/>
      <c r="N3" s="399" t="s">
        <v>98</v>
      </c>
      <c r="O3" s="400"/>
      <c r="P3" s="35"/>
      <c r="Q3" s="35"/>
      <c r="S3" s="39">
        <v>0.89998999999999996</v>
      </c>
      <c r="T3" s="35"/>
      <c r="U3" s="35"/>
      <c r="V3" s="35"/>
    </row>
    <row r="4" spans="1:26" ht="30" customHeight="1" x14ac:dyDescent="0.25">
      <c r="A4" s="395"/>
      <c r="B4" s="396" t="s">
        <v>99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8"/>
      <c r="N4" s="400" t="s">
        <v>7</v>
      </c>
      <c r="O4" s="400"/>
      <c r="P4" s="40"/>
      <c r="Q4" s="40"/>
      <c r="S4" s="39">
        <v>0.75</v>
      </c>
      <c r="T4" s="40"/>
      <c r="U4" s="40"/>
      <c r="V4" s="40"/>
    </row>
    <row r="5" spans="1:26" ht="18" x14ac:dyDescent="0.25">
      <c r="A5" s="41"/>
      <c r="B5" s="8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3"/>
      <c r="O5" s="43"/>
      <c r="P5" s="40"/>
      <c r="Q5" s="40"/>
      <c r="S5" s="39">
        <v>0.74999000000000005</v>
      </c>
      <c r="T5" s="40"/>
      <c r="U5" s="40"/>
      <c r="V5" s="40"/>
    </row>
    <row r="6" spans="1:26" s="47" customFormat="1" ht="25.5" customHeight="1" x14ac:dyDescent="0.25">
      <c r="A6" s="44" t="s">
        <v>11</v>
      </c>
      <c r="B6" s="377" t="str">
        <f>+'1. PronunciamientoAdmisiones'!C12</f>
        <v>LIQUIDACIÓN JUDICIAL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45"/>
      <c r="Q6" s="45"/>
      <c r="R6" s="45"/>
      <c r="S6" s="46"/>
      <c r="T6" s="45"/>
      <c r="U6" s="45"/>
      <c r="V6" s="45"/>
      <c r="W6" s="45"/>
      <c r="X6" s="45"/>
      <c r="Y6" s="45"/>
      <c r="Z6" s="45"/>
    </row>
    <row r="7" spans="1:26" ht="11.25" customHeight="1" thickBot="1" x14ac:dyDescent="0.25">
      <c r="A7" s="4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39"/>
    </row>
    <row r="8" spans="1:26" s="49" customFormat="1" ht="30" customHeight="1" x14ac:dyDescent="0.2">
      <c r="A8" s="384" t="s">
        <v>100</v>
      </c>
      <c r="B8" s="386" t="s">
        <v>33</v>
      </c>
      <c r="C8" s="388" t="str">
        <f>+'1. PronunciamientoAdmisiones'!C14:P14</f>
        <v>Solicitudes a procesos de liquidación trámitadas durante el periodo evaluado</v>
      </c>
      <c r="D8" s="388"/>
      <c r="E8" s="388"/>
      <c r="F8" s="388"/>
      <c r="G8" s="388"/>
      <c r="H8" s="388"/>
      <c r="I8" s="388"/>
      <c r="J8" s="388"/>
      <c r="K8" s="388"/>
      <c r="L8" s="388"/>
      <c r="M8" s="389" t="s">
        <v>101</v>
      </c>
      <c r="N8" s="389"/>
      <c r="O8" s="390"/>
      <c r="P8" s="48"/>
      <c r="Q8" s="48"/>
      <c r="R8" s="48"/>
      <c r="S8" s="37"/>
      <c r="T8" s="48"/>
      <c r="U8" s="48"/>
      <c r="V8" s="48"/>
      <c r="W8" s="48"/>
      <c r="X8" s="48"/>
      <c r="Y8" s="48"/>
      <c r="Z8" s="48"/>
    </row>
    <row r="9" spans="1:26" s="53" customFormat="1" ht="30" customHeight="1" thickBot="1" x14ac:dyDescent="0.25">
      <c r="A9" s="385"/>
      <c r="B9" s="387"/>
      <c r="C9" s="50" t="s">
        <v>102</v>
      </c>
      <c r="D9" s="50" t="s">
        <v>103</v>
      </c>
      <c r="E9" s="50" t="s">
        <v>104</v>
      </c>
      <c r="F9" s="50" t="s">
        <v>103</v>
      </c>
      <c r="G9" s="50" t="s">
        <v>105</v>
      </c>
      <c r="H9" s="50" t="s">
        <v>103</v>
      </c>
      <c r="I9" s="50" t="s">
        <v>106</v>
      </c>
      <c r="J9" s="50" t="s">
        <v>103</v>
      </c>
      <c r="K9" s="51" t="s">
        <v>48</v>
      </c>
      <c r="L9" s="51" t="s">
        <v>103</v>
      </c>
      <c r="M9" s="391"/>
      <c r="N9" s="391"/>
      <c r="O9" s="392"/>
      <c r="P9" s="52"/>
      <c r="Q9" s="52"/>
      <c r="R9" s="52"/>
      <c r="S9" s="37"/>
      <c r="T9" s="52"/>
      <c r="U9" s="52"/>
      <c r="V9" s="52"/>
      <c r="W9" s="52"/>
      <c r="X9" s="52"/>
      <c r="Y9" s="52"/>
      <c r="Z9" s="52"/>
    </row>
    <row r="10" spans="1:26" ht="108" customHeight="1" x14ac:dyDescent="0.2">
      <c r="A10" s="393" t="s">
        <v>140</v>
      </c>
      <c r="B10" s="54" t="str">
        <f>+'1. PronunciamientoAdmisiones'!B40</f>
        <v>Número de solicitudes a procesos de liquidación con pronunciamiento inicial durante el periodo evaluado</v>
      </c>
      <c r="C10" s="55">
        <f>+C12+C14+C16+C18+C20+C22+C24+C26+C28</f>
        <v>134</v>
      </c>
      <c r="D10" s="378">
        <f>IF(C10=0," ",C10/C11)</f>
        <v>1.3673469387755102</v>
      </c>
      <c r="E10" s="55">
        <f>+E12+E14+E16+E18+E20+E22+E24+E26+E28</f>
        <v>127</v>
      </c>
      <c r="F10" s="378">
        <f>IF(E10=0," ",E10/E11)</f>
        <v>0.9921875</v>
      </c>
      <c r="G10" s="55">
        <f>+G12+G14+G16+G18+G20+G22+G24+G26+G28</f>
        <v>112</v>
      </c>
      <c r="H10" s="378">
        <f>IF(G10=0," ",G10/G11)</f>
        <v>0.69135802469135799</v>
      </c>
      <c r="I10" s="55">
        <f>+I12+I14+I16+I18+I20+I22+I24+I26+I28</f>
        <v>180</v>
      </c>
      <c r="J10" s="378">
        <f>IF(I10=0," ",I10/I11)</f>
        <v>1.4516129032258065</v>
      </c>
      <c r="K10" s="55">
        <f>+K12+K14+K16+K18+K20+K22+K24+K26+K28</f>
        <v>553</v>
      </c>
      <c r="L10" s="378">
        <f>IF(K10=0," ",K10/K11)</f>
        <v>1.080078125</v>
      </c>
      <c r="M10" s="380"/>
      <c r="N10" s="380"/>
      <c r="O10" s="381"/>
    </row>
    <row r="11" spans="1:26" ht="99.75" customHeight="1" thickBot="1" x14ac:dyDescent="0.25">
      <c r="A11" s="394"/>
      <c r="B11" s="56" t="str">
        <f>+'1. PronunciamientoAdmisiones'!$B$41</f>
        <v>Número de solicitudes a procesos de liquidación que se encuentran pendientes de un primer pronunciamiento</v>
      </c>
      <c r="C11" s="174">
        <f>+C13+C15+C17+C19+C21+C23+C25+C27+C29</f>
        <v>98</v>
      </c>
      <c r="D11" s="379"/>
      <c r="E11" s="174">
        <f>+E13+E15+E17+E19+E21+E23+E25+E27+E29</f>
        <v>128</v>
      </c>
      <c r="F11" s="379"/>
      <c r="G11" s="174">
        <f>+G13+G15+G17+G19+G21+G23+G25+G27+G29</f>
        <v>162</v>
      </c>
      <c r="H11" s="379"/>
      <c r="I11" s="174">
        <f>+I13+I15+I17+I19+I21+I23+I25+I27+I29</f>
        <v>124</v>
      </c>
      <c r="J11" s="379"/>
      <c r="K11" s="174">
        <f>+K13+K15+K17+K19+K21+K23+K25+K27+K29</f>
        <v>512</v>
      </c>
      <c r="L11" s="379"/>
      <c r="M11" s="382"/>
      <c r="N11" s="382"/>
      <c r="O11" s="383"/>
    </row>
    <row r="12" spans="1:26" s="62" customFormat="1" ht="69.95" customHeight="1" thickBot="1" x14ac:dyDescent="0.3">
      <c r="A12" s="405" t="s">
        <v>87</v>
      </c>
      <c r="B12" s="130" t="str">
        <f>+'1. PronunciamientoAdmisiones'!$B$40</f>
        <v>Número de solicitudes a procesos de liquidación con pronunciamiento inicial durante el periodo evaluado</v>
      </c>
      <c r="C12" s="58">
        <v>91</v>
      </c>
      <c r="D12" s="363">
        <f>IF(C12=0," ",C12/C13)</f>
        <v>1.625</v>
      </c>
      <c r="E12" s="58">
        <v>84</v>
      </c>
      <c r="F12" s="363">
        <f>IF(E12=0," ",E12/E13)</f>
        <v>1.024390243902439</v>
      </c>
      <c r="G12" s="58">
        <v>52</v>
      </c>
      <c r="H12" s="363">
        <f>IF(G12=0," ",G12/G13)</f>
        <v>0.56521739130434778</v>
      </c>
      <c r="I12" s="58">
        <v>117</v>
      </c>
      <c r="J12" s="363">
        <f>IF(I12=0," ",I12/I13)</f>
        <v>2.0892857142857144</v>
      </c>
      <c r="K12" s="59">
        <f t="shared" ref="K12:K29" si="0">+C12+E12+G12+I12</f>
        <v>344</v>
      </c>
      <c r="L12" s="363">
        <f>IF(K12=0," ",K12/K13)</f>
        <v>1.2027972027972027</v>
      </c>
      <c r="M12" s="401" t="s">
        <v>185</v>
      </c>
      <c r="N12" s="401"/>
      <c r="O12" s="402"/>
      <c r="P12" s="60"/>
      <c r="Q12" s="60"/>
      <c r="R12" s="60"/>
      <c r="S12" s="61"/>
      <c r="T12" s="60"/>
      <c r="U12" s="60"/>
      <c r="V12" s="60"/>
      <c r="W12" s="60"/>
      <c r="X12" s="60"/>
      <c r="Y12" s="60"/>
      <c r="Z12" s="60"/>
    </row>
    <row r="13" spans="1:26" s="62" customFormat="1" ht="69.95" customHeight="1" thickBot="1" x14ac:dyDescent="0.3">
      <c r="A13" s="406"/>
      <c r="B13" s="131" t="str">
        <f>+'1. PronunciamientoAdmisiones'!$B$41</f>
        <v>Número de solicitudes a procesos de liquidación que se encuentran pendientes de un primer pronunciamiento</v>
      </c>
      <c r="C13" s="63">
        <v>56</v>
      </c>
      <c r="D13" s="364"/>
      <c r="E13" s="63">
        <v>82</v>
      </c>
      <c r="F13" s="364"/>
      <c r="G13" s="63">
        <v>92</v>
      </c>
      <c r="H13" s="364"/>
      <c r="I13" s="63">
        <v>56</v>
      </c>
      <c r="J13" s="364"/>
      <c r="K13" s="59">
        <f t="shared" si="0"/>
        <v>286</v>
      </c>
      <c r="L13" s="364"/>
      <c r="M13" s="403"/>
      <c r="N13" s="403"/>
      <c r="O13" s="404"/>
      <c r="P13" s="60"/>
      <c r="Q13" s="60"/>
      <c r="R13" s="60"/>
      <c r="S13" s="61"/>
      <c r="T13" s="60"/>
      <c r="U13" s="60"/>
      <c r="V13" s="60"/>
      <c r="W13" s="60"/>
      <c r="X13" s="60"/>
      <c r="Y13" s="60"/>
      <c r="Z13" s="60"/>
    </row>
    <row r="14" spans="1:26" s="62" customFormat="1" ht="69.95" hidden="1" customHeight="1" x14ac:dyDescent="0.25">
      <c r="A14" s="407" t="s">
        <v>110</v>
      </c>
      <c r="B14" s="65" t="str">
        <f>+'1. PronunciamientoAdmisiones'!$B$40</f>
        <v>Número de solicitudes a procesos de liquidación con pronunciamiento inicial durante el periodo evaluado</v>
      </c>
      <c r="C14" s="66"/>
      <c r="D14" s="409" t="str">
        <f>IF(C14=0,"0",C14/C15)</f>
        <v>0</v>
      </c>
      <c r="E14" s="66"/>
      <c r="F14" s="409" t="str">
        <f>IF(E14=0,"0",E14/E15)</f>
        <v>0</v>
      </c>
      <c r="G14" s="66"/>
      <c r="H14" s="409" t="str">
        <f>IF(G14=0,"0",G14/G15)</f>
        <v>0</v>
      </c>
      <c r="I14" s="66"/>
      <c r="J14" s="409" t="str">
        <f>IF(I14=0,"0",I14/I15)</f>
        <v>0</v>
      </c>
      <c r="K14" s="59">
        <f t="shared" si="0"/>
        <v>0</v>
      </c>
      <c r="L14" s="409" t="str">
        <f>IF(K14=0,"0",K14/K15)</f>
        <v>0</v>
      </c>
      <c r="M14" s="401" t="s">
        <v>121</v>
      </c>
      <c r="N14" s="401"/>
      <c r="O14" s="402"/>
      <c r="P14" s="60"/>
      <c r="Q14" s="60"/>
      <c r="R14" s="60"/>
      <c r="S14" s="61"/>
      <c r="T14" s="60"/>
      <c r="U14" s="60"/>
      <c r="V14" s="60"/>
      <c r="W14" s="60"/>
      <c r="X14" s="60"/>
      <c r="Y14" s="60"/>
      <c r="Z14" s="60"/>
    </row>
    <row r="15" spans="1:26" s="62" customFormat="1" ht="69.95" hidden="1" customHeight="1" thickBot="1" x14ac:dyDescent="0.3">
      <c r="A15" s="408"/>
      <c r="B15" s="67" t="str">
        <f>+'1. PronunciamientoAdmisiones'!$B$41</f>
        <v>Número de solicitudes a procesos de liquidación que se encuentran pendientes de un primer pronunciamiento</v>
      </c>
      <c r="C15" s="68"/>
      <c r="D15" s="368"/>
      <c r="E15" s="68"/>
      <c r="F15" s="368"/>
      <c r="G15" s="68"/>
      <c r="H15" s="368"/>
      <c r="I15" s="68"/>
      <c r="J15" s="368"/>
      <c r="K15" s="64">
        <f t="shared" si="0"/>
        <v>0</v>
      </c>
      <c r="L15" s="368"/>
      <c r="M15" s="403"/>
      <c r="N15" s="403"/>
      <c r="O15" s="404"/>
      <c r="P15" s="60"/>
      <c r="Q15" s="60"/>
      <c r="R15" s="60"/>
      <c r="S15" s="61"/>
      <c r="T15" s="60"/>
      <c r="U15" s="60"/>
      <c r="V15" s="60"/>
      <c r="W15" s="60"/>
      <c r="X15" s="60"/>
      <c r="Y15" s="60"/>
      <c r="Z15" s="60"/>
    </row>
    <row r="16" spans="1:26" s="62" customFormat="1" ht="69.95" hidden="1" customHeight="1" x14ac:dyDescent="0.25">
      <c r="A16" s="405" t="s">
        <v>111</v>
      </c>
      <c r="B16" s="57" t="str">
        <f>+'1. PronunciamientoAdmisiones'!$B$40</f>
        <v>Número de solicitudes a procesos de liquidación con pronunciamiento inicial durante el periodo evaluado</v>
      </c>
      <c r="C16" s="58"/>
      <c r="D16" s="367" t="str">
        <f>IF(C16=0,"0",C16/C17)</f>
        <v>0</v>
      </c>
      <c r="E16" s="58"/>
      <c r="F16" s="367" t="str">
        <f>IF(E16=0,"0",E16/E17)</f>
        <v>0</v>
      </c>
      <c r="G16" s="58"/>
      <c r="H16" s="367" t="str">
        <f>IF(G16=0,"0",G16/G17)</f>
        <v>0</v>
      </c>
      <c r="I16" s="58"/>
      <c r="J16" s="367" t="str">
        <f>IF(I16=0,"0",I16/I17)</f>
        <v>0</v>
      </c>
      <c r="K16" s="59">
        <f t="shared" si="0"/>
        <v>0</v>
      </c>
      <c r="L16" s="367" t="str">
        <f>IF(K16=0,"0",K16/K17)</f>
        <v>0</v>
      </c>
      <c r="M16" s="401" t="s">
        <v>121</v>
      </c>
      <c r="N16" s="401"/>
      <c r="O16" s="402"/>
      <c r="P16" s="60"/>
      <c r="Q16" s="60"/>
      <c r="R16" s="60"/>
      <c r="S16" s="61"/>
      <c r="T16" s="60"/>
      <c r="U16" s="60"/>
      <c r="V16" s="60"/>
      <c r="W16" s="60"/>
      <c r="X16" s="60"/>
      <c r="Y16" s="60"/>
      <c r="Z16" s="60"/>
    </row>
    <row r="17" spans="1:26" s="62" customFormat="1" ht="69.95" hidden="1" customHeight="1" thickBot="1" x14ac:dyDescent="0.3">
      <c r="A17" s="408"/>
      <c r="B17" s="67" t="str">
        <f>+'1. PronunciamientoAdmisiones'!$B$41</f>
        <v>Número de solicitudes a procesos de liquidación que se encuentran pendientes de un primer pronunciamiento</v>
      </c>
      <c r="C17" s="68"/>
      <c r="D17" s="368"/>
      <c r="E17" s="68"/>
      <c r="F17" s="368"/>
      <c r="G17" s="68"/>
      <c r="H17" s="368"/>
      <c r="I17" s="68"/>
      <c r="J17" s="368"/>
      <c r="K17" s="64">
        <f t="shared" si="0"/>
        <v>0</v>
      </c>
      <c r="L17" s="368"/>
      <c r="M17" s="403"/>
      <c r="N17" s="403"/>
      <c r="O17" s="404"/>
      <c r="P17" s="60"/>
      <c r="Q17" s="60"/>
      <c r="R17" s="60"/>
      <c r="S17" s="61"/>
      <c r="T17" s="60"/>
      <c r="U17" s="60"/>
      <c r="V17" s="60"/>
      <c r="W17" s="60"/>
      <c r="X17" s="60"/>
      <c r="Y17" s="60"/>
      <c r="Z17" s="60"/>
    </row>
    <row r="18" spans="1:26" s="62" customFormat="1" ht="69.95" customHeight="1" thickBot="1" x14ac:dyDescent="0.3">
      <c r="A18" s="369" t="s">
        <v>144</v>
      </c>
      <c r="B18" s="149" t="str">
        <f>+'1. PronunciamientoAdmisiones'!$B$40</f>
        <v>Número de solicitudes a procesos de liquidación con pronunciamiento inicial durante el periodo evaluado</v>
      </c>
      <c r="C18" s="150">
        <v>3</v>
      </c>
      <c r="D18" s="365">
        <f>IF(C18=0," ",C18/C19)</f>
        <v>1</v>
      </c>
      <c r="E18" s="150">
        <v>5</v>
      </c>
      <c r="F18" s="365">
        <f>IF(E18=0," ",E18/E19)</f>
        <v>1</v>
      </c>
      <c r="G18" s="150">
        <v>5</v>
      </c>
      <c r="H18" s="365">
        <f>IF(G18=0," ",G18/G19)</f>
        <v>0.625</v>
      </c>
      <c r="I18" s="150">
        <v>3</v>
      </c>
      <c r="J18" s="365">
        <f>IF(I18=0," ",I18/I19)</f>
        <v>0.6</v>
      </c>
      <c r="K18" s="151">
        <f t="shared" si="0"/>
        <v>16</v>
      </c>
      <c r="L18" s="365">
        <f>IF(K18=0," ",K18/K19)</f>
        <v>0.76190476190476186</v>
      </c>
      <c r="M18" s="401" t="s">
        <v>189</v>
      </c>
      <c r="N18" s="401"/>
      <c r="O18" s="402"/>
      <c r="P18" s="60"/>
      <c r="Q18" s="60"/>
      <c r="R18" s="60"/>
      <c r="S18" s="61"/>
      <c r="T18" s="60"/>
      <c r="U18" s="60"/>
      <c r="V18" s="60"/>
      <c r="W18" s="60"/>
      <c r="X18" s="60"/>
      <c r="Y18" s="60"/>
      <c r="Z18" s="60"/>
    </row>
    <row r="19" spans="1:26" s="62" customFormat="1" ht="200.25" customHeight="1" thickBot="1" x14ac:dyDescent="0.3">
      <c r="A19" s="370"/>
      <c r="B19" s="152" t="str">
        <f>+'1. PronunciamientoAdmisiones'!$B$41</f>
        <v>Número de solicitudes a procesos de liquidación que se encuentran pendientes de un primer pronunciamiento</v>
      </c>
      <c r="C19" s="153">
        <v>3</v>
      </c>
      <c r="D19" s="366"/>
      <c r="E19" s="153">
        <v>5</v>
      </c>
      <c r="F19" s="366"/>
      <c r="G19" s="153">
        <v>8</v>
      </c>
      <c r="H19" s="366"/>
      <c r="I19" s="153">
        <v>5</v>
      </c>
      <c r="J19" s="366"/>
      <c r="K19" s="151">
        <f t="shared" si="0"/>
        <v>21</v>
      </c>
      <c r="L19" s="366"/>
      <c r="M19" s="403"/>
      <c r="N19" s="403"/>
      <c r="O19" s="404"/>
      <c r="P19" s="60"/>
      <c r="Q19" s="60"/>
      <c r="R19" s="60"/>
      <c r="S19" s="61"/>
      <c r="T19" s="60"/>
      <c r="U19" s="60"/>
      <c r="V19" s="60"/>
      <c r="W19" s="60"/>
      <c r="X19" s="60"/>
      <c r="Y19" s="60"/>
      <c r="Z19" s="60"/>
    </row>
    <row r="20" spans="1:26" s="62" customFormat="1" ht="69.95" customHeight="1" thickBot="1" x14ac:dyDescent="0.3">
      <c r="A20" s="371" t="s">
        <v>145</v>
      </c>
      <c r="B20" s="57" t="str">
        <f>+'1. PronunciamientoAdmisiones'!$B$40</f>
        <v>Número de solicitudes a procesos de liquidación con pronunciamiento inicial durante el periodo evaluado</v>
      </c>
      <c r="C20" s="58">
        <v>4</v>
      </c>
      <c r="D20" s="363">
        <f>IF(C20=0," ",C20/C21)</f>
        <v>1</v>
      </c>
      <c r="E20" s="58">
        <v>7</v>
      </c>
      <c r="F20" s="363">
        <f>IF(E20=0," ",E20/E21)</f>
        <v>0.875</v>
      </c>
      <c r="G20" s="150">
        <v>4</v>
      </c>
      <c r="H20" s="365">
        <f>IF(G20=0," ",G20/G21)</f>
        <v>1</v>
      </c>
      <c r="I20" s="58">
        <v>4</v>
      </c>
      <c r="J20" s="363">
        <f>IF(I20=0," ",I20/I21)</f>
        <v>1</v>
      </c>
      <c r="K20" s="59">
        <f t="shared" si="0"/>
        <v>19</v>
      </c>
      <c r="L20" s="363">
        <f>IF(K20=0," ",K20/K21)</f>
        <v>0.95</v>
      </c>
      <c r="M20" s="401" t="s">
        <v>182</v>
      </c>
      <c r="N20" s="401"/>
      <c r="O20" s="402"/>
      <c r="P20" s="60"/>
      <c r="Q20" s="60"/>
      <c r="R20" s="60"/>
      <c r="S20" s="61"/>
      <c r="T20" s="60"/>
      <c r="U20" s="60"/>
      <c r="V20" s="60"/>
      <c r="W20" s="60"/>
      <c r="X20" s="60"/>
      <c r="Y20" s="60"/>
      <c r="Z20" s="60"/>
    </row>
    <row r="21" spans="1:26" s="62" customFormat="1" ht="96" customHeight="1" thickBot="1" x14ac:dyDescent="0.3">
      <c r="A21" s="372"/>
      <c r="B21" s="131" t="str">
        <f>+'1. PronunciamientoAdmisiones'!$B$41</f>
        <v>Número de solicitudes a procesos de liquidación que se encuentran pendientes de un primer pronunciamiento</v>
      </c>
      <c r="C21" s="63">
        <v>4</v>
      </c>
      <c r="D21" s="364"/>
      <c r="E21" s="63">
        <v>8</v>
      </c>
      <c r="F21" s="364"/>
      <c r="G21" s="153">
        <v>4</v>
      </c>
      <c r="H21" s="366"/>
      <c r="I21" s="63">
        <v>4</v>
      </c>
      <c r="J21" s="364"/>
      <c r="K21" s="59">
        <f t="shared" si="0"/>
        <v>20</v>
      </c>
      <c r="L21" s="364"/>
      <c r="M21" s="403"/>
      <c r="N21" s="403"/>
      <c r="O21" s="404"/>
      <c r="P21" s="60"/>
      <c r="Q21" s="60"/>
      <c r="R21" s="60"/>
      <c r="S21" s="61"/>
      <c r="T21" s="60"/>
      <c r="U21" s="60"/>
      <c r="V21" s="60"/>
      <c r="W21" s="60"/>
      <c r="X21" s="60"/>
      <c r="Y21" s="60"/>
      <c r="Z21" s="60"/>
    </row>
    <row r="22" spans="1:26" s="62" customFormat="1" ht="111.75" customHeight="1" thickBot="1" x14ac:dyDescent="0.3">
      <c r="A22" s="373" t="s">
        <v>149</v>
      </c>
      <c r="B22" s="154" t="str">
        <f>+'1. PronunciamientoAdmisiones'!$B$40</f>
        <v>Número de solicitudes a procesos de liquidación con pronunciamiento inicial durante el periodo evaluado</v>
      </c>
      <c r="C22" s="155">
        <v>8</v>
      </c>
      <c r="D22" s="418">
        <f>IF(C22=0," ",C22/C23)</f>
        <v>1</v>
      </c>
      <c r="E22" s="155">
        <v>6</v>
      </c>
      <c r="F22" s="418">
        <f>IF(E22=0," ",E22/E23)</f>
        <v>1</v>
      </c>
      <c r="G22" s="155">
        <v>10</v>
      </c>
      <c r="H22" s="418">
        <f>IF(G22=0," ",G22/G23)</f>
        <v>0.58823529411764708</v>
      </c>
      <c r="I22" s="155">
        <v>14</v>
      </c>
      <c r="J22" s="418">
        <f>IF(I22=0," ",I22/I23)</f>
        <v>0.93333333333333335</v>
      </c>
      <c r="K22" s="59">
        <f t="shared" si="0"/>
        <v>38</v>
      </c>
      <c r="L22" s="418">
        <f>IF(K22=0," ",K22/K23)</f>
        <v>0.82608695652173914</v>
      </c>
      <c r="M22" s="420" t="s">
        <v>179</v>
      </c>
      <c r="N22" s="420"/>
      <c r="O22" s="421"/>
      <c r="P22" s="60"/>
      <c r="Q22" s="60"/>
      <c r="R22" s="60"/>
      <c r="S22" s="61"/>
      <c r="T22" s="60"/>
      <c r="U22" s="60"/>
      <c r="V22" s="60"/>
      <c r="W22" s="60"/>
      <c r="X22" s="60"/>
      <c r="Y22" s="60"/>
      <c r="Z22" s="60"/>
    </row>
    <row r="23" spans="1:26" s="62" customFormat="1" ht="111.75" customHeight="1" thickBot="1" x14ac:dyDescent="0.3">
      <c r="A23" s="374"/>
      <c r="B23" s="156" t="str">
        <f>+'1. PronunciamientoAdmisiones'!$B$41</f>
        <v>Número de solicitudes a procesos de liquidación que se encuentran pendientes de un primer pronunciamiento</v>
      </c>
      <c r="C23" s="157">
        <v>8</v>
      </c>
      <c r="D23" s="419"/>
      <c r="E23" s="157">
        <v>6</v>
      </c>
      <c r="F23" s="419"/>
      <c r="G23" s="157">
        <v>17</v>
      </c>
      <c r="H23" s="419"/>
      <c r="I23" s="157">
        <v>15</v>
      </c>
      <c r="J23" s="419"/>
      <c r="K23" s="59">
        <f t="shared" si="0"/>
        <v>46</v>
      </c>
      <c r="L23" s="419"/>
      <c r="M23" s="422"/>
      <c r="N23" s="422"/>
      <c r="O23" s="423"/>
      <c r="P23" s="60"/>
      <c r="Q23" s="60"/>
      <c r="R23" s="60"/>
      <c r="S23" s="61"/>
      <c r="T23" s="60"/>
      <c r="U23" s="60"/>
      <c r="V23" s="60"/>
      <c r="W23" s="60"/>
      <c r="X23" s="60"/>
      <c r="Y23" s="60"/>
      <c r="Z23" s="60"/>
    </row>
    <row r="24" spans="1:26" s="62" customFormat="1" ht="69.95" customHeight="1" thickBot="1" x14ac:dyDescent="0.3">
      <c r="A24" s="371" t="s">
        <v>146</v>
      </c>
      <c r="B24" s="57" t="str">
        <f>+'1. PronunciamientoAdmisiones'!$B$40</f>
        <v>Número de solicitudes a procesos de liquidación con pronunciamiento inicial durante el periodo evaluado</v>
      </c>
      <c r="C24" s="58">
        <v>5</v>
      </c>
      <c r="D24" s="363">
        <f>IF(C24=0," ",C24/C25)</f>
        <v>1</v>
      </c>
      <c r="E24" s="58">
        <v>5</v>
      </c>
      <c r="F24" s="363">
        <f>IF(E24=0," ",E24/E25)</f>
        <v>0.55555555555555558</v>
      </c>
      <c r="G24" s="58">
        <v>4</v>
      </c>
      <c r="H24" s="363">
        <f>IF(G24=0," ",G24/G25)</f>
        <v>1</v>
      </c>
      <c r="I24" s="58">
        <v>12</v>
      </c>
      <c r="J24" s="363">
        <f>IF(I24=0," ",I24/I25)</f>
        <v>1</v>
      </c>
      <c r="K24" s="59">
        <f t="shared" si="0"/>
        <v>26</v>
      </c>
      <c r="L24" s="363">
        <f>IF(K24=0," ",K24/K25)</f>
        <v>0.8666666666666667</v>
      </c>
      <c r="M24" s="401" t="s">
        <v>166</v>
      </c>
      <c r="N24" s="401"/>
      <c r="O24" s="402"/>
      <c r="P24" s="60"/>
      <c r="Q24" s="60"/>
      <c r="R24" s="60"/>
      <c r="S24" s="61"/>
      <c r="T24" s="60"/>
      <c r="U24" s="60"/>
      <c r="V24" s="60"/>
      <c r="W24" s="60"/>
      <c r="X24" s="60"/>
      <c r="Y24" s="60"/>
      <c r="Z24" s="60"/>
    </row>
    <row r="25" spans="1:26" s="62" customFormat="1" ht="69.95" customHeight="1" thickBot="1" x14ac:dyDescent="0.3">
      <c r="A25" s="372"/>
      <c r="B25" s="131" t="str">
        <f>+'1. PronunciamientoAdmisiones'!$B$41</f>
        <v>Número de solicitudes a procesos de liquidación que se encuentran pendientes de un primer pronunciamiento</v>
      </c>
      <c r="C25" s="63">
        <v>5</v>
      </c>
      <c r="D25" s="364"/>
      <c r="E25" s="63">
        <v>9</v>
      </c>
      <c r="F25" s="364"/>
      <c r="G25" s="63">
        <v>4</v>
      </c>
      <c r="H25" s="364"/>
      <c r="I25" s="63">
        <v>12</v>
      </c>
      <c r="J25" s="364"/>
      <c r="K25" s="59">
        <f t="shared" si="0"/>
        <v>30</v>
      </c>
      <c r="L25" s="364"/>
      <c r="M25" s="403"/>
      <c r="N25" s="403"/>
      <c r="O25" s="404"/>
      <c r="P25" s="60"/>
      <c r="Q25" s="60"/>
      <c r="R25" s="60"/>
      <c r="S25" s="61"/>
      <c r="T25" s="60"/>
      <c r="U25" s="60"/>
      <c r="V25" s="60"/>
      <c r="W25" s="60"/>
      <c r="X25" s="60"/>
      <c r="Y25" s="60"/>
      <c r="Z25" s="60"/>
    </row>
    <row r="26" spans="1:26" s="62" customFormat="1" ht="69.95" customHeight="1" x14ac:dyDescent="0.25">
      <c r="A26" s="375" t="s">
        <v>147</v>
      </c>
      <c r="B26" s="158" t="str">
        <f>+'1. PronunciamientoAdmisiones'!$B$40</f>
        <v>Número de solicitudes a procesos de liquidación con pronunciamiento inicial durante el periodo evaluado</v>
      </c>
      <c r="C26" s="159">
        <v>3</v>
      </c>
      <c r="D26" s="412">
        <f>IF(C26=0," ",C26/C27)</f>
        <v>1</v>
      </c>
      <c r="E26" s="159">
        <v>2</v>
      </c>
      <c r="F26" s="412">
        <f>IF(E26=0," ",E26/E27)</f>
        <v>0.66666666666666663</v>
      </c>
      <c r="G26" s="159">
        <v>2</v>
      </c>
      <c r="H26" s="412">
        <f>IF(G26=0," ",G26/G27)</f>
        <v>2</v>
      </c>
      <c r="I26" s="159">
        <v>3</v>
      </c>
      <c r="J26" s="412">
        <f>IF(I26=0," ",I26/I27)</f>
        <v>0.75</v>
      </c>
      <c r="K26" s="160">
        <f t="shared" si="0"/>
        <v>10</v>
      </c>
      <c r="L26" s="412">
        <f>IF(K26=0," ",K26/K27)</f>
        <v>0.90909090909090906</v>
      </c>
      <c r="M26" s="414" t="s">
        <v>186</v>
      </c>
      <c r="N26" s="414"/>
      <c r="O26" s="415"/>
      <c r="P26" s="60"/>
      <c r="Q26" s="60"/>
      <c r="R26" s="60"/>
      <c r="S26" s="61"/>
      <c r="T26" s="60"/>
      <c r="U26" s="60"/>
      <c r="V26" s="60"/>
      <c r="W26" s="60"/>
      <c r="X26" s="60"/>
      <c r="Y26" s="60"/>
      <c r="Z26" s="60"/>
    </row>
    <row r="27" spans="1:26" s="62" customFormat="1" ht="69.95" customHeight="1" thickBot="1" x14ac:dyDescent="0.3">
      <c r="A27" s="376"/>
      <c r="B27" s="161" t="str">
        <f>+'1. PronunciamientoAdmisiones'!$B$41</f>
        <v>Número de solicitudes a procesos de liquidación que se encuentran pendientes de un primer pronunciamiento</v>
      </c>
      <c r="C27" s="162">
        <v>3</v>
      </c>
      <c r="D27" s="413"/>
      <c r="E27" s="162">
        <v>3</v>
      </c>
      <c r="F27" s="413"/>
      <c r="G27" s="162">
        <v>1</v>
      </c>
      <c r="H27" s="413"/>
      <c r="I27" s="162">
        <v>4</v>
      </c>
      <c r="J27" s="413"/>
      <c r="K27" s="163">
        <f t="shared" si="0"/>
        <v>11</v>
      </c>
      <c r="L27" s="413"/>
      <c r="M27" s="416"/>
      <c r="N27" s="416"/>
      <c r="O27" s="417"/>
      <c r="P27" s="60"/>
      <c r="Q27" s="60"/>
      <c r="R27" s="60"/>
      <c r="S27" s="61"/>
      <c r="T27" s="60"/>
      <c r="U27" s="60"/>
      <c r="V27" s="60"/>
      <c r="W27" s="60"/>
      <c r="X27" s="60"/>
      <c r="Y27" s="60"/>
      <c r="Z27" s="60"/>
    </row>
    <row r="28" spans="1:26" s="62" customFormat="1" ht="69.95" customHeight="1" thickBot="1" x14ac:dyDescent="0.3">
      <c r="A28" s="410" t="s">
        <v>148</v>
      </c>
      <c r="B28" s="57" t="str">
        <f>+'1. PronunciamientoAdmisiones'!$B$40</f>
        <v>Número de solicitudes a procesos de liquidación con pronunciamiento inicial durante el periodo evaluado</v>
      </c>
      <c r="C28" s="58">
        <v>20</v>
      </c>
      <c r="D28" s="363">
        <f>IF(C28=0," ",C28/C29)</f>
        <v>1.0526315789473684</v>
      </c>
      <c r="E28" s="58">
        <v>18</v>
      </c>
      <c r="F28" s="363">
        <f>IF(E28=0," ",E28/E29)</f>
        <v>1.2</v>
      </c>
      <c r="G28" s="58">
        <v>35</v>
      </c>
      <c r="H28" s="363">
        <f>IF(G28=0," ",G28/G29)</f>
        <v>0.97222222222222221</v>
      </c>
      <c r="I28" s="58">
        <v>27</v>
      </c>
      <c r="J28" s="363">
        <f>IF(I28=0," ",I28/I29)</f>
        <v>0.9642857142857143</v>
      </c>
      <c r="K28" s="59">
        <f t="shared" si="0"/>
        <v>100</v>
      </c>
      <c r="L28" s="363">
        <f>IF(K28=0," ",K28/K29)</f>
        <v>1.0204081632653061</v>
      </c>
      <c r="M28" s="401" t="s">
        <v>180</v>
      </c>
      <c r="N28" s="401"/>
      <c r="O28" s="402"/>
      <c r="P28" s="60"/>
      <c r="Q28" s="60"/>
      <c r="R28" s="60"/>
      <c r="S28" s="61"/>
      <c r="T28" s="60"/>
      <c r="U28" s="60"/>
      <c r="V28" s="60"/>
      <c r="W28" s="60"/>
      <c r="X28" s="60"/>
      <c r="Y28" s="60"/>
      <c r="Z28" s="60"/>
    </row>
    <row r="29" spans="1:26" s="62" customFormat="1" ht="69.95" customHeight="1" thickBot="1" x14ac:dyDescent="0.3">
      <c r="A29" s="411"/>
      <c r="B29" s="131" t="str">
        <f>+'1. PronunciamientoAdmisiones'!$B$41</f>
        <v>Número de solicitudes a procesos de liquidación que se encuentran pendientes de un primer pronunciamiento</v>
      </c>
      <c r="C29" s="63">
        <v>19</v>
      </c>
      <c r="D29" s="364"/>
      <c r="E29" s="63">
        <v>15</v>
      </c>
      <c r="F29" s="364"/>
      <c r="G29" s="63">
        <v>36</v>
      </c>
      <c r="H29" s="364"/>
      <c r="I29" s="63">
        <v>28</v>
      </c>
      <c r="J29" s="364"/>
      <c r="K29" s="59">
        <f t="shared" si="0"/>
        <v>98</v>
      </c>
      <c r="L29" s="364"/>
      <c r="M29" s="403"/>
      <c r="N29" s="403"/>
      <c r="O29" s="404"/>
      <c r="P29" s="60"/>
      <c r="Q29" s="60"/>
      <c r="R29" s="60"/>
      <c r="S29" s="61"/>
      <c r="T29" s="60"/>
      <c r="U29" s="60"/>
      <c r="V29" s="60"/>
      <c r="W29" s="60"/>
      <c r="X29" s="60"/>
      <c r="Y29" s="60"/>
      <c r="Z29" s="60"/>
    </row>
    <row r="30" spans="1:26" s="60" customFormat="1" ht="30" customHeight="1" x14ac:dyDescent="0.25">
      <c r="S30" s="61"/>
    </row>
    <row r="31" spans="1:26" s="60" customFormat="1" ht="30" customHeight="1" x14ac:dyDescent="0.25">
      <c r="S31" s="61"/>
    </row>
    <row r="32" spans="1:26" s="60" customFormat="1" ht="30" customHeight="1" x14ac:dyDescent="0.25">
      <c r="S32" s="61"/>
    </row>
    <row r="33" spans="19:19" s="60" customFormat="1" ht="30" customHeight="1" x14ac:dyDescent="0.25">
      <c r="S33" s="61"/>
    </row>
    <row r="34" spans="19:19" s="60" customFormat="1" ht="30" customHeight="1" x14ac:dyDescent="0.25">
      <c r="S34" s="61"/>
    </row>
    <row r="35" spans="19:19" s="60" customFormat="1" ht="30" customHeight="1" x14ac:dyDescent="0.25">
      <c r="S35" s="61"/>
    </row>
    <row r="36" spans="19:19" s="60" customFormat="1" ht="30" customHeight="1" x14ac:dyDescent="0.25">
      <c r="S36" s="61"/>
    </row>
    <row r="37" spans="19:19" s="60" customFormat="1" ht="30" customHeight="1" x14ac:dyDescent="0.25">
      <c r="S37" s="61"/>
    </row>
    <row r="38" spans="19:19" s="60" customFormat="1" ht="30" customHeight="1" x14ac:dyDescent="0.25">
      <c r="S38" s="61"/>
    </row>
    <row r="39" spans="19:19" s="60" customFormat="1" ht="30" customHeight="1" x14ac:dyDescent="0.25">
      <c r="S39" s="61"/>
    </row>
    <row r="40" spans="19:19" s="60" customFormat="1" ht="30" customHeight="1" x14ac:dyDescent="0.25">
      <c r="S40" s="61"/>
    </row>
    <row r="41" spans="19:19" s="60" customFormat="1" ht="30" customHeight="1" x14ac:dyDescent="0.25">
      <c r="S41" s="61"/>
    </row>
    <row r="42" spans="19:19" s="60" customFormat="1" ht="30" customHeight="1" x14ac:dyDescent="0.25">
      <c r="S42" s="61"/>
    </row>
    <row r="43" spans="19:19" s="60" customFormat="1" ht="30" customHeight="1" x14ac:dyDescent="0.25">
      <c r="S43" s="61"/>
    </row>
    <row r="44" spans="19:19" s="60" customFormat="1" ht="30" customHeight="1" x14ac:dyDescent="0.25">
      <c r="S44" s="61"/>
    </row>
    <row r="45" spans="19:19" s="60" customFormat="1" ht="30" customHeight="1" x14ac:dyDescent="0.25">
      <c r="S45" s="61"/>
    </row>
    <row r="46" spans="19:19" s="60" customFormat="1" ht="30" customHeight="1" x14ac:dyDescent="0.25">
      <c r="S46" s="61"/>
    </row>
    <row r="47" spans="19:19" s="60" customFormat="1" ht="30" customHeight="1" x14ac:dyDescent="0.25">
      <c r="S47" s="69"/>
    </row>
    <row r="48" spans="19:19" s="60" customFormat="1" ht="30" customHeight="1" x14ac:dyDescent="0.25">
      <c r="S48" s="61"/>
    </row>
    <row r="49" spans="16:26" s="60" customFormat="1" ht="30" customHeight="1" x14ac:dyDescent="0.25">
      <c r="S49" s="61"/>
    </row>
    <row r="50" spans="16:26" s="60" customFormat="1" ht="30" customHeight="1" x14ac:dyDescent="0.25">
      <c r="S50" s="61"/>
    </row>
    <row r="51" spans="16:26" s="60" customFormat="1" ht="30" customHeight="1" x14ac:dyDescent="0.25">
      <c r="S51" s="61"/>
    </row>
    <row r="52" spans="16:26" s="60" customFormat="1" ht="30" customHeight="1" x14ac:dyDescent="0.25">
      <c r="S52" s="61"/>
    </row>
    <row r="53" spans="16:26" s="62" customFormat="1" ht="30" customHeight="1" x14ac:dyDescent="0.25">
      <c r="P53" s="60"/>
      <c r="Q53" s="60"/>
      <c r="R53" s="60"/>
      <c r="S53" s="61"/>
      <c r="T53" s="60"/>
      <c r="U53" s="60"/>
      <c r="V53" s="60"/>
      <c r="W53" s="60"/>
      <c r="X53" s="60"/>
      <c r="Y53" s="60"/>
      <c r="Z53" s="60"/>
    </row>
    <row r="54" spans="16:26" s="62" customFormat="1" ht="30" customHeight="1" x14ac:dyDescent="0.25">
      <c r="P54" s="60"/>
      <c r="Q54" s="60"/>
      <c r="R54" s="60"/>
      <c r="S54" s="61"/>
      <c r="T54" s="60"/>
      <c r="U54" s="60"/>
      <c r="V54" s="60"/>
      <c r="W54" s="60"/>
      <c r="X54" s="60"/>
      <c r="Y54" s="60"/>
      <c r="Z54" s="60"/>
    </row>
    <row r="55" spans="16:26" s="62" customFormat="1" ht="30" customHeight="1" x14ac:dyDescent="0.25">
      <c r="P55" s="60"/>
      <c r="Q55" s="60"/>
      <c r="R55" s="60"/>
      <c r="S55" s="61"/>
      <c r="T55" s="60"/>
      <c r="U55" s="60"/>
      <c r="V55" s="60"/>
      <c r="W55" s="60"/>
      <c r="X55" s="60"/>
      <c r="Y55" s="60"/>
      <c r="Z55" s="60"/>
    </row>
    <row r="56" spans="16:26" s="62" customFormat="1" ht="30" customHeight="1" x14ac:dyDescent="0.25">
      <c r="P56" s="60"/>
      <c r="Q56" s="60"/>
      <c r="R56" s="60"/>
      <c r="S56" s="61"/>
      <c r="T56" s="60"/>
      <c r="U56" s="60"/>
      <c r="V56" s="60"/>
      <c r="W56" s="60"/>
      <c r="X56" s="60"/>
      <c r="Y56" s="60"/>
      <c r="Z56" s="60"/>
    </row>
    <row r="57" spans="16:26" s="62" customFormat="1" ht="30" customHeight="1" x14ac:dyDescent="0.25">
      <c r="P57" s="60"/>
      <c r="Q57" s="60"/>
      <c r="R57" s="60"/>
      <c r="S57" s="61"/>
      <c r="T57" s="60"/>
      <c r="U57" s="60"/>
      <c r="V57" s="60"/>
      <c r="W57" s="60"/>
      <c r="X57" s="60"/>
      <c r="Y57" s="60"/>
      <c r="Z57" s="60"/>
    </row>
    <row r="58" spans="16:26" s="62" customFormat="1" ht="30" customHeight="1" x14ac:dyDescent="0.25">
      <c r="P58" s="60"/>
      <c r="Q58" s="60"/>
      <c r="R58" s="60"/>
      <c r="S58" s="61"/>
      <c r="T58" s="60"/>
      <c r="U58" s="60"/>
      <c r="V58" s="60"/>
      <c r="W58" s="60"/>
      <c r="X58" s="60"/>
      <c r="Y58" s="60"/>
      <c r="Z58" s="60"/>
    </row>
    <row r="59" spans="16:26" s="62" customFormat="1" ht="30" customHeight="1" x14ac:dyDescent="0.25">
      <c r="P59" s="60"/>
      <c r="Q59" s="60"/>
      <c r="R59" s="60"/>
      <c r="S59" s="61"/>
      <c r="T59" s="60"/>
      <c r="U59" s="60"/>
      <c r="V59" s="60"/>
      <c r="W59" s="60"/>
      <c r="X59" s="60"/>
      <c r="Y59" s="60"/>
      <c r="Z59" s="60"/>
    </row>
    <row r="60" spans="16:26" s="62" customFormat="1" ht="30" customHeight="1" x14ac:dyDescent="0.25">
      <c r="P60" s="60"/>
      <c r="Q60" s="60"/>
      <c r="R60" s="60"/>
      <c r="S60" s="61"/>
      <c r="T60" s="60"/>
      <c r="U60" s="60"/>
      <c r="V60" s="60"/>
      <c r="W60" s="60"/>
      <c r="X60" s="60"/>
      <c r="Y60" s="60"/>
      <c r="Z60" s="60"/>
    </row>
    <row r="61" spans="16:26" s="62" customFormat="1" ht="30" customHeight="1" x14ac:dyDescent="0.25">
      <c r="P61" s="60"/>
      <c r="Q61" s="60"/>
      <c r="R61" s="60"/>
      <c r="S61" s="61"/>
      <c r="T61" s="60"/>
      <c r="U61" s="60"/>
      <c r="V61" s="60"/>
      <c r="W61" s="60"/>
      <c r="X61" s="60"/>
      <c r="Y61" s="60"/>
      <c r="Z61" s="60"/>
    </row>
    <row r="62" spans="16:26" s="62" customFormat="1" ht="30" customHeight="1" x14ac:dyDescent="0.25">
      <c r="P62" s="60"/>
      <c r="Q62" s="60"/>
      <c r="R62" s="60"/>
      <c r="S62" s="61"/>
      <c r="T62" s="60"/>
      <c r="U62" s="60"/>
      <c r="V62" s="60"/>
      <c r="W62" s="60"/>
      <c r="X62" s="60"/>
      <c r="Y62" s="60"/>
      <c r="Z62" s="60"/>
    </row>
    <row r="63" spans="16:26" s="62" customFormat="1" ht="30" customHeight="1" x14ac:dyDescent="0.25">
      <c r="P63" s="60"/>
      <c r="Q63" s="60"/>
      <c r="R63" s="60"/>
      <c r="S63" s="61"/>
      <c r="T63" s="60"/>
      <c r="U63" s="60"/>
      <c r="V63" s="60"/>
      <c r="W63" s="60"/>
      <c r="X63" s="60"/>
      <c r="Y63" s="60"/>
      <c r="Z63" s="60"/>
    </row>
    <row r="64" spans="16:26" s="62" customFormat="1" ht="30" customHeight="1" x14ac:dyDescent="0.25">
      <c r="P64" s="60"/>
      <c r="Q64" s="60"/>
      <c r="R64" s="60"/>
      <c r="S64" s="61"/>
      <c r="T64" s="60"/>
      <c r="U64" s="60"/>
      <c r="V64" s="60"/>
      <c r="W64" s="60"/>
      <c r="X64" s="60"/>
      <c r="Y64" s="60"/>
      <c r="Z64" s="60"/>
    </row>
    <row r="65" spans="16:26" s="62" customFormat="1" ht="30" customHeight="1" x14ac:dyDescent="0.25">
      <c r="P65" s="60"/>
      <c r="Q65" s="60"/>
      <c r="R65" s="60"/>
      <c r="S65" s="61"/>
      <c r="T65" s="60"/>
      <c r="U65" s="60"/>
      <c r="V65" s="60"/>
      <c r="W65" s="60"/>
      <c r="X65" s="60"/>
      <c r="Y65" s="60"/>
      <c r="Z65" s="60"/>
    </row>
    <row r="66" spans="16:26" s="62" customFormat="1" ht="30" customHeight="1" x14ac:dyDescent="0.25">
      <c r="P66" s="60"/>
      <c r="Q66" s="60"/>
      <c r="R66" s="60"/>
      <c r="S66" s="61"/>
      <c r="T66" s="60"/>
      <c r="U66" s="60"/>
      <c r="V66" s="60"/>
      <c r="W66" s="60"/>
      <c r="X66" s="60"/>
      <c r="Y66" s="60"/>
      <c r="Z66" s="60"/>
    </row>
    <row r="67" spans="16:26" s="62" customFormat="1" ht="30" customHeight="1" x14ac:dyDescent="0.25">
      <c r="P67" s="60"/>
      <c r="Q67" s="60"/>
      <c r="R67" s="60"/>
      <c r="S67" s="61"/>
      <c r="T67" s="60"/>
      <c r="U67" s="60"/>
      <c r="V67" s="60"/>
      <c r="W67" s="60"/>
      <c r="X67" s="60"/>
      <c r="Y67" s="60"/>
      <c r="Z67" s="60"/>
    </row>
    <row r="68" spans="16:26" s="62" customFormat="1" ht="30" customHeight="1" x14ac:dyDescent="0.25">
      <c r="P68" s="60"/>
      <c r="Q68" s="60"/>
      <c r="R68" s="60"/>
      <c r="S68" s="61"/>
      <c r="T68" s="60"/>
      <c r="U68" s="60"/>
      <c r="V68" s="60"/>
      <c r="W68" s="60"/>
      <c r="X68" s="60"/>
      <c r="Y68" s="60"/>
      <c r="Z68" s="60"/>
    </row>
    <row r="69" spans="16:26" s="62" customFormat="1" ht="30" customHeight="1" x14ac:dyDescent="0.25">
      <c r="P69" s="60"/>
      <c r="Q69" s="60"/>
      <c r="R69" s="60"/>
      <c r="S69" s="61"/>
      <c r="T69" s="60"/>
      <c r="U69" s="60"/>
      <c r="V69" s="60"/>
      <c r="W69" s="60"/>
      <c r="X69" s="60"/>
      <c r="Y69" s="60"/>
      <c r="Z69" s="60"/>
    </row>
    <row r="70" spans="16:26" s="62" customFormat="1" ht="30" customHeight="1" x14ac:dyDescent="0.25">
      <c r="P70" s="60"/>
      <c r="Q70" s="60"/>
      <c r="R70" s="60"/>
      <c r="S70" s="61"/>
      <c r="T70" s="60"/>
      <c r="U70" s="60"/>
      <c r="V70" s="60"/>
      <c r="W70" s="60"/>
      <c r="X70" s="60"/>
      <c r="Y70" s="60"/>
      <c r="Z70" s="60"/>
    </row>
    <row r="71" spans="16:26" s="62" customFormat="1" ht="30" customHeight="1" x14ac:dyDescent="0.25">
      <c r="P71" s="60"/>
      <c r="Q71" s="60"/>
      <c r="R71" s="60"/>
      <c r="S71" s="61"/>
      <c r="T71" s="60"/>
      <c r="U71" s="60"/>
      <c r="V71" s="60"/>
      <c r="W71" s="60"/>
      <c r="X71" s="60"/>
      <c r="Y71" s="60"/>
      <c r="Z71" s="60"/>
    </row>
    <row r="72" spans="16:26" s="62" customFormat="1" ht="30" customHeight="1" x14ac:dyDescent="0.25">
      <c r="P72" s="60"/>
      <c r="Q72" s="60"/>
      <c r="R72" s="60"/>
      <c r="S72" s="61"/>
      <c r="T72" s="60"/>
      <c r="U72" s="60"/>
      <c r="V72" s="60"/>
      <c r="W72" s="60"/>
      <c r="X72" s="60"/>
      <c r="Y72" s="60"/>
      <c r="Z72" s="60"/>
    </row>
    <row r="73" spans="16:26" s="62" customFormat="1" ht="30" customHeight="1" x14ac:dyDescent="0.25">
      <c r="P73" s="60"/>
      <c r="Q73" s="60"/>
      <c r="R73" s="60"/>
      <c r="S73" s="61"/>
      <c r="T73" s="60"/>
      <c r="U73" s="60"/>
      <c r="V73" s="60"/>
      <c r="W73" s="60"/>
      <c r="X73" s="60"/>
      <c r="Y73" s="60"/>
      <c r="Z73" s="60"/>
    </row>
    <row r="74" spans="16:26" s="62" customFormat="1" ht="30" customHeight="1" x14ac:dyDescent="0.25">
      <c r="P74" s="60"/>
      <c r="Q74" s="60"/>
      <c r="R74" s="60"/>
      <c r="S74" s="61"/>
      <c r="T74" s="60"/>
      <c r="U74" s="60"/>
      <c r="V74" s="60"/>
      <c r="W74" s="60"/>
      <c r="X74" s="60"/>
      <c r="Y74" s="60"/>
      <c r="Z74" s="60"/>
    </row>
    <row r="75" spans="16:26" s="62" customFormat="1" ht="30" customHeight="1" x14ac:dyDescent="0.25">
      <c r="P75" s="60"/>
      <c r="Q75" s="60"/>
      <c r="R75" s="60"/>
      <c r="S75" s="61"/>
      <c r="T75" s="60"/>
      <c r="U75" s="60"/>
      <c r="V75" s="60"/>
      <c r="W75" s="60"/>
      <c r="X75" s="60"/>
      <c r="Y75" s="60"/>
      <c r="Z75" s="60"/>
    </row>
    <row r="76" spans="16:26" s="62" customFormat="1" ht="30" customHeight="1" x14ac:dyDescent="0.25">
      <c r="P76" s="60"/>
      <c r="Q76" s="60"/>
      <c r="R76" s="60"/>
      <c r="S76" s="61"/>
      <c r="T76" s="60"/>
      <c r="U76" s="60"/>
      <c r="V76" s="60"/>
      <c r="W76" s="60"/>
      <c r="X76" s="60"/>
      <c r="Y76" s="60"/>
      <c r="Z76" s="60"/>
    </row>
    <row r="77" spans="16:26" s="62" customFormat="1" ht="30" customHeight="1" x14ac:dyDescent="0.25">
      <c r="P77" s="60"/>
      <c r="Q77" s="60"/>
      <c r="R77" s="60"/>
      <c r="S77" s="61"/>
      <c r="T77" s="60"/>
      <c r="U77" s="60"/>
      <c r="V77" s="60"/>
      <c r="W77" s="60"/>
      <c r="X77" s="60"/>
      <c r="Y77" s="60"/>
      <c r="Z77" s="60"/>
    </row>
    <row r="78" spans="16:26" s="62" customFormat="1" ht="30" customHeight="1" x14ac:dyDescent="0.25">
      <c r="P78" s="60"/>
      <c r="Q78" s="60"/>
      <c r="R78" s="60"/>
      <c r="S78" s="61"/>
      <c r="T78" s="60"/>
      <c r="U78" s="60"/>
      <c r="V78" s="60"/>
      <c r="W78" s="60"/>
      <c r="X78" s="60"/>
      <c r="Y78" s="60"/>
      <c r="Z78" s="60"/>
    </row>
    <row r="79" spans="16:26" s="62" customFormat="1" ht="30" customHeight="1" x14ac:dyDescent="0.25">
      <c r="P79" s="60"/>
      <c r="Q79" s="60"/>
      <c r="R79" s="60"/>
      <c r="S79" s="61"/>
      <c r="T79" s="60"/>
      <c r="U79" s="60"/>
      <c r="V79" s="60"/>
      <c r="W79" s="60"/>
      <c r="X79" s="60"/>
      <c r="Y79" s="60"/>
      <c r="Z79" s="60"/>
    </row>
    <row r="80" spans="16:26" s="62" customFormat="1" ht="30" customHeight="1" x14ac:dyDescent="0.25">
      <c r="P80" s="60"/>
      <c r="Q80" s="60"/>
      <c r="R80" s="60"/>
      <c r="S80" s="61"/>
      <c r="T80" s="60"/>
      <c r="U80" s="60"/>
      <c r="V80" s="60"/>
      <c r="W80" s="60"/>
      <c r="X80" s="60"/>
      <c r="Y80" s="60"/>
      <c r="Z80" s="60"/>
    </row>
    <row r="81" spans="16:26" s="62" customFormat="1" ht="30" customHeight="1" x14ac:dyDescent="0.25">
      <c r="P81" s="60"/>
      <c r="Q81" s="60"/>
      <c r="R81" s="60"/>
      <c r="S81" s="61"/>
      <c r="T81" s="60"/>
      <c r="U81" s="60"/>
      <c r="V81" s="60"/>
      <c r="W81" s="60"/>
      <c r="X81" s="60"/>
      <c r="Y81" s="60"/>
      <c r="Z81" s="60"/>
    </row>
    <row r="82" spans="16:26" s="62" customFormat="1" ht="30" customHeight="1" x14ac:dyDescent="0.25">
      <c r="P82" s="60"/>
      <c r="Q82" s="60"/>
      <c r="R82" s="60"/>
      <c r="S82" s="61"/>
      <c r="T82" s="60"/>
      <c r="U82" s="60"/>
      <c r="V82" s="60"/>
      <c r="W82" s="60"/>
      <c r="X82" s="60"/>
      <c r="Y82" s="60"/>
      <c r="Z82" s="60"/>
    </row>
    <row r="83" spans="16:26" s="62" customFormat="1" ht="30" customHeight="1" x14ac:dyDescent="0.25">
      <c r="P83" s="60"/>
      <c r="Q83" s="60"/>
      <c r="R83" s="60"/>
      <c r="S83" s="61"/>
      <c r="T83" s="60"/>
      <c r="U83" s="60"/>
      <c r="V83" s="60"/>
      <c r="W83" s="60"/>
      <c r="X83" s="60"/>
      <c r="Y83" s="60"/>
      <c r="Z83" s="60"/>
    </row>
    <row r="84" spans="16:26" s="62" customFormat="1" ht="30" customHeight="1" x14ac:dyDescent="0.25">
      <c r="P84" s="60"/>
      <c r="Q84" s="60"/>
      <c r="R84" s="60"/>
      <c r="S84" s="61"/>
      <c r="T84" s="60"/>
      <c r="U84" s="60"/>
      <c r="V84" s="60"/>
      <c r="W84" s="60"/>
      <c r="X84" s="60"/>
      <c r="Y84" s="60"/>
      <c r="Z84" s="60"/>
    </row>
    <row r="85" spans="16:26" s="62" customFormat="1" ht="30" customHeight="1" x14ac:dyDescent="0.25">
      <c r="P85" s="60"/>
      <c r="Q85" s="60"/>
      <c r="R85" s="60"/>
      <c r="S85" s="61"/>
      <c r="T85" s="60"/>
      <c r="U85" s="60"/>
      <c r="V85" s="60"/>
      <c r="W85" s="60"/>
      <c r="X85" s="60"/>
      <c r="Y85" s="60"/>
      <c r="Z85" s="60"/>
    </row>
    <row r="86" spans="16:26" s="62" customFormat="1" ht="30" customHeight="1" x14ac:dyDescent="0.25">
      <c r="P86" s="60"/>
      <c r="Q86" s="60"/>
      <c r="R86" s="60"/>
      <c r="S86" s="61"/>
      <c r="T86" s="60"/>
      <c r="U86" s="60"/>
      <c r="V86" s="60"/>
      <c r="W86" s="60"/>
      <c r="X86" s="60"/>
      <c r="Y86" s="60"/>
      <c r="Z86" s="60"/>
    </row>
    <row r="87" spans="16:26" s="62" customFormat="1" ht="30" customHeight="1" x14ac:dyDescent="0.25">
      <c r="P87" s="60"/>
      <c r="Q87" s="60"/>
      <c r="R87" s="60"/>
      <c r="S87" s="61"/>
      <c r="T87" s="60"/>
      <c r="U87" s="60"/>
      <c r="V87" s="60"/>
      <c r="W87" s="60"/>
      <c r="X87" s="60"/>
      <c r="Y87" s="60"/>
      <c r="Z87" s="60"/>
    </row>
    <row r="88" spans="16:26" s="62" customFormat="1" ht="30" customHeight="1" x14ac:dyDescent="0.25">
      <c r="P88" s="60"/>
      <c r="Q88" s="60"/>
      <c r="R88" s="60"/>
      <c r="S88" s="61"/>
      <c r="T88" s="60"/>
      <c r="U88" s="60"/>
      <c r="V88" s="60"/>
      <c r="W88" s="60"/>
      <c r="X88" s="60"/>
      <c r="Y88" s="60"/>
      <c r="Z88" s="60"/>
    </row>
    <row r="89" spans="16:26" s="62" customFormat="1" ht="30" customHeight="1" x14ac:dyDescent="0.25">
      <c r="P89" s="60"/>
      <c r="Q89" s="60"/>
      <c r="R89" s="60"/>
      <c r="S89" s="61"/>
      <c r="T89" s="60"/>
      <c r="U89" s="60"/>
      <c r="V89" s="60"/>
      <c r="W89" s="60"/>
      <c r="X89" s="60"/>
      <c r="Y89" s="60"/>
      <c r="Z89" s="60"/>
    </row>
    <row r="90" spans="16:26" s="62" customFormat="1" ht="30" customHeight="1" x14ac:dyDescent="0.25">
      <c r="P90" s="60"/>
      <c r="Q90" s="60"/>
      <c r="R90" s="60"/>
      <c r="S90" s="61"/>
      <c r="T90" s="60"/>
      <c r="U90" s="60"/>
      <c r="V90" s="60"/>
      <c r="W90" s="60"/>
      <c r="X90" s="60"/>
      <c r="Y90" s="60"/>
      <c r="Z90" s="60"/>
    </row>
    <row r="91" spans="16:26" s="62" customFormat="1" ht="30" customHeight="1" x14ac:dyDescent="0.25">
      <c r="P91" s="60"/>
      <c r="Q91" s="60"/>
      <c r="R91" s="60"/>
      <c r="S91" s="61"/>
      <c r="T91" s="60"/>
      <c r="U91" s="60"/>
      <c r="V91" s="60"/>
      <c r="W91" s="60"/>
      <c r="X91" s="60"/>
      <c r="Y91" s="60"/>
      <c r="Z91" s="60"/>
    </row>
    <row r="92" spans="16:26" s="62" customFormat="1" ht="30" customHeight="1" x14ac:dyDescent="0.25">
      <c r="P92" s="60"/>
      <c r="Q92" s="60"/>
      <c r="R92" s="60"/>
      <c r="S92" s="61"/>
      <c r="T92" s="60"/>
      <c r="U92" s="60"/>
      <c r="V92" s="60"/>
      <c r="W92" s="60"/>
      <c r="X92" s="60"/>
      <c r="Y92" s="60"/>
      <c r="Z92" s="60"/>
    </row>
    <row r="93" spans="16:26" s="62" customFormat="1" ht="30" customHeight="1" x14ac:dyDescent="0.25">
      <c r="P93" s="60"/>
      <c r="Q93" s="60"/>
      <c r="R93" s="60"/>
      <c r="S93" s="61"/>
      <c r="T93" s="60"/>
      <c r="U93" s="60"/>
      <c r="V93" s="60"/>
      <c r="W93" s="60"/>
      <c r="X93" s="60"/>
      <c r="Y93" s="60"/>
      <c r="Z93" s="60"/>
    </row>
    <row r="94" spans="16:26" s="62" customFormat="1" ht="30" customHeight="1" x14ac:dyDescent="0.25">
      <c r="P94" s="60"/>
      <c r="Q94" s="60"/>
      <c r="R94" s="60"/>
      <c r="S94" s="61"/>
      <c r="T94" s="60"/>
      <c r="U94" s="60"/>
      <c r="V94" s="60"/>
      <c r="W94" s="60"/>
      <c r="X94" s="60"/>
      <c r="Y94" s="60"/>
      <c r="Z94" s="60"/>
    </row>
    <row r="95" spans="16:26" s="62" customFormat="1" ht="30" customHeight="1" x14ac:dyDescent="0.25">
      <c r="P95" s="60"/>
      <c r="Q95" s="60"/>
      <c r="R95" s="60"/>
      <c r="S95" s="61"/>
      <c r="T95" s="60"/>
      <c r="U95" s="60"/>
      <c r="V95" s="60"/>
      <c r="W95" s="60"/>
      <c r="X95" s="60"/>
      <c r="Y95" s="60"/>
      <c r="Z95" s="60"/>
    </row>
    <row r="96" spans="16:26" s="62" customFormat="1" ht="30" customHeight="1" x14ac:dyDescent="0.25">
      <c r="P96" s="60"/>
      <c r="Q96" s="60"/>
      <c r="R96" s="60"/>
      <c r="S96" s="61"/>
      <c r="T96" s="60"/>
      <c r="U96" s="60"/>
      <c r="V96" s="60"/>
      <c r="W96" s="60"/>
      <c r="X96" s="60"/>
      <c r="Y96" s="60"/>
      <c r="Z96" s="60"/>
    </row>
    <row r="97" spans="16:26" s="62" customFormat="1" ht="30" customHeight="1" x14ac:dyDescent="0.25">
      <c r="P97" s="60"/>
      <c r="Q97" s="60"/>
      <c r="R97" s="60"/>
      <c r="S97" s="61"/>
      <c r="T97" s="60"/>
      <c r="U97" s="60"/>
      <c r="V97" s="60"/>
      <c r="W97" s="60"/>
      <c r="X97" s="60"/>
      <c r="Y97" s="60"/>
      <c r="Z97" s="60"/>
    </row>
    <row r="98" spans="16:26" s="62" customFormat="1" ht="30" customHeight="1" x14ac:dyDescent="0.25">
      <c r="P98" s="60"/>
      <c r="Q98" s="60"/>
      <c r="R98" s="60"/>
      <c r="S98" s="61"/>
      <c r="T98" s="60"/>
      <c r="U98" s="60"/>
      <c r="V98" s="60"/>
      <c r="W98" s="60"/>
      <c r="X98" s="60"/>
      <c r="Y98" s="60"/>
      <c r="Z98" s="60"/>
    </row>
    <row r="99" spans="16:26" s="62" customFormat="1" ht="30" customHeight="1" x14ac:dyDescent="0.25">
      <c r="P99" s="60"/>
      <c r="Q99" s="60"/>
      <c r="R99" s="60"/>
      <c r="S99" s="61"/>
      <c r="T99" s="60"/>
      <c r="U99" s="60"/>
      <c r="V99" s="60"/>
      <c r="W99" s="60"/>
      <c r="X99" s="60"/>
      <c r="Y99" s="60"/>
      <c r="Z99" s="60"/>
    </row>
    <row r="100" spans="16:26" s="62" customFormat="1" ht="30" customHeight="1" x14ac:dyDescent="0.25">
      <c r="P100" s="60"/>
      <c r="Q100" s="60"/>
      <c r="R100" s="60"/>
      <c r="S100" s="61"/>
      <c r="T100" s="60"/>
      <c r="U100" s="60"/>
      <c r="V100" s="60"/>
      <c r="W100" s="60"/>
      <c r="X100" s="60"/>
      <c r="Y100" s="60"/>
      <c r="Z100" s="60"/>
    </row>
    <row r="101" spans="16:26" s="62" customFormat="1" ht="30" customHeight="1" x14ac:dyDescent="0.25">
      <c r="P101" s="60"/>
      <c r="Q101" s="60"/>
      <c r="R101" s="60"/>
      <c r="S101" s="61"/>
      <c r="T101" s="60"/>
      <c r="U101" s="60"/>
      <c r="V101" s="60"/>
      <c r="W101" s="60"/>
      <c r="X101" s="60"/>
      <c r="Y101" s="60"/>
      <c r="Z101" s="60"/>
    </row>
    <row r="102" spans="16:26" s="62" customFormat="1" ht="30" customHeight="1" x14ac:dyDescent="0.25">
      <c r="P102" s="60"/>
      <c r="Q102" s="60"/>
      <c r="R102" s="60"/>
      <c r="S102" s="61"/>
      <c r="T102" s="60"/>
      <c r="U102" s="60"/>
      <c r="V102" s="60"/>
      <c r="W102" s="60"/>
      <c r="X102" s="60"/>
      <c r="Y102" s="60"/>
      <c r="Z102" s="60"/>
    </row>
    <row r="103" spans="16:26" s="62" customFormat="1" ht="30" customHeight="1" x14ac:dyDescent="0.25">
      <c r="P103" s="60"/>
      <c r="Q103" s="60"/>
      <c r="R103" s="60"/>
      <c r="S103" s="61"/>
      <c r="T103" s="60"/>
      <c r="U103" s="60"/>
      <c r="V103" s="60"/>
      <c r="W103" s="60"/>
      <c r="X103" s="60"/>
      <c r="Y103" s="60"/>
      <c r="Z103" s="60"/>
    </row>
    <row r="104" spans="16:26" s="62" customFormat="1" ht="30" customHeight="1" x14ac:dyDescent="0.25">
      <c r="P104" s="60"/>
      <c r="Q104" s="60"/>
      <c r="R104" s="60"/>
      <c r="S104" s="61"/>
      <c r="T104" s="60"/>
      <c r="U104" s="60"/>
      <c r="V104" s="60"/>
      <c r="W104" s="60"/>
      <c r="X104" s="60"/>
      <c r="Y104" s="60"/>
      <c r="Z104" s="60"/>
    </row>
    <row r="105" spans="16:26" s="62" customFormat="1" ht="30" customHeight="1" x14ac:dyDescent="0.25">
      <c r="P105" s="60"/>
      <c r="Q105" s="60"/>
      <c r="R105" s="60"/>
      <c r="S105" s="61"/>
      <c r="T105" s="60"/>
      <c r="U105" s="60"/>
      <c r="V105" s="60"/>
      <c r="W105" s="60"/>
      <c r="X105" s="60"/>
      <c r="Y105" s="60"/>
      <c r="Z105" s="60"/>
    </row>
    <row r="106" spans="16:26" s="62" customFormat="1" ht="30" customHeight="1" x14ac:dyDescent="0.25">
      <c r="P106" s="60"/>
      <c r="Q106" s="60"/>
      <c r="R106" s="60"/>
      <c r="S106" s="61"/>
      <c r="T106" s="60"/>
      <c r="U106" s="60"/>
      <c r="V106" s="60"/>
      <c r="W106" s="60"/>
      <c r="X106" s="60"/>
      <c r="Y106" s="60"/>
      <c r="Z106" s="60"/>
    </row>
    <row r="107" spans="16:26" s="62" customFormat="1" ht="30" customHeight="1" x14ac:dyDescent="0.25">
      <c r="P107" s="60"/>
      <c r="Q107" s="60"/>
      <c r="R107" s="60"/>
      <c r="S107" s="61"/>
      <c r="T107" s="60"/>
      <c r="U107" s="60"/>
      <c r="V107" s="60"/>
      <c r="W107" s="60"/>
      <c r="X107" s="60"/>
      <c r="Y107" s="60"/>
      <c r="Z107" s="60"/>
    </row>
    <row r="108" spans="16:26" s="62" customFormat="1" ht="30" customHeight="1" x14ac:dyDescent="0.25">
      <c r="P108" s="60"/>
      <c r="Q108" s="60"/>
      <c r="R108" s="60"/>
      <c r="S108" s="61"/>
      <c r="T108" s="60"/>
      <c r="U108" s="60"/>
      <c r="V108" s="60"/>
      <c r="W108" s="60"/>
      <c r="X108" s="60"/>
      <c r="Y108" s="60"/>
      <c r="Z108" s="60"/>
    </row>
    <row r="109" spans="16:26" s="62" customFormat="1" ht="30" customHeight="1" x14ac:dyDescent="0.25">
      <c r="P109" s="60"/>
      <c r="Q109" s="60"/>
      <c r="R109" s="60"/>
      <c r="S109" s="61"/>
      <c r="T109" s="60"/>
      <c r="U109" s="60"/>
      <c r="V109" s="60"/>
      <c r="W109" s="60"/>
      <c r="X109" s="60"/>
      <c r="Y109" s="60"/>
      <c r="Z109" s="60"/>
    </row>
    <row r="110" spans="16:26" s="62" customFormat="1" ht="30" customHeight="1" x14ac:dyDescent="0.25">
      <c r="P110" s="60"/>
      <c r="Q110" s="60"/>
      <c r="R110" s="60"/>
      <c r="S110" s="61"/>
      <c r="T110" s="60"/>
      <c r="U110" s="60"/>
      <c r="V110" s="60"/>
      <c r="W110" s="60"/>
      <c r="X110" s="60"/>
      <c r="Y110" s="60"/>
      <c r="Z110" s="60"/>
    </row>
    <row r="111" spans="16:26" s="62" customFormat="1" ht="30" customHeight="1" x14ac:dyDescent="0.25">
      <c r="P111" s="60"/>
      <c r="Q111" s="60"/>
      <c r="R111" s="60"/>
      <c r="S111" s="61"/>
      <c r="T111" s="60"/>
      <c r="U111" s="60"/>
      <c r="V111" s="60"/>
      <c r="W111" s="60"/>
      <c r="X111" s="60"/>
      <c r="Y111" s="60"/>
      <c r="Z111" s="60"/>
    </row>
    <row r="112" spans="16:26" s="62" customFormat="1" ht="30" customHeight="1" x14ac:dyDescent="0.25">
      <c r="P112" s="60"/>
      <c r="Q112" s="60"/>
      <c r="R112" s="60"/>
      <c r="S112" s="61"/>
      <c r="T112" s="60"/>
      <c r="U112" s="60"/>
      <c r="V112" s="60"/>
      <c r="W112" s="60"/>
      <c r="X112" s="60"/>
      <c r="Y112" s="60"/>
      <c r="Z112" s="60"/>
    </row>
    <row r="113" spans="16:26" s="62" customFormat="1" ht="30" customHeight="1" x14ac:dyDescent="0.25">
      <c r="P113" s="60"/>
      <c r="Q113" s="60"/>
      <c r="R113" s="60"/>
      <c r="S113" s="61"/>
      <c r="T113" s="60"/>
      <c r="U113" s="60"/>
      <c r="V113" s="60"/>
      <c r="W113" s="60"/>
      <c r="X113" s="60"/>
      <c r="Y113" s="60"/>
      <c r="Z113" s="60"/>
    </row>
    <row r="114" spans="16:26" s="62" customFormat="1" ht="30" customHeight="1" x14ac:dyDescent="0.25">
      <c r="P114" s="60"/>
      <c r="Q114" s="60"/>
      <c r="R114" s="60"/>
      <c r="S114" s="61"/>
      <c r="T114" s="60"/>
      <c r="U114" s="60"/>
      <c r="V114" s="60"/>
      <c r="W114" s="60"/>
      <c r="X114" s="60"/>
      <c r="Y114" s="60"/>
      <c r="Z114" s="60"/>
    </row>
    <row r="115" spans="16:26" s="62" customFormat="1" ht="30" customHeight="1" x14ac:dyDescent="0.25">
      <c r="P115" s="60"/>
      <c r="Q115" s="60"/>
      <c r="R115" s="60"/>
      <c r="S115" s="61"/>
      <c r="T115" s="60"/>
      <c r="U115" s="60"/>
      <c r="V115" s="60"/>
      <c r="W115" s="60"/>
      <c r="X115" s="60"/>
      <c r="Y115" s="60"/>
      <c r="Z115" s="60"/>
    </row>
    <row r="116" spans="16:26" s="62" customFormat="1" ht="30" customHeight="1" x14ac:dyDescent="0.25">
      <c r="P116" s="60"/>
      <c r="Q116" s="60"/>
      <c r="R116" s="60"/>
      <c r="S116" s="61"/>
      <c r="T116" s="60"/>
      <c r="U116" s="60"/>
      <c r="V116" s="60"/>
      <c r="W116" s="60"/>
      <c r="X116" s="60"/>
      <c r="Y116" s="60"/>
      <c r="Z116" s="60"/>
    </row>
    <row r="117" spans="16:26" s="62" customFormat="1" ht="30" customHeight="1" x14ac:dyDescent="0.25">
      <c r="P117" s="60"/>
      <c r="Q117" s="60"/>
      <c r="R117" s="60"/>
      <c r="S117" s="70"/>
      <c r="T117" s="60"/>
      <c r="U117" s="60"/>
      <c r="V117" s="60"/>
      <c r="W117" s="60"/>
      <c r="X117" s="60"/>
      <c r="Y117" s="60"/>
      <c r="Z117" s="60"/>
    </row>
    <row r="118" spans="16:26" s="62" customFormat="1" ht="30" customHeight="1" x14ac:dyDescent="0.25">
      <c r="P118" s="60"/>
      <c r="Q118" s="60"/>
      <c r="R118" s="60"/>
      <c r="S118" s="70"/>
      <c r="T118" s="60"/>
      <c r="U118" s="60"/>
      <c r="V118" s="60"/>
      <c r="W118" s="60"/>
      <c r="X118" s="60"/>
      <c r="Y118" s="60"/>
      <c r="Z118" s="60"/>
    </row>
    <row r="119" spans="16:26" s="62" customFormat="1" ht="30" customHeight="1" x14ac:dyDescent="0.25">
      <c r="P119" s="60"/>
      <c r="Q119" s="60"/>
      <c r="R119" s="60"/>
      <c r="S119" s="70"/>
      <c r="T119" s="60"/>
      <c r="U119" s="60"/>
      <c r="V119" s="60"/>
      <c r="W119" s="60"/>
      <c r="X119" s="60"/>
      <c r="Y119" s="60"/>
      <c r="Z119" s="60"/>
    </row>
    <row r="120" spans="16:26" ht="30" customHeight="1" x14ac:dyDescent="0.2">
      <c r="S120" s="72"/>
    </row>
    <row r="121" spans="16:26" ht="30" customHeight="1" x14ac:dyDescent="0.2">
      <c r="S121" s="72"/>
    </row>
    <row r="122" spans="16:26" ht="30" customHeight="1" x14ac:dyDescent="0.2">
      <c r="S122" s="72"/>
    </row>
    <row r="123" spans="16:26" ht="30" customHeight="1" x14ac:dyDescent="0.2">
      <c r="S123" s="72"/>
    </row>
    <row r="124" spans="16:26" ht="30" customHeight="1" x14ac:dyDescent="0.2">
      <c r="S124" s="72"/>
    </row>
    <row r="125" spans="16:26" ht="30" customHeight="1" x14ac:dyDescent="0.2">
      <c r="S125" s="72"/>
    </row>
    <row r="126" spans="16:26" ht="30" customHeight="1" x14ac:dyDescent="0.2">
      <c r="S126" s="72"/>
    </row>
    <row r="127" spans="16:26" ht="30" customHeight="1" x14ac:dyDescent="0.2">
      <c r="S127" s="72"/>
    </row>
  </sheetData>
  <sheetProtection formatCells="0" formatColumns="0" formatRows="0"/>
  <mergeCells count="84">
    <mergeCell ref="L22:L23"/>
    <mergeCell ref="M22:O23"/>
    <mergeCell ref="L24:L25"/>
    <mergeCell ref="M24:O25"/>
    <mergeCell ref="M14:O15"/>
    <mergeCell ref="M16:O17"/>
    <mergeCell ref="L14:L15"/>
    <mergeCell ref="D22:D23"/>
    <mergeCell ref="F22:F23"/>
    <mergeCell ref="H22:H23"/>
    <mergeCell ref="J22:J23"/>
    <mergeCell ref="D24:D25"/>
    <mergeCell ref="F24:F25"/>
    <mergeCell ref="H24:H25"/>
    <mergeCell ref="J24:J25"/>
    <mergeCell ref="A16:A17"/>
    <mergeCell ref="M18:O19"/>
    <mergeCell ref="M20:O21"/>
    <mergeCell ref="A28:A29"/>
    <mergeCell ref="D26:D27"/>
    <mergeCell ref="F26:F27"/>
    <mergeCell ref="H26:H27"/>
    <mergeCell ref="J26:J27"/>
    <mergeCell ref="D28:D29"/>
    <mergeCell ref="F28:F29"/>
    <mergeCell ref="H28:H29"/>
    <mergeCell ref="J28:J29"/>
    <mergeCell ref="L26:L27"/>
    <mergeCell ref="M26:O27"/>
    <mergeCell ref="L28:L29"/>
    <mergeCell ref="M28:O29"/>
    <mergeCell ref="M12:O13"/>
    <mergeCell ref="A12:A13"/>
    <mergeCell ref="L12:L13"/>
    <mergeCell ref="A14:A15"/>
    <mergeCell ref="D12:D13"/>
    <mergeCell ref="F12:F13"/>
    <mergeCell ref="H12:H13"/>
    <mergeCell ref="J12:J13"/>
    <mergeCell ref="D14:D15"/>
    <mergeCell ref="F14:F15"/>
    <mergeCell ref="H14:H15"/>
    <mergeCell ref="J14:J15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B6:O6"/>
    <mergeCell ref="L10:L11"/>
    <mergeCell ref="M10:O11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8:A19"/>
    <mergeCell ref="A20:A21"/>
    <mergeCell ref="A22:A23"/>
    <mergeCell ref="A24:A25"/>
    <mergeCell ref="A26:A27"/>
    <mergeCell ref="D16:D17"/>
    <mergeCell ref="F16:F17"/>
    <mergeCell ref="H16:H17"/>
    <mergeCell ref="J16:J17"/>
    <mergeCell ref="L16:L17"/>
    <mergeCell ref="D18:D19"/>
    <mergeCell ref="F18:F19"/>
    <mergeCell ref="H18:H19"/>
    <mergeCell ref="J18:J19"/>
    <mergeCell ref="L18:L19"/>
    <mergeCell ref="D20:D21"/>
    <mergeCell ref="F20:F21"/>
    <mergeCell ref="H20:H21"/>
    <mergeCell ref="J20:J21"/>
    <mergeCell ref="L20:L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4"/>
  <sheetViews>
    <sheetView topLeftCell="A24" zoomScale="85" zoomScaleNormal="85" workbookViewId="0">
      <selection activeCell="S75" sqref="S75"/>
    </sheetView>
  </sheetViews>
  <sheetFormatPr baseColWidth="10" defaultColWidth="11.42578125" defaultRowHeight="14.25" x14ac:dyDescent="0.2"/>
  <cols>
    <col min="1" max="1" width="3" style="8" customWidth="1"/>
    <col min="2" max="2" width="35.28515625" style="8" customWidth="1"/>
    <col min="3" max="3" width="16.7109375" style="8" customWidth="1"/>
    <col min="4" max="4" width="5" style="8" customWidth="1"/>
    <col min="5" max="5" width="5.5703125" style="8" customWidth="1"/>
    <col min="6" max="6" width="6.42578125" style="8" customWidth="1"/>
    <col min="7" max="8" width="5.28515625" style="8" customWidth="1"/>
    <col min="9" max="9" width="7.42578125" style="8" customWidth="1"/>
    <col min="10" max="10" width="4.140625" style="8" customWidth="1"/>
    <col min="11" max="11" width="6.42578125" style="8" customWidth="1"/>
    <col min="12" max="12" width="9.5703125" style="8" customWidth="1"/>
    <col min="13" max="13" width="8.42578125" style="8" customWidth="1"/>
    <col min="14" max="14" width="6.42578125" style="8" customWidth="1"/>
    <col min="15" max="15" width="12.28515625" style="8" customWidth="1"/>
    <col min="16" max="16" width="17" style="8" customWidth="1"/>
    <col min="17" max="16384" width="11.42578125" style="8"/>
  </cols>
  <sheetData>
    <row r="1" spans="1:17" ht="15" thickBo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x14ac:dyDescent="0.2">
      <c r="A2" s="7"/>
      <c r="B2" s="228"/>
      <c r="C2" s="231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3"/>
      <c r="N2" s="234" t="s">
        <v>1</v>
      </c>
      <c r="O2" s="235"/>
      <c r="P2" s="236"/>
      <c r="Q2" s="7"/>
    </row>
    <row r="3" spans="1:17" ht="15" x14ac:dyDescent="0.2">
      <c r="A3" s="7"/>
      <c r="B3" s="229"/>
      <c r="C3" s="237" t="s">
        <v>2</v>
      </c>
      <c r="D3" s="238"/>
      <c r="E3" s="238"/>
      <c r="F3" s="238"/>
      <c r="G3" s="238"/>
      <c r="H3" s="238"/>
      <c r="I3" s="238"/>
      <c r="J3" s="238"/>
      <c r="K3" s="238"/>
      <c r="L3" s="238"/>
      <c r="M3" s="239"/>
      <c r="N3" s="240" t="s">
        <v>3</v>
      </c>
      <c r="O3" s="241"/>
      <c r="P3" s="242"/>
      <c r="Q3" s="7"/>
    </row>
    <row r="4" spans="1:17" ht="15" x14ac:dyDescent="0.2">
      <c r="A4" s="7"/>
      <c r="B4" s="229"/>
      <c r="C4" s="237" t="s">
        <v>4</v>
      </c>
      <c r="D4" s="238"/>
      <c r="E4" s="238"/>
      <c r="F4" s="238"/>
      <c r="G4" s="238"/>
      <c r="H4" s="238"/>
      <c r="I4" s="238"/>
      <c r="J4" s="238"/>
      <c r="K4" s="238"/>
      <c r="L4" s="238"/>
      <c r="M4" s="239"/>
      <c r="N4" s="240" t="s">
        <v>5</v>
      </c>
      <c r="O4" s="241"/>
      <c r="P4" s="242"/>
      <c r="Q4" s="7"/>
    </row>
    <row r="5" spans="1:17" ht="15.75" thickBot="1" x14ac:dyDescent="0.25">
      <c r="A5" s="7"/>
      <c r="B5" s="230"/>
      <c r="C5" s="243" t="s">
        <v>6</v>
      </c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246" t="s">
        <v>7</v>
      </c>
      <c r="O5" s="247"/>
      <c r="P5" s="248"/>
      <c r="Q5" s="7"/>
    </row>
    <row r="6" spans="1:17" ht="15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7"/>
      <c r="B7" s="249" t="s">
        <v>8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  <c r="Q7" s="7"/>
    </row>
    <row r="8" spans="1:17" ht="15" thickBot="1" x14ac:dyDescent="0.25">
      <c r="A8" s="7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4"/>
      <c r="Q8" s="7"/>
    </row>
    <row r="9" spans="1:17" ht="3" customHeight="1" thickBot="1" x14ac:dyDescent="0.25">
      <c r="A9" s="7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7"/>
    </row>
    <row r="10" spans="1:17" ht="24.75" customHeight="1" thickBot="1" x14ac:dyDescent="0.25">
      <c r="A10" s="7"/>
      <c r="B10" s="29" t="s">
        <v>9</v>
      </c>
      <c r="C10" s="490">
        <v>2025</v>
      </c>
      <c r="D10" s="491"/>
      <c r="E10" s="491"/>
      <c r="F10" s="491"/>
      <c r="G10" s="491"/>
      <c r="H10" s="491"/>
      <c r="I10" s="492"/>
      <c r="J10" s="259" t="s">
        <v>10</v>
      </c>
      <c r="K10" s="260"/>
      <c r="L10" s="260"/>
      <c r="M10" s="260"/>
      <c r="N10" s="493" t="s">
        <v>88</v>
      </c>
      <c r="O10" s="494"/>
      <c r="P10" s="495"/>
      <c r="Q10" s="7"/>
    </row>
    <row r="11" spans="1:17" ht="3" customHeight="1" thickBot="1" x14ac:dyDescent="0.25">
      <c r="A11" s="7"/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7"/>
      <c r="Q11" s="7"/>
    </row>
    <row r="12" spans="1:17" ht="31.5" customHeight="1" thickBot="1" x14ac:dyDescent="0.25">
      <c r="A12" s="7"/>
      <c r="B12" s="30" t="s">
        <v>11</v>
      </c>
      <c r="C12" s="476" t="s">
        <v>80</v>
      </c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7"/>
      <c r="Q12" s="7"/>
    </row>
    <row r="13" spans="1:17" ht="3" customHeight="1" thickBot="1" x14ac:dyDescent="0.25">
      <c r="A13" s="7"/>
      <c r="B13" s="478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  <c r="P13" s="480"/>
      <c r="Q13" s="7"/>
    </row>
    <row r="14" spans="1:17" ht="31.5" customHeight="1" thickBot="1" x14ac:dyDescent="0.25">
      <c r="A14" s="7"/>
      <c r="B14" s="30" t="s">
        <v>12</v>
      </c>
      <c r="C14" s="481" t="s">
        <v>141</v>
      </c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3"/>
      <c r="Q14" s="7"/>
    </row>
    <row r="15" spans="1:17" ht="3" customHeight="1" thickBot="1" x14ac:dyDescent="0.25">
      <c r="A15" s="7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7"/>
    </row>
    <row r="16" spans="1:17" ht="63" customHeight="1" thickBot="1" x14ac:dyDescent="0.25">
      <c r="A16" s="7"/>
      <c r="B16" s="30" t="s">
        <v>13</v>
      </c>
      <c r="C16" s="484" t="s">
        <v>152</v>
      </c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6"/>
      <c r="Q16" s="7"/>
    </row>
    <row r="17" spans="1:17" ht="3" customHeight="1" thickBot="1" x14ac:dyDescent="0.25">
      <c r="A17" s="7"/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"/>
    </row>
    <row r="18" spans="1:17" ht="33" customHeight="1" thickBot="1" x14ac:dyDescent="0.25">
      <c r="A18" s="7"/>
      <c r="B18" s="30" t="s">
        <v>14</v>
      </c>
      <c r="C18" s="487" t="s">
        <v>116</v>
      </c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9"/>
      <c r="Q18" s="7"/>
    </row>
    <row r="19" spans="1:17" ht="3" customHeight="1" thickBot="1" x14ac:dyDescent="0.25">
      <c r="A19" s="7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"/>
    </row>
    <row r="20" spans="1:17" ht="15" thickBot="1" x14ac:dyDescent="0.25">
      <c r="A20" s="7"/>
      <c r="B20" s="285" t="s">
        <v>15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7"/>
      <c r="Q20" s="7"/>
    </row>
    <row r="21" spans="1:17" ht="3" customHeight="1" thickBot="1" x14ac:dyDescent="0.25">
      <c r="A21" s="7"/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  <c r="Q21" s="7"/>
    </row>
    <row r="22" spans="1:17" ht="96" customHeight="1" thickBot="1" x14ac:dyDescent="0.25">
      <c r="A22" s="7"/>
      <c r="B22" s="30" t="s">
        <v>16</v>
      </c>
      <c r="C22" s="272" t="s">
        <v>171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4"/>
      <c r="Q22" s="7"/>
    </row>
    <row r="23" spans="1:17" ht="3" customHeight="1" thickBot="1" x14ac:dyDescent="0.25">
      <c r="A23" s="7"/>
      <c r="B23" s="12"/>
      <c r="C23" s="457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9"/>
      <c r="Q23" s="7"/>
    </row>
    <row r="24" spans="1:17" ht="192" customHeight="1" thickBot="1" x14ac:dyDescent="0.25">
      <c r="A24" s="7"/>
      <c r="B24" s="134" t="s">
        <v>17</v>
      </c>
      <c r="C24" s="473" t="s">
        <v>173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5"/>
      <c r="Q24" s="7"/>
    </row>
    <row r="25" spans="1:17" ht="5.25" customHeight="1" thickBot="1" x14ac:dyDescent="0.25">
      <c r="A25" s="7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7"/>
    </row>
    <row r="26" spans="1:17" ht="15.75" thickBot="1" x14ac:dyDescent="0.25">
      <c r="A26" s="7"/>
      <c r="B26" s="32" t="s">
        <v>18</v>
      </c>
      <c r="C26" s="460">
        <v>0.25</v>
      </c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2"/>
      <c r="Q26" s="7"/>
    </row>
    <row r="27" spans="1:17" ht="3" customHeight="1" thickBot="1" x14ac:dyDescent="0.25">
      <c r="A27" s="7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/>
      <c r="Q27" s="7"/>
    </row>
    <row r="28" spans="1:17" ht="15" customHeight="1" thickBot="1" x14ac:dyDescent="0.25">
      <c r="A28" s="7"/>
      <c r="B28" s="32" t="s">
        <v>19</v>
      </c>
      <c r="C28" s="10" t="s">
        <v>20</v>
      </c>
      <c r="D28" s="463" t="s">
        <v>157</v>
      </c>
      <c r="E28" s="464"/>
      <c r="F28" s="464"/>
      <c r="G28" s="465"/>
      <c r="H28" s="466" t="s">
        <v>21</v>
      </c>
      <c r="I28" s="466"/>
      <c r="J28" s="466"/>
      <c r="K28" s="467" t="s">
        <v>158</v>
      </c>
      <c r="L28" s="464"/>
      <c r="M28" s="465"/>
      <c r="N28" s="468" t="s">
        <v>22</v>
      </c>
      <c r="O28" s="469"/>
      <c r="P28" s="164" t="s">
        <v>159</v>
      </c>
      <c r="Q28" s="7"/>
    </row>
    <row r="29" spans="1:17" ht="3" customHeight="1" thickBot="1" x14ac:dyDescent="0.25">
      <c r="A29" s="7"/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 t="s">
        <v>122</v>
      </c>
      <c r="Q29" s="7"/>
    </row>
    <row r="30" spans="1:17" ht="15.75" thickBot="1" x14ac:dyDescent="0.25">
      <c r="A30" s="7"/>
      <c r="B30" s="31" t="s">
        <v>23</v>
      </c>
      <c r="C30" s="470" t="s">
        <v>89</v>
      </c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2"/>
      <c r="Q30" s="7"/>
    </row>
    <row r="31" spans="1:17" ht="3" customHeight="1" thickBot="1" x14ac:dyDescent="0.25">
      <c r="A31" s="7"/>
      <c r="B31" s="12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8"/>
      <c r="Q31" s="7"/>
    </row>
    <row r="32" spans="1:17" ht="15" thickBot="1" x14ac:dyDescent="0.25">
      <c r="A32" s="7"/>
      <c r="B32" s="31" t="s">
        <v>24</v>
      </c>
      <c r="C32" s="449" t="s">
        <v>25</v>
      </c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1"/>
      <c r="Q32" s="7"/>
    </row>
    <row r="33" spans="1:17" ht="3" customHeight="1" thickBot="1" x14ac:dyDescent="0.25">
      <c r="A33" s="7"/>
      <c r="B33" s="9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8"/>
      <c r="Q33" s="7"/>
    </row>
    <row r="34" spans="1:17" ht="15" thickBot="1" x14ac:dyDescent="0.25">
      <c r="A34" s="7"/>
      <c r="B34" s="31" t="s">
        <v>26</v>
      </c>
      <c r="C34" s="449" t="s">
        <v>25</v>
      </c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1"/>
      <c r="Q34" s="7"/>
    </row>
    <row r="35" spans="1:17" ht="3" customHeight="1" thickBot="1" x14ac:dyDescent="0.25">
      <c r="A35" s="7"/>
      <c r="B35" s="15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7"/>
    </row>
    <row r="36" spans="1:17" ht="15" thickBot="1" x14ac:dyDescent="0.25">
      <c r="A36" s="7"/>
      <c r="B36" s="31" t="s">
        <v>27</v>
      </c>
      <c r="C36" s="449" t="s">
        <v>25</v>
      </c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1"/>
      <c r="Q36" s="7"/>
    </row>
    <row r="37" spans="1:17" ht="4.5" customHeight="1" thickBot="1" x14ac:dyDescent="0.25">
      <c r="A37" s="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7"/>
    </row>
    <row r="38" spans="1:17" s="133" customFormat="1" ht="19.5" customHeight="1" x14ac:dyDescent="0.25">
      <c r="A38" s="132"/>
      <c r="B38" s="452" t="s">
        <v>28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4"/>
      <c r="Q38" s="132"/>
    </row>
    <row r="39" spans="1:17" ht="21.75" customHeight="1" thickBot="1" x14ac:dyDescent="0.25">
      <c r="A39" s="7"/>
      <c r="B39" s="220" t="s">
        <v>29</v>
      </c>
      <c r="C39" s="455" t="s">
        <v>30</v>
      </c>
      <c r="D39" s="455"/>
      <c r="E39" s="455"/>
      <c r="F39" s="455"/>
      <c r="G39" s="455"/>
      <c r="H39" s="455" t="s">
        <v>23</v>
      </c>
      <c r="I39" s="455"/>
      <c r="J39" s="455"/>
      <c r="K39" s="455"/>
      <c r="L39" s="455"/>
      <c r="M39" s="455" t="s">
        <v>31</v>
      </c>
      <c r="N39" s="455"/>
      <c r="O39" s="455"/>
      <c r="P39" s="456"/>
      <c r="Q39" s="7"/>
    </row>
    <row r="40" spans="1:17" ht="114" customHeight="1" x14ac:dyDescent="0.2">
      <c r="A40" s="7"/>
      <c r="B40" s="217" t="s">
        <v>161</v>
      </c>
      <c r="C40" s="322" t="s">
        <v>113</v>
      </c>
      <c r="D40" s="322"/>
      <c r="E40" s="322"/>
      <c r="F40" s="322"/>
      <c r="G40" s="322"/>
      <c r="H40" s="442" t="s">
        <v>142</v>
      </c>
      <c r="I40" s="442"/>
      <c r="J40" s="442"/>
      <c r="K40" s="442"/>
      <c r="L40" s="442"/>
      <c r="M40" s="443" t="s">
        <v>162</v>
      </c>
      <c r="N40" s="443"/>
      <c r="O40" s="443"/>
      <c r="P40" s="444"/>
      <c r="Q40" s="7"/>
    </row>
    <row r="41" spans="1:17" ht="114.75" customHeight="1" x14ac:dyDescent="0.2">
      <c r="A41" s="7"/>
      <c r="B41" s="218" t="s">
        <v>172</v>
      </c>
      <c r="C41" s="445" t="s">
        <v>113</v>
      </c>
      <c r="D41" s="445"/>
      <c r="E41" s="445"/>
      <c r="F41" s="445"/>
      <c r="G41" s="445"/>
      <c r="H41" s="446" t="s">
        <v>142</v>
      </c>
      <c r="I41" s="446"/>
      <c r="J41" s="446"/>
      <c r="K41" s="446"/>
      <c r="L41" s="446"/>
      <c r="M41" s="447" t="s">
        <v>163</v>
      </c>
      <c r="N41" s="447"/>
      <c r="O41" s="447"/>
      <c r="P41" s="448"/>
      <c r="Q41" s="7"/>
    </row>
    <row r="42" spans="1:17" ht="30.75" customHeight="1" thickBot="1" x14ac:dyDescent="0.25">
      <c r="A42" s="7"/>
      <c r="B42" s="219"/>
      <c r="C42" s="325"/>
      <c r="D42" s="325"/>
      <c r="E42" s="325"/>
      <c r="F42" s="325"/>
      <c r="G42" s="325"/>
      <c r="H42" s="326"/>
      <c r="I42" s="326"/>
      <c r="J42" s="326"/>
      <c r="K42" s="326"/>
      <c r="L42" s="326"/>
      <c r="M42" s="326"/>
      <c r="N42" s="326"/>
      <c r="O42" s="326"/>
      <c r="P42" s="327"/>
      <c r="Q42" s="7"/>
    </row>
    <row r="43" spans="1:17" ht="3" customHeight="1" thickBot="1" x14ac:dyDescent="0.25">
      <c r="A43" s="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7"/>
    </row>
    <row r="44" spans="1:17" ht="15" thickBot="1" x14ac:dyDescent="0.25">
      <c r="A44" s="91"/>
      <c r="B44" s="436" t="s">
        <v>32</v>
      </c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8"/>
      <c r="Q44" s="91"/>
    </row>
    <row r="45" spans="1:17" ht="3" customHeight="1" thickBot="1" x14ac:dyDescent="0.25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  <c r="Q45" s="91"/>
    </row>
    <row r="46" spans="1:17" x14ac:dyDescent="0.2">
      <c r="A46" s="91"/>
      <c r="B46" s="439" t="s">
        <v>33</v>
      </c>
      <c r="C46" s="23" t="s">
        <v>34</v>
      </c>
      <c r="D46" s="141" t="s">
        <v>35</v>
      </c>
      <c r="E46" s="141" t="s">
        <v>36</v>
      </c>
      <c r="F46" s="141" t="s">
        <v>37</v>
      </c>
      <c r="G46" s="141" t="s">
        <v>38</v>
      </c>
      <c r="H46" s="141" t="s">
        <v>39</v>
      </c>
      <c r="I46" s="141" t="s">
        <v>40</v>
      </c>
      <c r="J46" s="141" t="s">
        <v>41</v>
      </c>
      <c r="K46" s="141" t="s">
        <v>42</v>
      </c>
      <c r="L46" s="141" t="s">
        <v>43</v>
      </c>
      <c r="M46" s="141" t="s">
        <v>44</v>
      </c>
      <c r="N46" s="141" t="s">
        <v>45</v>
      </c>
      <c r="O46" s="142" t="s">
        <v>46</v>
      </c>
      <c r="P46" s="143" t="s">
        <v>47</v>
      </c>
      <c r="Q46" s="91"/>
    </row>
    <row r="47" spans="1:17" x14ac:dyDescent="0.2">
      <c r="A47" s="91"/>
      <c r="B47" s="440"/>
      <c r="C47" s="140" t="s">
        <v>18</v>
      </c>
      <c r="D47" s="145"/>
      <c r="E47" s="145"/>
      <c r="F47" s="145">
        <f>+$C$26</f>
        <v>0.25</v>
      </c>
      <c r="G47" s="145"/>
      <c r="H47" s="145"/>
      <c r="I47" s="145">
        <f>+$C$26</f>
        <v>0.25</v>
      </c>
      <c r="J47" s="145"/>
      <c r="K47" s="145"/>
      <c r="L47" s="145">
        <f>+$C$26</f>
        <v>0.25</v>
      </c>
      <c r="M47" s="145"/>
      <c r="N47" s="145"/>
      <c r="O47" s="145">
        <f>+$C$26</f>
        <v>0.25</v>
      </c>
      <c r="P47" s="145">
        <f>+$C$26</f>
        <v>0.25</v>
      </c>
      <c r="Q47" s="91"/>
    </row>
    <row r="48" spans="1:17" ht="15" thickBot="1" x14ac:dyDescent="0.25">
      <c r="A48" s="91"/>
      <c r="B48" s="441"/>
      <c r="C48" s="24" t="s">
        <v>48</v>
      </c>
      <c r="D48" s="144"/>
      <c r="E48" s="144"/>
      <c r="F48" s="165">
        <f>+Registro_AudResolObj!C10</f>
        <v>78</v>
      </c>
      <c r="G48" s="166"/>
      <c r="H48" s="166"/>
      <c r="I48" s="165">
        <f>+Registro_AudResolObj!E10</f>
        <v>147</v>
      </c>
      <c r="J48" s="166"/>
      <c r="K48" s="166"/>
      <c r="L48" s="165">
        <f>+Registro_AudResolObj!G10</f>
        <v>151</v>
      </c>
      <c r="M48" s="166"/>
      <c r="N48" s="166"/>
      <c r="O48" s="165">
        <f>+Registro_AudResolObj!I10</f>
        <v>117</v>
      </c>
      <c r="P48" s="165">
        <f>+Registro_AudResolObj!K10</f>
        <v>503</v>
      </c>
      <c r="Q48" s="91"/>
    </row>
    <row r="49" spans="1:17" ht="4.5" customHeight="1" thickBot="1" x14ac:dyDescent="0.25">
      <c r="A49" s="91"/>
      <c r="B49" s="95">
        <v>0.9</v>
      </c>
      <c r="C49" s="26"/>
      <c r="Q49" s="91"/>
    </row>
    <row r="50" spans="1:17" ht="15" thickBot="1" x14ac:dyDescent="0.25">
      <c r="A50" s="91"/>
      <c r="B50" s="436" t="s">
        <v>49</v>
      </c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8"/>
      <c r="Q50" s="91"/>
    </row>
    <row r="51" spans="1:17" x14ac:dyDescent="0.2">
      <c r="A51" s="91"/>
      <c r="B51" s="339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1"/>
      <c r="Q51" s="91"/>
    </row>
    <row r="52" spans="1:17" x14ac:dyDescent="0.2">
      <c r="A52" s="91"/>
      <c r="B52" s="342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4"/>
      <c r="Q52" s="91"/>
    </row>
    <row r="53" spans="1:17" x14ac:dyDescent="0.2">
      <c r="A53" s="91"/>
      <c r="B53" s="342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4"/>
      <c r="Q53" s="91"/>
    </row>
    <row r="54" spans="1:17" x14ac:dyDescent="0.2">
      <c r="A54" s="91"/>
      <c r="B54" s="342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4"/>
      <c r="Q54" s="91"/>
    </row>
    <row r="55" spans="1:17" x14ac:dyDescent="0.2">
      <c r="A55" s="91"/>
      <c r="B55" s="342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4"/>
      <c r="Q55" s="91"/>
    </row>
    <row r="56" spans="1:17" x14ac:dyDescent="0.2">
      <c r="A56" s="91"/>
      <c r="B56" s="342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4"/>
      <c r="Q56" s="91"/>
    </row>
    <row r="57" spans="1:17" x14ac:dyDescent="0.2">
      <c r="A57" s="91"/>
      <c r="B57" s="342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4"/>
      <c r="Q57" s="91"/>
    </row>
    <row r="58" spans="1:17" x14ac:dyDescent="0.2">
      <c r="A58" s="91"/>
      <c r="B58" s="342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4"/>
      <c r="Q58" s="91"/>
    </row>
    <row r="59" spans="1:17" x14ac:dyDescent="0.2">
      <c r="A59" s="91"/>
      <c r="B59" s="342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4"/>
      <c r="Q59" s="91"/>
    </row>
    <row r="60" spans="1:17" x14ac:dyDescent="0.2">
      <c r="A60" s="91"/>
      <c r="B60" s="342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4"/>
      <c r="Q60" s="91"/>
    </row>
    <row r="61" spans="1:17" x14ac:dyDescent="0.2">
      <c r="A61" s="91"/>
      <c r="B61" s="342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4"/>
      <c r="Q61" s="91"/>
    </row>
    <row r="62" spans="1:17" x14ac:dyDescent="0.2">
      <c r="A62" s="91"/>
      <c r="B62" s="342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4"/>
      <c r="Q62" s="91"/>
    </row>
    <row r="63" spans="1:17" x14ac:dyDescent="0.2">
      <c r="A63" s="91"/>
      <c r="B63" s="342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4"/>
      <c r="Q63" s="91"/>
    </row>
    <row r="64" spans="1:17" x14ac:dyDescent="0.2">
      <c r="A64" s="91"/>
      <c r="B64" s="342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4"/>
      <c r="Q64" s="91"/>
    </row>
    <row r="65" spans="1:17" x14ac:dyDescent="0.2">
      <c r="A65" s="91"/>
      <c r="B65" s="342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4"/>
      <c r="Q65" s="91"/>
    </row>
    <row r="66" spans="1:17" ht="15" thickBot="1" x14ac:dyDescent="0.25">
      <c r="A66" s="9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7"/>
      <c r="Q66" s="91"/>
    </row>
    <row r="67" spans="1:17" ht="3" customHeight="1" thickBot="1" x14ac:dyDescent="0.25">
      <c r="A67" s="429"/>
      <c r="B67" s="429"/>
      <c r="C67" s="429"/>
      <c r="D67" s="429"/>
      <c r="E67" s="429"/>
      <c r="F67" s="429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</row>
    <row r="68" spans="1:17" x14ac:dyDescent="0.2">
      <c r="A68" s="91"/>
      <c r="B68" s="349" t="s">
        <v>50</v>
      </c>
      <c r="C68" s="430" t="s">
        <v>51</v>
      </c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2"/>
      <c r="Q68" s="91"/>
    </row>
    <row r="69" spans="1:17" ht="192" customHeight="1" x14ac:dyDescent="0.2">
      <c r="A69" s="91"/>
      <c r="B69" s="350"/>
      <c r="C69" s="355" t="s">
        <v>194</v>
      </c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7"/>
      <c r="Q69" s="91"/>
    </row>
    <row r="70" spans="1:17" ht="21.75" customHeight="1" x14ac:dyDescent="0.2">
      <c r="A70" s="91"/>
      <c r="B70" s="350"/>
      <c r="C70" s="433" t="s">
        <v>165</v>
      </c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5"/>
      <c r="Q70" s="91"/>
    </row>
    <row r="71" spans="1:17" ht="138" customHeight="1" x14ac:dyDescent="0.2">
      <c r="A71" s="91"/>
      <c r="B71" s="350"/>
      <c r="C71" s="355" t="s">
        <v>196</v>
      </c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7"/>
      <c r="Q71" s="91"/>
    </row>
    <row r="72" spans="1:17" ht="23.25" customHeight="1" x14ac:dyDescent="0.2">
      <c r="A72" s="91"/>
      <c r="B72" s="350"/>
      <c r="C72" s="433" t="s">
        <v>53</v>
      </c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 s="434"/>
      <c r="O72" s="434"/>
      <c r="P72" s="435"/>
      <c r="Q72" s="91"/>
    </row>
    <row r="73" spans="1:17" ht="129" customHeight="1" x14ac:dyDescent="0.2">
      <c r="A73" s="91"/>
      <c r="B73" s="350"/>
      <c r="C73" s="355" t="s">
        <v>195</v>
      </c>
      <c r="D73" s="361"/>
      <c r="E73" s="361"/>
      <c r="F73" s="361"/>
      <c r="G73" s="361"/>
      <c r="H73" s="361"/>
      <c r="I73" s="361"/>
      <c r="J73" s="361"/>
      <c r="K73" s="361"/>
      <c r="L73" s="361"/>
      <c r="M73" s="361"/>
      <c r="N73" s="361"/>
      <c r="O73" s="361"/>
      <c r="P73" s="362"/>
      <c r="Q73" s="91"/>
    </row>
    <row r="74" spans="1:17" x14ac:dyDescent="0.2">
      <c r="A74" s="91"/>
      <c r="B74" s="350"/>
      <c r="C74" s="433" t="s">
        <v>54</v>
      </c>
      <c r="D74" s="434"/>
      <c r="E74" s="434"/>
      <c r="F74" s="434"/>
      <c r="G74" s="434"/>
      <c r="H74" s="434"/>
      <c r="I74" s="434"/>
      <c r="J74" s="434"/>
      <c r="K74" s="434"/>
      <c r="L74" s="434"/>
      <c r="M74" s="434"/>
      <c r="N74" s="434"/>
      <c r="O74" s="434"/>
      <c r="P74" s="435"/>
      <c r="Q74" s="91"/>
    </row>
    <row r="75" spans="1:17" ht="41.25" customHeight="1" thickBot="1" x14ac:dyDescent="0.25">
      <c r="A75" s="91"/>
      <c r="B75" s="351"/>
      <c r="C75" s="331" t="s">
        <v>197</v>
      </c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3"/>
      <c r="Q75" s="91"/>
    </row>
    <row r="76" spans="1:17" ht="26.25" thickBot="1" x14ac:dyDescent="0.25">
      <c r="A76" s="91"/>
      <c r="B76" s="34" t="s">
        <v>55</v>
      </c>
      <c r="C76" s="424" t="s">
        <v>112</v>
      </c>
      <c r="D76" s="425"/>
      <c r="E76" s="425"/>
      <c r="F76" s="425"/>
      <c r="G76" s="425"/>
      <c r="H76" s="425"/>
      <c r="I76" s="425"/>
      <c r="J76" s="425"/>
      <c r="K76" s="425"/>
      <c r="L76" s="425"/>
      <c r="M76" s="425"/>
      <c r="N76" s="425"/>
      <c r="O76" s="425"/>
      <c r="P76" s="426"/>
      <c r="Q76" s="91"/>
    </row>
    <row r="77" spans="1:17" ht="27.75" customHeight="1" thickBot="1" x14ac:dyDescent="0.25">
      <c r="A77" s="91"/>
      <c r="B77" s="34" t="s">
        <v>56</v>
      </c>
      <c r="C77" s="427" t="s">
        <v>57</v>
      </c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8"/>
      <c r="Q77" s="91"/>
    </row>
    <row r="78" spans="1:17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128" spans="2:2" x14ac:dyDescent="0.2">
      <c r="B128" s="96"/>
    </row>
    <row r="129" spans="2:2" x14ac:dyDescent="0.2">
      <c r="B129" s="96"/>
    </row>
    <row r="130" spans="2:2" x14ac:dyDescent="0.2">
      <c r="B130" s="96"/>
    </row>
    <row r="131" spans="2:2" x14ac:dyDescent="0.2">
      <c r="B131" s="96"/>
    </row>
    <row r="132" spans="2:2" x14ac:dyDescent="0.2">
      <c r="B132" s="96"/>
    </row>
    <row r="133" spans="2:2" x14ac:dyDescent="0.2">
      <c r="B133" s="96"/>
    </row>
    <row r="134" spans="2:2" x14ac:dyDescent="0.2">
      <c r="B134" s="96"/>
    </row>
  </sheetData>
  <sheetProtection formatCells="0" formatColumns="0" formatRows="0"/>
  <mergeCells count="62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C12:P12"/>
    <mergeCell ref="B13:P13"/>
    <mergeCell ref="C14:P14"/>
    <mergeCell ref="C16:P16"/>
    <mergeCell ref="C18:P18"/>
    <mergeCell ref="B20:P20"/>
    <mergeCell ref="C22:P22"/>
    <mergeCell ref="C34:P34"/>
    <mergeCell ref="C23:P23"/>
    <mergeCell ref="C26:P26"/>
    <mergeCell ref="D28:G28"/>
    <mergeCell ref="H28:J28"/>
    <mergeCell ref="K28:M28"/>
    <mergeCell ref="N28:O28"/>
    <mergeCell ref="C30:P30"/>
    <mergeCell ref="C32:P32"/>
    <mergeCell ref="C24:P24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50:P50"/>
    <mergeCell ref="C42:G42"/>
    <mergeCell ref="H42:L42"/>
    <mergeCell ref="M42:P42"/>
    <mergeCell ref="B44:P44"/>
    <mergeCell ref="B46:B48"/>
    <mergeCell ref="C75:P75"/>
    <mergeCell ref="C76:P76"/>
    <mergeCell ref="C77:P77"/>
    <mergeCell ref="B51:P66"/>
    <mergeCell ref="A67:Q67"/>
    <mergeCell ref="B68:B75"/>
    <mergeCell ref="C68:P68"/>
    <mergeCell ref="C69:P69"/>
    <mergeCell ref="C70:P70"/>
    <mergeCell ref="C71:P71"/>
    <mergeCell ref="C72:P72"/>
    <mergeCell ref="C73:P73"/>
    <mergeCell ref="C74:P74"/>
  </mergeCells>
  <conditionalFormatting sqref="F48">
    <cfRule type="cellIs" dxfId="31" priority="13" stopIfTrue="1" operator="equal">
      <formula>"0"</formula>
    </cfRule>
    <cfRule type="cellIs" dxfId="30" priority="14" stopIfTrue="1" operator="lessThanOrEqual">
      <formula>$S$5</formula>
    </cfRule>
    <cfRule type="cellIs" dxfId="29" priority="15" stopIfTrue="1" operator="greaterThanOrEqual">
      <formula>$S$2</formula>
    </cfRule>
    <cfRule type="cellIs" dxfId="28" priority="16" stopIfTrue="1" operator="between">
      <formula>$S$4</formula>
      <formula>$S$3</formula>
    </cfRule>
  </conditionalFormatting>
  <conditionalFormatting sqref="I48">
    <cfRule type="cellIs" dxfId="27" priority="9" stopIfTrue="1" operator="equal">
      <formula>"0"</formula>
    </cfRule>
    <cfRule type="cellIs" dxfId="26" priority="10" stopIfTrue="1" operator="lessThanOrEqual">
      <formula>$S$5</formula>
    </cfRule>
    <cfRule type="cellIs" dxfId="25" priority="11" stopIfTrue="1" operator="greaterThanOrEqual">
      <formula>$S$2</formula>
    </cfRule>
    <cfRule type="cellIs" dxfId="24" priority="12" stopIfTrue="1" operator="between">
      <formula>$S$4</formula>
      <formula>$S$3</formula>
    </cfRule>
  </conditionalFormatting>
  <conditionalFormatting sqref="L48">
    <cfRule type="cellIs" dxfId="23" priority="5" stopIfTrue="1" operator="equal">
      <formula>"0"</formula>
    </cfRule>
    <cfRule type="cellIs" dxfId="22" priority="6" stopIfTrue="1" operator="lessThanOrEqual">
      <formula>$S$5</formula>
    </cfRule>
    <cfRule type="cellIs" dxfId="21" priority="7" stopIfTrue="1" operator="greaterThanOrEqual">
      <formula>$S$2</formula>
    </cfRule>
    <cfRule type="cellIs" dxfId="20" priority="8" stopIfTrue="1" operator="between">
      <formula>$S$4</formula>
      <formula>$S$3</formula>
    </cfRule>
  </conditionalFormatting>
  <conditionalFormatting sqref="O48:P48">
    <cfRule type="cellIs" dxfId="19" priority="1" stopIfTrue="1" operator="equal">
      <formula>"0"</formula>
    </cfRule>
    <cfRule type="cellIs" dxfId="18" priority="2" stopIfTrue="1" operator="lessThanOrEqual">
      <formula>$S$5</formula>
    </cfRule>
    <cfRule type="cellIs" dxfId="17" priority="3" stopIfTrue="1" operator="greaterThanOrEqual">
      <formula>$S$2</formula>
    </cfRule>
    <cfRule type="cellIs" dxfId="16" priority="4" stopIfTrue="1" operator="between">
      <formula>$S$4</formula>
      <formula>$S$3</formula>
    </cfRule>
  </conditionalFormatting>
  <dataValidations count="4">
    <dataValidation type="list" allowBlank="1" showInputMessage="1" showErrorMessage="1" sqref="N10:P10" xr:uid="{00000000-0002-0000-0300-000000000000}">
      <formula1>"Economicos,Eficiencia,Eficacia, Efectividad,Calidad"</formula1>
    </dataValidation>
    <dataValidation type="list" allowBlank="1" showInputMessage="1" showErrorMessage="1" sqref="C10:I10" xr:uid="{00000000-0002-0000-0300-000001000000}">
      <formula1>"2022,2023,2024,2025,2026,2027"</formula1>
    </dataValidation>
    <dataValidation type="list" allowBlank="1" showInputMessage="1" showErrorMessage="1" sqref="C77:P77" xr:uid="{00000000-0002-0000-0300-000002000000}">
      <formula1>$B$170:$B$171</formula1>
    </dataValidation>
    <dataValidation type="list" allowBlank="1" showInputMessage="1" showErrorMessage="1" sqref="C34:P34 C36:P36" xr:uid="{00000000-0002-0000-0300-000003000000}">
      <formula1>$A$12:$A$18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4000000}">
          <x14:formula1>
            <xm:f>'Lista desplegables'!$A$2:$A$8</xm:f>
          </x14:formula1>
          <xm:sqref>C18:P18</xm:sqref>
        </x14:dataValidation>
        <x14:dataValidation type="list" allowBlank="1" showInputMessage="1" showErrorMessage="1" xr:uid="{00000000-0002-0000-0300-000005000000}">
          <x14:formula1>
            <xm:f>'Lista desplegables'!$A$12:$A$18</xm:f>
          </x14:formula1>
          <xm:sqref>C32:P32</xm:sqref>
        </x14:dataValidation>
        <x14:dataValidation type="list" allowBlank="1" showInputMessage="1" showErrorMessage="1" xr:uid="{00000000-0002-0000-0300-000006000000}">
          <x14:formula1>
            <xm:f>'Lista desplegables'!$B$2:$B$28</xm:f>
          </x14:formula1>
          <xm:sqref>C12:P12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5"/>
  <sheetViews>
    <sheetView tabSelected="1" topLeftCell="A22" zoomScale="70" zoomScaleNormal="70" workbookViewId="0">
      <selection activeCell="I28" sqref="I28"/>
    </sheetView>
  </sheetViews>
  <sheetFormatPr baseColWidth="10" defaultColWidth="11.42578125" defaultRowHeight="30" customHeight="1" x14ac:dyDescent="0.2"/>
  <cols>
    <col min="1" max="1" width="22.7109375" style="71" customWidth="1"/>
    <col min="2" max="2" width="61.85546875" style="38" customWidth="1"/>
    <col min="3" max="3" width="17.28515625" style="38" customWidth="1"/>
    <col min="4" max="4" width="15.7109375" style="38" customWidth="1"/>
    <col min="5" max="5" width="15" style="38" customWidth="1"/>
    <col min="6" max="6" width="13.85546875" style="38" customWidth="1"/>
    <col min="7" max="7" width="15.28515625" style="38" customWidth="1"/>
    <col min="8" max="8" width="13.85546875" style="38" customWidth="1"/>
    <col min="9" max="9" width="15.140625" style="38" customWidth="1"/>
    <col min="10" max="12" width="15.7109375" style="38" customWidth="1"/>
    <col min="13" max="13" width="5.28515625" style="38" customWidth="1"/>
    <col min="14" max="14" width="10.7109375" style="38" customWidth="1"/>
    <col min="15" max="15" width="44.5703125" style="38" customWidth="1"/>
    <col min="16" max="16" width="4.28515625" style="36" customWidth="1"/>
    <col min="17" max="17" width="2.42578125" style="36" customWidth="1"/>
    <col min="18" max="18" width="6" style="36" customWidth="1"/>
    <col min="19" max="19" width="11.42578125" style="37" hidden="1" customWidth="1"/>
    <col min="20" max="26" width="11.42578125" style="36"/>
    <col min="27" max="16384" width="11.42578125" style="38"/>
  </cols>
  <sheetData>
    <row r="1" spans="1:26" ht="30" customHeight="1" x14ac:dyDescent="0.25">
      <c r="A1" s="395"/>
      <c r="B1" s="396" t="s">
        <v>0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8"/>
      <c r="N1" s="540" t="s">
        <v>95</v>
      </c>
      <c r="O1" s="541"/>
      <c r="P1" s="35"/>
      <c r="Q1" s="35"/>
      <c r="T1" s="35"/>
      <c r="U1" s="35"/>
      <c r="V1" s="35"/>
    </row>
    <row r="2" spans="1:26" ht="30" customHeight="1" x14ac:dyDescent="0.25">
      <c r="A2" s="395"/>
      <c r="B2" s="396" t="s">
        <v>96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8"/>
      <c r="N2" s="540" t="s">
        <v>3</v>
      </c>
      <c r="O2" s="541"/>
      <c r="P2" s="35"/>
      <c r="Q2" s="35"/>
      <c r="S2" s="39">
        <v>0.9</v>
      </c>
      <c r="T2" s="35"/>
      <c r="U2" s="35"/>
      <c r="V2" s="35"/>
    </row>
    <row r="3" spans="1:26" ht="30" customHeight="1" x14ac:dyDescent="0.25">
      <c r="A3" s="395"/>
      <c r="B3" s="396" t="s">
        <v>97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8"/>
      <c r="N3" s="540" t="s">
        <v>98</v>
      </c>
      <c r="O3" s="541"/>
      <c r="P3" s="35"/>
      <c r="Q3" s="35"/>
      <c r="S3" s="39">
        <v>0.89998999999999996</v>
      </c>
      <c r="T3" s="35"/>
      <c r="U3" s="35"/>
      <c r="V3" s="35"/>
    </row>
    <row r="4" spans="1:26" ht="30" customHeight="1" x14ac:dyDescent="0.25">
      <c r="A4" s="395"/>
      <c r="B4" s="396" t="s">
        <v>99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8"/>
      <c r="N4" s="541" t="s">
        <v>7</v>
      </c>
      <c r="O4" s="541"/>
      <c r="P4" s="40"/>
      <c r="Q4" s="40"/>
      <c r="S4" s="39">
        <v>0.75</v>
      </c>
      <c r="T4" s="40"/>
      <c r="U4" s="40"/>
      <c r="V4" s="40"/>
    </row>
    <row r="5" spans="1:26" ht="18" x14ac:dyDescent="0.25">
      <c r="A5" s="41"/>
      <c r="B5" s="8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3"/>
      <c r="O5" s="43"/>
      <c r="P5" s="40"/>
      <c r="Q5" s="40"/>
      <c r="S5" s="39">
        <v>0.74999000000000005</v>
      </c>
      <c r="T5" s="40"/>
      <c r="U5" s="40"/>
      <c r="V5" s="40"/>
    </row>
    <row r="6" spans="1:26" s="47" customFormat="1" ht="25.5" customHeight="1" x14ac:dyDescent="0.25">
      <c r="A6" s="114" t="s">
        <v>11</v>
      </c>
      <c r="B6" s="377" t="str">
        <f>+'1. PronunciamientoAdmisiones'!C12</f>
        <v>LIQUIDACIÓN JUDICIAL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45"/>
      <c r="Q6" s="45"/>
      <c r="R6" s="45"/>
      <c r="S6" s="46"/>
      <c r="T6" s="45"/>
      <c r="U6" s="45"/>
      <c r="V6" s="45"/>
      <c r="W6" s="45"/>
      <c r="X6" s="45"/>
      <c r="Y6" s="45"/>
      <c r="Z6" s="45"/>
    </row>
    <row r="7" spans="1:26" ht="11.25" customHeight="1" thickBot="1" x14ac:dyDescent="0.25">
      <c r="A7" s="4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39"/>
    </row>
    <row r="8" spans="1:26" s="49" customFormat="1" ht="51.75" customHeight="1" thickBot="1" x14ac:dyDescent="0.25">
      <c r="A8" s="548" t="s">
        <v>100</v>
      </c>
      <c r="B8" s="390" t="s">
        <v>33</v>
      </c>
      <c r="C8" s="550" t="str">
        <f>+'2. AudienciaResoluciónObjec'!C14</f>
        <v>Audiencias celebradas para resolución de objeciones y/o autos proferidos que aprueban el proyecto de calificación y graduación de créditos y derechos a voto</v>
      </c>
      <c r="D8" s="551"/>
      <c r="E8" s="551"/>
      <c r="F8" s="551"/>
      <c r="G8" s="551"/>
      <c r="H8" s="551"/>
      <c r="I8" s="551"/>
      <c r="J8" s="551"/>
      <c r="K8" s="551"/>
      <c r="L8" s="551"/>
      <c r="M8" s="389" t="s">
        <v>101</v>
      </c>
      <c r="N8" s="389"/>
      <c r="O8" s="390"/>
      <c r="P8" s="48"/>
      <c r="Q8" s="48"/>
      <c r="R8" s="48"/>
      <c r="S8" s="37"/>
      <c r="T8" s="48"/>
      <c r="U8" s="48"/>
      <c r="V8" s="48"/>
      <c r="W8" s="48"/>
      <c r="X8" s="48"/>
      <c r="Y8" s="48"/>
      <c r="Z8" s="48"/>
    </row>
    <row r="9" spans="1:26" s="53" customFormat="1" ht="30" customHeight="1" thickBot="1" x14ac:dyDescent="0.25">
      <c r="A9" s="549"/>
      <c r="B9" s="392"/>
      <c r="C9" s="115" t="s">
        <v>102</v>
      </c>
      <c r="D9" s="116" t="s">
        <v>103</v>
      </c>
      <c r="E9" s="116" t="s">
        <v>104</v>
      </c>
      <c r="F9" s="116" t="s">
        <v>103</v>
      </c>
      <c r="G9" s="116" t="s">
        <v>105</v>
      </c>
      <c r="H9" s="116" t="s">
        <v>103</v>
      </c>
      <c r="I9" s="116" t="s">
        <v>106</v>
      </c>
      <c r="J9" s="116" t="s">
        <v>103</v>
      </c>
      <c r="K9" s="116" t="s">
        <v>48</v>
      </c>
      <c r="L9" s="117" t="s">
        <v>103</v>
      </c>
      <c r="M9" s="387"/>
      <c r="N9" s="391"/>
      <c r="O9" s="392"/>
      <c r="P9" s="52"/>
      <c r="Q9" s="52"/>
      <c r="R9" s="52"/>
      <c r="S9" s="37"/>
      <c r="T9" s="52"/>
      <c r="U9" s="52"/>
      <c r="V9" s="52"/>
      <c r="W9" s="52"/>
      <c r="X9" s="52"/>
      <c r="Y9" s="52"/>
      <c r="Z9" s="52"/>
    </row>
    <row r="10" spans="1:26" ht="50.1" customHeight="1" x14ac:dyDescent="0.2">
      <c r="A10" s="552" t="s">
        <v>143</v>
      </c>
      <c r="B10" s="167" t="str">
        <f>+'2. AudienciaResoluciónObjec'!$B$40</f>
        <v>Número de audiencias celebradas para la resolución de objeciones y/o autos proferidos para la aprobación del proyecto</v>
      </c>
      <c r="C10" s="118">
        <f>SUM(C12,C14,C16,C18,C20,C22,C24,C26,C28,C30,C32)</f>
        <v>78</v>
      </c>
      <c r="D10" s="554">
        <f>IF(C10=0," ",C10/C11)</f>
        <v>0.51655629139072845</v>
      </c>
      <c r="E10" s="215">
        <f>SUM(E12,E14,E16,E18,E20,E22,E24,E26,E28,E30,E32)</f>
        <v>147</v>
      </c>
      <c r="F10" s="554">
        <f>IF(E10=0," ",E10/E11)</f>
        <v>0.90740740740740744</v>
      </c>
      <c r="G10" s="215">
        <f>SUM(G12,G14,G16,G18,G20,G22,G24,G26,G28,G30,G32)</f>
        <v>151</v>
      </c>
      <c r="H10" s="554">
        <f>IF(G10=0," ",G10/G11)</f>
        <v>1.0134228187919463</v>
      </c>
      <c r="I10" s="215">
        <f>SUM(I12,I14,I16,I18,I20,I22,I24,I26,I28,I30,I32)</f>
        <v>117</v>
      </c>
      <c r="J10" s="554">
        <f>IF(I10=0," ",I10/I11)</f>
        <v>1.0086206896551724</v>
      </c>
      <c r="K10" s="215">
        <f>SUM(K12,K14,K16,K18,K20,K22,K24,K26,K28,K30,K32)</f>
        <v>503</v>
      </c>
      <c r="L10" s="378">
        <f>IF(K10=0," ",K10/K11)</f>
        <v>0.87024221453287198</v>
      </c>
      <c r="M10" s="542"/>
      <c r="N10" s="543"/>
      <c r="O10" s="544"/>
    </row>
    <row r="11" spans="1:26" ht="50.1" customHeight="1" thickBot="1" x14ac:dyDescent="0.25">
      <c r="A11" s="553"/>
      <c r="B11" s="168" t="str">
        <f>+'2. AudienciaResoluciónObjec'!$B$41</f>
        <v>Número de procesos que hayan surtido los tramites para que la Entidad se pronuncie sobre aprobación de proyectos e inventarios.</v>
      </c>
      <c r="C11" s="171">
        <f>SUM(C13,C15,C17,C19,C21,C23,C25,C27,C29,C31,C33)</f>
        <v>151</v>
      </c>
      <c r="D11" s="555"/>
      <c r="E11" s="216">
        <f>SUM(E13,E15,E17,E19,E21,E23,E25,E27,E29,E31,E33)</f>
        <v>162</v>
      </c>
      <c r="F11" s="555"/>
      <c r="G11" s="216">
        <f>SUM(G13,G15,G17,G19,G21,G23,G25,G27,G29,G31,G33)</f>
        <v>149</v>
      </c>
      <c r="H11" s="555"/>
      <c r="I11" s="216">
        <f>SUM(I13,I15,I17,I19,I21,I23,I25,I27,I29,I31,I33)</f>
        <v>116</v>
      </c>
      <c r="J11" s="555"/>
      <c r="K11" s="216">
        <f>SUM(K13,K15,K17,K19,K21,K23,K25,K27,K29,K31,K33)</f>
        <v>578</v>
      </c>
      <c r="L11" s="379"/>
      <c r="M11" s="545"/>
      <c r="N11" s="546"/>
      <c r="O11" s="547"/>
    </row>
    <row r="12" spans="1:26" ht="50.1" customHeight="1" x14ac:dyDescent="0.2">
      <c r="A12" s="516" t="s">
        <v>160</v>
      </c>
      <c r="B12" s="169" t="str">
        <f>+'2. AudienciaResoluciónObjec'!$B$40</f>
        <v>Número de audiencias celebradas para la resolución de objeciones y/o autos proferidos para la aprobación del proyecto</v>
      </c>
      <c r="C12" s="119">
        <v>2</v>
      </c>
      <c r="D12" s="363">
        <f>IF(C12=0," ",C12/C13)</f>
        <v>0.08</v>
      </c>
      <c r="E12" s="120">
        <v>14</v>
      </c>
      <c r="F12" s="363">
        <f>IF(E12=0," ",E12/E13)</f>
        <v>2.3333333333333335</v>
      </c>
      <c r="G12" s="120">
        <v>13</v>
      </c>
      <c r="H12" s="363">
        <f>IF(G12=0," ",G12/G13)</f>
        <v>0.8125</v>
      </c>
      <c r="I12" s="120">
        <v>11</v>
      </c>
      <c r="J12" s="363">
        <f>IF(I12=0," ",I12/I13)</f>
        <v>2.2000000000000002</v>
      </c>
      <c r="K12" s="121">
        <f t="shared" ref="K12:K33" si="0">SUM(C12,E12,G12,I12)</f>
        <v>40</v>
      </c>
      <c r="L12" s="363">
        <f>IF(K12=0," ",K12/K13)</f>
        <v>0.76923076923076927</v>
      </c>
      <c r="M12" s="496" t="s">
        <v>193</v>
      </c>
      <c r="N12" s="496"/>
      <c r="O12" s="497"/>
    </row>
    <row r="13" spans="1:26" ht="50.1" customHeight="1" thickBot="1" x14ac:dyDescent="0.25">
      <c r="A13" s="517"/>
      <c r="B13" s="170" t="str">
        <f>+'2. AudienciaResoluciónObjec'!$B$41</f>
        <v>Número de procesos que hayan surtido los tramites para que la Entidad se pronuncie sobre aprobación de proyectos e inventarios.</v>
      </c>
      <c r="C13" s="100">
        <v>25</v>
      </c>
      <c r="D13" s="364"/>
      <c r="E13" s="101">
        <v>6</v>
      </c>
      <c r="F13" s="364"/>
      <c r="G13" s="101">
        <v>16</v>
      </c>
      <c r="H13" s="364"/>
      <c r="I13" s="101">
        <v>5</v>
      </c>
      <c r="J13" s="364"/>
      <c r="K13" s="172">
        <f t="shared" si="0"/>
        <v>52</v>
      </c>
      <c r="L13" s="364"/>
      <c r="M13" s="498"/>
      <c r="N13" s="498"/>
      <c r="O13" s="499"/>
    </row>
    <row r="14" spans="1:26" ht="50.1" customHeight="1" x14ac:dyDescent="0.2">
      <c r="A14" s="510" t="s">
        <v>153</v>
      </c>
      <c r="B14" s="175" t="str">
        <f>+'2. AudienciaResoluciónObjec'!$B$40</f>
        <v>Número de audiencias celebradas para la resolución de objeciones y/o autos proferidos para la aprobación del proyecto</v>
      </c>
      <c r="C14" s="176">
        <v>5</v>
      </c>
      <c r="D14" s="412">
        <f>IF(C14=0," ",C14/C15)</f>
        <v>0.7142857142857143</v>
      </c>
      <c r="E14" s="177">
        <v>13</v>
      </c>
      <c r="F14" s="412">
        <f>IF(E14=0," ",E14/E15)</f>
        <v>0.8125</v>
      </c>
      <c r="G14" s="177">
        <v>8</v>
      </c>
      <c r="H14" s="412">
        <f>IF(G14=0," ",G14/G15)</f>
        <v>1</v>
      </c>
      <c r="I14" s="177">
        <v>12</v>
      </c>
      <c r="J14" s="412">
        <f>IF(I14=0," ",I14/I15)</f>
        <v>0.8</v>
      </c>
      <c r="K14" s="178">
        <f t="shared" si="0"/>
        <v>38</v>
      </c>
      <c r="L14" s="412">
        <f>IF(K14=0," ",K14/K15)</f>
        <v>0.82608695652173914</v>
      </c>
      <c r="M14" s="512" t="s">
        <v>191</v>
      </c>
      <c r="N14" s="512"/>
      <c r="O14" s="513"/>
    </row>
    <row r="15" spans="1:26" ht="50.1" customHeight="1" thickBot="1" x14ac:dyDescent="0.25">
      <c r="A15" s="511"/>
      <c r="B15" s="179" t="str">
        <f>+'2. AudienciaResoluciónObjec'!$B$41</f>
        <v>Número de procesos que hayan surtido los tramites para que la Entidad se pronuncie sobre aprobación de proyectos e inventarios.</v>
      </c>
      <c r="C15" s="180">
        <v>7</v>
      </c>
      <c r="D15" s="413"/>
      <c r="E15" s="181">
        <v>16</v>
      </c>
      <c r="F15" s="413"/>
      <c r="G15" s="181">
        <v>8</v>
      </c>
      <c r="H15" s="413"/>
      <c r="I15" s="181">
        <v>15</v>
      </c>
      <c r="J15" s="413"/>
      <c r="K15" s="182">
        <f t="shared" si="0"/>
        <v>46</v>
      </c>
      <c r="L15" s="413"/>
      <c r="M15" s="514"/>
      <c r="N15" s="514"/>
      <c r="O15" s="515"/>
    </row>
    <row r="16" spans="1:26" ht="50.1" customHeight="1" x14ac:dyDescent="0.2">
      <c r="A16" s="508" t="s">
        <v>154</v>
      </c>
      <c r="B16" s="169" t="str">
        <f>+'2. AudienciaResoluciónObjec'!$B$40</f>
        <v>Número de audiencias celebradas para la resolución de objeciones y/o autos proferidos para la aprobación del proyecto</v>
      </c>
      <c r="C16" s="119">
        <v>2</v>
      </c>
      <c r="D16" s="363">
        <f>IF(C16=0," ",C16/C17)</f>
        <v>0.125</v>
      </c>
      <c r="E16" s="120">
        <v>14</v>
      </c>
      <c r="F16" s="363">
        <f>IF(E16=0," ",E16/E17)</f>
        <v>0.60869565217391308</v>
      </c>
      <c r="G16" s="120">
        <v>13</v>
      </c>
      <c r="H16" s="363">
        <f>IF(G16=0," ",G16/G17)</f>
        <v>1.3</v>
      </c>
      <c r="I16" s="120">
        <v>11</v>
      </c>
      <c r="J16" s="363">
        <f t="shared" ref="J16" si="1">IF(I16=0," ",I16/I17)</f>
        <v>0.61111111111111116</v>
      </c>
      <c r="K16" s="121">
        <f t="shared" si="0"/>
        <v>40</v>
      </c>
      <c r="L16" s="363">
        <f>IF(K16=0," ",K16/K17)</f>
        <v>0.59701492537313428</v>
      </c>
      <c r="M16" s="496" t="s">
        <v>184</v>
      </c>
      <c r="N16" s="496"/>
      <c r="O16" s="497"/>
    </row>
    <row r="17" spans="1:26" ht="150.75" customHeight="1" thickBot="1" x14ac:dyDescent="0.25">
      <c r="A17" s="509"/>
      <c r="B17" s="170" t="str">
        <f>+'2. AudienciaResoluciónObjec'!$B$41</f>
        <v>Número de procesos que hayan surtido los tramites para que la Entidad se pronuncie sobre aprobación de proyectos e inventarios.</v>
      </c>
      <c r="C17" s="100">
        <v>16</v>
      </c>
      <c r="D17" s="364"/>
      <c r="E17" s="101">
        <v>23</v>
      </c>
      <c r="F17" s="364"/>
      <c r="G17" s="101">
        <v>10</v>
      </c>
      <c r="H17" s="364"/>
      <c r="I17" s="101">
        <v>18</v>
      </c>
      <c r="J17" s="364"/>
      <c r="K17" s="172">
        <f t="shared" si="0"/>
        <v>67</v>
      </c>
      <c r="L17" s="364"/>
      <c r="M17" s="498"/>
      <c r="N17" s="498"/>
      <c r="O17" s="499"/>
    </row>
    <row r="18" spans="1:26" ht="90.75" customHeight="1" x14ac:dyDescent="0.2">
      <c r="A18" s="500" t="s">
        <v>155</v>
      </c>
      <c r="B18" s="183" t="str">
        <f>+'2. AudienciaResoluciónObjec'!$B$40</f>
        <v>Número de audiencias celebradas para la resolución de objeciones y/o autos proferidos para la aprobación del proyecto</v>
      </c>
      <c r="C18" s="184">
        <v>9</v>
      </c>
      <c r="D18" s="502">
        <f>IF(C18=0," ",C18/C19)</f>
        <v>0.32142857142857145</v>
      </c>
      <c r="E18" s="185">
        <v>20</v>
      </c>
      <c r="F18" s="502">
        <f>IF(E18=0," ",E18/E19)</f>
        <v>0.90909090909090906</v>
      </c>
      <c r="G18" s="185">
        <v>28</v>
      </c>
      <c r="H18" s="502">
        <f>IF(G18=0," ",G18/G19)</f>
        <v>1.2173913043478262</v>
      </c>
      <c r="I18" s="185">
        <v>15</v>
      </c>
      <c r="J18" s="502">
        <f t="shared" ref="J18" si="2">IF(I18=0," ",I18/I19)</f>
        <v>0.6</v>
      </c>
      <c r="K18" s="186">
        <f>SUM(C18,E18,G18,I18)</f>
        <v>72</v>
      </c>
      <c r="L18" s="502">
        <f>IF(K18=0," ",K18/K19)</f>
        <v>0.73469387755102045</v>
      </c>
      <c r="M18" s="504" t="s">
        <v>192</v>
      </c>
      <c r="N18" s="504"/>
      <c r="O18" s="505"/>
    </row>
    <row r="19" spans="1:26" ht="118.5" customHeight="1" thickBot="1" x14ac:dyDescent="0.25">
      <c r="A19" s="501"/>
      <c r="B19" s="187" t="str">
        <f>+'2. AudienciaResoluciónObjec'!$B$41</f>
        <v>Número de procesos que hayan surtido los tramites para que la Entidad se pronuncie sobre aprobación de proyectos e inventarios.</v>
      </c>
      <c r="C19" s="188">
        <v>28</v>
      </c>
      <c r="D19" s="503"/>
      <c r="E19" s="189">
        <v>22</v>
      </c>
      <c r="F19" s="503"/>
      <c r="G19" s="189">
        <v>23</v>
      </c>
      <c r="H19" s="503"/>
      <c r="I19" s="189">
        <v>25</v>
      </c>
      <c r="J19" s="503"/>
      <c r="K19" s="190">
        <f>SUM(C19,E19,G19,I19)</f>
        <v>98</v>
      </c>
      <c r="L19" s="503"/>
      <c r="M19" s="506"/>
      <c r="N19" s="506"/>
      <c r="O19" s="507"/>
    </row>
    <row r="20" spans="1:26" ht="50.1" customHeight="1" x14ac:dyDescent="0.2">
      <c r="A20" s="516" t="s">
        <v>156</v>
      </c>
      <c r="B20" s="169" t="str">
        <f>+'2. AudienciaResoluciónObjec'!$B$40</f>
        <v>Número de audiencias celebradas para la resolución de objeciones y/o autos proferidos para la aprobación del proyecto</v>
      </c>
      <c r="C20" s="119">
        <v>22</v>
      </c>
      <c r="D20" s="363">
        <f>IF(C20=0," ",C20/C21)</f>
        <v>0.5641025641025641</v>
      </c>
      <c r="E20" s="120">
        <v>25</v>
      </c>
      <c r="F20" s="363">
        <f t="shared" ref="F20" si="3">IF(E20=0," ",E20/E21)</f>
        <v>1.1904761904761905</v>
      </c>
      <c r="G20" s="120">
        <v>20</v>
      </c>
      <c r="H20" s="363">
        <f t="shared" ref="H20" si="4">IF(G20=0," ",G20/G21)</f>
        <v>0.7142857142857143</v>
      </c>
      <c r="I20" s="120"/>
      <c r="J20" s="363" t="str">
        <f t="shared" ref="J20" si="5">IF(I20=0," ",I20/I21)</f>
        <v xml:space="preserve"> </v>
      </c>
      <c r="K20" s="121">
        <f>SUM(C20,E20,G20,I20)</f>
        <v>67</v>
      </c>
      <c r="L20" s="363">
        <f t="shared" ref="L20" si="6">IF(K20=0," ",K20/K21)</f>
        <v>0.76136363636363635</v>
      </c>
      <c r="M20" s="496" t="s">
        <v>177</v>
      </c>
      <c r="N20" s="496"/>
      <c r="O20" s="497"/>
    </row>
    <row r="21" spans="1:26" ht="50.1" customHeight="1" thickBot="1" x14ac:dyDescent="0.25">
      <c r="A21" s="517"/>
      <c r="B21" s="170" t="str">
        <f>+'2. AudienciaResoluciónObjec'!$B$41</f>
        <v>Número de procesos que hayan surtido los tramites para que la Entidad se pronuncie sobre aprobación de proyectos e inventarios.</v>
      </c>
      <c r="C21" s="100">
        <v>39</v>
      </c>
      <c r="D21" s="364"/>
      <c r="E21" s="101">
        <v>21</v>
      </c>
      <c r="F21" s="364"/>
      <c r="G21" s="224">
        <v>28</v>
      </c>
      <c r="H21" s="364"/>
      <c r="I21" s="101"/>
      <c r="J21" s="364"/>
      <c r="K21" s="172">
        <f>SUM(C21,E21,G21,I21)</f>
        <v>88</v>
      </c>
      <c r="L21" s="364"/>
      <c r="M21" s="498"/>
      <c r="N21" s="498"/>
      <c r="O21" s="499"/>
    </row>
    <row r="22" spans="1:26" ht="50.1" customHeight="1" x14ac:dyDescent="0.2">
      <c r="A22" s="532" t="s">
        <v>144</v>
      </c>
      <c r="B22" s="191" t="str">
        <f>+'2. AudienciaResoluciónObjec'!$B$40</f>
        <v>Número de audiencias celebradas para la resolución de objeciones y/o autos proferidos para la aprobación del proyecto</v>
      </c>
      <c r="C22" s="192">
        <v>5</v>
      </c>
      <c r="D22" s="534">
        <f t="shared" ref="D22" si="7">IF(C22=0," ",C22/C23)</f>
        <v>0.55555555555555558</v>
      </c>
      <c r="E22" s="193">
        <v>12</v>
      </c>
      <c r="F22" s="534">
        <f t="shared" ref="F22" si="8">IF(E22=0," ",E22/E23)</f>
        <v>2</v>
      </c>
      <c r="G22" s="193">
        <v>11</v>
      </c>
      <c r="H22" s="534">
        <f t="shared" ref="H22" si="9">IF(G22=0," ",G22/G23)</f>
        <v>5.5</v>
      </c>
      <c r="I22" s="193">
        <v>10</v>
      </c>
      <c r="J22" s="534">
        <f t="shared" ref="J22" si="10">IF(I22=0," ",I22/I23)</f>
        <v>2</v>
      </c>
      <c r="K22" s="194">
        <v>48</v>
      </c>
      <c r="L22" s="534">
        <f t="shared" ref="L22" si="11">IF(K22=0," ",K22/K23)</f>
        <v>2.1818181818181817</v>
      </c>
      <c r="M22" s="536" t="s">
        <v>190</v>
      </c>
      <c r="N22" s="536"/>
      <c r="O22" s="537"/>
    </row>
    <row r="23" spans="1:26" ht="256.5" customHeight="1" thickBot="1" x14ac:dyDescent="0.25">
      <c r="A23" s="533"/>
      <c r="B23" s="195" t="str">
        <f>+'2. AudienciaResoluciónObjec'!$B$41</f>
        <v>Número de procesos que hayan surtido los tramites para que la Entidad se pronuncie sobre aprobación de proyectos e inventarios.</v>
      </c>
      <c r="C23" s="196">
        <v>9</v>
      </c>
      <c r="D23" s="535"/>
      <c r="E23" s="197">
        <v>6</v>
      </c>
      <c r="F23" s="535"/>
      <c r="G23" s="197">
        <v>2</v>
      </c>
      <c r="H23" s="535"/>
      <c r="I23" s="197">
        <v>5</v>
      </c>
      <c r="J23" s="535"/>
      <c r="K23" s="198">
        <f t="shared" si="0"/>
        <v>22</v>
      </c>
      <c r="L23" s="535"/>
      <c r="M23" s="538"/>
      <c r="N23" s="538"/>
      <c r="O23" s="539"/>
    </row>
    <row r="24" spans="1:26" ht="50.1" customHeight="1" x14ac:dyDescent="0.2">
      <c r="A24" s="508" t="s">
        <v>145</v>
      </c>
      <c r="B24" s="169" t="str">
        <f>+'2. AudienciaResoluciónObjec'!$B$40</f>
        <v>Número de audiencias celebradas para la resolución de objeciones y/o autos proferidos para la aprobación del proyecto</v>
      </c>
      <c r="C24" s="119">
        <v>6</v>
      </c>
      <c r="D24" s="363">
        <f t="shared" ref="D24" si="12">IF(C24=0," ",C24/C25)</f>
        <v>0.8571428571428571</v>
      </c>
      <c r="E24" s="120">
        <v>11</v>
      </c>
      <c r="F24" s="363">
        <f t="shared" ref="F24" si="13">IF(E24=0," ",E24/E25)</f>
        <v>0.84615384615384615</v>
      </c>
      <c r="G24" s="120">
        <v>4</v>
      </c>
      <c r="H24" s="363">
        <f t="shared" ref="H24" si="14">IF(G24=0," ",G24/G25)</f>
        <v>0.5</v>
      </c>
      <c r="I24" s="120">
        <v>3</v>
      </c>
      <c r="J24" s="363">
        <f t="shared" ref="J24" si="15">IF(I24=0," ",I24/I25)</f>
        <v>0.375</v>
      </c>
      <c r="K24" s="121">
        <f t="shared" si="0"/>
        <v>24</v>
      </c>
      <c r="L24" s="363">
        <f t="shared" ref="L24" si="16">IF(K24=0," ",K24/K25)</f>
        <v>0.66666666666666663</v>
      </c>
      <c r="M24" s="496" t="s">
        <v>183</v>
      </c>
      <c r="N24" s="496"/>
      <c r="O24" s="497"/>
    </row>
    <row r="25" spans="1:26" ht="50.1" customHeight="1" thickBot="1" x14ac:dyDescent="0.25">
      <c r="A25" s="509"/>
      <c r="B25" s="170" t="str">
        <f>+'2. AudienciaResoluciónObjec'!$B$41</f>
        <v>Número de procesos que hayan surtido los tramites para que la Entidad se pronuncie sobre aprobación de proyectos e inventarios.</v>
      </c>
      <c r="C25" s="100">
        <v>7</v>
      </c>
      <c r="D25" s="364"/>
      <c r="E25" s="101">
        <v>13</v>
      </c>
      <c r="F25" s="364"/>
      <c r="G25" s="101">
        <v>8</v>
      </c>
      <c r="H25" s="364"/>
      <c r="I25" s="101">
        <v>8</v>
      </c>
      <c r="J25" s="364"/>
      <c r="K25" s="172">
        <f t="shared" si="0"/>
        <v>36</v>
      </c>
      <c r="L25" s="364"/>
      <c r="M25" s="498"/>
      <c r="N25" s="498"/>
      <c r="O25" s="499"/>
    </row>
    <row r="26" spans="1:26" ht="73.5" customHeight="1" x14ac:dyDescent="0.2">
      <c r="A26" s="526" t="s">
        <v>149</v>
      </c>
      <c r="B26" s="199" t="str">
        <f>+'2. AudienciaResoluciónObjec'!$B$40</f>
        <v>Número de audiencias celebradas para la resolución de objeciones y/o autos proferidos para la aprobación del proyecto</v>
      </c>
      <c r="C26" s="200">
        <v>1</v>
      </c>
      <c r="D26" s="365">
        <f t="shared" ref="D26" si="17">IF(C26=0," ",C26/C27)</f>
        <v>0.25</v>
      </c>
      <c r="E26" s="201">
        <v>11</v>
      </c>
      <c r="F26" s="365">
        <f t="shared" ref="F26" si="18">IF(E26=0," ",E26/E27)</f>
        <v>0.5</v>
      </c>
      <c r="G26" s="201">
        <v>10</v>
      </c>
      <c r="H26" s="365">
        <f t="shared" ref="H26" si="19">IF(G26=0," ",G26/G27)</f>
        <v>0.7142857142857143</v>
      </c>
      <c r="I26" s="201">
        <v>14</v>
      </c>
      <c r="J26" s="365">
        <f t="shared" ref="J26" si="20">IF(I26=0," ",I26/I27)</f>
        <v>1.2727272727272727</v>
      </c>
      <c r="K26" s="202">
        <f t="shared" si="0"/>
        <v>36</v>
      </c>
      <c r="L26" s="365">
        <f t="shared" ref="L26" si="21">IF(K26=0," ",K26/K27)</f>
        <v>0.70588235294117652</v>
      </c>
      <c r="M26" s="528" t="s">
        <v>178</v>
      </c>
      <c r="N26" s="528"/>
      <c r="O26" s="529"/>
    </row>
    <row r="27" spans="1:26" ht="73.5" customHeight="1" thickBot="1" x14ac:dyDescent="0.25">
      <c r="A27" s="527"/>
      <c r="B27" s="203" t="str">
        <f>+'2. AudienciaResoluciónObjec'!$B$41</f>
        <v>Número de procesos que hayan surtido los tramites para que la Entidad se pronuncie sobre aprobación de proyectos e inventarios.</v>
      </c>
      <c r="C27" s="204">
        <v>4</v>
      </c>
      <c r="D27" s="366"/>
      <c r="E27" s="205">
        <v>22</v>
      </c>
      <c r="F27" s="366"/>
      <c r="G27" s="205">
        <v>14</v>
      </c>
      <c r="H27" s="366"/>
      <c r="I27" s="205">
        <v>11</v>
      </c>
      <c r="J27" s="366"/>
      <c r="K27" s="206">
        <f t="shared" si="0"/>
        <v>51</v>
      </c>
      <c r="L27" s="366"/>
      <c r="M27" s="530"/>
      <c r="N27" s="530"/>
      <c r="O27" s="531"/>
    </row>
    <row r="28" spans="1:26" ht="65.25" customHeight="1" x14ac:dyDescent="0.2">
      <c r="A28" s="508" t="s">
        <v>146</v>
      </c>
      <c r="B28" s="169" t="str">
        <f>+'2. AudienciaResoluciónObjec'!$B$40</f>
        <v>Número de audiencias celebradas para la resolución de objeciones y/o autos proferidos para la aprobación del proyecto</v>
      </c>
      <c r="C28" s="119">
        <v>4</v>
      </c>
      <c r="D28" s="363">
        <f t="shared" ref="D28" si="22">IF(C28=0," ",C28/C29)</f>
        <v>4</v>
      </c>
      <c r="E28" s="120">
        <v>0</v>
      </c>
      <c r="F28" s="363" t="str">
        <f t="shared" ref="F28" si="23">IF(E28=0," ",E28/E29)</f>
        <v xml:space="preserve"> </v>
      </c>
      <c r="G28" s="120">
        <v>8</v>
      </c>
      <c r="H28" s="363">
        <f t="shared" ref="H28" si="24">IF(G28=0," ",G28/G29)</f>
        <v>1</v>
      </c>
      <c r="I28" s="120">
        <v>5</v>
      </c>
      <c r="J28" s="363">
        <f t="shared" ref="J28" si="25">IF(I28=0," ",I28/I29)</f>
        <v>1</v>
      </c>
      <c r="K28" s="121">
        <f t="shared" si="0"/>
        <v>17</v>
      </c>
      <c r="L28" s="363">
        <f t="shared" ref="L28" si="26">IF(K28=0," ",K28/K29)</f>
        <v>0.80952380952380953</v>
      </c>
      <c r="M28" s="496" t="s">
        <v>164</v>
      </c>
      <c r="N28" s="496"/>
      <c r="O28" s="497"/>
    </row>
    <row r="29" spans="1:26" ht="65.25" customHeight="1" thickBot="1" x14ac:dyDescent="0.25">
      <c r="A29" s="509"/>
      <c r="B29" s="170" t="str">
        <f>+'2. AudienciaResoluciónObjec'!$B$41</f>
        <v>Número de procesos que hayan surtido los tramites para que la Entidad se pronuncie sobre aprobación de proyectos e inventarios.</v>
      </c>
      <c r="C29" s="100">
        <v>1</v>
      </c>
      <c r="D29" s="364"/>
      <c r="E29" s="101">
        <v>7</v>
      </c>
      <c r="F29" s="364"/>
      <c r="G29" s="101">
        <v>8</v>
      </c>
      <c r="H29" s="364"/>
      <c r="I29" s="101">
        <v>5</v>
      </c>
      <c r="J29" s="364"/>
      <c r="K29" s="172">
        <f t="shared" si="0"/>
        <v>21</v>
      </c>
      <c r="L29" s="364"/>
      <c r="M29" s="498"/>
      <c r="N29" s="498"/>
      <c r="O29" s="499"/>
    </row>
    <row r="30" spans="1:26" ht="50.1" customHeight="1" x14ac:dyDescent="0.2">
      <c r="A30" s="520" t="s">
        <v>147</v>
      </c>
      <c r="B30" s="207" t="str">
        <f>+'2. AudienciaResoluciónObjec'!$B$40</f>
        <v>Número de audiencias celebradas para la resolución de objeciones y/o autos proferidos para la aprobación del proyecto</v>
      </c>
      <c r="C30" s="208">
        <v>3</v>
      </c>
      <c r="D30" s="418">
        <f t="shared" ref="D30" si="27">IF(C30=0," ",C30/C31)</f>
        <v>0.75</v>
      </c>
      <c r="E30" s="209">
        <v>2</v>
      </c>
      <c r="F30" s="418">
        <f t="shared" ref="F30" si="28">IF(E30=0," ",E30/E31)</f>
        <v>0.33333333333333331</v>
      </c>
      <c r="G30" s="209">
        <v>5</v>
      </c>
      <c r="H30" s="418">
        <f t="shared" ref="H30" si="29">IF(G30=0," ",G30/G31)</f>
        <v>0.83333333333333337</v>
      </c>
      <c r="I30" s="209">
        <v>6</v>
      </c>
      <c r="J30" s="418">
        <f t="shared" ref="J30" si="30">IF(I30=0," ",I30/I31)</f>
        <v>1.2</v>
      </c>
      <c r="K30" s="210">
        <f t="shared" si="0"/>
        <v>16</v>
      </c>
      <c r="L30" s="418">
        <f t="shared" ref="L30" si="31">IF(K30=0," ",K30/K31)</f>
        <v>0.76190476190476186</v>
      </c>
      <c r="M30" s="522" t="s">
        <v>188</v>
      </c>
      <c r="N30" s="522"/>
      <c r="O30" s="523"/>
    </row>
    <row r="31" spans="1:26" ht="50.1" customHeight="1" thickBot="1" x14ac:dyDescent="0.25">
      <c r="A31" s="521"/>
      <c r="B31" s="211" t="str">
        <f>+'2. AudienciaResoluciónObjec'!$B$41</f>
        <v>Número de procesos que hayan surtido los tramites para que la Entidad se pronuncie sobre aprobación de proyectos e inventarios.</v>
      </c>
      <c r="C31" s="212">
        <v>4</v>
      </c>
      <c r="D31" s="419"/>
      <c r="E31" s="213">
        <v>6</v>
      </c>
      <c r="F31" s="419"/>
      <c r="G31" s="213">
        <v>6</v>
      </c>
      <c r="H31" s="419"/>
      <c r="I31" s="213">
        <v>5</v>
      </c>
      <c r="J31" s="419"/>
      <c r="K31" s="214">
        <f t="shared" si="0"/>
        <v>21</v>
      </c>
      <c r="L31" s="419"/>
      <c r="M31" s="524"/>
      <c r="N31" s="524"/>
      <c r="O31" s="525"/>
    </row>
    <row r="32" spans="1:26" s="62" customFormat="1" ht="50.1" customHeight="1" x14ac:dyDescent="0.25">
      <c r="A32" s="516" t="s">
        <v>148</v>
      </c>
      <c r="B32" s="169" t="str">
        <f>+'2. AudienciaResoluciónObjec'!$B$40</f>
        <v>Número de audiencias celebradas para la resolución de objeciones y/o autos proferidos para la aprobación del proyecto</v>
      </c>
      <c r="C32" s="119">
        <v>19</v>
      </c>
      <c r="D32" s="363">
        <f t="shared" ref="D32" si="32">IF(C32=0," ",C32/C33)</f>
        <v>1.7272727272727273</v>
      </c>
      <c r="E32" s="120">
        <v>25</v>
      </c>
      <c r="F32" s="363">
        <f t="shared" ref="F32" si="33">IF(E32=0," ",E32/E33)</f>
        <v>1.25</v>
      </c>
      <c r="G32" s="120">
        <v>31</v>
      </c>
      <c r="H32" s="363">
        <f t="shared" ref="H32" si="34">IF(G32=0," ",G32/G33)</f>
        <v>1.1923076923076923</v>
      </c>
      <c r="I32" s="120">
        <v>30</v>
      </c>
      <c r="J32" s="363">
        <f t="shared" ref="J32" si="35">IF(I32=0," ",I32/I33)</f>
        <v>1.5789473684210527</v>
      </c>
      <c r="K32" s="121">
        <f t="shared" si="0"/>
        <v>105</v>
      </c>
      <c r="L32" s="363">
        <f t="shared" ref="L32" si="36">IF(K32=0," ",K32/K33)</f>
        <v>1.381578947368421</v>
      </c>
      <c r="M32" s="518" t="s">
        <v>181</v>
      </c>
      <c r="N32" s="518"/>
      <c r="O32" s="519"/>
      <c r="P32" s="60"/>
      <c r="Q32" s="60"/>
      <c r="R32" s="60"/>
      <c r="S32" s="61"/>
      <c r="T32" s="60"/>
      <c r="U32" s="60"/>
      <c r="V32" s="60"/>
      <c r="W32" s="60"/>
      <c r="X32" s="60"/>
      <c r="Y32" s="60"/>
      <c r="Z32" s="60"/>
    </row>
    <row r="33" spans="1:26" s="62" customFormat="1" ht="50.1" customHeight="1" thickBot="1" x14ac:dyDescent="0.3">
      <c r="A33" s="517"/>
      <c r="B33" s="170" t="str">
        <f>+'2. AudienciaResoluciónObjec'!$B$41</f>
        <v>Número de procesos que hayan surtido los tramites para que la Entidad se pronuncie sobre aprobación de proyectos e inventarios.</v>
      </c>
      <c r="C33" s="100">
        <v>11</v>
      </c>
      <c r="D33" s="364"/>
      <c r="E33" s="101">
        <v>20</v>
      </c>
      <c r="F33" s="364"/>
      <c r="G33" s="101">
        <v>26</v>
      </c>
      <c r="H33" s="364"/>
      <c r="I33" s="101">
        <v>19</v>
      </c>
      <c r="J33" s="364"/>
      <c r="K33" s="173">
        <f t="shared" si="0"/>
        <v>76</v>
      </c>
      <c r="L33" s="364"/>
      <c r="M33" s="498"/>
      <c r="N33" s="498"/>
      <c r="O33" s="499"/>
      <c r="P33" s="60"/>
      <c r="Q33" s="60"/>
      <c r="R33" s="60"/>
      <c r="S33" s="61"/>
      <c r="T33" s="60"/>
      <c r="U33" s="60"/>
      <c r="V33" s="60"/>
      <c r="W33" s="60"/>
      <c r="X33" s="60"/>
      <c r="Y33" s="60"/>
      <c r="Z33" s="60"/>
    </row>
    <row r="34" spans="1:26" s="60" customFormat="1" ht="30" customHeight="1" x14ac:dyDescent="0.25">
      <c r="S34" s="61"/>
    </row>
    <row r="35" spans="1:26" s="60" customFormat="1" ht="30" customHeight="1" x14ac:dyDescent="0.25">
      <c r="S35" s="69"/>
    </row>
    <row r="36" spans="1:26" s="60" customFormat="1" ht="30" customHeight="1" x14ac:dyDescent="0.25">
      <c r="S36" s="61"/>
    </row>
    <row r="37" spans="1:26" s="60" customFormat="1" ht="30" customHeight="1" x14ac:dyDescent="0.25">
      <c r="S37" s="61"/>
    </row>
    <row r="38" spans="1:26" s="62" customFormat="1" ht="30" customHeight="1" x14ac:dyDescent="0.25">
      <c r="M38" s="60"/>
      <c r="N38" s="60"/>
      <c r="O38" s="60"/>
      <c r="P38" s="60"/>
      <c r="Q38" s="60"/>
      <c r="R38" s="60"/>
      <c r="S38" s="61"/>
      <c r="T38" s="60"/>
      <c r="U38" s="60"/>
      <c r="V38" s="60"/>
      <c r="W38" s="60"/>
      <c r="X38" s="60"/>
      <c r="Y38" s="60"/>
      <c r="Z38" s="60"/>
    </row>
    <row r="39" spans="1:26" s="62" customFormat="1" ht="30" customHeight="1" x14ac:dyDescent="0.25">
      <c r="M39" s="60"/>
      <c r="N39" s="60"/>
      <c r="O39" s="60"/>
      <c r="P39" s="60"/>
      <c r="Q39" s="60"/>
      <c r="R39" s="60"/>
      <c r="S39" s="61"/>
      <c r="T39" s="60"/>
      <c r="U39" s="60"/>
      <c r="V39" s="60"/>
      <c r="W39" s="60"/>
      <c r="X39" s="60"/>
      <c r="Y39" s="60"/>
      <c r="Z39" s="60"/>
    </row>
    <row r="40" spans="1:26" s="62" customFormat="1" ht="30" customHeight="1" x14ac:dyDescent="0.25">
      <c r="M40" s="60"/>
      <c r="N40" s="60"/>
      <c r="O40" s="60"/>
      <c r="P40" s="60"/>
      <c r="Q40" s="60"/>
      <c r="R40" s="60"/>
      <c r="S40" s="61"/>
      <c r="T40" s="60"/>
      <c r="U40" s="60"/>
      <c r="V40" s="60"/>
      <c r="W40" s="60"/>
      <c r="X40" s="60"/>
      <c r="Y40" s="60"/>
      <c r="Z40" s="60"/>
    </row>
    <row r="41" spans="1:26" s="62" customFormat="1" ht="30" customHeight="1" x14ac:dyDescent="0.25">
      <c r="M41" s="60"/>
      <c r="N41" s="60"/>
      <c r="O41" s="60"/>
      <c r="P41" s="60"/>
      <c r="Q41" s="60"/>
      <c r="R41" s="60"/>
      <c r="S41" s="61"/>
      <c r="T41" s="60"/>
      <c r="U41" s="60"/>
      <c r="V41" s="60"/>
      <c r="W41" s="60"/>
      <c r="X41" s="60"/>
      <c r="Y41" s="60"/>
      <c r="Z41" s="60"/>
    </row>
    <row r="42" spans="1:26" s="62" customFormat="1" ht="30" customHeight="1" x14ac:dyDescent="0.25">
      <c r="M42" s="60"/>
      <c r="N42" s="60"/>
      <c r="O42" s="60"/>
      <c r="P42" s="60"/>
      <c r="Q42" s="60"/>
      <c r="R42" s="60"/>
      <c r="S42" s="61"/>
      <c r="T42" s="60"/>
      <c r="U42" s="60"/>
      <c r="V42" s="60"/>
      <c r="W42" s="60"/>
      <c r="X42" s="60"/>
      <c r="Y42" s="60"/>
      <c r="Z42" s="60"/>
    </row>
    <row r="43" spans="1:26" s="62" customFormat="1" ht="30" customHeight="1" x14ac:dyDescent="0.25">
      <c r="M43" s="60"/>
      <c r="N43" s="60"/>
      <c r="O43" s="60"/>
      <c r="P43" s="60"/>
      <c r="Q43" s="60"/>
      <c r="R43" s="60"/>
      <c r="S43" s="61"/>
      <c r="T43" s="60"/>
      <c r="U43" s="60"/>
      <c r="V43" s="60"/>
      <c r="W43" s="60"/>
      <c r="X43" s="60"/>
      <c r="Y43" s="60"/>
      <c r="Z43" s="60"/>
    </row>
    <row r="44" spans="1:26" s="62" customFormat="1" ht="30" customHeight="1" x14ac:dyDescent="0.25">
      <c r="M44" s="60"/>
      <c r="N44" s="60"/>
      <c r="O44" s="60"/>
      <c r="P44" s="60"/>
      <c r="Q44" s="60"/>
      <c r="R44" s="60"/>
      <c r="S44" s="61"/>
      <c r="T44" s="60"/>
      <c r="U44" s="60"/>
      <c r="V44" s="60"/>
      <c r="W44" s="60"/>
      <c r="X44" s="60"/>
      <c r="Y44" s="60"/>
      <c r="Z44" s="60"/>
    </row>
    <row r="45" spans="1:26" s="62" customFormat="1" ht="30" customHeight="1" x14ac:dyDescent="0.25">
      <c r="M45" s="60"/>
      <c r="N45" s="60"/>
      <c r="O45" s="60"/>
      <c r="P45" s="60"/>
      <c r="Q45" s="60"/>
      <c r="R45" s="60"/>
      <c r="S45" s="61"/>
      <c r="T45" s="60"/>
      <c r="U45" s="60"/>
      <c r="V45" s="60"/>
      <c r="W45" s="60"/>
      <c r="X45" s="60"/>
      <c r="Y45" s="60"/>
      <c r="Z45" s="60"/>
    </row>
    <row r="46" spans="1:26" s="62" customFormat="1" ht="30" customHeight="1" x14ac:dyDescent="0.25">
      <c r="M46" s="60"/>
      <c r="N46" s="60"/>
      <c r="O46" s="60"/>
      <c r="P46" s="60"/>
      <c r="Q46" s="60"/>
      <c r="R46" s="60"/>
      <c r="S46" s="61"/>
      <c r="T46" s="60"/>
      <c r="U46" s="60"/>
      <c r="V46" s="60"/>
      <c r="W46" s="60"/>
      <c r="X46" s="60"/>
      <c r="Y46" s="60"/>
      <c r="Z46" s="60"/>
    </row>
    <row r="47" spans="1:26" s="62" customFormat="1" ht="30" customHeight="1" x14ac:dyDescent="0.25">
      <c r="M47" s="60"/>
      <c r="N47" s="60"/>
      <c r="O47" s="60"/>
      <c r="P47" s="60"/>
      <c r="Q47" s="60"/>
      <c r="R47" s="60"/>
      <c r="S47" s="61"/>
      <c r="T47" s="60"/>
      <c r="U47" s="60"/>
      <c r="V47" s="60"/>
      <c r="W47" s="60"/>
      <c r="X47" s="60"/>
      <c r="Y47" s="60"/>
      <c r="Z47" s="60"/>
    </row>
    <row r="48" spans="1:26" s="62" customFormat="1" ht="30" customHeight="1" x14ac:dyDescent="0.25">
      <c r="M48" s="60"/>
      <c r="N48" s="60"/>
      <c r="O48" s="60"/>
      <c r="P48" s="60"/>
      <c r="Q48" s="60"/>
      <c r="R48" s="60"/>
      <c r="S48" s="61"/>
      <c r="T48" s="60"/>
      <c r="U48" s="60"/>
      <c r="V48" s="60"/>
      <c r="W48" s="60"/>
      <c r="X48" s="60"/>
      <c r="Y48" s="60"/>
      <c r="Z48" s="60"/>
    </row>
    <row r="49" spans="13:26" s="62" customFormat="1" ht="30" customHeight="1" x14ac:dyDescent="0.25">
      <c r="M49" s="60"/>
      <c r="N49" s="60"/>
      <c r="O49" s="60"/>
      <c r="P49" s="60"/>
      <c r="Q49" s="60"/>
      <c r="R49" s="60"/>
      <c r="S49" s="61"/>
      <c r="T49" s="60"/>
      <c r="U49" s="60"/>
      <c r="V49" s="60"/>
      <c r="W49" s="60"/>
      <c r="X49" s="60"/>
      <c r="Y49" s="60"/>
      <c r="Z49" s="60"/>
    </row>
    <row r="50" spans="13:26" s="62" customFormat="1" ht="30" customHeight="1" x14ac:dyDescent="0.25">
      <c r="M50" s="60"/>
      <c r="N50" s="60"/>
      <c r="O50" s="60"/>
      <c r="P50" s="60"/>
      <c r="Q50" s="60"/>
      <c r="R50" s="60"/>
      <c r="S50" s="61"/>
      <c r="T50" s="60"/>
      <c r="U50" s="60"/>
      <c r="V50" s="60"/>
      <c r="W50" s="60"/>
      <c r="X50" s="60"/>
      <c r="Y50" s="60"/>
      <c r="Z50" s="60"/>
    </row>
    <row r="51" spans="13:26" s="62" customFormat="1" ht="30" customHeight="1" x14ac:dyDescent="0.25">
      <c r="M51" s="60"/>
      <c r="N51" s="60"/>
      <c r="O51" s="60"/>
      <c r="P51" s="60"/>
      <c r="Q51" s="60"/>
      <c r="R51" s="60"/>
      <c r="S51" s="61"/>
      <c r="T51" s="60"/>
      <c r="U51" s="60"/>
      <c r="V51" s="60"/>
      <c r="W51" s="60"/>
      <c r="X51" s="60"/>
      <c r="Y51" s="60"/>
      <c r="Z51" s="60"/>
    </row>
    <row r="52" spans="13:26" s="62" customFormat="1" ht="30" customHeight="1" x14ac:dyDescent="0.25">
      <c r="M52" s="60"/>
      <c r="N52" s="60"/>
      <c r="O52" s="60"/>
      <c r="P52" s="60"/>
      <c r="Q52" s="60"/>
      <c r="R52" s="60"/>
      <c r="S52" s="61"/>
      <c r="T52" s="60"/>
      <c r="U52" s="60"/>
      <c r="V52" s="60"/>
      <c r="W52" s="60"/>
      <c r="X52" s="60"/>
      <c r="Y52" s="60"/>
      <c r="Z52" s="60"/>
    </row>
    <row r="53" spans="13:26" s="62" customFormat="1" ht="30" customHeight="1" x14ac:dyDescent="0.25">
      <c r="M53" s="60"/>
      <c r="N53" s="60"/>
      <c r="O53" s="60"/>
      <c r="P53" s="60"/>
      <c r="Q53" s="60"/>
      <c r="R53" s="60"/>
      <c r="S53" s="61"/>
      <c r="T53" s="60"/>
      <c r="U53" s="60"/>
      <c r="V53" s="60"/>
      <c r="W53" s="60"/>
      <c r="X53" s="60"/>
      <c r="Y53" s="60"/>
      <c r="Z53" s="60"/>
    </row>
    <row r="54" spans="13:26" s="62" customFormat="1" ht="30" customHeight="1" x14ac:dyDescent="0.25">
      <c r="M54" s="60"/>
      <c r="N54" s="60"/>
      <c r="O54" s="60"/>
      <c r="P54" s="60"/>
      <c r="Q54" s="60"/>
      <c r="R54" s="60"/>
      <c r="S54" s="61"/>
      <c r="T54" s="60"/>
      <c r="U54" s="60"/>
      <c r="V54" s="60"/>
      <c r="W54" s="60"/>
      <c r="X54" s="60"/>
      <c r="Y54" s="60"/>
      <c r="Z54" s="60"/>
    </row>
    <row r="55" spans="13:26" s="62" customFormat="1" ht="30" customHeight="1" x14ac:dyDescent="0.25">
      <c r="M55" s="60"/>
      <c r="N55" s="60"/>
      <c r="O55" s="60"/>
      <c r="P55" s="60"/>
      <c r="Q55" s="60"/>
      <c r="R55" s="60"/>
      <c r="S55" s="61"/>
      <c r="T55" s="60"/>
      <c r="U55" s="60"/>
      <c r="V55" s="60"/>
      <c r="W55" s="60"/>
      <c r="X55" s="60"/>
      <c r="Y55" s="60"/>
      <c r="Z55" s="60"/>
    </row>
    <row r="56" spans="13:26" s="62" customFormat="1" ht="30" customHeight="1" x14ac:dyDescent="0.25">
      <c r="P56" s="60"/>
      <c r="Q56" s="60"/>
      <c r="R56" s="60"/>
      <c r="S56" s="61"/>
      <c r="T56" s="60"/>
      <c r="U56" s="60"/>
      <c r="V56" s="60"/>
      <c r="W56" s="60"/>
      <c r="X56" s="60"/>
      <c r="Y56" s="60"/>
      <c r="Z56" s="60"/>
    </row>
    <row r="57" spans="13:26" s="62" customFormat="1" ht="30" customHeight="1" x14ac:dyDescent="0.25">
      <c r="P57" s="60"/>
      <c r="Q57" s="60"/>
      <c r="R57" s="60"/>
      <c r="S57" s="61"/>
      <c r="T57" s="60"/>
      <c r="U57" s="60"/>
      <c r="V57" s="60"/>
      <c r="W57" s="60"/>
      <c r="X57" s="60"/>
      <c r="Y57" s="60"/>
      <c r="Z57" s="60"/>
    </row>
    <row r="58" spans="13:26" s="62" customFormat="1" ht="30" customHeight="1" x14ac:dyDescent="0.25">
      <c r="P58" s="60"/>
      <c r="Q58" s="60"/>
      <c r="R58" s="60"/>
      <c r="S58" s="61"/>
      <c r="T58" s="60"/>
      <c r="U58" s="60"/>
      <c r="V58" s="60"/>
      <c r="W58" s="60"/>
      <c r="X58" s="60"/>
      <c r="Y58" s="60"/>
      <c r="Z58" s="60"/>
    </row>
    <row r="59" spans="13:26" s="62" customFormat="1" ht="30" customHeight="1" x14ac:dyDescent="0.25">
      <c r="P59" s="60"/>
      <c r="Q59" s="60"/>
      <c r="R59" s="60"/>
      <c r="S59" s="61"/>
      <c r="T59" s="60"/>
      <c r="U59" s="60"/>
      <c r="V59" s="60"/>
      <c r="W59" s="60"/>
      <c r="X59" s="60"/>
      <c r="Y59" s="60"/>
      <c r="Z59" s="60"/>
    </row>
    <row r="60" spans="13:26" s="62" customFormat="1" ht="30" customHeight="1" x14ac:dyDescent="0.25">
      <c r="P60" s="60"/>
      <c r="Q60" s="60"/>
      <c r="R60" s="60"/>
      <c r="S60" s="61"/>
      <c r="T60" s="60"/>
      <c r="U60" s="60"/>
      <c r="V60" s="60"/>
      <c r="W60" s="60"/>
      <c r="X60" s="60"/>
      <c r="Y60" s="60"/>
      <c r="Z60" s="60"/>
    </row>
    <row r="61" spans="13:26" s="62" customFormat="1" ht="30" customHeight="1" x14ac:dyDescent="0.25">
      <c r="P61" s="60"/>
      <c r="Q61" s="60"/>
      <c r="R61" s="60"/>
      <c r="S61" s="61"/>
      <c r="T61" s="60"/>
      <c r="U61" s="60"/>
      <c r="V61" s="60"/>
      <c r="W61" s="60"/>
      <c r="X61" s="60"/>
      <c r="Y61" s="60"/>
      <c r="Z61" s="60"/>
    </row>
    <row r="62" spans="13:26" s="62" customFormat="1" ht="30" customHeight="1" x14ac:dyDescent="0.25">
      <c r="P62" s="60"/>
      <c r="Q62" s="60"/>
      <c r="R62" s="60"/>
      <c r="S62" s="61"/>
      <c r="T62" s="60"/>
      <c r="U62" s="60"/>
      <c r="V62" s="60"/>
      <c r="W62" s="60"/>
      <c r="X62" s="60"/>
      <c r="Y62" s="60"/>
      <c r="Z62" s="60"/>
    </row>
    <row r="63" spans="13:26" s="62" customFormat="1" ht="30" customHeight="1" x14ac:dyDescent="0.25">
      <c r="P63" s="60"/>
      <c r="Q63" s="60"/>
      <c r="R63" s="60"/>
      <c r="S63" s="61"/>
      <c r="T63" s="60"/>
      <c r="U63" s="60"/>
      <c r="V63" s="60"/>
      <c r="W63" s="60"/>
      <c r="X63" s="60"/>
      <c r="Y63" s="60"/>
      <c r="Z63" s="60"/>
    </row>
    <row r="64" spans="13:26" s="62" customFormat="1" ht="30" customHeight="1" x14ac:dyDescent="0.25">
      <c r="P64" s="60"/>
      <c r="Q64" s="60"/>
      <c r="R64" s="60"/>
      <c r="S64" s="61"/>
      <c r="T64" s="60"/>
      <c r="U64" s="60"/>
      <c r="V64" s="60"/>
      <c r="W64" s="60"/>
      <c r="X64" s="60"/>
      <c r="Y64" s="60"/>
      <c r="Z64" s="60"/>
    </row>
    <row r="65" spans="16:26" s="62" customFormat="1" ht="30" customHeight="1" x14ac:dyDescent="0.25">
      <c r="P65" s="60"/>
      <c r="Q65" s="60"/>
      <c r="R65" s="60"/>
      <c r="S65" s="61"/>
      <c r="T65" s="60"/>
      <c r="U65" s="60"/>
      <c r="V65" s="60"/>
      <c r="W65" s="60"/>
      <c r="X65" s="60"/>
      <c r="Y65" s="60"/>
      <c r="Z65" s="60"/>
    </row>
    <row r="66" spans="16:26" s="62" customFormat="1" ht="30" customHeight="1" x14ac:dyDescent="0.25">
      <c r="P66" s="60"/>
      <c r="Q66" s="60"/>
      <c r="R66" s="60"/>
      <c r="S66" s="61"/>
      <c r="T66" s="60"/>
      <c r="U66" s="60"/>
      <c r="V66" s="60"/>
      <c r="W66" s="60"/>
      <c r="X66" s="60"/>
      <c r="Y66" s="60"/>
      <c r="Z66" s="60"/>
    </row>
    <row r="67" spans="16:26" s="62" customFormat="1" ht="30" customHeight="1" x14ac:dyDescent="0.25">
      <c r="P67" s="60"/>
      <c r="Q67" s="60"/>
      <c r="R67" s="60"/>
      <c r="S67" s="61"/>
      <c r="T67" s="60"/>
      <c r="U67" s="60"/>
      <c r="V67" s="60"/>
      <c r="W67" s="60"/>
      <c r="X67" s="60"/>
      <c r="Y67" s="60"/>
      <c r="Z67" s="60"/>
    </row>
    <row r="68" spans="16:26" s="62" customFormat="1" ht="30" customHeight="1" x14ac:dyDescent="0.25">
      <c r="P68" s="60"/>
      <c r="Q68" s="60"/>
      <c r="R68" s="60"/>
      <c r="S68" s="61"/>
      <c r="T68" s="60"/>
      <c r="U68" s="60"/>
      <c r="V68" s="60"/>
      <c r="W68" s="60"/>
      <c r="X68" s="60"/>
      <c r="Y68" s="60"/>
      <c r="Z68" s="60"/>
    </row>
    <row r="69" spans="16:26" s="62" customFormat="1" ht="30" customHeight="1" x14ac:dyDescent="0.25">
      <c r="P69" s="60"/>
      <c r="Q69" s="60"/>
      <c r="R69" s="60"/>
      <c r="S69" s="61"/>
      <c r="T69" s="60"/>
      <c r="U69" s="60"/>
      <c r="V69" s="60"/>
      <c r="W69" s="60"/>
      <c r="X69" s="60"/>
      <c r="Y69" s="60"/>
      <c r="Z69" s="60"/>
    </row>
    <row r="70" spans="16:26" s="62" customFormat="1" ht="30" customHeight="1" x14ac:dyDescent="0.25">
      <c r="P70" s="60"/>
      <c r="Q70" s="60"/>
      <c r="R70" s="60"/>
      <c r="S70" s="61"/>
      <c r="T70" s="60"/>
      <c r="U70" s="60"/>
      <c r="V70" s="60"/>
      <c r="W70" s="60"/>
      <c r="X70" s="60"/>
      <c r="Y70" s="60"/>
      <c r="Z70" s="60"/>
    </row>
    <row r="71" spans="16:26" s="62" customFormat="1" ht="30" customHeight="1" x14ac:dyDescent="0.25">
      <c r="P71" s="60"/>
      <c r="Q71" s="60"/>
      <c r="R71" s="60"/>
      <c r="S71" s="61"/>
      <c r="T71" s="60"/>
      <c r="U71" s="60"/>
      <c r="V71" s="60"/>
      <c r="W71" s="60"/>
      <c r="X71" s="60"/>
      <c r="Y71" s="60"/>
      <c r="Z71" s="60"/>
    </row>
    <row r="72" spans="16:26" s="62" customFormat="1" ht="30" customHeight="1" x14ac:dyDescent="0.25">
      <c r="P72" s="60"/>
      <c r="Q72" s="60"/>
      <c r="R72" s="60"/>
      <c r="S72" s="61"/>
      <c r="T72" s="60"/>
      <c r="U72" s="60"/>
      <c r="V72" s="60"/>
      <c r="W72" s="60"/>
      <c r="X72" s="60"/>
      <c r="Y72" s="60"/>
      <c r="Z72" s="60"/>
    </row>
    <row r="73" spans="16:26" s="62" customFormat="1" ht="30" customHeight="1" x14ac:dyDescent="0.25">
      <c r="P73" s="60"/>
      <c r="Q73" s="60"/>
      <c r="R73" s="60"/>
      <c r="S73" s="61"/>
      <c r="T73" s="60"/>
      <c r="U73" s="60"/>
      <c r="V73" s="60"/>
      <c r="W73" s="60"/>
      <c r="X73" s="60"/>
      <c r="Y73" s="60"/>
      <c r="Z73" s="60"/>
    </row>
    <row r="74" spans="16:26" s="62" customFormat="1" ht="30" customHeight="1" x14ac:dyDescent="0.25">
      <c r="P74" s="60"/>
      <c r="Q74" s="60"/>
      <c r="R74" s="60"/>
      <c r="S74" s="61"/>
      <c r="T74" s="60"/>
      <c r="U74" s="60"/>
      <c r="V74" s="60"/>
      <c r="W74" s="60"/>
      <c r="X74" s="60"/>
      <c r="Y74" s="60"/>
      <c r="Z74" s="60"/>
    </row>
    <row r="75" spans="16:26" s="62" customFormat="1" ht="30" customHeight="1" x14ac:dyDescent="0.25">
      <c r="P75" s="60"/>
      <c r="Q75" s="60"/>
      <c r="R75" s="60"/>
      <c r="S75" s="61"/>
      <c r="T75" s="60"/>
      <c r="U75" s="60"/>
      <c r="V75" s="60"/>
      <c r="W75" s="60"/>
      <c r="X75" s="60"/>
      <c r="Y75" s="60"/>
      <c r="Z75" s="60"/>
    </row>
    <row r="76" spans="16:26" s="62" customFormat="1" ht="30" customHeight="1" x14ac:dyDescent="0.25">
      <c r="P76" s="60"/>
      <c r="Q76" s="60"/>
      <c r="R76" s="60"/>
      <c r="S76" s="61"/>
      <c r="T76" s="60"/>
      <c r="U76" s="60"/>
      <c r="V76" s="60"/>
      <c r="W76" s="60"/>
      <c r="X76" s="60"/>
      <c r="Y76" s="60"/>
      <c r="Z76" s="60"/>
    </row>
    <row r="77" spans="16:26" s="62" customFormat="1" ht="30" customHeight="1" x14ac:dyDescent="0.25">
      <c r="P77" s="60"/>
      <c r="Q77" s="60"/>
      <c r="R77" s="60"/>
      <c r="S77" s="61"/>
      <c r="T77" s="60"/>
      <c r="U77" s="60"/>
      <c r="V77" s="60"/>
      <c r="W77" s="60"/>
      <c r="X77" s="60"/>
      <c r="Y77" s="60"/>
      <c r="Z77" s="60"/>
    </row>
    <row r="78" spans="16:26" s="62" customFormat="1" ht="30" customHeight="1" x14ac:dyDescent="0.25">
      <c r="P78" s="60"/>
      <c r="Q78" s="60"/>
      <c r="R78" s="60"/>
      <c r="S78" s="61"/>
      <c r="T78" s="60"/>
      <c r="U78" s="60"/>
      <c r="V78" s="60"/>
      <c r="W78" s="60"/>
      <c r="X78" s="60"/>
      <c r="Y78" s="60"/>
      <c r="Z78" s="60"/>
    </row>
    <row r="79" spans="16:26" s="62" customFormat="1" ht="30" customHeight="1" x14ac:dyDescent="0.25">
      <c r="P79" s="60"/>
      <c r="Q79" s="60"/>
      <c r="R79" s="60"/>
      <c r="S79" s="61"/>
      <c r="T79" s="60"/>
      <c r="U79" s="60"/>
      <c r="V79" s="60"/>
      <c r="W79" s="60"/>
      <c r="X79" s="60"/>
      <c r="Y79" s="60"/>
      <c r="Z79" s="60"/>
    </row>
    <row r="80" spans="16:26" s="62" customFormat="1" ht="30" customHeight="1" x14ac:dyDescent="0.25">
      <c r="P80" s="60"/>
      <c r="Q80" s="60"/>
      <c r="R80" s="60"/>
      <c r="S80" s="61"/>
      <c r="T80" s="60"/>
      <c r="U80" s="60"/>
      <c r="V80" s="60"/>
      <c r="W80" s="60"/>
      <c r="X80" s="60"/>
      <c r="Y80" s="60"/>
      <c r="Z80" s="60"/>
    </row>
    <row r="81" spans="16:26" s="62" customFormat="1" ht="30" customHeight="1" x14ac:dyDescent="0.25">
      <c r="P81" s="60"/>
      <c r="Q81" s="60"/>
      <c r="R81" s="60"/>
      <c r="S81" s="61"/>
      <c r="T81" s="60"/>
      <c r="U81" s="60"/>
      <c r="V81" s="60"/>
      <c r="W81" s="60"/>
      <c r="X81" s="60"/>
      <c r="Y81" s="60"/>
      <c r="Z81" s="60"/>
    </row>
    <row r="82" spans="16:26" s="62" customFormat="1" ht="30" customHeight="1" x14ac:dyDescent="0.25">
      <c r="P82" s="60"/>
      <c r="Q82" s="60"/>
      <c r="R82" s="60"/>
      <c r="S82" s="61"/>
      <c r="T82" s="60"/>
      <c r="U82" s="60"/>
      <c r="V82" s="60"/>
      <c r="W82" s="60"/>
      <c r="X82" s="60"/>
      <c r="Y82" s="60"/>
      <c r="Z82" s="60"/>
    </row>
    <row r="83" spans="16:26" s="62" customFormat="1" ht="30" customHeight="1" x14ac:dyDescent="0.25">
      <c r="P83" s="60"/>
      <c r="Q83" s="60"/>
      <c r="R83" s="60"/>
      <c r="S83" s="61"/>
      <c r="T83" s="60"/>
      <c r="U83" s="60"/>
      <c r="V83" s="60"/>
      <c r="W83" s="60"/>
      <c r="X83" s="60"/>
      <c r="Y83" s="60"/>
      <c r="Z83" s="60"/>
    </row>
    <row r="84" spans="16:26" s="62" customFormat="1" ht="30" customHeight="1" x14ac:dyDescent="0.25">
      <c r="P84" s="60"/>
      <c r="Q84" s="60"/>
      <c r="R84" s="60"/>
      <c r="S84" s="61"/>
      <c r="T84" s="60"/>
      <c r="U84" s="60"/>
      <c r="V84" s="60"/>
      <c r="W84" s="60"/>
      <c r="X84" s="60"/>
      <c r="Y84" s="60"/>
      <c r="Z84" s="60"/>
    </row>
    <row r="85" spans="16:26" s="62" customFormat="1" ht="30" customHeight="1" x14ac:dyDescent="0.25">
      <c r="P85" s="60"/>
      <c r="Q85" s="60"/>
      <c r="R85" s="60"/>
      <c r="S85" s="61"/>
      <c r="T85" s="60"/>
      <c r="U85" s="60"/>
      <c r="V85" s="60"/>
      <c r="W85" s="60"/>
      <c r="X85" s="60"/>
      <c r="Y85" s="60"/>
      <c r="Z85" s="60"/>
    </row>
    <row r="86" spans="16:26" s="62" customFormat="1" ht="30" customHeight="1" x14ac:dyDescent="0.25">
      <c r="P86" s="60"/>
      <c r="Q86" s="60"/>
      <c r="R86" s="60"/>
      <c r="S86" s="61"/>
      <c r="T86" s="60"/>
      <c r="U86" s="60"/>
      <c r="V86" s="60"/>
      <c r="W86" s="60"/>
      <c r="X86" s="60"/>
      <c r="Y86" s="60"/>
      <c r="Z86" s="60"/>
    </row>
    <row r="87" spans="16:26" s="62" customFormat="1" ht="30" customHeight="1" x14ac:dyDescent="0.25">
      <c r="P87" s="60"/>
      <c r="Q87" s="60"/>
      <c r="R87" s="60"/>
      <c r="S87" s="61"/>
      <c r="T87" s="60"/>
      <c r="U87" s="60"/>
      <c r="V87" s="60"/>
      <c r="W87" s="60"/>
      <c r="X87" s="60"/>
      <c r="Y87" s="60"/>
      <c r="Z87" s="60"/>
    </row>
    <row r="88" spans="16:26" s="62" customFormat="1" ht="30" customHeight="1" x14ac:dyDescent="0.25">
      <c r="P88" s="60"/>
      <c r="Q88" s="60"/>
      <c r="R88" s="60"/>
      <c r="S88" s="61"/>
      <c r="T88" s="60"/>
      <c r="U88" s="60"/>
      <c r="V88" s="60"/>
      <c r="W88" s="60"/>
      <c r="X88" s="60"/>
      <c r="Y88" s="60"/>
      <c r="Z88" s="60"/>
    </row>
    <row r="89" spans="16:26" s="62" customFormat="1" ht="30" customHeight="1" x14ac:dyDescent="0.25">
      <c r="P89" s="60"/>
      <c r="Q89" s="60"/>
      <c r="R89" s="60"/>
      <c r="S89" s="61"/>
      <c r="T89" s="60"/>
      <c r="U89" s="60"/>
      <c r="V89" s="60"/>
      <c r="W89" s="60"/>
      <c r="X89" s="60"/>
      <c r="Y89" s="60"/>
      <c r="Z89" s="60"/>
    </row>
    <row r="90" spans="16:26" s="62" customFormat="1" ht="30" customHeight="1" x14ac:dyDescent="0.25">
      <c r="P90" s="60"/>
      <c r="Q90" s="60"/>
      <c r="R90" s="60"/>
      <c r="S90" s="61"/>
      <c r="T90" s="60"/>
      <c r="U90" s="60"/>
      <c r="V90" s="60"/>
      <c r="W90" s="60"/>
      <c r="X90" s="60"/>
      <c r="Y90" s="60"/>
      <c r="Z90" s="60"/>
    </row>
    <row r="91" spans="16:26" s="62" customFormat="1" ht="30" customHeight="1" x14ac:dyDescent="0.25">
      <c r="P91" s="60"/>
      <c r="Q91" s="60"/>
      <c r="R91" s="60"/>
      <c r="S91" s="61"/>
      <c r="T91" s="60"/>
      <c r="U91" s="60"/>
      <c r="V91" s="60"/>
      <c r="W91" s="60"/>
      <c r="X91" s="60"/>
      <c r="Y91" s="60"/>
      <c r="Z91" s="60"/>
    </row>
    <row r="92" spans="16:26" s="62" customFormat="1" ht="30" customHeight="1" x14ac:dyDescent="0.25">
      <c r="P92" s="60"/>
      <c r="Q92" s="60"/>
      <c r="R92" s="60"/>
      <c r="S92" s="61"/>
      <c r="T92" s="60"/>
      <c r="U92" s="60"/>
      <c r="V92" s="60"/>
      <c r="W92" s="60"/>
      <c r="X92" s="60"/>
      <c r="Y92" s="60"/>
      <c r="Z92" s="60"/>
    </row>
    <row r="93" spans="16:26" s="62" customFormat="1" ht="30" customHeight="1" x14ac:dyDescent="0.25">
      <c r="P93" s="60"/>
      <c r="Q93" s="60"/>
      <c r="R93" s="60"/>
      <c r="S93" s="61"/>
      <c r="T93" s="60"/>
      <c r="U93" s="60"/>
      <c r="V93" s="60"/>
      <c r="W93" s="60"/>
      <c r="X93" s="60"/>
      <c r="Y93" s="60"/>
      <c r="Z93" s="60"/>
    </row>
    <row r="94" spans="16:26" s="62" customFormat="1" ht="30" customHeight="1" x14ac:dyDescent="0.25">
      <c r="P94" s="60"/>
      <c r="Q94" s="60"/>
      <c r="R94" s="60"/>
      <c r="S94" s="61"/>
      <c r="T94" s="60"/>
      <c r="U94" s="60"/>
      <c r="V94" s="60"/>
      <c r="W94" s="60"/>
      <c r="X94" s="60"/>
      <c r="Y94" s="60"/>
      <c r="Z94" s="60"/>
    </row>
    <row r="95" spans="16:26" s="62" customFormat="1" ht="30" customHeight="1" x14ac:dyDescent="0.25">
      <c r="P95" s="60"/>
      <c r="Q95" s="60"/>
      <c r="R95" s="60"/>
      <c r="S95" s="61"/>
      <c r="T95" s="60"/>
      <c r="U95" s="60"/>
      <c r="V95" s="60"/>
      <c r="W95" s="60"/>
      <c r="X95" s="60"/>
      <c r="Y95" s="60"/>
      <c r="Z95" s="60"/>
    </row>
    <row r="96" spans="16:26" s="62" customFormat="1" ht="30" customHeight="1" x14ac:dyDescent="0.25">
      <c r="P96" s="60"/>
      <c r="Q96" s="60"/>
      <c r="R96" s="60"/>
      <c r="S96" s="61"/>
      <c r="T96" s="60"/>
      <c r="U96" s="60"/>
      <c r="V96" s="60"/>
      <c r="W96" s="60"/>
      <c r="X96" s="60"/>
      <c r="Y96" s="60"/>
      <c r="Z96" s="60"/>
    </row>
    <row r="97" spans="16:26" s="62" customFormat="1" ht="30" customHeight="1" x14ac:dyDescent="0.25">
      <c r="P97" s="60"/>
      <c r="Q97" s="60"/>
      <c r="R97" s="60"/>
      <c r="S97" s="61"/>
      <c r="T97" s="60"/>
      <c r="U97" s="60"/>
      <c r="V97" s="60"/>
      <c r="W97" s="60"/>
      <c r="X97" s="60"/>
      <c r="Y97" s="60"/>
      <c r="Z97" s="60"/>
    </row>
    <row r="98" spans="16:26" s="62" customFormat="1" ht="30" customHeight="1" x14ac:dyDescent="0.25">
      <c r="P98" s="60"/>
      <c r="Q98" s="60"/>
      <c r="R98" s="60"/>
      <c r="S98" s="61"/>
      <c r="T98" s="60"/>
      <c r="U98" s="60"/>
      <c r="V98" s="60"/>
      <c r="W98" s="60"/>
      <c r="X98" s="60"/>
      <c r="Y98" s="60"/>
      <c r="Z98" s="60"/>
    </row>
    <row r="99" spans="16:26" s="62" customFormat="1" ht="30" customHeight="1" x14ac:dyDescent="0.25">
      <c r="P99" s="60"/>
      <c r="Q99" s="60"/>
      <c r="R99" s="60"/>
      <c r="S99" s="61"/>
      <c r="T99" s="60"/>
      <c r="U99" s="60"/>
      <c r="V99" s="60"/>
      <c r="W99" s="60"/>
      <c r="X99" s="60"/>
      <c r="Y99" s="60"/>
      <c r="Z99" s="60"/>
    </row>
    <row r="100" spans="16:26" s="62" customFormat="1" ht="30" customHeight="1" x14ac:dyDescent="0.25">
      <c r="P100" s="60"/>
      <c r="Q100" s="60"/>
      <c r="R100" s="60"/>
      <c r="S100" s="61"/>
      <c r="T100" s="60"/>
      <c r="U100" s="60"/>
      <c r="V100" s="60"/>
      <c r="W100" s="60"/>
      <c r="X100" s="60"/>
      <c r="Y100" s="60"/>
      <c r="Z100" s="60"/>
    </row>
    <row r="101" spans="16:26" s="62" customFormat="1" ht="30" customHeight="1" x14ac:dyDescent="0.25">
      <c r="P101" s="60"/>
      <c r="Q101" s="60"/>
      <c r="R101" s="60"/>
      <c r="S101" s="61"/>
      <c r="T101" s="60"/>
      <c r="U101" s="60"/>
      <c r="V101" s="60"/>
      <c r="W101" s="60"/>
      <c r="X101" s="60"/>
      <c r="Y101" s="60"/>
      <c r="Z101" s="60"/>
    </row>
    <row r="102" spans="16:26" s="62" customFormat="1" ht="30" customHeight="1" x14ac:dyDescent="0.25">
      <c r="P102" s="60"/>
      <c r="Q102" s="60"/>
      <c r="R102" s="60"/>
      <c r="S102" s="61"/>
      <c r="T102" s="60"/>
      <c r="U102" s="60"/>
      <c r="V102" s="60"/>
      <c r="W102" s="60"/>
      <c r="X102" s="60"/>
      <c r="Y102" s="60"/>
      <c r="Z102" s="60"/>
    </row>
    <row r="103" spans="16:26" s="62" customFormat="1" ht="30" customHeight="1" x14ac:dyDescent="0.25">
      <c r="P103" s="60"/>
      <c r="Q103" s="60"/>
      <c r="R103" s="60"/>
      <c r="S103" s="61"/>
      <c r="T103" s="60"/>
      <c r="U103" s="60"/>
      <c r="V103" s="60"/>
      <c r="W103" s="60"/>
      <c r="X103" s="60"/>
      <c r="Y103" s="60"/>
      <c r="Z103" s="60"/>
    </row>
    <row r="104" spans="16:26" s="62" customFormat="1" ht="30" customHeight="1" x14ac:dyDescent="0.25">
      <c r="P104" s="60"/>
      <c r="Q104" s="60"/>
      <c r="R104" s="60"/>
      <c r="S104" s="61"/>
      <c r="T104" s="60"/>
      <c r="U104" s="60"/>
      <c r="V104" s="60"/>
      <c r="W104" s="60"/>
      <c r="X104" s="60"/>
      <c r="Y104" s="60"/>
      <c r="Z104" s="60"/>
    </row>
    <row r="105" spans="16:26" s="62" customFormat="1" ht="30" customHeight="1" x14ac:dyDescent="0.25">
      <c r="P105" s="60"/>
      <c r="Q105" s="60"/>
      <c r="R105" s="60"/>
      <c r="S105" s="70"/>
      <c r="T105" s="60"/>
      <c r="U105" s="60"/>
      <c r="V105" s="60"/>
      <c r="W105" s="60"/>
      <c r="X105" s="60"/>
      <c r="Y105" s="60"/>
      <c r="Z105" s="60"/>
    </row>
    <row r="106" spans="16:26" s="62" customFormat="1" ht="30" customHeight="1" x14ac:dyDescent="0.25">
      <c r="P106" s="60"/>
      <c r="Q106" s="60"/>
      <c r="R106" s="60"/>
      <c r="S106" s="70"/>
      <c r="T106" s="60"/>
      <c r="U106" s="60"/>
      <c r="V106" s="60"/>
      <c r="W106" s="60"/>
      <c r="X106" s="60"/>
      <c r="Y106" s="60"/>
      <c r="Z106" s="60"/>
    </row>
    <row r="107" spans="16:26" s="62" customFormat="1" ht="30" customHeight="1" x14ac:dyDescent="0.25">
      <c r="P107" s="60"/>
      <c r="Q107" s="60"/>
      <c r="R107" s="60"/>
      <c r="S107" s="70"/>
      <c r="T107" s="60"/>
      <c r="U107" s="60"/>
      <c r="V107" s="60"/>
      <c r="W107" s="60"/>
      <c r="X107" s="60"/>
      <c r="Y107" s="60"/>
      <c r="Z107" s="60"/>
    </row>
    <row r="108" spans="16:26" ht="30" customHeight="1" x14ac:dyDescent="0.2">
      <c r="S108" s="72"/>
    </row>
    <row r="109" spans="16:26" ht="30" customHeight="1" x14ac:dyDescent="0.2">
      <c r="S109" s="72"/>
    </row>
    <row r="110" spans="16:26" ht="30" customHeight="1" x14ac:dyDescent="0.2">
      <c r="S110" s="72"/>
    </row>
    <row r="111" spans="16:26" ht="30" customHeight="1" x14ac:dyDescent="0.2">
      <c r="S111" s="72"/>
    </row>
    <row r="112" spans="16:26" ht="30" customHeight="1" x14ac:dyDescent="0.2">
      <c r="S112" s="72"/>
    </row>
    <row r="113" spans="19:19" ht="30" customHeight="1" x14ac:dyDescent="0.2">
      <c r="S113" s="72"/>
    </row>
    <row r="114" spans="19:19" ht="30" customHeight="1" x14ac:dyDescent="0.2">
      <c r="S114" s="72"/>
    </row>
    <row r="115" spans="19:19" ht="30" customHeight="1" x14ac:dyDescent="0.2">
      <c r="S115" s="72"/>
    </row>
  </sheetData>
  <sheetProtection formatCells="0" formatColumns="0" formatRows="0"/>
  <mergeCells count="98">
    <mergeCell ref="B6:O6"/>
    <mergeCell ref="L10:L11"/>
    <mergeCell ref="M10:O11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20:L21"/>
    <mergeCell ref="M20:O21"/>
    <mergeCell ref="A22:A23"/>
    <mergeCell ref="D22:D23"/>
    <mergeCell ref="F22:F23"/>
    <mergeCell ref="H22:H23"/>
    <mergeCell ref="J22:J23"/>
    <mergeCell ref="L22:L23"/>
    <mergeCell ref="A20:A21"/>
    <mergeCell ref="D20:D21"/>
    <mergeCell ref="F20:F21"/>
    <mergeCell ref="H20:H21"/>
    <mergeCell ref="J20:J21"/>
    <mergeCell ref="M22:O23"/>
    <mergeCell ref="L24:L25"/>
    <mergeCell ref="M24:O25"/>
    <mergeCell ref="A26:A27"/>
    <mergeCell ref="D26:D27"/>
    <mergeCell ref="F26:F27"/>
    <mergeCell ref="H26:H27"/>
    <mergeCell ref="J26:J27"/>
    <mergeCell ref="L26:L27"/>
    <mergeCell ref="M26:O27"/>
    <mergeCell ref="A24:A25"/>
    <mergeCell ref="D24:D25"/>
    <mergeCell ref="F24:F25"/>
    <mergeCell ref="H24:H25"/>
    <mergeCell ref="J24:J25"/>
    <mergeCell ref="L28:L29"/>
    <mergeCell ref="M28:O29"/>
    <mergeCell ref="A30:A31"/>
    <mergeCell ref="D30:D31"/>
    <mergeCell ref="F30:F31"/>
    <mergeCell ref="H30:H31"/>
    <mergeCell ref="J30:J31"/>
    <mergeCell ref="L30:L31"/>
    <mergeCell ref="M30:O31"/>
    <mergeCell ref="A28:A29"/>
    <mergeCell ref="D28:D29"/>
    <mergeCell ref="F28:F29"/>
    <mergeCell ref="H28:H29"/>
    <mergeCell ref="J28:J29"/>
    <mergeCell ref="L32:L33"/>
    <mergeCell ref="M32:O33"/>
    <mergeCell ref="A32:A33"/>
    <mergeCell ref="D32:D33"/>
    <mergeCell ref="F32:F33"/>
    <mergeCell ref="H32:H33"/>
    <mergeCell ref="J32:J33"/>
    <mergeCell ref="L12:L13"/>
    <mergeCell ref="M12:O13"/>
    <mergeCell ref="A14:A15"/>
    <mergeCell ref="D14:D15"/>
    <mergeCell ref="F14:F15"/>
    <mergeCell ref="H14:H15"/>
    <mergeCell ref="J14:J15"/>
    <mergeCell ref="L14:L15"/>
    <mergeCell ref="M14:O15"/>
    <mergeCell ref="A12:A13"/>
    <mergeCell ref="D12:D13"/>
    <mergeCell ref="F12:F13"/>
    <mergeCell ref="H12:H13"/>
    <mergeCell ref="J12:J13"/>
    <mergeCell ref="L16:L17"/>
    <mergeCell ref="M16:O17"/>
    <mergeCell ref="A18:A19"/>
    <mergeCell ref="D18:D19"/>
    <mergeCell ref="F18:F19"/>
    <mergeCell ref="H18:H19"/>
    <mergeCell ref="J18:J19"/>
    <mergeCell ref="L18:L19"/>
    <mergeCell ref="M18:O19"/>
    <mergeCell ref="A16:A17"/>
    <mergeCell ref="D16:D17"/>
    <mergeCell ref="F16:F17"/>
    <mergeCell ref="H16:H17"/>
    <mergeCell ref="J16:J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2FA2-5B00-450B-8DF7-D9C4B098B6FF}">
  <dimension ref="A1:Q79"/>
  <sheetViews>
    <sheetView topLeftCell="A52" zoomScale="85" zoomScaleNormal="85" workbookViewId="0">
      <selection activeCell="H42" sqref="H42:P43"/>
    </sheetView>
  </sheetViews>
  <sheetFormatPr baseColWidth="10" defaultColWidth="11.42578125" defaultRowHeight="14.25" x14ac:dyDescent="0.2"/>
  <cols>
    <col min="1" max="1" width="3" style="8" customWidth="1"/>
    <col min="2" max="2" width="30" style="8" customWidth="1"/>
    <col min="3" max="3" width="16.7109375" style="8" customWidth="1"/>
    <col min="4" max="4" width="6.7109375" style="8" customWidth="1"/>
    <col min="5" max="5" width="5.5703125" style="8" customWidth="1"/>
    <col min="6" max="6" width="6.42578125" style="8" customWidth="1"/>
    <col min="7" max="8" width="5.28515625" style="8" customWidth="1"/>
    <col min="9" max="9" width="9.5703125" style="8" customWidth="1"/>
    <col min="10" max="10" width="4.140625" style="8" customWidth="1"/>
    <col min="11" max="11" width="6.42578125" style="8" customWidth="1"/>
    <col min="12" max="12" width="9.5703125" style="8" customWidth="1"/>
    <col min="13" max="13" width="8.42578125" style="8" customWidth="1"/>
    <col min="14" max="14" width="6.42578125" style="8" customWidth="1"/>
    <col min="15" max="15" width="11" style="8" customWidth="1"/>
    <col min="16" max="16" width="17.28515625" style="8" customWidth="1"/>
    <col min="17" max="16384" width="11.42578125" style="8"/>
  </cols>
  <sheetData>
    <row r="1" spans="1:17" ht="15" thickBo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x14ac:dyDescent="0.2">
      <c r="A2" s="7"/>
      <c r="B2" s="228"/>
      <c r="C2" s="231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3"/>
      <c r="N2" s="234" t="s">
        <v>1</v>
      </c>
      <c r="O2" s="235"/>
      <c r="P2" s="236"/>
      <c r="Q2" s="7"/>
    </row>
    <row r="3" spans="1:17" ht="15" x14ac:dyDescent="0.2">
      <c r="A3" s="7"/>
      <c r="B3" s="229"/>
      <c r="C3" s="237" t="s">
        <v>2</v>
      </c>
      <c r="D3" s="238"/>
      <c r="E3" s="238"/>
      <c r="F3" s="238"/>
      <c r="G3" s="238"/>
      <c r="H3" s="238"/>
      <c r="I3" s="238"/>
      <c r="J3" s="238"/>
      <c r="K3" s="238"/>
      <c r="L3" s="238"/>
      <c r="M3" s="239"/>
      <c r="N3" s="240" t="s">
        <v>3</v>
      </c>
      <c r="O3" s="241"/>
      <c r="P3" s="242"/>
      <c r="Q3" s="7"/>
    </row>
    <row r="4" spans="1:17" ht="15" x14ac:dyDescent="0.2">
      <c r="A4" s="7"/>
      <c r="B4" s="229"/>
      <c r="C4" s="237" t="s">
        <v>4</v>
      </c>
      <c r="D4" s="238"/>
      <c r="E4" s="238"/>
      <c r="F4" s="238"/>
      <c r="G4" s="238"/>
      <c r="H4" s="238"/>
      <c r="I4" s="238"/>
      <c r="J4" s="238"/>
      <c r="K4" s="238"/>
      <c r="L4" s="238"/>
      <c r="M4" s="239"/>
      <c r="N4" s="240" t="s">
        <v>5</v>
      </c>
      <c r="O4" s="241"/>
      <c r="P4" s="242"/>
      <c r="Q4" s="7"/>
    </row>
    <row r="5" spans="1:17" ht="15.75" thickBot="1" x14ac:dyDescent="0.25">
      <c r="A5" s="7"/>
      <c r="B5" s="230"/>
      <c r="C5" s="243" t="s">
        <v>6</v>
      </c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246" t="s">
        <v>7</v>
      </c>
      <c r="O5" s="247"/>
      <c r="P5" s="248"/>
      <c r="Q5" s="7"/>
    </row>
    <row r="6" spans="1:17" ht="15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7"/>
      <c r="B7" s="249" t="s">
        <v>8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  <c r="Q7" s="7"/>
    </row>
    <row r="8" spans="1:17" ht="15" thickBot="1" x14ac:dyDescent="0.25">
      <c r="A8" s="7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4"/>
      <c r="Q8" s="7"/>
    </row>
    <row r="9" spans="1:17" ht="3" customHeight="1" thickBot="1" x14ac:dyDescent="0.25">
      <c r="A9" s="7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7"/>
    </row>
    <row r="10" spans="1:17" ht="24.75" customHeight="1" thickBot="1" x14ac:dyDescent="0.25">
      <c r="A10" s="7"/>
      <c r="B10" s="29" t="s">
        <v>9</v>
      </c>
      <c r="C10" s="490">
        <v>2025</v>
      </c>
      <c r="D10" s="491"/>
      <c r="E10" s="491"/>
      <c r="F10" s="491"/>
      <c r="G10" s="491"/>
      <c r="H10" s="491"/>
      <c r="I10" s="492"/>
      <c r="J10" s="259" t="s">
        <v>10</v>
      </c>
      <c r="K10" s="260"/>
      <c r="L10" s="260"/>
      <c r="M10" s="260"/>
      <c r="N10" s="595" t="s">
        <v>88</v>
      </c>
      <c r="O10" s="596"/>
      <c r="P10" s="597"/>
      <c r="Q10" s="7"/>
    </row>
    <row r="11" spans="1:17" ht="3" customHeight="1" thickBot="1" x14ac:dyDescent="0.25">
      <c r="A11" s="7"/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  <c r="Q11" s="7"/>
    </row>
    <row r="12" spans="1:17" ht="31.5" customHeight="1" thickBot="1" x14ac:dyDescent="0.25">
      <c r="A12" s="7"/>
      <c r="B12" s="30" t="s">
        <v>11</v>
      </c>
      <c r="C12" s="476" t="s">
        <v>80</v>
      </c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7"/>
      <c r="Q12" s="7"/>
    </row>
    <row r="13" spans="1:17" ht="3" customHeight="1" thickBot="1" x14ac:dyDescent="0.25">
      <c r="A13" s="7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7"/>
    </row>
    <row r="14" spans="1:17" ht="31.5" customHeight="1" thickBot="1" x14ac:dyDescent="0.25">
      <c r="A14" s="7"/>
      <c r="B14" s="30" t="s">
        <v>12</v>
      </c>
      <c r="C14" s="598" t="s">
        <v>125</v>
      </c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600"/>
      <c r="Q14" s="7"/>
    </row>
    <row r="15" spans="1:17" ht="3" customHeight="1" thickBot="1" x14ac:dyDescent="0.25">
      <c r="A15" s="7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7"/>
    </row>
    <row r="16" spans="1:17" ht="30.75" customHeight="1" thickBot="1" x14ac:dyDescent="0.25">
      <c r="A16" s="7"/>
      <c r="B16" s="30" t="s">
        <v>13</v>
      </c>
      <c r="C16" s="484" t="s">
        <v>130</v>
      </c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6"/>
      <c r="Q16" s="7"/>
    </row>
    <row r="17" spans="1:17" ht="3" customHeight="1" thickBot="1" x14ac:dyDescent="0.25">
      <c r="A17" s="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7"/>
    </row>
    <row r="18" spans="1:17" ht="33" customHeight="1" thickBot="1" x14ac:dyDescent="0.25">
      <c r="A18" s="7"/>
      <c r="B18" s="30" t="s">
        <v>14</v>
      </c>
      <c r="C18" s="487" t="s">
        <v>116</v>
      </c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9"/>
      <c r="Q18" s="7"/>
    </row>
    <row r="19" spans="1:17" ht="3" customHeight="1" thickBot="1" x14ac:dyDescent="0.25">
      <c r="A19" s="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7"/>
    </row>
    <row r="20" spans="1:17" ht="15" thickBot="1" x14ac:dyDescent="0.25">
      <c r="A20" s="7"/>
      <c r="B20" s="285" t="s">
        <v>15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7"/>
      <c r="Q20" s="7"/>
    </row>
    <row r="21" spans="1:17" ht="3" customHeight="1" thickBot="1" x14ac:dyDescent="0.25">
      <c r="A21" s="7"/>
      <c r="B21" s="288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90"/>
      <c r="Q21" s="7"/>
    </row>
    <row r="22" spans="1:17" ht="41.25" customHeight="1" thickBot="1" x14ac:dyDescent="0.25">
      <c r="A22" s="7"/>
      <c r="B22" s="30" t="s">
        <v>16</v>
      </c>
      <c r="C22" s="592" t="s">
        <v>129</v>
      </c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4"/>
      <c r="Q22" s="7"/>
    </row>
    <row r="23" spans="1:17" ht="3" customHeight="1" thickBot="1" x14ac:dyDescent="0.25">
      <c r="A23" s="7"/>
      <c r="B23" s="30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7"/>
    </row>
    <row r="24" spans="1:17" ht="54" customHeight="1" x14ac:dyDescent="0.2">
      <c r="A24" s="7"/>
      <c r="B24" s="568" t="s">
        <v>17</v>
      </c>
      <c r="C24" s="571" t="s">
        <v>133</v>
      </c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3"/>
      <c r="Q24" s="7"/>
    </row>
    <row r="25" spans="1:17" ht="29.25" customHeight="1" x14ac:dyDescent="0.2">
      <c r="A25" s="7"/>
      <c r="B25" s="569"/>
      <c r="C25" s="124" t="s">
        <v>108</v>
      </c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5"/>
      <c r="Q25" s="7"/>
    </row>
    <row r="26" spans="1:17" ht="16.5" customHeight="1" thickBot="1" x14ac:dyDescent="0.25">
      <c r="A26" s="7"/>
      <c r="B26" s="570"/>
      <c r="C26" s="125"/>
      <c r="D26" s="12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7"/>
      <c r="Q26" s="7"/>
    </row>
    <row r="27" spans="1:17" ht="3" customHeight="1" thickBot="1" x14ac:dyDescent="0.25">
      <c r="A27" s="7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9"/>
      <c r="Q27" s="7"/>
    </row>
    <row r="28" spans="1:17" ht="15.75" customHeight="1" thickBot="1" x14ac:dyDescent="0.25">
      <c r="A28" s="7"/>
      <c r="B28" s="30" t="s">
        <v>18</v>
      </c>
      <c r="C28" s="578">
        <v>0.6</v>
      </c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80"/>
      <c r="Q28" s="7"/>
    </row>
    <row r="29" spans="1:17" ht="3" customHeight="1" thickBot="1" x14ac:dyDescent="0.25">
      <c r="A29" s="7"/>
      <c r="B29" s="30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3"/>
      <c r="Q29" s="7"/>
    </row>
    <row r="30" spans="1:17" ht="15" customHeight="1" thickBot="1" x14ac:dyDescent="0.25">
      <c r="A30" s="7"/>
      <c r="B30" s="30" t="s">
        <v>19</v>
      </c>
      <c r="C30" s="10" t="s">
        <v>20</v>
      </c>
      <c r="D30" s="581">
        <v>0.6</v>
      </c>
      <c r="E30" s="582"/>
      <c r="F30" s="582"/>
      <c r="G30" s="583"/>
      <c r="H30" s="466" t="s">
        <v>21</v>
      </c>
      <c r="I30" s="466"/>
      <c r="J30" s="466"/>
      <c r="K30" s="584" t="s">
        <v>131</v>
      </c>
      <c r="L30" s="582"/>
      <c r="M30" s="583"/>
      <c r="N30" s="468" t="s">
        <v>22</v>
      </c>
      <c r="O30" s="469"/>
      <c r="P30" s="11" t="s">
        <v>132</v>
      </c>
      <c r="Q30" s="7"/>
    </row>
    <row r="31" spans="1:17" ht="3" customHeight="1" thickBot="1" x14ac:dyDescent="0.25">
      <c r="A31" s="7"/>
      <c r="B31" s="585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7"/>
      <c r="Q31" s="7"/>
    </row>
    <row r="32" spans="1:17" ht="15.75" thickBot="1" x14ac:dyDescent="0.25">
      <c r="A32" s="7"/>
      <c r="B32" s="30" t="s">
        <v>23</v>
      </c>
      <c r="C32" s="588" t="s">
        <v>127</v>
      </c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90"/>
      <c r="Q32" s="7"/>
    </row>
    <row r="33" spans="1:17" ht="3" customHeight="1" thickBot="1" x14ac:dyDescent="0.25">
      <c r="A33" s="7"/>
      <c r="B33" s="12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8"/>
      <c r="Q33" s="7"/>
    </row>
    <row r="34" spans="1:17" ht="15.75" thickBot="1" x14ac:dyDescent="0.25">
      <c r="A34" s="7"/>
      <c r="B34" s="31" t="s">
        <v>24</v>
      </c>
      <c r="C34" s="591" t="s">
        <v>25</v>
      </c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2"/>
      <c r="Q34" s="7"/>
    </row>
    <row r="35" spans="1:17" ht="3" customHeight="1" thickBot="1" x14ac:dyDescent="0.25">
      <c r="A35" s="7"/>
      <c r="B35" s="12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  <c r="Q35" s="7"/>
    </row>
    <row r="36" spans="1:17" ht="15.75" thickBot="1" x14ac:dyDescent="0.25">
      <c r="A36" s="7"/>
      <c r="B36" s="31" t="s">
        <v>26</v>
      </c>
      <c r="C36" s="591" t="s">
        <v>25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2"/>
      <c r="Q36" s="7"/>
    </row>
    <row r="37" spans="1:17" ht="3" customHeight="1" thickBot="1" x14ac:dyDescent="0.25">
      <c r="A37" s="7"/>
      <c r="B37" s="15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90"/>
      <c r="Q37" s="7"/>
    </row>
    <row r="38" spans="1:17" ht="15.75" thickBot="1" x14ac:dyDescent="0.25">
      <c r="A38" s="7"/>
      <c r="B38" s="31" t="s">
        <v>27</v>
      </c>
      <c r="C38" s="591" t="s">
        <v>25</v>
      </c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71"/>
      <c r="P38" s="472"/>
      <c r="Q38" s="7"/>
    </row>
    <row r="39" spans="1:17" ht="10.5" customHeight="1" thickBot="1" x14ac:dyDescent="0.25">
      <c r="A39" s="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7"/>
    </row>
    <row r="40" spans="1:17" x14ac:dyDescent="0.2">
      <c r="A40" s="7"/>
      <c r="B40" s="314" t="s">
        <v>28</v>
      </c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6"/>
      <c r="Q40" s="7"/>
    </row>
    <row r="41" spans="1:17" ht="15" thickBot="1" x14ac:dyDescent="0.25">
      <c r="A41" s="7"/>
      <c r="B41" s="99" t="s">
        <v>29</v>
      </c>
      <c r="C41" s="564" t="s">
        <v>30</v>
      </c>
      <c r="D41" s="564"/>
      <c r="E41" s="564"/>
      <c r="F41" s="564"/>
      <c r="G41" s="564"/>
      <c r="H41" s="564" t="s">
        <v>23</v>
      </c>
      <c r="I41" s="564"/>
      <c r="J41" s="564"/>
      <c r="K41" s="564"/>
      <c r="L41" s="564"/>
      <c r="M41" s="564" t="s">
        <v>31</v>
      </c>
      <c r="N41" s="564"/>
      <c r="O41" s="564"/>
      <c r="P41" s="565"/>
      <c r="Q41" s="7"/>
    </row>
    <row r="42" spans="1:17" ht="69" customHeight="1" x14ac:dyDescent="0.2">
      <c r="A42" s="7"/>
      <c r="B42" s="129" t="s">
        <v>126</v>
      </c>
      <c r="C42" s="560" t="s">
        <v>113</v>
      </c>
      <c r="D42" s="560"/>
      <c r="E42" s="560"/>
      <c r="F42" s="560"/>
      <c r="G42" s="560"/>
      <c r="H42" s="560" t="s">
        <v>123</v>
      </c>
      <c r="I42" s="560"/>
      <c r="J42" s="560"/>
      <c r="K42" s="560"/>
      <c r="L42" s="560"/>
      <c r="M42" s="566" t="s">
        <v>107</v>
      </c>
      <c r="N42" s="566"/>
      <c r="O42" s="566"/>
      <c r="P42" s="567"/>
      <c r="Q42" s="7"/>
    </row>
    <row r="43" spans="1:17" ht="74.25" customHeight="1" thickBot="1" x14ac:dyDescent="0.25">
      <c r="A43" s="7"/>
      <c r="B43" s="129" t="s">
        <v>128</v>
      </c>
      <c r="C43" s="560" t="s">
        <v>113</v>
      </c>
      <c r="D43" s="560"/>
      <c r="E43" s="560"/>
      <c r="F43" s="560"/>
      <c r="G43" s="560"/>
      <c r="H43" s="561" t="s">
        <v>124</v>
      </c>
      <c r="I43" s="561"/>
      <c r="J43" s="561"/>
      <c r="K43" s="561"/>
      <c r="L43" s="561"/>
      <c r="M43" s="562" t="s">
        <v>107</v>
      </c>
      <c r="N43" s="562"/>
      <c r="O43" s="562"/>
      <c r="P43" s="563"/>
      <c r="Q43" s="7"/>
    </row>
    <row r="44" spans="1:17" ht="36" customHeight="1" thickBot="1" x14ac:dyDescent="0.25">
      <c r="A44" s="7"/>
      <c r="B44" s="105"/>
      <c r="C44" s="325"/>
      <c r="D44" s="325"/>
      <c r="E44" s="325"/>
      <c r="F44" s="325"/>
      <c r="G44" s="325"/>
      <c r="H44" s="326"/>
      <c r="I44" s="326"/>
      <c r="J44" s="326"/>
      <c r="K44" s="326"/>
      <c r="L44" s="326"/>
      <c r="M44" s="326"/>
      <c r="N44" s="326"/>
      <c r="O44" s="326"/>
      <c r="P44" s="327"/>
      <c r="Q44" s="7"/>
    </row>
    <row r="45" spans="1:17" ht="3" customHeight="1" thickBot="1" x14ac:dyDescent="0.25">
      <c r="A45" s="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7"/>
    </row>
    <row r="46" spans="1:17" ht="15" thickBot="1" x14ac:dyDescent="0.25">
      <c r="A46" s="7"/>
      <c r="B46" s="285" t="s">
        <v>32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7"/>
      <c r="Q46" s="7"/>
    </row>
    <row r="47" spans="1:17" ht="3" customHeight="1" thickBot="1" x14ac:dyDescent="0.25">
      <c r="A47" s="7"/>
      <c r="B47" s="2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2"/>
      <c r="Q47" s="7"/>
    </row>
    <row r="48" spans="1:17" x14ac:dyDescent="0.2">
      <c r="A48" s="7"/>
      <c r="B48" s="328" t="s">
        <v>33</v>
      </c>
      <c r="C48" s="106" t="s">
        <v>34</v>
      </c>
      <c r="D48" s="107" t="s">
        <v>35</v>
      </c>
      <c r="E48" s="107" t="s">
        <v>36</v>
      </c>
      <c r="F48" s="107" t="s">
        <v>37</v>
      </c>
      <c r="G48" s="107" t="s">
        <v>38</v>
      </c>
      <c r="H48" s="107" t="s">
        <v>39</v>
      </c>
      <c r="I48" s="107" t="s">
        <v>40</v>
      </c>
      <c r="J48" s="107" t="s">
        <v>41</v>
      </c>
      <c r="K48" s="107" t="s">
        <v>42</v>
      </c>
      <c r="L48" s="107" t="s">
        <v>43</v>
      </c>
      <c r="M48" s="107" t="s">
        <v>44</v>
      </c>
      <c r="N48" s="107" t="s">
        <v>45</v>
      </c>
      <c r="O48" s="108" t="s">
        <v>46</v>
      </c>
      <c r="P48" s="109" t="s">
        <v>47</v>
      </c>
      <c r="Q48" s="7"/>
    </row>
    <row r="49" spans="1:17" ht="15" thickBot="1" x14ac:dyDescent="0.25">
      <c r="A49" s="7"/>
      <c r="B49" s="330"/>
      <c r="C49" s="110" t="s">
        <v>48</v>
      </c>
      <c r="D49" s="111"/>
      <c r="E49" s="111"/>
      <c r="F49" s="112" t="e">
        <f>+#REF!</f>
        <v>#REF!</v>
      </c>
      <c r="G49" s="113"/>
      <c r="H49" s="113"/>
      <c r="I49" s="112" t="e">
        <f>+#REF!</f>
        <v>#REF!</v>
      </c>
      <c r="J49" s="113"/>
      <c r="K49" s="113"/>
      <c r="L49" s="112" t="e">
        <f>+#REF!</f>
        <v>#REF!</v>
      </c>
      <c r="M49" s="113"/>
      <c r="N49" s="113"/>
      <c r="O49" s="112" t="e">
        <f>+#REF!</f>
        <v>#REF!</v>
      </c>
      <c r="P49" s="112" t="e">
        <f>+#REF!</f>
        <v>#REF!</v>
      </c>
      <c r="Q49" s="7"/>
    </row>
    <row r="50" spans="1:17" ht="4.5" customHeight="1" thickBot="1" x14ac:dyDescent="0.25">
      <c r="A50" s="7"/>
      <c r="B50" s="25">
        <v>0.9</v>
      </c>
      <c r="C50" s="26"/>
      <c r="D50" s="26"/>
      <c r="E50" s="26"/>
      <c r="F50" s="26">
        <f>+$C$28</f>
        <v>0.6</v>
      </c>
      <c r="G50" s="26"/>
      <c r="H50" s="26"/>
      <c r="I50" s="26">
        <f>+$C$28</f>
        <v>0.6</v>
      </c>
      <c r="J50" s="26"/>
      <c r="K50" s="26"/>
      <c r="L50" s="26">
        <f>+$C$28</f>
        <v>0.6</v>
      </c>
      <c r="M50" s="26"/>
      <c r="N50" s="26"/>
      <c r="O50" s="26">
        <f>+$C$28</f>
        <v>0.6</v>
      </c>
      <c r="P50" s="26">
        <f>+$C$28</f>
        <v>0.6</v>
      </c>
      <c r="Q50" s="7"/>
    </row>
    <row r="51" spans="1:17" ht="15" thickBot="1" x14ac:dyDescent="0.25">
      <c r="A51" s="7"/>
      <c r="B51" s="285" t="s">
        <v>49</v>
      </c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7"/>
      <c r="Q51" s="7"/>
    </row>
    <row r="52" spans="1:17" x14ac:dyDescent="0.2">
      <c r="A52" s="91"/>
      <c r="B52" s="339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1"/>
      <c r="Q52" s="91"/>
    </row>
    <row r="53" spans="1:17" x14ac:dyDescent="0.2">
      <c r="A53" s="91"/>
      <c r="B53" s="342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4"/>
      <c r="Q53" s="91"/>
    </row>
    <row r="54" spans="1:17" x14ac:dyDescent="0.2">
      <c r="A54" s="91"/>
      <c r="B54" s="342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4"/>
      <c r="Q54" s="91"/>
    </row>
    <row r="55" spans="1:17" x14ac:dyDescent="0.2">
      <c r="A55" s="91"/>
      <c r="B55" s="342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4"/>
      <c r="Q55" s="91"/>
    </row>
    <row r="56" spans="1:17" x14ac:dyDescent="0.2">
      <c r="A56" s="91"/>
      <c r="B56" s="342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4"/>
      <c r="Q56" s="91"/>
    </row>
    <row r="57" spans="1:17" x14ac:dyDescent="0.2">
      <c r="A57" s="91"/>
      <c r="B57" s="342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4"/>
      <c r="Q57" s="91"/>
    </row>
    <row r="58" spans="1:17" x14ac:dyDescent="0.2">
      <c r="A58" s="91"/>
      <c r="B58" s="342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4"/>
      <c r="Q58" s="91"/>
    </row>
    <row r="59" spans="1:17" x14ac:dyDescent="0.2">
      <c r="A59" s="91"/>
      <c r="B59" s="342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4"/>
      <c r="Q59" s="91"/>
    </row>
    <row r="60" spans="1:17" x14ac:dyDescent="0.2">
      <c r="A60" s="91"/>
      <c r="B60" s="342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4"/>
      <c r="Q60" s="91"/>
    </row>
    <row r="61" spans="1:17" x14ac:dyDescent="0.2">
      <c r="A61" s="91"/>
      <c r="B61" s="342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4"/>
      <c r="Q61" s="91"/>
    </row>
    <row r="62" spans="1:17" x14ac:dyDescent="0.2">
      <c r="A62" s="91"/>
      <c r="B62" s="342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4"/>
      <c r="Q62" s="91"/>
    </row>
    <row r="63" spans="1:17" x14ac:dyDescent="0.2">
      <c r="A63" s="91"/>
      <c r="B63" s="342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4"/>
      <c r="Q63" s="91"/>
    </row>
    <row r="64" spans="1:17" x14ac:dyDescent="0.2">
      <c r="A64" s="91"/>
      <c r="B64" s="342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4"/>
      <c r="Q64" s="91"/>
    </row>
    <row r="65" spans="1:17" x14ac:dyDescent="0.2">
      <c r="A65" s="91"/>
      <c r="B65" s="342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4"/>
      <c r="Q65" s="91"/>
    </row>
    <row r="66" spans="1:17" x14ac:dyDescent="0.2">
      <c r="A66" s="91"/>
      <c r="B66" s="342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4"/>
      <c r="Q66" s="91"/>
    </row>
    <row r="67" spans="1:17" ht="15" thickBot="1" x14ac:dyDescent="0.25">
      <c r="A67" s="91"/>
      <c r="B67" s="345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7"/>
      <c r="Q67" s="91"/>
    </row>
    <row r="68" spans="1:17" ht="3" customHeight="1" thickBot="1" x14ac:dyDescent="0.25">
      <c r="A68" s="429"/>
      <c r="B68" s="429"/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</row>
    <row r="69" spans="1:17" x14ac:dyDescent="0.2">
      <c r="A69" s="91"/>
      <c r="B69" s="349" t="s">
        <v>50</v>
      </c>
      <c r="C69" s="430" t="s">
        <v>51</v>
      </c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2"/>
      <c r="Q69" s="91"/>
    </row>
    <row r="70" spans="1:17" ht="60.75" customHeight="1" x14ac:dyDescent="0.2">
      <c r="A70" s="91"/>
      <c r="B70" s="350"/>
      <c r="C70" s="355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7"/>
      <c r="Q70" s="91"/>
    </row>
    <row r="71" spans="1:17" x14ac:dyDescent="0.2">
      <c r="A71" s="91"/>
      <c r="B71" s="350"/>
      <c r="C71" s="433" t="s">
        <v>52</v>
      </c>
      <c r="D71" s="434"/>
      <c r="E71" s="434"/>
      <c r="F71" s="434"/>
      <c r="G71" s="434"/>
      <c r="H71" s="434"/>
      <c r="I71" s="434"/>
      <c r="J71" s="434"/>
      <c r="K71" s="434"/>
      <c r="L71" s="434"/>
      <c r="M71" s="434"/>
      <c r="N71" s="434"/>
      <c r="O71" s="434"/>
      <c r="P71" s="435"/>
      <c r="Q71" s="91"/>
    </row>
    <row r="72" spans="1:17" ht="31.5" customHeight="1" x14ac:dyDescent="0.2">
      <c r="A72" s="91"/>
      <c r="B72" s="350"/>
      <c r="C72" s="355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7"/>
      <c r="Q72" s="91"/>
    </row>
    <row r="73" spans="1:17" x14ac:dyDescent="0.2">
      <c r="A73" s="91"/>
      <c r="B73" s="350"/>
      <c r="C73" s="433" t="s">
        <v>53</v>
      </c>
      <c r="D73" s="434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5"/>
      <c r="Q73" s="91"/>
    </row>
    <row r="74" spans="1:17" ht="45" customHeight="1" x14ac:dyDescent="0.2">
      <c r="A74" s="91"/>
      <c r="B74" s="350"/>
      <c r="C74" s="556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361"/>
      <c r="P74" s="362"/>
      <c r="Q74" s="91"/>
    </row>
    <row r="75" spans="1:17" x14ac:dyDescent="0.2">
      <c r="A75" s="91"/>
      <c r="B75" s="350"/>
      <c r="C75" s="433" t="s">
        <v>54</v>
      </c>
      <c r="D75" s="434"/>
      <c r="E75" s="434"/>
      <c r="F75" s="434"/>
      <c r="G75" s="434"/>
      <c r="H75" s="434"/>
      <c r="I75" s="434"/>
      <c r="J75" s="434"/>
      <c r="K75" s="434"/>
      <c r="L75" s="434"/>
      <c r="M75" s="434"/>
      <c r="N75" s="434"/>
      <c r="O75" s="434"/>
      <c r="P75" s="435"/>
      <c r="Q75" s="91"/>
    </row>
    <row r="76" spans="1:17" ht="41.25" customHeight="1" thickBot="1" x14ac:dyDescent="0.25">
      <c r="A76" s="91"/>
      <c r="B76" s="351"/>
      <c r="C76" s="331"/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3"/>
      <c r="Q76" s="91"/>
    </row>
    <row r="77" spans="1:17" ht="26.25" thickBot="1" x14ac:dyDescent="0.25">
      <c r="A77" s="91"/>
      <c r="B77" s="34" t="s">
        <v>55</v>
      </c>
      <c r="C77" s="557" t="s">
        <v>112</v>
      </c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9"/>
      <c r="Q77" s="91"/>
    </row>
    <row r="78" spans="1:17" ht="15" thickBot="1" x14ac:dyDescent="0.25">
      <c r="A78" s="91"/>
      <c r="B78" s="34" t="s">
        <v>56</v>
      </c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8"/>
      <c r="Q78" s="91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</sheetData>
  <sheetProtection formatCells="0" formatColumns="0" formatRows="0"/>
  <mergeCells count="6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C22:P22"/>
    <mergeCell ref="B7:P8"/>
    <mergeCell ref="B9:P9"/>
    <mergeCell ref="C10:I10"/>
    <mergeCell ref="J10:M10"/>
    <mergeCell ref="N10:P10"/>
    <mergeCell ref="C12:P12"/>
    <mergeCell ref="C14:P14"/>
    <mergeCell ref="C16:P16"/>
    <mergeCell ref="C18:P18"/>
    <mergeCell ref="B20:P20"/>
    <mergeCell ref="B21:P21"/>
    <mergeCell ref="B40:P40"/>
    <mergeCell ref="B24:B26"/>
    <mergeCell ref="C24:P24"/>
    <mergeCell ref="D25:P25"/>
    <mergeCell ref="E26:P26"/>
    <mergeCell ref="C28:P28"/>
    <mergeCell ref="D30:G30"/>
    <mergeCell ref="H30:J30"/>
    <mergeCell ref="K30:M30"/>
    <mergeCell ref="N30:O30"/>
    <mergeCell ref="B31:P31"/>
    <mergeCell ref="C32:P32"/>
    <mergeCell ref="C34:P34"/>
    <mergeCell ref="C36:P36"/>
    <mergeCell ref="C38:P38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C78:P78"/>
    <mergeCell ref="B46:P46"/>
    <mergeCell ref="B48:B49"/>
    <mergeCell ref="B51:P51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C77:P77"/>
  </mergeCells>
  <conditionalFormatting sqref="F49">
    <cfRule type="cellIs" dxfId="15" priority="13" stopIfTrue="1" operator="equal">
      <formula>"0"</formula>
    </cfRule>
    <cfRule type="cellIs" dxfId="14" priority="14" stopIfTrue="1" operator="greaterThanOrEqual">
      <formula>701</formula>
    </cfRule>
    <cfRule type="cellIs" dxfId="13" priority="15" stopIfTrue="1" operator="lessThanOrEqual">
      <formula>600</formula>
    </cfRule>
    <cfRule type="cellIs" dxfId="12" priority="16" stopIfTrue="1" operator="between">
      <formula>601</formula>
      <formula>699</formula>
    </cfRule>
  </conditionalFormatting>
  <conditionalFormatting sqref="I49">
    <cfRule type="cellIs" dxfId="11" priority="9" stopIfTrue="1" operator="equal">
      <formula>"0"</formula>
    </cfRule>
    <cfRule type="cellIs" dxfId="10" priority="10" stopIfTrue="1" operator="greaterThanOrEqual">
      <formula>701</formula>
    </cfRule>
    <cfRule type="cellIs" dxfId="9" priority="11" stopIfTrue="1" operator="lessThanOrEqual">
      <formula>600</formula>
    </cfRule>
    <cfRule type="cellIs" dxfId="8" priority="12" stopIfTrue="1" operator="between">
      <formula>601</formula>
      <formula>699</formula>
    </cfRule>
  </conditionalFormatting>
  <conditionalFormatting sqref="L49">
    <cfRule type="cellIs" dxfId="7" priority="5" stopIfTrue="1" operator="equal">
      <formula>"0"</formula>
    </cfRule>
    <cfRule type="cellIs" dxfId="6" priority="6" stopIfTrue="1" operator="greaterThanOrEqual">
      <formula>701</formula>
    </cfRule>
    <cfRule type="cellIs" dxfId="5" priority="7" stopIfTrue="1" operator="lessThanOrEqual">
      <formula>600</formula>
    </cfRule>
    <cfRule type="cellIs" dxfId="4" priority="8" stopIfTrue="1" operator="between">
      <formula>601</formula>
      <formula>699</formula>
    </cfRule>
  </conditionalFormatting>
  <conditionalFormatting sqref="O49:P49">
    <cfRule type="cellIs" dxfId="3" priority="1" stopIfTrue="1" operator="equal">
      <formula>"0"</formula>
    </cfRule>
    <cfRule type="cellIs" dxfId="2" priority="2" stopIfTrue="1" operator="greaterThanOrEqual">
      <formula>701</formula>
    </cfRule>
    <cfRule type="cellIs" dxfId="1" priority="3" stopIfTrue="1" operator="lessThanOrEqual">
      <formula>600</formula>
    </cfRule>
    <cfRule type="cellIs" dxfId="0" priority="4" stopIfTrue="1" operator="between">
      <formula>601</formula>
      <formula>699</formula>
    </cfRule>
  </conditionalFormatting>
  <dataValidations count="4">
    <dataValidation type="list" allowBlank="1" showInputMessage="1" showErrorMessage="1" sqref="C36:P36 C38:P38" xr:uid="{6715A2A6-147E-429E-BCC6-322E0F700586}">
      <formula1>$A$12:$A$18</formula1>
    </dataValidation>
    <dataValidation type="list" allowBlank="1" showInputMessage="1" showErrorMessage="1" sqref="C78:P78" xr:uid="{AF25CEFD-C820-47DA-A7D0-F5EBFCECB5EE}">
      <formula1>$B$171:$B$172</formula1>
    </dataValidation>
    <dataValidation type="list" allowBlank="1" showInputMessage="1" showErrorMessage="1" sqref="C10:I10" xr:uid="{ED61135E-6B13-4FAF-A4E4-29EA2166E42C}">
      <formula1>"2022,2023,2024,2025,2026,2027"</formula1>
    </dataValidation>
    <dataValidation type="list" allowBlank="1" showInputMessage="1" showErrorMessage="1" sqref="N10:P10" xr:uid="{03F08054-587E-474D-9830-CB45E4D47DC6}">
      <formula1>"Economicos,Eficiencia,Eficacia, Efectividad,Calidad"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09A092-356A-4F88-B5DA-D75E980D4AF6}">
          <x14:formula1>
            <xm:f>'Lista desplegables'!$B$2:$B$28</xm:f>
          </x14:formula1>
          <xm:sqref>C12:P12</xm:sqref>
        </x14:dataValidation>
        <x14:dataValidation type="list" allowBlank="1" showInputMessage="1" showErrorMessage="1" xr:uid="{1C58B707-D6F1-4378-82C3-66D8DD58201B}">
          <x14:formula1>
            <xm:f>'Lista desplegables'!$A$12:$A$18</xm:f>
          </x14:formula1>
          <xm:sqref>C34:P34</xm:sqref>
        </x14:dataValidation>
        <x14:dataValidation type="list" allowBlank="1" showInputMessage="1" showErrorMessage="1" xr:uid="{83E9D544-1487-4961-A5EC-C7DFBC295165}">
          <x14:formula1>
            <xm:f>'Lista desplegables'!$A$2:$A$8</xm:f>
          </x14:formula1>
          <xm:sqref>C18:P18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CF4C1-0202-4960-B567-5A93BE22E94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CE5AADF2-1591-4158-9092-B5C707E03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E41BE-0048-4016-AE0F-AD101A48F3B7}">
  <ds:schemaRefs>
    <ds:schemaRef ds:uri="http://purl.org/dc/terms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sharepoint/v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f8e3638-9d45-4162-afb4-6d390653d547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F269727-55E4-4E27-A708-28B300180FE6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13FB6985-FCCD-433C-8464-E63644C089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Lista desplegables</vt:lpstr>
      <vt:lpstr>1. PronunciamientoAdmisiones</vt:lpstr>
      <vt:lpstr>Registro_Pronun</vt:lpstr>
      <vt:lpstr>2. AudienciaResoluciónObjec</vt:lpstr>
      <vt:lpstr>Registro_AudResolObj</vt:lpstr>
      <vt:lpstr>HV - I14_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Bibiana Coy P</dc:creator>
  <cp:lastModifiedBy>Jose Steven Triana Gutierrez</cp:lastModifiedBy>
  <dcterms:created xsi:type="dcterms:W3CDTF">2023-12-11T18:15:04Z</dcterms:created>
  <dcterms:modified xsi:type="dcterms:W3CDTF">2026-02-13T15:11:47Z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2026-02-13T15:10:25Z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ceedab71-ef2d-42be-ab0d-2c1a06d07dbb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10, 3, 0, 1</vt:lpwstr>
  </property>
</Properties>
</file>