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drawings/drawing16.xml" ContentType="application/vnd.openxmlformats-officedocument.drawing+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C:\Users\rubenmp\Downloads\"/>
    </mc:Choice>
  </mc:AlternateContent>
  <xr:revisionPtr revIDLastSave="0" documentId="13_ncr:1_{923FB050-3505-4BFB-8B10-77BC4F99164F}" xr6:coauthVersionLast="47" xr6:coauthVersionMax="47" xr10:uidLastSave="{00000000-0000-0000-0000-000000000000}"/>
  <bookViews>
    <workbookView xWindow="28680" yWindow="-120" windowWidth="29040" windowHeight="15720" tabRatio="871" firstSheet="8" activeTab="15" xr2:uid="{00000000-000D-0000-FFFF-FFFF00000000}"/>
  </bookViews>
  <sheets>
    <sheet name="1.SolicitudesAtendidas" sheetId="18" r:id="rId1"/>
    <sheet name="1.Reg_SolicitudesAt" sheetId="19" r:id="rId2"/>
    <sheet name="2.DerechosPeticion" sheetId="38" r:id="rId3"/>
    <sheet name="2.Registro_DerPet" sheetId="39" r:id="rId4"/>
    <sheet name="3.Recursos" sheetId="8" r:id="rId5"/>
    <sheet name="3.RegistroRecursos" sheetId="10" r:id="rId6"/>
    <sheet name="4.Captacion" sheetId="48" r:id="rId7"/>
    <sheet name="4.RegistroCaptacion" sheetId="49" r:id="rId8"/>
    <sheet name="5.ConglomeradosInvTerminad " sheetId="31" r:id="rId9"/>
    <sheet name="5.RegistroConglom" sheetId="32" r:id="rId10"/>
    <sheet name="6.RadicacionesEnrutadas" sheetId="35" r:id="rId11"/>
    <sheet name="6.RegistroEnrutadas" sheetId="36" r:id="rId12"/>
    <sheet name="7.RadicacionesSAPAC" sheetId="43" r:id="rId13"/>
    <sheet name="7.RegistroSAPAC" sheetId="44" r:id="rId14"/>
    <sheet name="8.InvSobornoTransnacional " sheetId="52" r:id="rId15"/>
    <sheet name="8.RegistroSoborno" sheetId="53" r:id="rId16"/>
    <sheet name="9. Reducción PAS" sheetId="54" r:id="rId17"/>
    <sheet name="9. Registro reducción PAS" sheetId="55" r:id="rId18"/>
  </sheets>
  <externalReferences>
    <externalReference r:id="rId19"/>
    <externalReference r:id="rId20"/>
  </externalReferences>
  <definedNames>
    <definedName name="_xlnm._FilterDatabase" localSheetId="0" hidden="1">#N/A</definedName>
    <definedName name="_xlnm._FilterDatabase" localSheetId="2" hidden="1">#N/A</definedName>
    <definedName name="_xlnm._FilterDatabase" localSheetId="4" hidden="1">#N/A</definedName>
    <definedName name="_xlnm._FilterDatabase" localSheetId="6" hidden="1">#N/A</definedName>
    <definedName name="_xlnm._FilterDatabase" localSheetId="8" hidden="1">#N/A</definedName>
    <definedName name="_xlnm._FilterDatabase" localSheetId="10" hidden="1">#N/A</definedName>
    <definedName name="_xlnm._FilterDatabase" localSheetId="12" hidden="1">#N/A</definedName>
    <definedName name="_xlnm._FilterDatabase" localSheetId="14" hidden="1">#N/A</definedName>
    <definedName name="_xlnm.Print_Area" localSheetId="1">#N/A</definedName>
    <definedName name="_xlnm.Print_Area" localSheetId="0">#N/A</definedName>
    <definedName name="_xlnm.Print_Area" localSheetId="2">#N/A</definedName>
    <definedName name="_xlnm.Print_Area" localSheetId="3">#N/A</definedName>
    <definedName name="_xlnm.Print_Area" localSheetId="4">#N/A</definedName>
    <definedName name="_xlnm.Print_Area" localSheetId="5">#N/A</definedName>
    <definedName name="_xlnm.Print_Area" localSheetId="6">#N/A</definedName>
    <definedName name="_xlnm.Print_Area" localSheetId="7">#N/A</definedName>
    <definedName name="_xlnm.Print_Area" localSheetId="8">#N/A</definedName>
    <definedName name="_xlnm.Print_Area" localSheetId="9">#N/A</definedName>
    <definedName name="_xlnm.Print_Area" localSheetId="10">#N/A</definedName>
    <definedName name="_xlnm.Print_Area" localSheetId="11">#N/A</definedName>
    <definedName name="_xlnm.Print_Area" localSheetId="12">#N/A</definedName>
    <definedName name="_xlnm.Print_Area" localSheetId="13">#N/A</definedName>
    <definedName name="_xlnm.Print_Area" localSheetId="14">#N/A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5" i="55" l="1"/>
  <c r="M30" i="55"/>
  <c r="M29" i="55"/>
  <c r="J30" i="55"/>
  <c r="J29" i="55"/>
  <c r="G29" i="55"/>
  <c r="D29" i="55"/>
  <c r="D30" i="55"/>
  <c r="P22" i="55"/>
  <c r="P21" i="55"/>
  <c r="K23" i="19" l="1"/>
  <c r="K22" i="19"/>
  <c r="K25" i="19"/>
  <c r="K24" i="19"/>
  <c r="C6" i="55" l="1"/>
  <c r="D8" i="55"/>
  <c r="E9" i="55"/>
  <c r="F9" i="55"/>
  <c r="H9" i="55"/>
  <c r="I9" i="55"/>
  <c r="K9" i="55"/>
  <c r="L9" i="55"/>
  <c r="N9" i="55"/>
  <c r="O9" i="55"/>
  <c r="Q9" i="55"/>
  <c r="R9" i="55"/>
  <c r="A10" i="55"/>
  <c r="C10" i="55"/>
  <c r="D10" i="55"/>
  <c r="E10" i="55"/>
  <c r="G10" i="55"/>
  <c r="H10" i="55" s="1"/>
  <c r="I10" i="55"/>
  <c r="J10" i="55"/>
  <c r="K10" i="55" s="1"/>
  <c r="M10" i="55"/>
  <c r="N10" i="55" s="1"/>
  <c r="C11" i="55"/>
  <c r="D11" i="55"/>
  <c r="G11" i="55"/>
  <c r="J11" i="55"/>
  <c r="M11" i="55"/>
  <c r="C12" i="55"/>
  <c r="C78" i="55" s="1"/>
  <c r="D12" i="55"/>
  <c r="G12" i="55"/>
  <c r="J12" i="55"/>
  <c r="M12" i="55"/>
  <c r="C13" i="55"/>
  <c r="D13" i="55"/>
  <c r="G13" i="55"/>
  <c r="J13" i="55"/>
  <c r="K12" i="55" s="1"/>
  <c r="M13" i="55"/>
  <c r="C14" i="55"/>
  <c r="D14" i="55"/>
  <c r="G14" i="55"/>
  <c r="H14" i="55" s="1"/>
  <c r="H78" i="54" s="1"/>
  <c r="I14" i="55"/>
  <c r="J78" i="54" s="1"/>
  <c r="J14" i="55"/>
  <c r="K14" i="55" s="1"/>
  <c r="K78" i="54" s="1"/>
  <c r="M14" i="55"/>
  <c r="C15" i="55"/>
  <c r="D15" i="55"/>
  <c r="G15" i="55"/>
  <c r="J15" i="55"/>
  <c r="M15" i="55"/>
  <c r="C16" i="55"/>
  <c r="D16" i="55"/>
  <c r="G16" i="55"/>
  <c r="J16" i="55"/>
  <c r="M16" i="55"/>
  <c r="D17" i="55"/>
  <c r="G17" i="55"/>
  <c r="H16" i="55" s="1"/>
  <c r="H86" i="54" s="1"/>
  <c r="J17" i="55"/>
  <c r="M17" i="55"/>
  <c r="O16" i="55" s="1"/>
  <c r="P86" i="54" s="1"/>
  <c r="J18" i="55"/>
  <c r="C21" i="55"/>
  <c r="E21" i="55"/>
  <c r="E55" i="54" s="1"/>
  <c r="F21" i="55"/>
  <c r="G55" i="54" s="1"/>
  <c r="H21" i="55"/>
  <c r="H55" i="54" s="1"/>
  <c r="I21" i="55"/>
  <c r="J55" i="54" s="1"/>
  <c r="K21" i="55"/>
  <c r="K55" i="54" s="1"/>
  <c r="L21" i="55"/>
  <c r="M55" i="54" s="1"/>
  <c r="N21" i="55"/>
  <c r="N55" i="54" s="1"/>
  <c r="O21" i="55"/>
  <c r="P55" i="54" s="1"/>
  <c r="C23" i="55"/>
  <c r="E23" i="55"/>
  <c r="E63" i="54" s="1"/>
  <c r="F23" i="55"/>
  <c r="G63" i="54" s="1"/>
  <c r="H23" i="55"/>
  <c r="H63" i="54" s="1"/>
  <c r="I23" i="55"/>
  <c r="J63" i="54" s="1"/>
  <c r="K23" i="55"/>
  <c r="K63" i="54" s="1"/>
  <c r="L23" i="55"/>
  <c r="M63" i="54" s="1"/>
  <c r="N23" i="55"/>
  <c r="O23" i="55"/>
  <c r="P63" i="54" s="1"/>
  <c r="P23" i="55"/>
  <c r="C24" i="55"/>
  <c r="C26" i="55" s="1"/>
  <c r="P24" i="55"/>
  <c r="C25" i="55"/>
  <c r="E25" i="55"/>
  <c r="E71" i="54" s="1"/>
  <c r="F25" i="55"/>
  <c r="G71" i="54" s="1"/>
  <c r="H25" i="55"/>
  <c r="H71" i="54" s="1"/>
  <c r="I25" i="55"/>
  <c r="J71" i="54" s="1"/>
  <c r="K25" i="55"/>
  <c r="L25" i="55"/>
  <c r="M71" i="54" s="1"/>
  <c r="N25" i="55"/>
  <c r="N71" i="54" s="1"/>
  <c r="O25" i="55"/>
  <c r="P71" i="54" s="1"/>
  <c r="P25" i="55"/>
  <c r="P26" i="55"/>
  <c r="C27" i="55"/>
  <c r="E27" i="55"/>
  <c r="E79" i="54" s="1"/>
  <c r="F27" i="55"/>
  <c r="G79" i="54" s="1"/>
  <c r="H27" i="55"/>
  <c r="H79" i="54" s="1"/>
  <c r="I27" i="55"/>
  <c r="K27" i="55"/>
  <c r="L27" i="55"/>
  <c r="N27" i="55"/>
  <c r="O27" i="55"/>
  <c r="P27" i="55"/>
  <c r="C28" i="55"/>
  <c r="C30" i="55" s="1"/>
  <c r="P28" i="55"/>
  <c r="Q27" i="55" s="1"/>
  <c r="Q79" i="54" s="1"/>
  <c r="C29" i="55"/>
  <c r="E29" i="55"/>
  <c r="F29" i="55"/>
  <c r="P29" i="55"/>
  <c r="K29" i="55"/>
  <c r="K87" i="54" s="1"/>
  <c r="L29" i="55"/>
  <c r="M87" i="54" s="1"/>
  <c r="N29" i="55"/>
  <c r="O29" i="55"/>
  <c r="G30" i="55"/>
  <c r="P30" i="55" s="1"/>
  <c r="C32" i="55"/>
  <c r="E32" i="55"/>
  <c r="F32" i="55"/>
  <c r="G56" i="54" s="1"/>
  <c r="H32" i="55"/>
  <c r="H56" i="54" s="1"/>
  <c r="I32" i="55"/>
  <c r="J56" i="54" s="1"/>
  <c r="K32" i="55"/>
  <c r="L32" i="55"/>
  <c r="N32" i="55"/>
  <c r="O32" i="55"/>
  <c r="P56" i="54" s="1"/>
  <c r="P32" i="55"/>
  <c r="Q32" i="55"/>
  <c r="Q56" i="54" s="1"/>
  <c r="R32" i="55"/>
  <c r="R56" i="54" s="1"/>
  <c r="P33" i="55"/>
  <c r="C34" i="55"/>
  <c r="C36" i="55" s="1"/>
  <c r="E34" i="55"/>
  <c r="E64" i="54" s="1"/>
  <c r="F34" i="55"/>
  <c r="G64" i="54" s="1"/>
  <c r="H34" i="55"/>
  <c r="I34" i="55"/>
  <c r="K34" i="55"/>
  <c r="L34" i="55"/>
  <c r="N34" i="55"/>
  <c r="O34" i="55"/>
  <c r="P64" i="54" s="1"/>
  <c r="P34" i="55"/>
  <c r="R34" i="55" s="1"/>
  <c r="R64" i="54" s="1"/>
  <c r="Q34" i="55"/>
  <c r="Q64" i="54" s="1"/>
  <c r="P35" i="55"/>
  <c r="E36" i="55"/>
  <c r="F36" i="55"/>
  <c r="G72" i="54" s="1"/>
  <c r="H36" i="55"/>
  <c r="H72" i="54" s="1"/>
  <c r="I36" i="55"/>
  <c r="J72" i="54" s="1"/>
  <c r="K36" i="55"/>
  <c r="L36" i="55"/>
  <c r="N36" i="55"/>
  <c r="O36" i="55"/>
  <c r="P72" i="54" s="1"/>
  <c r="P36" i="55"/>
  <c r="R36" i="55" s="1"/>
  <c r="R72" i="54" s="1"/>
  <c r="Q36" i="55"/>
  <c r="Q72" i="54" s="1"/>
  <c r="P37" i="55"/>
  <c r="C38" i="55"/>
  <c r="E38" i="55"/>
  <c r="F38" i="55"/>
  <c r="G80" i="54" s="1"/>
  <c r="H38" i="55"/>
  <c r="I38" i="55"/>
  <c r="K38" i="55"/>
  <c r="L38" i="55"/>
  <c r="N38" i="55"/>
  <c r="O38" i="55"/>
  <c r="P80" i="54" s="1"/>
  <c r="P38" i="55"/>
  <c r="Q38" i="55"/>
  <c r="Q80" i="54" s="1"/>
  <c r="R38" i="55"/>
  <c r="R80" i="54" s="1"/>
  <c r="P39" i="55"/>
  <c r="C40" i="55"/>
  <c r="D40" i="55"/>
  <c r="E40" i="55"/>
  <c r="G40" i="55"/>
  <c r="H40" i="55"/>
  <c r="H88" i="54" s="1"/>
  <c r="I40" i="55"/>
  <c r="J88" i="54" s="1"/>
  <c r="J40" i="55"/>
  <c r="L40" i="55" s="1"/>
  <c r="M88" i="54" s="1"/>
  <c r="M40" i="55"/>
  <c r="N40" i="55"/>
  <c r="O40" i="55"/>
  <c r="P88" i="54" s="1"/>
  <c r="D41" i="55"/>
  <c r="P41" i="55" s="1"/>
  <c r="G41" i="55"/>
  <c r="J41" i="55"/>
  <c r="M41" i="55"/>
  <c r="C43" i="55"/>
  <c r="E43" i="55"/>
  <c r="F43" i="55"/>
  <c r="H43" i="55"/>
  <c r="I43" i="55"/>
  <c r="K43" i="55"/>
  <c r="L43" i="55"/>
  <c r="N43" i="55"/>
  <c r="O43" i="55"/>
  <c r="P43" i="55"/>
  <c r="Q43" i="55"/>
  <c r="R43" i="55"/>
  <c r="C44" i="55"/>
  <c r="P44" i="55"/>
  <c r="C45" i="55"/>
  <c r="E45" i="55"/>
  <c r="E65" i="54" s="1"/>
  <c r="F45" i="55"/>
  <c r="G65" i="54" s="1"/>
  <c r="H45" i="55"/>
  <c r="H65" i="54" s="1"/>
  <c r="I45" i="55"/>
  <c r="J65" i="54" s="1"/>
  <c r="K45" i="55"/>
  <c r="L45" i="55"/>
  <c r="N45" i="55"/>
  <c r="O45" i="55"/>
  <c r="P65" i="54" s="1"/>
  <c r="P45" i="55"/>
  <c r="Q45" i="55"/>
  <c r="Q65" i="54" s="1"/>
  <c r="R45" i="55"/>
  <c r="R65" i="54" s="1"/>
  <c r="C46" i="55"/>
  <c r="P46" i="55"/>
  <c r="E47" i="55"/>
  <c r="F47" i="55"/>
  <c r="H47" i="55"/>
  <c r="I47" i="55"/>
  <c r="J73" i="54" s="1"/>
  <c r="K47" i="55"/>
  <c r="K73" i="54" s="1"/>
  <c r="L47" i="55"/>
  <c r="M73" i="54" s="1"/>
  <c r="N47" i="55"/>
  <c r="N73" i="54" s="1"/>
  <c r="O47" i="55"/>
  <c r="P73" i="54" s="1"/>
  <c r="P47" i="55"/>
  <c r="Q47" i="55"/>
  <c r="R47" i="55"/>
  <c r="C48" i="55"/>
  <c r="P48" i="55"/>
  <c r="E49" i="55"/>
  <c r="F49" i="55"/>
  <c r="H49" i="55"/>
  <c r="I49" i="55"/>
  <c r="K49" i="55"/>
  <c r="L49" i="55"/>
  <c r="N49" i="55"/>
  <c r="O49" i="55"/>
  <c r="P49" i="55"/>
  <c r="Q49" i="55"/>
  <c r="R49" i="55"/>
  <c r="C50" i="55"/>
  <c r="C52" i="55" s="1"/>
  <c r="P50" i="55"/>
  <c r="C51" i="55"/>
  <c r="D51" i="55"/>
  <c r="P51" i="55" s="1"/>
  <c r="G51" i="55"/>
  <c r="J51" i="55"/>
  <c r="K51" i="55"/>
  <c r="L51" i="55"/>
  <c r="M89" i="54" s="1"/>
  <c r="M51" i="55"/>
  <c r="D52" i="55"/>
  <c r="G52" i="55"/>
  <c r="P52" i="55" s="1"/>
  <c r="J52" i="55"/>
  <c r="M52" i="55"/>
  <c r="C54" i="55"/>
  <c r="E54" i="55"/>
  <c r="E58" i="54" s="1"/>
  <c r="F54" i="55"/>
  <c r="G58" i="54" s="1"/>
  <c r="H54" i="55"/>
  <c r="I54" i="55"/>
  <c r="K54" i="55"/>
  <c r="L54" i="55"/>
  <c r="M58" i="54" s="1"/>
  <c r="N54" i="55"/>
  <c r="O54" i="55"/>
  <c r="P58" i="54" s="1"/>
  <c r="P54" i="55"/>
  <c r="Q54" i="55"/>
  <c r="R54" i="55"/>
  <c r="P55" i="55"/>
  <c r="C56" i="55"/>
  <c r="E56" i="55"/>
  <c r="E66" i="54" s="1"/>
  <c r="F56" i="55"/>
  <c r="G66" i="54" s="1"/>
  <c r="H56" i="55"/>
  <c r="H66" i="54" s="1"/>
  <c r="I56" i="55"/>
  <c r="J66" i="54" s="1"/>
  <c r="K56" i="55"/>
  <c r="K66" i="54" s="1"/>
  <c r="L56" i="55"/>
  <c r="N56" i="55"/>
  <c r="O56" i="55"/>
  <c r="P66" i="54" s="1"/>
  <c r="P56" i="55"/>
  <c r="Q56" i="55"/>
  <c r="R56" i="55"/>
  <c r="C57" i="55"/>
  <c r="C61" i="55" s="1"/>
  <c r="C63" i="55" s="1"/>
  <c r="P57" i="55"/>
  <c r="C58" i="55"/>
  <c r="E58" i="55"/>
  <c r="F58" i="55"/>
  <c r="G74" i="54" s="1"/>
  <c r="H58" i="55"/>
  <c r="I58" i="55"/>
  <c r="K58" i="55"/>
  <c r="L58" i="55"/>
  <c r="N58" i="55"/>
  <c r="O58" i="55"/>
  <c r="P74" i="54" s="1"/>
  <c r="P58" i="55"/>
  <c r="Q58" i="55"/>
  <c r="Q74" i="54" s="1"/>
  <c r="R58" i="55"/>
  <c r="R74" i="54" s="1"/>
  <c r="P59" i="55"/>
  <c r="C60" i="55"/>
  <c r="E60" i="55"/>
  <c r="F60" i="55"/>
  <c r="G82" i="54" s="1"/>
  <c r="H60" i="55"/>
  <c r="H82" i="54" s="1"/>
  <c r="I60" i="55"/>
  <c r="J82" i="54" s="1"/>
  <c r="K60" i="55"/>
  <c r="K82" i="54" s="1"/>
  <c r="L60" i="55"/>
  <c r="N60" i="55"/>
  <c r="O60" i="55"/>
  <c r="P82" i="54" s="1"/>
  <c r="P60" i="55"/>
  <c r="Q60" i="55"/>
  <c r="Q82" i="54" s="1"/>
  <c r="R60" i="55"/>
  <c r="R82" i="54" s="1"/>
  <c r="P61" i="55"/>
  <c r="C62" i="55"/>
  <c r="D62" i="55"/>
  <c r="E62" i="55"/>
  <c r="F62" i="55"/>
  <c r="G90" i="54" s="1"/>
  <c r="G62" i="55"/>
  <c r="H62" i="55"/>
  <c r="H90" i="54" s="1"/>
  <c r="I62" i="55"/>
  <c r="J90" i="54" s="1"/>
  <c r="J62" i="55"/>
  <c r="K62" i="55"/>
  <c r="L62" i="55"/>
  <c r="M62" i="55"/>
  <c r="O62" i="55" s="1"/>
  <c r="P90" i="54" s="1"/>
  <c r="N62" i="55"/>
  <c r="N90" i="54" s="1"/>
  <c r="D63" i="55"/>
  <c r="G63" i="55"/>
  <c r="J63" i="55"/>
  <c r="M63" i="55"/>
  <c r="P63" i="55"/>
  <c r="C65" i="55"/>
  <c r="E65" i="55"/>
  <c r="E59" i="54" s="1"/>
  <c r="F65" i="55"/>
  <c r="G59" i="54" s="1"/>
  <c r="H65" i="55"/>
  <c r="I65" i="55"/>
  <c r="K65" i="55"/>
  <c r="L65" i="55"/>
  <c r="N65" i="55"/>
  <c r="O65" i="55"/>
  <c r="P65" i="55"/>
  <c r="R65" i="55" s="1"/>
  <c r="Q65" i="55"/>
  <c r="Q59" i="54" s="1"/>
  <c r="P66" i="55"/>
  <c r="C67" i="55"/>
  <c r="E67" i="55"/>
  <c r="F67" i="55"/>
  <c r="G67" i="54" s="1"/>
  <c r="H67" i="55"/>
  <c r="H67" i="54" s="1"/>
  <c r="I67" i="55"/>
  <c r="J67" i="54" s="1"/>
  <c r="K67" i="55"/>
  <c r="L67" i="55"/>
  <c r="N67" i="55"/>
  <c r="N67" i="54" s="1"/>
  <c r="O67" i="55"/>
  <c r="P67" i="54" s="1"/>
  <c r="P67" i="55"/>
  <c r="R67" i="55" s="1"/>
  <c r="R67" i="54" s="1"/>
  <c r="Q67" i="55"/>
  <c r="Q67" i="54" s="1"/>
  <c r="P68" i="55"/>
  <c r="C69" i="55"/>
  <c r="E69" i="55"/>
  <c r="E75" i="54" s="1"/>
  <c r="F69" i="55"/>
  <c r="H69" i="55"/>
  <c r="I69" i="55"/>
  <c r="K69" i="55"/>
  <c r="L69" i="55"/>
  <c r="N69" i="55"/>
  <c r="O69" i="55"/>
  <c r="P75" i="54" s="1"/>
  <c r="P69" i="55"/>
  <c r="Q69" i="55" s="1"/>
  <c r="Q75" i="54" s="1"/>
  <c r="P70" i="55"/>
  <c r="C71" i="55"/>
  <c r="E71" i="55"/>
  <c r="E83" i="54" s="1"/>
  <c r="F71" i="55"/>
  <c r="H71" i="55"/>
  <c r="I71" i="55"/>
  <c r="K71" i="55"/>
  <c r="L71" i="55"/>
  <c r="N71" i="55"/>
  <c r="N83" i="54" s="1"/>
  <c r="O71" i="55"/>
  <c r="P71" i="55"/>
  <c r="Q71" i="55"/>
  <c r="R71" i="55"/>
  <c r="P72" i="55"/>
  <c r="C73" i="55"/>
  <c r="D73" i="55"/>
  <c r="P73" i="55" s="1"/>
  <c r="E73" i="55"/>
  <c r="E91" i="54" s="1"/>
  <c r="G73" i="55"/>
  <c r="H73" i="55"/>
  <c r="I73" i="55"/>
  <c r="J73" i="55"/>
  <c r="L73" i="55" s="1"/>
  <c r="K73" i="55"/>
  <c r="K91" i="54" s="1"/>
  <c r="M73" i="55"/>
  <c r="N73" i="55"/>
  <c r="O73" i="55"/>
  <c r="D74" i="55"/>
  <c r="G74" i="55"/>
  <c r="J74" i="55"/>
  <c r="M74" i="55"/>
  <c r="P74" i="55"/>
  <c r="C76" i="55"/>
  <c r="E76" i="55"/>
  <c r="F76" i="55"/>
  <c r="G60" i="54" s="1"/>
  <c r="H76" i="55"/>
  <c r="H60" i="54" s="1"/>
  <c r="I76" i="55"/>
  <c r="J60" i="54" s="1"/>
  <c r="K76" i="55"/>
  <c r="L76" i="55"/>
  <c r="N76" i="55"/>
  <c r="O76" i="55"/>
  <c r="P60" i="54" s="1"/>
  <c r="P76" i="55"/>
  <c r="Q76" i="55"/>
  <c r="Q60" i="54" s="1"/>
  <c r="R76" i="55"/>
  <c r="R60" i="54" s="1"/>
  <c r="C77" i="55"/>
  <c r="P77" i="55"/>
  <c r="E78" i="55"/>
  <c r="F78" i="55"/>
  <c r="H78" i="55"/>
  <c r="I78" i="55"/>
  <c r="K78" i="55"/>
  <c r="L78" i="55"/>
  <c r="N78" i="55"/>
  <c r="O78" i="55"/>
  <c r="P68" i="54" s="1"/>
  <c r="P78" i="55"/>
  <c r="R78" i="55" s="1"/>
  <c r="R68" i="54" s="1"/>
  <c r="Q78" i="55"/>
  <c r="Q68" i="54" s="1"/>
  <c r="C79" i="55"/>
  <c r="C83" i="55" s="1"/>
  <c r="C85" i="55" s="1"/>
  <c r="P79" i="55"/>
  <c r="E80" i="55"/>
  <c r="F80" i="55"/>
  <c r="G76" i="54" s="1"/>
  <c r="H80" i="55"/>
  <c r="H76" i="54" s="1"/>
  <c r="I80" i="55"/>
  <c r="J76" i="54" s="1"/>
  <c r="K80" i="55"/>
  <c r="L80" i="55"/>
  <c r="N80" i="55"/>
  <c r="O80" i="55"/>
  <c r="P76" i="54" s="1"/>
  <c r="P80" i="55"/>
  <c r="Q80" i="55"/>
  <c r="Q76" i="54" s="1"/>
  <c r="R80" i="55"/>
  <c r="R76" i="54" s="1"/>
  <c r="C81" i="55"/>
  <c r="P81" i="55"/>
  <c r="E82" i="55"/>
  <c r="E84" i="54" s="1"/>
  <c r="F82" i="55"/>
  <c r="G84" i="54" s="1"/>
  <c r="H82" i="55"/>
  <c r="H84" i="54" s="1"/>
  <c r="I82" i="55"/>
  <c r="J84" i="54" s="1"/>
  <c r="K82" i="55"/>
  <c r="L82" i="55"/>
  <c r="N82" i="55"/>
  <c r="O82" i="55"/>
  <c r="P84" i="54" s="1"/>
  <c r="P82" i="55"/>
  <c r="R82" i="55" s="1"/>
  <c r="R84" i="54" s="1"/>
  <c r="P83" i="55"/>
  <c r="D84" i="55"/>
  <c r="E84" i="55"/>
  <c r="F84" i="55"/>
  <c r="G92" i="54" s="1"/>
  <c r="G84" i="55"/>
  <c r="H84" i="55" s="1"/>
  <c r="H92" i="54" s="1"/>
  <c r="J84" i="55"/>
  <c r="K84" i="55"/>
  <c r="L84" i="55"/>
  <c r="M92" i="54" s="1"/>
  <c r="M84" i="55"/>
  <c r="D85" i="55"/>
  <c r="G85" i="55"/>
  <c r="J85" i="55"/>
  <c r="M85" i="55"/>
  <c r="P85" i="55"/>
  <c r="C87" i="55"/>
  <c r="E87" i="55"/>
  <c r="E61" i="54" s="1"/>
  <c r="F87" i="55"/>
  <c r="G61" i="54" s="1"/>
  <c r="H87" i="55"/>
  <c r="I87" i="55"/>
  <c r="K87" i="55"/>
  <c r="K61" i="54" s="1"/>
  <c r="L87" i="55"/>
  <c r="M61" i="54" s="1"/>
  <c r="N87" i="55"/>
  <c r="O87" i="55"/>
  <c r="P61" i="54" s="1"/>
  <c r="P87" i="55"/>
  <c r="Q87" i="55" s="1"/>
  <c r="Q61" i="54" s="1"/>
  <c r="C88" i="55"/>
  <c r="P88" i="55"/>
  <c r="C89" i="55"/>
  <c r="C95" i="55" s="1"/>
  <c r="E89" i="55"/>
  <c r="E69" i="54" s="1"/>
  <c r="F89" i="55"/>
  <c r="G69" i="54" s="1"/>
  <c r="H89" i="55"/>
  <c r="H69" i="54" s="1"/>
  <c r="I89" i="55"/>
  <c r="J69" i="54" s="1"/>
  <c r="K89" i="55"/>
  <c r="K69" i="54" s="1"/>
  <c r="L89" i="55"/>
  <c r="M69" i="54" s="1"/>
  <c r="N89" i="55"/>
  <c r="N69" i="54" s="1"/>
  <c r="O89" i="55"/>
  <c r="P69" i="54" s="1"/>
  <c r="P89" i="55"/>
  <c r="C90" i="55"/>
  <c r="P90" i="55"/>
  <c r="C91" i="55"/>
  <c r="E91" i="55"/>
  <c r="E77" i="54" s="1"/>
  <c r="F91" i="55"/>
  <c r="G77" i="54" s="1"/>
  <c r="H91" i="55"/>
  <c r="H77" i="54" s="1"/>
  <c r="I91" i="55"/>
  <c r="K91" i="55"/>
  <c r="K77" i="54" s="1"/>
  <c r="L91" i="55"/>
  <c r="M77" i="54" s="1"/>
  <c r="N91" i="55"/>
  <c r="O91" i="55"/>
  <c r="P91" i="55"/>
  <c r="C92" i="55"/>
  <c r="P92" i="55"/>
  <c r="C93" i="55"/>
  <c r="E93" i="55"/>
  <c r="E85" i="54" s="1"/>
  <c r="F93" i="55"/>
  <c r="G85" i="54" s="1"/>
  <c r="H93" i="55"/>
  <c r="H85" i="54" s="1"/>
  <c r="I93" i="55"/>
  <c r="J85" i="54" s="1"/>
  <c r="K93" i="55"/>
  <c r="K85" i="54" s="1"/>
  <c r="L93" i="55"/>
  <c r="M85" i="54" s="1"/>
  <c r="N93" i="55"/>
  <c r="N85" i="54" s="1"/>
  <c r="O93" i="55"/>
  <c r="P85" i="54" s="1"/>
  <c r="P93" i="55"/>
  <c r="C94" i="55"/>
  <c r="P94" i="55"/>
  <c r="G95" i="55"/>
  <c r="J95" i="55"/>
  <c r="M95" i="55"/>
  <c r="C96" i="55"/>
  <c r="D96" i="55"/>
  <c r="F95" i="55" s="1"/>
  <c r="G93" i="54" s="1"/>
  <c r="G96" i="55"/>
  <c r="J96" i="55"/>
  <c r="K95" i="55" s="1"/>
  <c r="K93" i="54" s="1"/>
  <c r="M96" i="55"/>
  <c r="E56" i="54"/>
  <c r="K56" i="54"/>
  <c r="M56" i="54"/>
  <c r="N56" i="54"/>
  <c r="E57" i="54"/>
  <c r="G57" i="54"/>
  <c r="H57" i="54"/>
  <c r="J57" i="54"/>
  <c r="K57" i="54"/>
  <c r="M57" i="54"/>
  <c r="N57" i="54"/>
  <c r="P57" i="54"/>
  <c r="Q57" i="54"/>
  <c r="R57" i="54"/>
  <c r="H58" i="54"/>
  <c r="J58" i="54"/>
  <c r="K58" i="54"/>
  <c r="N58" i="54"/>
  <c r="Q58" i="54"/>
  <c r="R58" i="54"/>
  <c r="H59" i="54"/>
  <c r="J59" i="54"/>
  <c r="K59" i="54"/>
  <c r="M59" i="54"/>
  <c r="N59" i="54"/>
  <c r="P59" i="54"/>
  <c r="R59" i="54"/>
  <c r="E60" i="54"/>
  <c r="K60" i="54"/>
  <c r="M60" i="54"/>
  <c r="N60" i="54"/>
  <c r="H61" i="54"/>
  <c r="J61" i="54"/>
  <c r="N61" i="54"/>
  <c r="N63" i="54"/>
  <c r="H64" i="54"/>
  <c r="J64" i="54"/>
  <c r="K64" i="54"/>
  <c r="M64" i="54"/>
  <c r="N64" i="54"/>
  <c r="K65" i="54"/>
  <c r="M65" i="54"/>
  <c r="N65" i="54"/>
  <c r="M66" i="54"/>
  <c r="N66" i="54"/>
  <c r="Q66" i="54"/>
  <c r="R66" i="54"/>
  <c r="E67" i="54"/>
  <c r="K67" i="54"/>
  <c r="M67" i="54"/>
  <c r="E68" i="54"/>
  <c r="G68" i="54"/>
  <c r="H68" i="54"/>
  <c r="J68" i="54"/>
  <c r="K68" i="54"/>
  <c r="M68" i="54"/>
  <c r="N68" i="54"/>
  <c r="K71" i="54"/>
  <c r="E72" i="54"/>
  <c r="K72" i="54"/>
  <c r="M72" i="54"/>
  <c r="N72" i="54"/>
  <c r="E73" i="54"/>
  <c r="G73" i="54"/>
  <c r="H73" i="54"/>
  <c r="Q73" i="54"/>
  <c r="R73" i="54"/>
  <c r="E74" i="54"/>
  <c r="H74" i="54"/>
  <c r="J74" i="54"/>
  <c r="K74" i="54"/>
  <c r="M74" i="54"/>
  <c r="N74" i="54"/>
  <c r="G75" i="54"/>
  <c r="H75" i="54"/>
  <c r="J75" i="54"/>
  <c r="K75" i="54"/>
  <c r="M75" i="54"/>
  <c r="N75" i="54"/>
  <c r="E76" i="54"/>
  <c r="K76" i="54"/>
  <c r="M76" i="54"/>
  <c r="N76" i="54"/>
  <c r="J77" i="54"/>
  <c r="N77" i="54"/>
  <c r="P77" i="54"/>
  <c r="J79" i="54"/>
  <c r="K79" i="54"/>
  <c r="M79" i="54"/>
  <c r="N79" i="54"/>
  <c r="P79" i="54"/>
  <c r="E80" i="54"/>
  <c r="H80" i="54"/>
  <c r="J80" i="54"/>
  <c r="K80" i="54"/>
  <c r="M80" i="54"/>
  <c r="N80" i="54"/>
  <c r="E81" i="54"/>
  <c r="G81" i="54"/>
  <c r="H81" i="54"/>
  <c r="J81" i="54"/>
  <c r="K81" i="54"/>
  <c r="M81" i="54"/>
  <c r="N81" i="54"/>
  <c r="P81" i="54"/>
  <c r="Q81" i="54"/>
  <c r="R81" i="54"/>
  <c r="E82" i="54"/>
  <c r="M82" i="54"/>
  <c r="N82" i="54"/>
  <c r="G83" i="54"/>
  <c r="H83" i="54"/>
  <c r="J83" i="54"/>
  <c r="K83" i="54"/>
  <c r="M83" i="54"/>
  <c r="P83" i="54"/>
  <c r="Q83" i="54"/>
  <c r="R83" i="54"/>
  <c r="K84" i="54"/>
  <c r="M84" i="54"/>
  <c r="N84" i="54"/>
  <c r="E87" i="54"/>
  <c r="G87" i="54"/>
  <c r="N87" i="54"/>
  <c r="P87" i="54"/>
  <c r="E88" i="54"/>
  <c r="N88" i="54"/>
  <c r="K89" i="54"/>
  <c r="E90" i="54"/>
  <c r="K90" i="54"/>
  <c r="M90" i="54"/>
  <c r="H91" i="54"/>
  <c r="J91" i="54"/>
  <c r="M91" i="54"/>
  <c r="N91" i="54"/>
  <c r="P91" i="54"/>
  <c r="E92" i="54"/>
  <c r="K92" i="54"/>
  <c r="I11" i="19"/>
  <c r="I10" i="19"/>
  <c r="G11" i="19"/>
  <c r="G10" i="19"/>
  <c r="E11" i="19"/>
  <c r="E10" i="19"/>
  <c r="C10" i="19"/>
  <c r="C11" i="19"/>
  <c r="I11" i="10"/>
  <c r="I10" i="10"/>
  <c r="G11" i="10"/>
  <c r="G10" i="10"/>
  <c r="E11" i="10"/>
  <c r="E10" i="10"/>
  <c r="C10" i="10"/>
  <c r="C11" i="10"/>
  <c r="I11" i="39"/>
  <c r="I10" i="39"/>
  <c r="G11" i="39"/>
  <c r="G10" i="39"/>
  <c r="E11" i="39"/>
  <c r="E10" i="39"/>
  <c r="C10" i="39"/>
  <c r="C11" i="39"/>
  <c r="Q91" i="55" l="1"/>
  <c r="Q77" i="54" s="1"/>
  <c r="N16" i="55"/>
  <c r="N86" i="54" s="1"/>
  <c r="N95" i="55"/>
  <c r="N93" i="54" s="1"/>
  <c r="L95" i="55"/>
  <c r="M93" i="54" s="1"/>
  <c r="H95" i="55"/>
  <c r="H93" i="54" s="1"/>
  <c r="F16" i="55"/>
  <c r="G86" i="54" s="1"/>
  <c r="E95" i="55"/>
  <c r="E93" i="54" s="1"/>
  <c r="E12" i="55"/>
  <c r="F14" i="55"/>
  <c r="G78" i="54" s="1"/>
  <c r="Q89" i="55"/>
  <c r="Q69" i="54" s="1"/>
  <c r="R89" i="55"/>
  <c r="R69" i="54" s="1"/>
  <c r="K16" i="55"/>
  <c r="K86" i="54" s="1"/>
  <c r="R87" i="55"/>
  <c r="R61" i="54" s="1"/>
  <c r="Q93" i="55"/>
  <c r="Q85" i="54" s="1"/>
  <c r="L16" i="55"/>
  <c r="M86" i="54" s="1"/>
  <c r="P15" i="55"/>
  <c r="L14" i="55"/>
  <c r="M78" i="54" s="1"/>
  <c r="R91" i="55"/>
  <c r="R77" i="54" s="1"/>
  <c r="I16" i="55"/>
  <c r="J86" i="54" s="1"/>
  <c r="R93" i="55"/>
  <c r="R85" i="54" s="1"/>
  <c r="E16" i="55"/>
  <c r="E86" i="54" s="1"/>
  <c r="R27" i="55"/>
  <c r="R79" i="54" s="1"/>
  <c r="N14" i="55"/>
  <c r="N78" i="54" s="1"/>
  <c r="R25" i="55"/>
  <c r="R71" i="54" s="1"/>
  <c r="Q29" i="55"/>
  <c r="Q87" i="54" s="1"/>
  <c r="Q25" i="55"/>
  <c r="Q71" i="54" s="1"/>
  <c r="E14" i="55"/>
  <c r="E78" i="54" s="1"/>
  <c r="Q23" i="55"/>
  <c r="Q63" i="54" s="1"/>
  <c r="F12" i="55"/>
  <c r="N12" i="55"/>
  <c r="L12" i="55"/>
  <c r="R23" i="55"/>
  <c r="R63" i="54" s="1"/>
  <c r="I29" i="55"/>
  <c r="J87" i="54" s="1"/>
  <c r="O10" i="55"/>
  <c r="P10" i="55"/>
  <c r="R29" i="55"/>
  <c r="R87" i="54" s="1"/>
  <c r="H29" i="55"/>
  <c r="H87" i="54" s="1"/>
  <c r="Q21" i="55"/>
  <c r="Q55" i="54" s="1"/>
  <c r="R21" i="55"/>
  <c r="R55" i="54" s="1"/>
  <c r="F10" i="55"/>
  <c r="R73" i="55"/>
  <c r="R91" i="54" s="1"/>
  <c r="Q73" i="55"/>
  <c r="Q91" i="54" s="1"/>
  <c r="D19" i="55"/>
  <c r="P95" i="55"/>
  <c r="H51" i="55"/>
  <c r="H89" i="54" s="1"/>
  <c r="I51" i="55"/>
  <c r="J89" i="54" s="1"/>
  <c r="M19" i="55"/>
  <c r="M18" i="55"/>
  <c r="H12" i="55"/>
  <c r="I12" i="55"/>
  <c r="R69" i="55"/>
  <c r="R75" i="54" s="1"/>
  <c r="F51" i="55"/>
  <c r="G89" i="54" s="1"/>
  <c r="J19" i="55"/>
  <c r="K18" i="55" s="1"/>
  <c r="K94" i="54" s="1"/>
  <c r="F73" i="55"/>
  <c r="G91" i="54" s="1"/>
  <c r="E51" i="55"/>
  <c r="E89" i="54" s="1"/>
  <c r="G18" i="55"/>
  <c r="P11" i="55"/>
  <c r="O95" i="55"/>
  <c r="P93" i="54" s="1"/>
  <c r="I84" i="55"/>
  <c r="J92" i="54" s="1"/>
  <c r="P13" i="55"/>
  <c r="C59" i="55"/>
  <c r="K40" i="55"/>
  <c r="K88" i="54" s="1"/>
  <c r="P17" i="55"/>
  <c r="C35" i="55"/>
  <c r="C66" i="55"/>
  <c r="C55" i="55"/>
  <c r="C17" i="55"/>
  <c r="C22" i="55"/>
  <c r="C68" i="55"/>
  <c r="C19" i="55"/>
  <c r="Q51" i="55"/>
  <c r="Q89" i="54" s="1"/>
  <c r="R51" i="55"/>
  <c r="R89" i="54" s="1"/>
  <c r="C47" i="55"/>
  <c r="C49" i="55"/>
  <c r="C84" i="55"/>
  <c r="C80" i="55"/>
  <c r="P96" i="55"/>
  <c r="P16" i="55"/>
  <c r="P84" i="55"/>
  <c r="O14" i="55"/>
  <c r="P78" i="54" s="1"/>
  <c r="O12" i="55"/>
  <c r="P62" i="55"/>
  <c r="P14" i="55"/>
  <c r="I95" i="55"/>
  <c r="J93" i="54" s="1"/>
  <c r="N84" i="55"/>
  <c r="N92" i="54" s="1"/>
  <c r="O84" i="55"/>
  <c r="P92" i="54" s="1"/>
  <c r="C82" i="55"/>
  <c r="P12" i="55"/>
  <c r="Q82" i="55"/>
  <c r="Q84" i="54" s="1"/>
  <c r="N51" i="55"/>
  <c r="N89" i="54" s="1"/>
  <c r="O51" i="55"/>
  <c r="P89" i="54" s="1"/>
  <c r="D18" i="55"/>
  <c r="P40" i="55"/>
  <c r="F40" i="55"/>
  <c r="G88" i="54" s="1"/>
  <c r="C33" i="55"/>
  <c r="G19" i="55"/>
  <c r="L10" i="55"/>
  <c r="C18" i="55"/>
  <c r="L20" i="19"/>
  <c r="J20" i="19"/>
  <c r="H20" i="19"/>
  <c r="F20" i="19"/>
  <c r="D20" i="19"/>
  <c r="R10" i="55" l="1"/>
  <c r="L18" i="55"/>
  <c r="M94" i="54" s="1"/>
  <c r="Q10" i="55"/>
  <c r="H18" i="55"/>
  <c r="H94" i="54" s="1"/>
  <c r="I18" i="55"/>
  <c r="J94" i="54" s="1"/>
  <c r="C72" i="55"/>
  <c r="C74" i="55" s="1"/>
  <c r="C70" i="55"/>
  <c r="Q12" i="55"/>
  <c r="R12" i="55"/>
  <c r="Q84" i="55"/>
  <c r="Q92" i="54" s="1"/>
  <c r="R84" i="55"/>
  <c r="R92" i="54" s="1"/>
  <c r="Q40" i="55"/>
  <c r="Q88" i="54" s="1"/>
  <c r="R40" i="55"/>
  <c r="R88" i="54" s="1"/>
  <c r="Q62" i="55"/>
  <c r="Q90" i="54" s="1"/>
  <c r="R62" i="55"/>
  <c r="R90" i="54" s="1"/>
  <c r="P19" i="55"/>
  <c r="C37" i="55"/>
  <c r="C39" i="55"/>
  <c r="C41" i="55" s="1"/>
  <c r="Q95" i="55"/>
  <c r="Q93" i="54" s="1"/>
  <c r="R95" i="55"/>
  <c r="R93" i="54" s="1"/>
  <c r="R16" i="55"/>
  <c r="R86" i="54" s="1"/>
  <c r="Q16" i="55"/>
  <c r="Q86" i="54" s="1"/>
  <c r="E18" i="55"/>
  <c r="E94" i="54" s="1"/>
  <c r="F18" i="55"/>
  <c r="G94" i="54" s="1"/>
  <c r="P18" i="55"/>
  <c r="N18" i="55"/>
  <c r="N94" i="54" s="1"/>
  <c r="O18" i="55"/>
  <c r="P94" i="54" s="1"/>
  <c r="Q14" i="55"/>
  <c r="Q78" i="54" s="1"/>
  <c r="R14" i="55"/>
  <c r="R78" i="54" s="1"/>
  <c r="K16" i="53"/>
  <c r="K18" i="39"/>
  <c r="J18" i="39"/>
  <c r="J20" i="10"/>
  <c r="D20" i="10"/>
  <c r="F20" i="10"/>
  <c r="E10" i="53"/>
  <c r="C8" i="19"/>
  <c r="B6" i="19"/>
  <c r="B11" i="19"/>
  <c r="B21" i="19" s="1"/>
  <c r="B10" i="19"/>
  <c r="B20" i="19" s="1"/>
  <c r="K17" i="53"/>
  <c r="J16" i="53"/>
  <c r="H16" i="53"/>
  <c r="F16" i="53"/>
  <c r="D16" i="53"/>
  <c r="K15" i="53"/>
  <c r="K14" i="53"/>
  <c r="J14" i="53"/>
  <c r="H14" i="53"/>
  <c r="F14" i="53"/>
  <c r="D14" i="53"/>
  <c r="K13" i="53"/>
  <c r="K12" i="53"/>
  <c r="J12" i="53"/>
  <c r="H12" i="53"/>
  <c r="F12" i="53"/>
  <c r="D12" i="53"/>
  <c r="I11" i="53"/>
  <c r="G11" i="53"/>
  <c r="E11" i="53"/>
  <c r="C11" i="53"/>
  <c r="B11" i="53"/>
  <c r="I10" i="53"/>
  <c r="G10" i="53"/>
  <c r="H10" i="53" s="1"/>
  <c r="L47" i="52" s="1"/>
  <c r="C10" i="53"/>
  <c r="B10" i="53"/>
  <c r="C8" i="53"/>
  <c r="C6" i="53"/>
  <c r="B11" i="44"/>
  <c r="B10" i="44"/>
  <c r="C8" i="44"/>
  <c r="B6" i="44"/>
  <c r="B11" i="36"/>
  <c r="B19" i="36" s="1"/>
  <c r="B13" i="36"/>
  <c r="B10" i="36"/>
  <c r="B12" i="36" s="1"/>
  <c r="C8" i="32"/>
  <c r="B6" i="32"/>
  <c r="B11" i="32"/>
  <c r="B10" i="32"/>
  <c r="B11" i="49"/>
  <c r="B10" i="49"/>
  <c r="B6" i="49"/>
  <c r="C8" i="49"/>
  <c r="B11" i="10"/>
  <c r="B15" i="10" s="1"/>
  <c r="B10" i="10"/>
  <c r="B18" i="10" s="1"/>
  <c r="C8" i="10"/>
  <c r="B6" i="10"/>
  <c r="B11" i="39"/>
  <c r="B19" i="39" s="1"/>
  <c r="B10" i="39"/>
  <c r="B6" i="39"/>
  <c r="C8" i="39"/>
  <c r="K12" i="39"/>
  <c r="K13" i="39"/>
  <c r="K14" i="39"/>
  <c r="K15" i="39"/>
  <c r="K16" i="39"/>
  <c r="K17" i="39"/>
  <c r="K19" i="39"/>
  <c r="B15" i="36"/>
  <c r="K11" i="44"/>
  <c r="K10" i="44"/>
  <c r="D10" i="44"/>
  <c r="F47" i="43" s="1"/>
  <c r="F10" i="44"/>
  <c r="I47" i="43" s="1"/>
  <c r="H10" i="44"/>
  <c r="L47" i="43" s="1"/>
  <c r="J10" i="44"/>
  <c r="O47" i="43" s="1"/>
  <c r="G19" i="36"/>
  <c r="G18" i="36"/>
  <c r="F18" i="36"/>
  <c r="D18" i="36"/>
  <c r="G17" i="36"/>
  <c r="F16" i="36"/>
  <c r="D16" i="36"/>
  <c r="G15" i="36"/>
  <c r="D14" i="36"/>
  <c r="D12" i="36"/>
  <c r="C11" i="36"/>
  <c r="C10" i="36"/>
  <c r="G11" i="32"/>
  <c r="G10" i="32"/>
  <c r="K11" i="49"/>
  <c r="K10" i="49"/>
  <c r="F10" i="32"/>
  <c r="O49" i="31" s="1"/>
  <c r="D10" i="32"/>
  <c r="I49" i="31" s="1"/>
  <c r="G13" i="36"/>
  <c r="F14" i="36"/>
  <c r="G16" i="36"/>
  <c r="G12" i="36"/>
  <c r="J10" i="49"/>
  <c r="O48" i="48" s="1"/>
  <c r="H10" i="49"/>
  <c r="L48" i="48" s="1"/>
  <c r="F10" i="49"/>
  <c r="I48" i="48" s="1"/>
  <c r="D10" i="49"/>
  <c r="F48" i="48" s="1"/>
  <c r="K21" i="10"/>
  <c r="K20" i="10"/>
  <c r="K19" i="10"/>
  <c r="K18" i="10"/>
  <c r="K17" i="10"/>
  <c r="K16" i="10"/>
  <c r="K15" i="10"/>
  <c r="K14" i="10"/>
  <c r="K13" i="10"/>
  <c r="K12" i="10"/>
  <c r="H20" i="10"/>
  <c r="J18" i="10"/>
  <c r="H18" i="10"/>
  <c r="F18" i="10"/>
  <c r="D18" i="10"/>
  <c r="J16" i="10"/>
  <c r="H16" i="10"/>
  <c r="F16" i="10"/>
  <c r="D16" i="10"/>
  <c r="J14" i="10"/>
  <c r="H14" i="10"/>
  <c r="F14" i="10"/>
  <c r="D14" i="10"/>
  <c r="J12" i="10"/>
  <c r="H12" i="10"/>
  <c r="F12" i="10"/>
  <c r="D12" i="10"/>
  <c r="H18" i="39"/>
  <c r="F18" i="39"/>
  <c r="D18" i="39"/>
  <c r="H16" i="39"/>
  <c r="D16" i="39"/>
  <c r="D14" i="39"/>
  <c r="D12" i="39"/>
  <c r="G14" i="36"/>
  <c r="E11" i="36"/>
  <c r="F12" i="36"/>
  <c r="E10" i="36"/>
  <c r="J16" i="39"/>
  <c r="J12" i="39"/>
  <c r="F16" i="39"/>
  <c r="F14" i="39"/>
  <c r="F12" i="39"/>
  <c r="L7" i="53"/>
  <c r="F46" i="52"/>
  <c r="I46" i="52"/>
  <c r="L46" i="52"/>
  <c r="O46" i="52"/>
  <c r="P46" i="52"/>
  <c r="C8" i="36"/>
  <c r="D12" i="19"/>
  <c r="F12" i="19"/>
  <c r="H12" i="19"/>
  <c r="J12" i="19"/>
  <c r="L12" i="19"/>
  <c r="D14" i="19"/>
  <c r="F14" i="19"/>
  <c r="H14" i="19"/>
  <c r="J14" i="19"/>
  <c r="L14" i="19"/>
  <c r="D16" i="19"/>
  <c r="F16" i="19"/>
  <c r="H16" i="19"/>
  <c r="J16" i="19"/>
  <c r="D18" i="19"/>
  <c r="F18" i="19"/>
  <c r="H18" i="19"/>
  <c r="J18" i="19"/>
  <c r="L18" i="19"/>
  <c r="D22" i="19"/>
  <c r="F22" i="19"/>
  <c r="H22" i="19"/>
  <c r="J22" i="19"/>
  <c r="D24" i="19"/>
  <c r="F24" i="19"/>
  <c r="H24" i="19"/>
  <c r="J24" i="19"/>
  <c r="D26" i="19"/>
  <c r="F26" i="19"/>
  <c r="H26" i="19"/>
  <c r="J26" i="19"/>
  <c r="L26" i="19"/>
  <c r="D28" i="19"/>
  <c r="F28" i="19"/>
  <c r="H28" i="19"/>
  <c r="J28" i="19"/>
  <c r="L28" i="19"/>
  <c r="D30" i="19"/>
  <c r="F30" i="19"/>
  <c r="H30" i="19"/>
  <c r="J30" i="19"/>
  <c r="L30" i="19"/>
  <c r="J14" i="39"/>
  <c r="H14" i="39"/>
  <c r="H12" i="39"/>
  <c r="H14" i="36" l="1"/>
  <c r="Q18" i="55"/>
  <c r="Q94" i="54" s="1"/>
  <c r="R18" i="55"/>
  <c r="R94" i="54" s="1"/>
  <c r="L12" i="10"/>
  <c r="B16" i="10"/>
  <c r="B20" i="10"/>
  <c r="B12" i="10"/>
  <c r="B14" i="10"/>
  <c r="B13" i="10"/>
  <c r="J10" i="10"/>
  <c r="O47" i="8" s="1"/>
  <c r="J10" i="53"/>
  <c r="O47" i="52" s="1"/>
  <c r="H18" i="36"/>
  <c r="J10" i="39"/>
  <c r="O47" i="38" s="1"/>
  <c r="F10" i="36"/>
  <c r="O48" i="35" s="1"/>
  <c r="J10" i="19"/>
  <c r="O47" i="18" s="1"/>
  <c r="B14" i="36"/>
  <c r="B16" i="36"/>
  <c r="B27" i="19"/>
  <c r="B18" i="36"/>
  <c r="B17" i="36"/>
  <c r="L12" i="53"/>
  <c r="L14" i="53"/>
  <c r="K11" i="53"/>
  <c r="D10" i="53"/>
  <c r="F47" i="52" s="1"/>
  <c r="F10" i="53"/>
  <c r="I47" i="52" s="1"/>
  <c r="B22" i="19"/>
  <c r="B23" i="19"/>
  <c r="B24" i="19"/>
  <c r="B25" i="19"/>
  <c r="B26" i="19"/>
  <c r="K10" i="53"/>
  <c r="H16" i="36"/>
  <c r="L14" i="10"/>
  <c r="H10" i="39"/>
  <c r="L47" i="38" s="1"/>
  <c r="H10" i="10"/>
  <c r="L47" i="8" s="1"/>
  <c r="H10" i="19"/>
  <c r="L47" i="18" s="1"/>
  <c r="B15" i="39"/>
  <c r="B13" i="39"/>
  <c r="B21" i="10"/>
  <c r="B31" i="19"/>
  <c r="B18" i="39"/>
  <c r="B15" i="19"/>
  <c r="B12" i="39"/>
  <c r="B14" i="39"/>
  <c r="B12" i="19"/>
  <c r="B19" i="10"/>
  <c r="B14" i="19"/>
  <c r="B16" i="39"/>
  <c r="B28" i="19"/>
  <c r="B17" i="39"/>
  <c r="B29" i="19"/>
  <c r="B30" i="19"/>
  <c r="B13" i="19"/>
  <c r="B17" i="10"/>
  <c r="B16" i="19"/>
  <c r="B17" i="19"/>
  <c r="B18" i="19"/>
  <c r="B19" i="19"/>
  <c r="G11" i="36"/>
  <c r="F10" i="10"/>
  <c r="I47" i="8" s="1"/>
  <c r="L20" i="10"/>
  <c r="K10" i="10"/>
  <c r="F10" i="39"/>
  <c r="I47" i="38" s="1"/>
  <c r="F10" i="19"/>
  <c r="I47" i="18" s="1"/>
  <c r="D10" i="36"/>
  <c r="I48" i="35" s="1"/>
  <c r="H12" i="36"/>
  <c r="G10" i="36"/>
  <c r="H10" i="32"/>
  <c r="P49" i="31" s="1"/>
  <c r="L18" i="10"/>
  <c r="K11" i="39"/>
  <c r="K11" i="19"/>
  <c r="L10" i="44"/>
  <c r="P47" i="43" s="1"/>
  <c r="L16" i="10"/>
  <c r="L14" i="39"/>
  <c r="L10" i="49"/>
  <c r="P48" i="48" s="1"/>
  <c r="D10" i="10"/>
  <c r="F47" i="8" s="1"/>
  <c r="D10" i="39"/>
  <c r="F47" i="38" s="1"/>
  <c r="K10" i="19"/>
  <c r="D10" i="19"/>
  <c r="F47" i="18" s="1"/>
  <c r="L16" i="53"/>
  <c r="K11" i="10"/>
  <c r="L16" i="39"/>
  <c r="L12" i="39"/>
  <c r="L18" i="39"/>
  <c r="K10" i="39"/>
  <c r="L16" i="19"/>
  <c r="L22" i="19"/>
  <c r="L24" i="19"/>
  <c r="L10" i="53" l="1"/>
  <c r="P47" i="52" s="1"/>
  <c r="H10" i="36"/>
  <c r="P48" i="35" s="1"/>
  <c r="L10" i="10"/>
  <c r="P47" i="8" s="1"/>
  <c r="L10" i="39"/>
  <c r="P47" i="38" s="1"/>
  <c r="L10" i="19"/>
  <c r="P47" i="18" s="1"/>
  <c r="P70" i="54" l="1"/>
  <c r="N62" i="54"/>
  <c r="M70" i="54"/>
  <c r="K62" i="54"/>
  <c r="J62" i="54"/>
  <c r="P62" i="54" l="1"/>
  <c r="M62" i="54"/>
  <c r="N70" i="54"/>
  <c r="K70" i="54"/>
  <c r="G62" i="54"/>
  <c r="E62" i="54"/>
  <c r="H62" i="54"/>
  <c r="Q62" i="54" l="1"/>
  <c r="R62" i="54"/>
  <c r="H70" i="54"/>
  <c r="J70" i="54" l="1"/>
  <c r="G70" i="54"/>
  <c r="E70" i="54"/>
  <c r="Q70" i="54" l="1"/>
  <c r="R70"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
            <rFont val="Tahoma"/>
            <family val="2"/>
          </rPr>
          <t xml:space="preserve">SELECCIONE EL OBJETIVO ESTRATEGICO AL QUE LE APUNTA EL INDICADOR EN CASO QUE NO LE APUNTE A NINGUNO SE DEBE COLOCAR N/A
</t>
        </r>
        <r>
          <rPr>
            <sz val="8"/>
            <color indexed="8"/>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A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C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2" authorId="0" shapeId="0" xr:uid="{00000000-0006-0000-0E00-000001000000}">
      <text>
        <r>
          <rPr>
            <b/>
            <sz val="8"/>
            <color indexed="81"/>
            <rFont val="Tahoma"/>
            <family val="2"/>
          </rPr>
          <t>SELECCIONE EL PROCESO DE ACUERDO AL MAPA DE PROCESOS DE LA INSTITUCION</t>
        </r>
        <r>
          <rPr>
            <sz val="8"/>
            <color indexed="81"/>
            <rFont val="Tahoma"/>
            <family val="2"/>
          </rPr>
          <t xml:space="preserve">
</t>
        </r>
      </text>
    </comment>
    <comment ref="C18" authorId="0" shapeId="0" xr:uid="{00000000-0006-0000-0E00-000002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E00-000003000000}">
      <text>
        <r>
          <rPr>
            <b/>
            <sz val="8"/>
            <color indexed="8"/>
            <rFont val="Tahoma"/>
            <family val="2"/>
          </rPr>
          <t>FORMULA PARA MEDIR EL INDICADOR</t>
        </r>
        <r>
          <rPr>
            <sz val="8"/>
            <color indexed="8"/>
            <rFont val="Tahoma"/>
            <family val="2"/>
          </rPr>
          <t xml:space="preserve">
</t>
        </r>
      </text>
    </comment>
    <comment ref="C24" authorId="0" shapeId="0" xr:uid="{00000000-0006-0000-0E00-000004000000}">
      <text>
        <r>
          <rPr>
            <b/>
            <sz val="8"/>
            <color indexed="8"/>
            <rFont val="Tahoma"/>
            <family val="2"/>
          </rPr>
          <t>DESCRIPCION DE CADA UNA DE LAS VARIABLES QUE COMPONEN LA FORMULA, ESTA DEBE SER CLARA Y ESPECIFICA</t>
        </r>
        <r>
          <rPr>
            <sz val="8"/>
            <color indexed="8"/>
            <rFont val="Tahoma"/>
            <family val="2"/>
          </rPr>
          <t xml:space="preserve">
</t>
        </r>
      </text>
    </comment>
    <comment ref="C26" authorId="0" shapeId="0" xr:uid="{00000000-0006-0000-0E00-000005000000}">
      <text>
        <r>
          <rPr>
            <b/>
            <sz val="8"/>
            <color indexed="8"/>
            <rFont val="Tahoma"/>
            <family val="2"/>
          </rPr>
          <t>COLOCAR EL VALOR NUMERICO DE LA META</t>
        </r>
        <r>
          <rPr>
            <sz val="8"/>
            <color indexed="8"/>
            <rFont val="Tahoma"/>
            <family val="2"/>
          </rPr>
          <t xml:space="preserve">
</t>
        </r>
      </text>
    </comment>
    <comment ref="C30" authorId="0" shapeId="0" xr:uid="{00000000-0006-0000-0E00-000006000000}">
      <text>
        <r>
          <rPr>
            <b/>
            <sz val="8"/>
            <color indexed="8"/>
            <rFont val="Tahoma"/>
            <family val="2"/>
          </rPr>
          <t>DEFINIR LA UNIDAD DE MEDICION EJEMPLO PUEDE SER EN PORCENTAJE</t>
        </r>
        <r>
          <rPr>
            <sz val="8"/>
            <color indexed="8"/>
            <rFont val="Tahoma"/>
            <family val="2"/>
          </rPr>
          <t xml:space="preserve">
</t>
        </r>
      </text>
    </comment>
    <comment ref="C32" authorId="0" shapeId="0" xr:uid="{00000000-0006-0000-0E00-000007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E00-000008000000}">
      <text>
        <r>
          <rPr>
            <sz val="8"/>
            <color indexed="81"/>
            <rFont val="Tahoma"/>
            <family val="2"/>
          </rPr>
          <t xml:space="preserve">SELECCIONAR LA FRECUENCIA EN LA CUAL DESEA REALZIAR SEGUIMIENTO
</t>
        </r>
      </text>
    </comment>
    <comment ref="C36" authorId="0" shapeId="0" xr:uid="{00000000-0006-0000-0E00-000009000000}">
      <text>
        <r>
          <rPr>
            <sz val="8"/>
            <color indexed="8"/>
            <rFont val="Tahoma"/>
            <family val="2"/>
          </rPr>
          <t xml:space="preserve">SELECCIONAR EL PERIODO PARA REALIZAR EL ANALISIS DE LOS RESULTADOS DE LOS INDICADORES
</t>
        </r>
      </text>
    </comment>
    <comment ref="C40" authorId="0" shapeId="0" xr:uid="{00000000-0006-0000-0E00-00000A000000}">
      <text>
        <r>
          <rPr>
            <b/>
            <sz val="8"/>
            <color indexed="8"/>
            <rFont val="Tahoma"/>
            <family val="2"/>
          </rPr>
          <t>DEFINIR DE DONDE VOY A TOMAR LA INFORMACIÓN, PUEDE SER DE UN CUADRO EN EXCEL, DEL RADICADOR O CUALQUIER HERRAMIENTA</t>
        </r>
        <r>
          <rPr>
            <sz val="8"/>
            <color indexed="8"/>
            <rFont val="Tahoma"/>
            <family val="2"/>
          </rPr>
          <t xml:space="preserve">
</t>
        </r>
      </text>
    </comment>
    <comment ref="H40" authorId="0" shapeId="0" xr:uid="{00000000-0006-0000-0E00-00000B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E00-00000C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41" authorId="0" shapeId="0" xr:uid="{00000000-0006-0000-0E00-00000D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1" authorId="0" shapeId="0" xr:uid="{00000000-0006-0000-0E00-00000E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1" authorId="0" shapeId="0" xr:uid="{00000000-0006-0000-0E00-00000F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7" authorId="0" shapeId="0" xr:uid="{00000000-0006-0000-0E00-000010000000}">
      <text>
        <r>
          <rPr>
            <sz val="8"/>
            <color indexed="81"/>
            <rFont val="Tahoma"/>
            <family val="2"/>
          </rPr>
          <t xml:space="preserve">DEJAR EVIDENCIA
</t>
        </r>
      </text>
    </comment>
    <comment ref="C69" authorId="0" shapeId="0" xr:uid="{00000000-0006-0000-0E00-000011000000}">
      <text>
        <r>
          <rPr>
            <sz val="8"/>
            <color indexed="81"/>
            <rFont val="Tahoma"/>
            <family val="2"/>
          </rPr>
          <t xml:space="preserve">DEJAR EVIDENCIA
</t>
        </r>
      </text>
    </comment>
  </commentList>
</comments>
</file>

<file path=xl/sharedStrings.xml><?xml version="1.0" encoding="utf-8"?>
<sst xmlns="http://schemas.openxmlformats.org/spreadsheetml/2006/main" count="1650" uniqueCount="383">
  <si>
    <t>PROCESO</t>
  </si>
  <si>
    <t>TIPO DE INDICADOR</t>
  </si>
  <si>
    <t>META</t>
  </si>
  <si>
    <t>FORMULACIÓN</t>
  </si>
  <si>
    <t>FRECUENCIA DE MEDICION</t>
  </si>
  <si>
    <t>ANALISIS DE INFORMACIÓN</t>
  </si>
  <si>
    <t>NOMBRE DEL INDICADOR</t>
  </si>
  <si>
    <t>UNIDAD DE MEDIDA</t>
  </si>
  <si>
    <t>MEDICIÓN</t>
  </si>
  <si>
    <t>MES</t>
  </si>
  <si>
    <t>RESULTADO</t>
  </si>
  <si>
    <t>ENE</t>
  </si>
  <si>
    <t>FEB</t>
  </si>
  <si>
    <t>MAR</t>
  </si>
  <si>
    <t>ABR</t>
  </si>
  <si>
    <t>MAY</t>
  </si>
  <si>
    <t>JUN</t>
  </si>
  <si>
    <t>JUL</t>
  </si>
  <si>
    <t>AGOS</t>
  </si>
  <si>
    <t>SEP</t>
  </si>
  <si>
    <t>OCT</t>
  </si>
  <si>
    <t>NOV</t>
  </si>
  <si>
    <t>DIC</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</si>
  <si>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</si>
  <si>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</si>
  <si>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</si>
  <si>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</si>
  <si>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</si>
  <si>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</si>
  <si>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</si>
  <si>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</si>
  <si>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</si>
  <si>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</si>
  <si>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</si>
  <si>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</si>
  <si>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</si>
  <si>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</si>
  <si>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</si>
  <si>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</si>
  <si>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</si>
  <si>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</si>
  <si>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</si>
  <si>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</si>
  <si>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</si>
  <si>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</si>
  <si>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</si>
  <si>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</si>
  <si>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</si>
  <si>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</si>
  <si>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</si>
  <si>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</si>
  <si>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</si>
  <si>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</si>
  <si>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</si>
  <si>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</si>
  <si>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</si>
  <si>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</si>
  <si>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</si>
  <si>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</si>
  <si>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</si>
  <si>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</si>
  <si>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</si>
  <si>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</si>
  <si>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</si>
  <si>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</si>
  <si>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</si>
  <si>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</si>
  <si>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</si>
  <si>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</si>
  <si>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</si>
  <si>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</si>
  <si>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</si>
  <si>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</si>
  <si>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</si>
  <si>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</si>
  <si>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</si>
  <si>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AÑO</t>
  </si>
  <si>
    <t>ACCIÓN A TOMAR</t>
  </si>
  <si>
    <t>NINGUNA</t>
  </si>
  <si>
    <t>EFICIENCIA</t>
  </si>
  <si>
    <t>PROCESOS SOCIETARIOS</t>
  </si>
  <si>
    <t>CONCILIACIÓN Y ARBITRAMENTO</t>
  </si>
  <si>
    <t>PROCESOS PARALELOS A LA INSOLVENCIA</t>
  </si>
  <si>
    <t>SISTEMA DE GESTION INTEGRADO</t>
  </si>
  <si>
    <t>PROCESO:  GESTION INTEGRAL</t>
  </si>
  <si>
    <t>FORMATO: DATOS INDICADORES PROCESOS</t>
  </si>
  <si>
    <t>GRUPO</t>
  </si>
  <si>
    <t>TOTAL</t>
  </si>
  <si>
    <t>OBSERVACIONES</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</si>
  <si>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</si>
  <si>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</si>
  <si>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</si>
  <si>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</si>
  <si>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</si>
  <si>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</si>
  <si>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</si>
  <si>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</si>
  <si>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</si>
  <si>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</si>
  <si>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</si>
  <si>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</si>
  <si>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</si>
  <si>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</si>
  <si>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</si>
  <si>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EXCEL</t>
  </si>
  <si>
    <t xml:space="preserve">Investigaciones terminadas </t>
  </si>
  <si>
    <t>Conglomerados</t>
  </si>
  <si>
    <t>Supervisión Especial</t>
  </si>
  <si>
    <t>Intendencia Medellin</t>
  </si>
  <si>
    <t>Intendencia Manizales</t>
  </si>
  <si>
    <t>Intendencia Bucaramanga</t>
  </si>
  <si>
    <t>Intendencia Cali</t>
  </si>
  <si>
    <t>Intendencia Barranquilla</t>
  </si>
  <si>
    <t>Intendencia Cartagena</t>
  </si>
  <si>
    <t>Coordinador Grupo de Conglomerados</t>
  </si>
  <si>
    <t>Investigaciones terminadas vs proyectadas</t>
  </si>
  <si>
    <t>TRIMESTRE I</t>
  </si>
  <si>
    <t>TRIMESTRE II</t>
  </si>
  <si>
    <t>TRIMESTRE III</t>
  </si>
  <si>
    <t>TRIMESTRE IV</t>
  </si>
  <si>
    <t>Número</t>
  </si>
  <si>
    <t>SUMATORIA TODOS LOS GRUPOS</t>
  </si>
  <si>
    <t xml:space="preserve">TRIMESTRE I </t>
  </si>
  <si>
    <t xml:space="preserve">Medir el número de solicitudes de investigación terminadas sobre las proyectadas </t>
  </si>
  <si>
    <t>PORCENTAJE</t>
  </si>
  <si>
    <t>Radicaciones enrutadas y tramitadas</t>
  </si>
  <si>
    <t>PERIODO DE ANÁLISIS</t>
  </si>
  <si>
    <t>Base de datos</t>
  </si>
  <si>
    <t>Documento excel</t>
  </si>
  <si>
    <t xml:space="preserve">Unidad   </t>
  </si>
  <si>
    <t>Radicaciones tramitadas</t>
  </si>
  <si>
    <t>SEMESTRE I</t>
  </si>
  <si>
    <t>SEMESTRE II</t>
  </si>
  <si>
    <t>Solicitudes de investigación atendidas</t>
  </si>
  <si>
    <t>Medir la eficacia en la atención de las solicitudes de investigación</t>
  </si>
  <si>
    <t>Investigaciones proyectadas para terminar</t>
  </si>
  <si>
    <t>Código: GC-F-006</t>
  </si>
  <si>
    <t>Número de radicaciones de SAPAC atendidas en el periodo</t>
  </si>
  <si>
    <t>Medir el número de radicaciones de SAPAC recibidas en el periodo y que requerian respuesta en el periodo evaluado.</t>
  </si>
  <si>
    <t>Atención a radicaciones de SAPAC</t>
  </si>
  <si>
    <t>Número de radicaciones de SAPAC recibidas en el periodo y que requerian respuesta en el periodo evaluado</t>
  </si>
  <si>
    <t>Post@l</t>
  </si>
  <si>
    <t>PRIMER SEMESTRE</t>
  </si>
  <si>
    <t>SEGUNDO SEMESTRE</t>
  </si>
  <si>
    <t xml:space="preserve">SEGUNDO SEMESTRE </t>
  </si>
  <si>
    <t xml:space="preserve">PRIMER SEMESTRE </t>
  </si>
  <si>
    <t>Número de solicitudes de investigación atendidas en el periodo evaluado</t>
  </si>
  <si>
    <t>Número de solicitudes de investigación recibidas que se deben atender en el periodo evaluado</t>
  </si>
  <si>
    <t>Medir la oportunidad en la atención de los derechos de petición que alleguen al proceso.</t>
  </si>
  <si>
    <t>Número de derechos de petición tramitados en tiempo oportuno (15 dias habiles)</t>
  </si>
  <si>
    <t>Número de derechos de petición que deben ser tramitados en el periodo evaluado</t>
  </si>
  <si>
    <t>Proceso de Investigaciones Administrativas</t>
  </si>
  <si>
    <t>Grupo de Supervisión Especial</t>
  </si>
  <si>
    <t>Investigaciones por Captación Ilegal</t>
  </si>
  <si>
    <t>Medir la eficacia en la atención de las solicitudes de investigación por captación ilegal</t>
  </si>
  <si>
    <t>Número de solicitudes de investigación por captación atendidas en el periodo evaluado</t>
  </si>
  <si>
    <t>Número de solicitudes de investigación por captación recibidas que se deben atender en el periodo evaluado</t>
  </si>
  <si>
    <t>Garantizar que las radicaciones enrutadas a los grupos Investigaciones adminsitratdos  y de conglomerados sean tramitadas</t>
  </si>
  <si>
    <t xml:space="preserve">Sumatoria </t>
  </si>
  <si>
    <r>
      <t xml:space="preserve">Radicaciones tramitadas: </t>
    </r>
    <r>
      <rPr>
        <sz val="10"/>
        <rFont val="Arial"/>
        <family val="2"/>
      </rPr>
      <t xml:space="preserve">Documentos enrutados a los Grupos, sobre los cuales se hace pasar un asunto para solucionarlo.
</t>
    </r>
    <r>
      <rPr>
        <b/>
        <sz val="10"/>
        <rFont val="Arial"/>
        <family val="2"/>
      </rPr>
      <t xml:space="preserve">
Radicaciones enrutadas a los grupo: </t>
    </r>
    <r>
      <rPr>
        <sz val="10"/>
        <rFont val="Arial"/>
        <family val="2"/>
      </rPr>
      <t>Número de radicaciones asignadas a los grupos de investigaciones administrativas y conglomerados que deben ser atendidas en el periodo. Para el grupo de investigaciones administrativas, se tendran encuenta las radicaciones que no han sido evaluadas en los indicadores anteriores.</t>
    </r>
  </si>
  <si>
    <r>
      <t xml:space="preserve">Número de radicaciones de SAPAC atendidas en el periodo: </t>
    </r>
    <r>
      <rPr>
        <sz val="10"/>
        <rFont val="Arial"/>
        <family val="2"/>
      </rPr>
      <t xml:space="preserve">Corresponden a las radicaciones atendidas en el grupo, mediante las cuales se presenta una queja contra la SAPAC.
</t>
    </r>
    <r>
      <rPr>
        <b/>
        <sz val="10"/>
        <rFont val="Arial"/>
        <family val="2"/>
      </rPr>
      <t xml:space="preserve">Número de radicaciones de SAPAC recibidas en el periodo y que requerian respuesta en el periodo evaluado: </t>
    </r>
    <r>
      <rPr>
        <sz val="10"/>
        <rFont val="Arial"/>
        <family val="2"/>
      </rPr>
      <t>Son las radicaciones a las que se debe dar respuesta en cada periodo evaluado. El periodo evaluado comprende hasta los días de teérmino de la radicación, es decir, 30 días antes del corte.</t>
    </r>
  </si>
  <si>
    <t>Número de solicitudes de investigación atendidas en el periodo evaluado
-----------------------------------------------------------------------------------------------------------------------------  *  100%
Número de solicitudes de investigación recibidas que se deben atender en el periodo evaluado</t>
  </si>
  <si>
    <t>Trámite de Derechos de Petición</t>
  </si>
  <si>
    <t>Investigaciones terminadas
----------------------------------------------------------------------------------------------------------* 100%
Investigaciones proyectadas a terminar en el semestre</t>
  </si>
  <si>
    <r>
      <t xml:space="preserve">Investigación terminada: </t>
    </r>
    <r>
      <rPr>
        <sz val="10"/>
        <rFont val="Arial"/>
        <family val="2"/>
      </rPr>
      <t xml:space="preserve">Investigación que cumplió las etapas y sobre la cual se profierió un acto administrativo final.
</t>
    </r>
    <r>
      <rPr>
        <b/>
        <sz val="10"/>
        <rFont val="Arial"/>
        <family val="2"/>
      </rPr>
      <t xml:space="preserve">
Investigaciones proyectadas para terminar:</t>
    </r>
    <r>
      <rPr>
        <sz val="10"/>
        <rFont val="Arial"/>
        <family val="2"/>
      </rPr>
      <t xml:space="preserve"> Investigaciones que se proyectan terminar en el semestre, de acuerdo con las directrices de la Delegatura de Inspección, Vigilancia y Control. </t>
    </r>
  </si>
  <si>
    <t>Número de radicaciones de SAPAC atendidas en el periodo
----------------------------------------------------------------------------------------------------------------------------------------------------*100%
Número de radicaciones de SAPAC recibidas en el periodo y que requerian respuesta en el periodo evaluado</t>
  </si>
  <si>
    <t>PRIMER SEMESTRE:</t>
  </si>
  <si>
    <t>SEGUNDO SEMESTRE:</t>
  </si>
  <si>
    <t>Fecha: 14 de junio de 2019</t>
  </si>
  <si>
    <t>Versión 004</t>
  </si>
  <si>
    <t>Eficacia</t>
  </si>
  <si>
    <t>Eficiencia</t>
  </si>
  <si>
    <t>Efectividad</t>
  </si>
  <si>
    <t>Version: 004</t>
  </si>
  <si>
    <t>DELEGADO SUPERVISIÓN SOCIETARIA</t>
  </si>
  <si>
    <t>Supervisción de Asuntos Financieros Especiales</t>
  </si>
  <si>
    <t>Investigaciones Administrativas por captación</t>
  </si>
  <si>
    <t>Porcentual</t>
  </si>
  <si>
    <t>Unidades</t>
  </si>
  <si>
    <t>Primer Semestre:</t>
  </si>
  <si>
    <t>%</t>
  </si>
  <si>
    <t>Grupo de Investigaciones de soborno 
transnacional y otros delitos.</t>
  </si>
  <si>
    <t>Sumatoria Grupo de Investigaciones de soborno 
transnacional y otros delitos.</t>
  </si>
  <si>
    <t xml:space="preserve">Coordinador Grupo de Investigaciones de soborno 
transnacional y otros delitos </t>
  </si>
  <si>
    <t>DELEGADO DE SUPERVISIÓN SOCIETARIA</t>
  </si>
  <si>
    <t>TRIMESTRE 1</t>
  </si>
  <si>
    <t>TRIMESTRE 2</t>
  </si>
  <si>
    <t>TRIMESTRE 3</t>
  </si>
  <si>
    <t>TRIMESTRE 4</t>
  </si>
  <si>
    <t>Segundo Semestre</t>
  </si>
  <si>
    <t>&gt;= 80%</t>
  </si>
  <si>
    <t>Entre 60% - 79%</t>
  </si>
  <si>
    <t>&lt; 60%</t>
  </si>
  <si>
    <t xml:space="preserve">No. de investigaciones objeto de gestión por parte del Grupo de Investigaciones de soborno transnacional y otros delitos </t>
  </si>
  <si>
    <t>Cuadro de excell del Grupo de Investigaciones de soborno transnacional y otros delitos</t>
  </si>
  <si>
    <t>Meta</t>
  </si>
  <si>
    <t>No. de Sociedades objeto de archivo (con resolución o memorando de archivo)</t>
  </si>
  <si>
    <t>Cuadro en excell con la programación anual de las acciones definidas para el Grupo Investigaciones de soborno transnacional y otros delitos</t>
  </si>
  <si>
    <t>Directora de Cumplimiento</t>
  </si>
  <si>
    <t>Meta Programada</t>
  </si>
  <si>
    <t>Ω</t>
  </si>
  <si>
    <t xml:space="preserve">Coordinador Grupo Investigaciones Administrativas por captación </t>
  </si>
  <si>
    <t>DELEGADO DE INTERVENCIÓN Y ASUNTOS FINANCIEROS ESPECIALES</t>
  </si>
  <si>
    <t>Versión: 004</t>
  </si>
  <si>
    <t>Número de derechos de petición tramitados en tiempo oportuno, dentro de los terminos legales 
----------------------------------------------------------------------------------------------------------------------------------- * 100%
Número de derechos de petición que deben ser tramitados en el periodo evaluado</t>
  </si>
  <si>
    <t xml:space="preserve">DELEGADO SUPERVISIÓN SOCIETARIA
</t>
  </si>
  <si>
    <t>Dirección de Supervisión de Cámaras de Comercio y sus Registros Públicos</t>
  </si>
  <si>
    <t>Atención de resoluciones que resuelven recursos</t>
  </si>
  <si>
    <t xml:space="preserve"> Resolver los recursos en el término señalado por la Ley</t>
  </si>
  <si>
    <t>Número de resoluciones que resuelven los recursos presentados
---------------------------------------------------------------------------------------------------------------------------------------- * 100%
Número de recursos presentados que deben ser resueltos en el periodo evaluado</t>
  </si>
  <si>
    <t xml:space="preserve">Número de Resoluciones que resuelven el recurso </t>
  </si>
  <si>
    <t>Número de recursos presentados que deben ser resueltos en el periodo evaluado</t>
  </si>
  <si>
    <r>
      <t xml:space="preserve">Número de solicitudes de investigación por captación atendidas en el periodo evaluado: </t>
    </r>
    <r>
      <rPr>
        <sz val="10"/>
        <rFont val="Arial"/>
        <family val="2"/>
      </rPr>
      <t>Corresponde a las solicitudes de investigación por captación atendidas por el grupo, se deben tener en cuenta el archivo de control o seguimiento de las investigaciones atendidas.</t>
    </r>
    <r>
      <rPr>
        <sz val="10"/>
        <rFont val="Arial"/>
        <family val="2"/>
      </rPr>
      <t xml:space="preserve">
</t>
    </r>
    <r>
      <rPr>
        <b/>
        <sz val="10"/>
        <rFont val="Arial"/>
        <family val="2"/>
      </rPr>
      <t xml:space="preserve">Número de solicitudes de investigación por captación recibidas que se deben atender en el periodo evaluado: </t>
    </r>
    <r>
      <rPr>
        <sz val="10"/>
        <rFont val="Arial"/>
        <family val="2"/>
      </rPr>
      <t>Corresponde a las solicitudes recibidas por captación, que deben ser atendidas en el periodo evaluado, 15 días hábiles a la fecha de corte del periodo.</t>
    </r>
  </si>
  <si>
    <t xml:space="preserve"> Radicaciones tramitadas
-------------------------------------------------------------------------- * 100%
Radicaciones asignadas a los grupos para tramitar dentro del termino</t>
  </si>
  <si>
    <t xml:space="preserve">Investigaciones por Soborno Transnacional  y otros Delitos </t>
  </si>
  <si>
    <t>Menor que 71</t>
  </si>
  <si>
    <t>Mayor o igual a 80%</t>
  </si>
  <si>
    <t>Entre 71% y 79,9%</t>
  </si>
  <si>
    <t>Mayor o igual a 90%</t>
  </si>
  <si>
    <t>Entre 71% y 89,9%</t>
  </si>
  <si>
    <t>Igual a 100%</t>
  </si>
  <si>
    <t>Entre 89% y 99,9%</t>
  </si>
  <si>
    <t>Menor que 89</t>
  </si>
  <si>
    <t>Mayor o Igual a 85%</t>
  </si>
  <si>
    <t>Entre 71% y 84,9%</t>
  </si>
  <si>
    <t>Mayor o Igual a 90%</t>
  </si>
  <si>
    <t>Mayor o Igual a 80%</t>
  </si>
  <si>
    <t>Entre 70% y 89,9%</t>
  </si>
  <si>
    <t>Menor que 70</t>
  </si>
  <si>
    <t>Pagina 2 de 2</t>
  </si>
  <si>
    <t>Pagina 1 de 2</t>
  </si>
  <si>
    <t xml:space="preserve">No. de acciones por averiguaciones previas gestionadas en el periodo (consulta fuentes abiertas, requerimientos otras entidades y obtención de sentencias penales)  </t>
  </si>
  <si>
    <t>No. de Sociedades objeto de  actuaciones administrativas gestionadas en el periodo (visitas administrativas, análisis de información en laboratorio forense y/o requerimiento de información directa)</t>
  </si>
  <si>
    <t>Acciones programadas en la etapa de averiguaciones previas en el periodo evaluado</t>
  </si>
  <si>
    <t>Acciones programadas en la etapa de archivo en el periodo evaluado</t>
  </si>
  <si>
    <t>Acciones programadas en la etapa de de actuaciones administrativas en el periodo evaluado</t>
  </si>
  <si>
    <t>Aumentar la excelencia en el servicio a través del fortalecimiento de la oferta de valor a los usuarios de manera efectiva y pronta.</t>
  </si>
  <si>
    <t>Radicaciones enrutadas a los grupos</t>
  </si>
  <si>
    <t>Eficiencia en la gestión de las etapas de investigaciones de soborno transnacional adelantadas por el Grupo de Investigaciones de soborno transnacional y otros delitos.</t>
  </si>
  <si>
    <t xml:space="preserve">Medir la eficiencia en la gestión (inicio, impulso o archivo) adelantada por parte del Grupo de Investigaciones de soborno transnacional y otros delitos, que incluye las siguientes etapas: Averiguaciones previas, archivo y actuaciones administrativas. </t>
  </si>
  <si>
    <t>No. de acciones en las diferentes etapas de Investigaciones por soborno transnacional gestionadas en el periodo evaluado 
-----------------------------------------------------------------------------------------------------------------------------------------------------------
Acciones programadas en las diferentes etapas de Investigaciones por soborno transnacional durante el periodo evaluado</t>
  </si>
  <si>
    <r>
      <rPr>
        <b/>
        <sz val="10"/>
        <rFont val="Arial"/>
        <family val="2"/>
      </rPr>
      <t xml:space="preserve">No. de acciones en las diferentes etapas de Investigaciones por soborno transnacional gestionadas en el periodo evaluado: </t>
    </r>
    <r>
      <rPr>
        <sz val="10"/>
        <rFont val="Arial"/>
        <family val="2"/>
      </rPr>
      <t xml:space="preserve">Se refiere al número de acciones gestionadas (inicio, impulso o archivo) por parte del Grupo de Investigaciones de soborno transnacional y otros delitos en el trimestre, que corresponda a las siguientes etapas: 
</t>
    </r>
    <r>
      <rPr>
        <b/>
        <sz val="10"/>
        <rFont val="Arial"/>
        <family val="2"/>
      </rPr>
      <t>i) Averiguaciones previas:</t>
    </r>
    <r>
      <rPr>
        <sz val="10"/>
        <rFont val="Arial"/>
        <family val="2"/>
      </rPr>
      <t xml:space="preserve"> Consulta fuentes abiertas, requerimientos otras entidades y obtención de sentencias penales
</t>
    </r>
    <r>
      <rPr>
        <b/>
        <sz val="10"/>
        <rFont val="Arial"/>
        <family val="2"/>
      </rPr>
      <t>ii) Archivo:</t>
    </r>
    <r>
      <rPr>
        <sz val="10"/>
        <rFont val="Arial"/>
        <family val="2"/>
      </rPr>
      <t xml:space="preserve"> Con resolución o memorando de archivo 
</t>
    </r>
    <r>
      <rPr>
        <b/>
        <sz val="10"/>
        <rFont val="Arial"/>
        <family val="2"/>
      </rPr>
      <t>iii) Actuaciones administrativas:</t>
    </r>
    <r>
      <rPr>
        <sz val="10"/>
        <rFont val="Arial"/>
        <family val="2"/>
      </rPr>
      <t xml:space="preserve"> Visitas administrativas, análisis de información en laboratorio forense y/o requerimiento de información directa
</t>
    </r>
    <r>
      <rPr>
        <b/>
        <sz val="10"/>
        <rFont val="Arial"/>
        <family val="2"/>
      </rPr>
      <t xml:space="preserve">
Acciones programadas en las  diferentes etapas de Investigaciones por  soborno transnacional  durante el periodo evaluado: </t>
    </r>
    <r>
      <rPr>
        <sz val="10"/>
        <rFont val="Arial"/>
        <family val="2"/>
      </rPr>
      <t>Se refiere al número de actuaciones en cada una de las etapas del proceso de investigaciones de soborno transnacional que fueron programadas para ser gestionadas trimestralmente por parte del Grupo de Investigaciones de soborno transnacional y otros delitos.</t>
    </r>
  </si>
  <si>
    <r>
      <t xml:space="preserve">Solicitudes de investigaciones atendidas: </t>
    </r>
    <r>
      <rPr>
        <sz val="10"/>
        <color indexed="8"/>
        <rFont val="Arial"/>
        <family val="2"/>
      </rPr>
      <t xml:space="preserve">Corresponde a las solicitudes de investigación (de oficio o a solicitud de parte, presentadas a la Entidad) atendidas (a primer oficio) por cada grupo. 
</t>
    </r>
    <r>
      <rPr>
        <b/>
        <sz val="10"/>
        <color indexed="8"/>
        <rFont val="Arial"/>
        <family val="2"/>
      </rPr>
      <t>Solicitudes de investigación recibidas:</t>
    </r>
    <r>
      <rPr>
        <sz val="10"/>
        <color indexed="8"/>
        <rFont val="Arial"/>
        <family val="2"/>
      </rPr>
      <t xml:space="preserve"> Corresponde a las solicitudes de investigación recibidas por cada grupo. </t>
    </r>
  </si>
  <si>
    <t>Coordinador Grupo Supervisión de Asuntos Financieros Especiales</t>
  </si>
  <si>
    <r>
      <t xml:space="preserve">Número de derechos de petición tramitados en tiempo oportuno, dentro de los terminos legales: </t>
    </r>
    <r>
      <rPr>
        <sz val="10"/>
        <rFont val="Arial"/>
        <family val="2"/>
      </rPr>
      <t xml:space="preserve">Corresponden a los derechos de petición radicados y atendidos en el grupo, dentro de los terminos legales.
</t>
    </r>
    <r>
      <rPr>
        <b/>
        <sz val="10"/>
        <rFont val="Arial"/>
        <family val="2"/>
      </rPr>
      <t xml:space="preserve">
Número de derechos de petición que deben ser tramitados en el periodo evaluado: </t>
    </r>
    <r>
      <rPr>
        <sz val="10"/>
        <rFont val="Arial"/>
        <family val="2"/>
      </rPr>
      <t>Son los derechos de petición enrutadas al grupo, que deben ser atendidos en el periodo,  dentro de los terminos legales al cierre del periodo evaluado.</t>
    </r>
  </si>
  <si>
    <t>Base de datos y Gestor documental</t>
  </si>
  <si>
    <r>
      <t xml:space="preserve">Resoluciones que resuelven el recurso: </t>
    </r>
    <r>
      <rPr>
        <sz val="10"/>
        <rFont val="Arial"/>
        <family val="2"/>
      </rPr>
      <t xml:space="preserve">Número de Actos Administrativos en el que se resuelven los recursos interpuestos.
</t>
    </r>
    <r>
      <rPr>
        <b/>
        <sz val="10"/>
        <rFont val="Arial"/>
        <family val="2"/>
      </rPr>
      <t xml:space="preserve">
Número de recursos presentados que deben ser resueltos en el periodo evaluado: </t>
    </r>
    <r>
      <rPr>
        <sz val="10"/>
        <rFont val="Arial"/>
        <family val="2"/>
      </rPr>
      <t>Número de recursos interpuestos por los usuarios, que deben ser resueltos en el periodo evaluado, de acuerdo a los terminos legales.</t>
    </r>
  </si>
  <si>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</si>
  <si>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</si>
  <si>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</si>
  <si>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</si>
  <si>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</si>
  <si>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</si>
  <si>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</si>
  <si>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(Número de solicitudes de investigación por captación atendidas en el periodo evaluado / Número de solicitudes de investigación por captación recibidas que se deben atender en el periodo evaluado) * 100</t>
  </si>
  <si>
    <t>IVC</t>
  </si>
  <si>
    <t xml:space="preserve">Coordinador Grupo de Conglomerados y Coordinador Grupo de Inspección, Vigilancia y Control, Coordinador Grupo de Supervisión Especial, Coordinador Grupo de Investigaciones por Soborno Transnacional y Otros Delitos  </t>
  </si>
  <si>
    <t xml:space="preserve">Coordinadores de los grupos de: Supervisión Especial, Inspección, Vigilancia y Control, Conglomerados, Supervisión de asuntos financieros especiales, Supervisión Cámaras de Comercio e Investigaciones por Soborno Transnacional y Otros Delitos (Dirección de cumplimiento) </t>
  </si>
  <si>
    <t>Grupo de IVC</t>
  </si>
  <si>
    <t>Coordinadores de los grupos de: Inspección, Vigilancia y Control, Supervisión Especial, Supervisción de Asuntos Financieros Especiales y Dirección Supervisión Cámaras de Comercio y sus Registros Públicos</t>
  </si>
  <si>
    <t xml:space="preserve">Coordinadores de los grupos de: Inspección, Vigilancia y Control, Supervisión Especial, Dirección de Supervisión de Cámaras de Comercio y sus Registros Públicos e Intendencias Regionales </t>
  </si>
  <si>
    <t xml:space="preserve">Durante el primer semestre comprendido entre el 01 de enero a 30 de junio de 2025 se recibieron 262 radicaciones SAPAC, para el primer trimestre 124 radicaciones de las cuales se atendieron 104 y para el segundo trimestre se recibieron 158 radicaciones las cuales fueron tramitadas en su totalidad. </t>
  </si>
  <si>
    <t xml:space="preserve">De acuerdo con el numeral 42.2 del artículo 42 de la Resolución interna N°100- 000041 del 8 de enero de 2021(Rad.2021-01-00001945)  a este grupo de trabajo  le fueron conferidas facultades para practicar pruebas, dentro de la cuales se encuentras , requerimientos a bancos, DIAN, MINSALUD, etc. Es asi como a cada solicitud de investigación tanto de lineas independientes como de vinculados se practican los requerimientos antes mencionados a fin de poder avanzar y concluir la investigación. Para el primer trimeste se efectuaron 225 requermientos de información. Para el segundo trimestre del 2025 se oficializaron 329 requerimientos, se adjunta base de datos, por politicas de seguridad no se publica como evidencia la base de datos de las investigaciones.
</t>
  </si>
  <si>
    <t>Para el primer semestre del 2025 se recibieron 37 derechos de petición, para el primer trimestre se atendieron 5 de 6 que ingresaron y para el segundo trimestre se recibieron 31 de los cuales todos fueron atendidos.                                                                                                IVC1° Semestre: Se tramitan 60 oficios de D. Petición (1° trimestre 19 - 2° trimestre 41)</t>
  </si>
  <si>
    <t xml:space="preserve">En lo transcurrido del primer semestre de 2025 se oficializaron dos recursos para las sociedades:  Mejor Versión - Multinivel  y Credivalores la cual desarrolla actividad de libranzas.                                                                                                                                                          IVC 1° Semestre 2025:Salen 6 Resoluciones de Recursos, del periodo solicitado. </t>
  </si>
  <si>
    <r>
      <t>2025-01.</t>
    </r>
    <r>
      <rPr>
        <sz val="10"/>
        <rFont val="Arial"/>
        <family val="2"/>
      </rPr>
      <t xml:space="preserve"> En el periodo hubo 2 solicitudes de investigación y las mismas fueron atendidas dentro de los términos establecidos</t>
    </r>
    <r>
      <rPr>
        <b/>
        <sz val="10"/>
        <rFont val="Arial"/>
        <family val="2"/>
      </rPr>
      <t xml:space="preserve">                                                         2025-02.</t>
    </r>
    <r>
      <rPr>
        <sz val="10"/>
        <rFont val="Arial"/>
        <family val="2"/>
      </rPr>
      <t xml:space="preserve"> En se recibieron 14 solicitudes de investigación y las mismas fueron atendidas dentro de los términos establecidos</t>
    </r>
  </si>
  <si>
    <t xml:space="preserve">Para el primer semestre se tramitaron 16 consultas allegadas al grupo en los terminos de ley. </t>
  </si>
  <si>
    <t>No aplica</t>
  </si>
  <si>
    <t>Contribuir a la preservación del orden público económico</t>
  </si>
  <si>
    <t xml:space="preserve">Construcción de una cultura de alto rendimiento
</t>
  </si>
  <si>
    <t xml:space="preserve">Lograr un marco normativo adecuado que facilite el cumplimiento de la Misión
</t>
  </si>
  <si>
    <t xml:space="preserve">Lograr niveles superiores de servicio, acompañamiento y atención al usuario (excelencia operacional)
</t>
  </si>
  <si>
    <t xml:space="preserve">Lograr el reconocimiento y la confianza de los usuarios
</t>
  </si>
  <si>
    <t>Fortalecimiento de la oferta de valor para los usuarios (más y mejores servicios)</t>
  </si>
  <si>
    <t>Contar con empresas competitivas, productivas y perdurables</t>
  </si>
  <si>
    <t>2019-2022</t>
  </si>
  <si>
    <t>Histórico de objetivos estratégicos</t>
  </si>
  <si>
    <t>TIPO DE ACCION</t>
  </si>
  <si>
    <t>RECUPERACIÓN EMPRESARIAL</t>
  </si>
  <si>
    <t>GESTION DE APOYO JUDICIAL</t>
  </si>
  <si>
    <t>CONCILIACIÓN Y ARBITRAJE</t>
  </si>
  <si>
    <t xml:space="preserve">DELEGATURA DE ASUNTOS ECONÓMICOS Y SOCIETARIOS </t>
  </si>
  <si>
    <t>Análisis Semestre 2:</t>
  </si>
  <si>
    <t>Análisis Semestre 1:</t>
  </si>
  <si>
    <t>GRÁFICA DE INDICADOR</t>
  </si>
  <si>
    <t>Entidad</t>
  </si>
  <si>
    <t>Zona Occidental</t>
  </si>
  <si>
    <t>Zona Eje Cafetero</t>
  </si>
  <si>
    <t>Zona Caribe</t>
  </si>
  <si>
    <t>Zona Sur</t>
  </si>
  <si>
    <t xml:space="preserve">Zona Santanderes </t>
  </si>
  <si>
    <t>Zona Norte</t>
  </si>
  <si>
    <t xml:space="preserve">Bogotá D.C. </t>
  </si>
  <si>
    <t xml:space="preserve">PAS Total </t>
  </si>
  <si>
    <t>ETAPA 3</t>
  </si>
  <si>
    <t>ETAPA 2</t>
  </si>
  <si>
    <t>ETAPA 1</t>
  </si>
  <si>
    <t>ETAPA PREVIA DE ESTUDIO</t>
  </si>
  <si>
    <t>Porcentaje de cumplimiento</t>
  </si>
  <si>
    <t>Reducción porcentual del tiempo</t>
  </si>
  <si>
    <t>DEPENDENCIA</t>
  </si>
  <si>
    <t>ETAPA</t>
  </si>
  <si>
    <t>PROMEDIO</t>
  </si>
  <si>
    <t xml:space="preserve">Coordinador Grupo de Requerimientos Empresariales e Intendencias Regionales </t>
  </si>
  <si>
    <t>Días hablies</t>
  </si>
  <si>
    <t>Cuadro de seguimiento (PAS) corte 2023</t>
  </si>
  <si>
    <t>Tiempo Promedio Final</t>
  </si>
  <si>
    <t>Cuadro de seguimiento (PAS) corte 2022</t>
  </si>
  <si>
    <t>Días hábiles</t>
  </si>
  <si>
    <t>Cuadro de seguimiento (PAS) corte 2021</t>
  </si>
  <si>
    <t>Tiempo Promedio Inicial</t>
  </si>
  <si>
    <t>Menor al 100%</t>
  </si>
  <si>
    <t>Menor al 0%</t>
  </si>
  <si>
    <t>Reducción porcentual</t>
  </si>
  <si>
    <t>Igual al 100%</t>
  </si>
  <si>
    <t>Mayor o igual al 0%</t>
  </si>
  <si>
    <t>PAS TOTAL</t>
  </si>
  <si>
    <t>ETAPA3</t>
  </si>
  <si>
    <t>ETAPA2</t>
  </si>
  <si>
    <r>
      <t xml:space="preserve">PAS TOTAL </t>
    </r>
    <r>
      <rPr>
        <sz val="10"/>
        <rFont val="Verdana"/>
        <family val="2"/>
      </rPr>
      <t>(corresponde a la suma de todas las etapas desde la etapa previa de estudio hasta la notificación que decide de fondo):</t>
    </r>
    <r>
      <rPr>
        <b/>
        <sz val="10"/>
        <rFont val="Verdana"/>
        <family val="2"/>
      </rPr>
      <t xml:space="preserve"> 
</t>
    </r>
    <r>
      <rPr>
        <sz val="10"/>
        <rFont val="Verdana"/>
        <family val="2"/>
      </rPr>
      <t xml:space="preserve">
Tiempo promedio inicial Bogotá D.C. = </t>
    </r>
    <r>
      <rPr>
        <b/>
        <sz val="10"/>
        <rFont val="Verdana"/>
        <family val="2"/>
      </rPr>
      <t xml:space="preserve">289 días
</t>
    </r>
    <r>
      <rPr>
        <sz val="10"/>
        <rFont val="Verdana"/>
        <family val="2"/>
      </rPr>
      <t xml:space="preserve">Tiempo promedio inicial zona Norte (Barranquilla) = </t>
    </r>
    <r>
      <rPr>
        <b/>
        <sz val="10"/>
        <rFont val="Verdana"/>
        <family val="2"/>
      </rPr>
      <t>220 días</t>
    </r>
    <r>
      <rPr>
        <sz val="10"/>
        <rFont val="Verdana"/>
        <family val="2"/>
      </rPr>
      <t xml:space="preserve">
</t>
    </r>
    <r>
      <rPr>
        <b/>
        <sz val="10"/>
        <color theme="8" tint="-0.499984740745262"/>
        <rFont val="Verdana"/>
        <family val="2"/>
      </rPr>
      <t>Tiempo promedio inicial Zona Sur (Cali) = 289 días</t>
    </r>
    <r>
      <rPr>
        <sz val="10"/>
        <rFont val="Verdana"/>
        <family val="2"/>
      </rPr>
      <t xml:space="preserve">
</t>
    </r>
    <r>
      <rPr>
        <b/>
        <sz val="10"/>
        <color rgb="FF7030A0"/>
        <rFont val="Verdana"/>
        <family val="2"/>
      </rPr>
      <t xml:space="preserve">Tiempo promedio inicial Zona Eje Cafetero (Manizales) = 215 días
</t>
    </r>
    <r>
      <rPr>
        <b/>
        <sz val="10"/>
        <color theme="6" tint="-0.499984740745262"/>
        <rFont val="Verdana"/>
        <family val="2"/>
      </rPr>
      <t>Tiempo promedio inicial Zona Occidental y Costa Pacífica (Medellín) = 289 días</t>
    </r>
    <r>
      <rPr>
        <sz val="10"/>
        <rFont val="Verdana"/>
        <family val="2"/>
      </rPr>
      <t xml:space="preserve">
</t>
    </r>
    <r>
      <rPr>
        <b/>
        <sz val="10"/>
        <color rgb="FFFF0000"/>
        <rFont val="Verdana"/>
        <family val="2"/>
      </rPr>
      <t xml:space="preserve">Tiempo promedio inicial Zona Caribe y del Archipiélago de San Andrés, Providencia y Santa Catalina (Cartagena)= 215 días
</t>
    </r>
    <r>
      <rPr>
        <sz val="10"/>
        <rFont val="Verdana"/>
        <family val="2"/>
      </rPr>
      <t xml:space="preserve">Tiempo promedio inicial Zona Santanderes y Arauca (Bucaramanga) = </t>
    </r>
    <r>
      <rPr>
        <b/>
        <sz val="10"/>
        <rFont val="Verdana"/>
        <family val="2"/>
      </rPr>
      <t>220 días</t>
    </r>
  </si>
  <si>
    <r>
      <t xml:space="preserve">ETAPA 3 </t>
    </r>
    <r>
      <rPr>
        <sz val="10"/>
        <rFont val="Verdana"/>
        <family val="2"/>
      </rPr>
      <t>(corresponde al tiempo promedio desde la notificación que decreta pruebas hasta la notificación que decide de fondo, incluye tiempo de traslado para alegato):</t>
    </r>
    <r>
      <rPr>
        <b/>
        <sz val="10"/>
        <rFont val="Verdana"/>
        <family val="2"/>
      </rPr>
      <t xml:space="preserve">   
</t>
    </r>
    <r>
      <rPr>
        <sz val="10"/>
        <rFont val="Verdana"/>
        <family val="2"/>
      </rPr>
      <t xml:space="preserve">
Tiempo promedio inicial Bogotá D.C. = </t>
    </r>
    <r>
      <rPr>
        <b/>
        <sz val="10"/>
        <rFont val="Verdana"/>
        <family val="2"/>
      </rPr>
      <t>86 días</t>
    </r>
    <r>
      <rPr>
        <sz val="10"/>
        <rFont val="Verdana"/>
        <family val="2"/>
      </rPr>
      <t xml:space="preserve">
Tiempo promedio inicial zona Norte (Barranquilla) = </t>
    </r>
    <r>
      <rPr>
        <b/>
        <sz val="10"/>
        <rFont val="Verdana"/>
        <family val="2"/>
      </rPr>
      <t>60 días</t>
    </r>
    <r>
      <rPr>
        <sz val="10"/>
        <rFont val="Verdana"/>
        <family val="2"/>
      </rPr>
      <t xml:space="preserve">
</t>
    </r>
    <r>
      <rPr>
        <b/>
        <sz val="10"/>
        <color theme="8" tint="-0.499984740745262"/>
        <rFont val="Verdana"/>
        <family val="2"/>
      </rPr>
      <t xml:space="preserve">Tiempo promedio inicial Zona Sur (Cali) = 104 días 
</t>
    </r>
    <r>
      <rPr>
        <b/>
        <sz val="10"/>
        <color rgb="FF7030A0"/>
        <rFont val="Verdana"/>
        <family val="2"/>
      </rPr>
      <t xml:space="preserve">Tiempo promedio inicial Zona Eje Cafetero (Manizales) = 70 días
</t>
    </r>
    <r>
      <rPr>
        <b/>
        <sz val="10"/>
        <color theme="6" tint="-0.499984740745262"/>
        <rFont val="Verdana"/>
        <family val="2"/>
      </rPr>
      <t xml:space="preserve">Tiempo promedio inicial Zona Occidental y Costa Pacífica (Medellín) = 104 días
</t>
    </r>
    <r>
      <rPr>
        <b/>
        <sz val="10"/>
        <color rgb="FFFF0000"/>
        <rFont val="Verdana"/>
        <family val="2"/>
      </rPr>
      <t xml:space="preserve">Tiempo promedio inicial Zona Caribe y del Archipiélago de San Andrés, Providencia y Santa Catalina (Cartagena)= 70 días
</t>
    </r>
    <r>
      <rPr>
        <sz val="10"/>
        <rFont val="Verdana"/>
        <family val="2"/>
      </rPr>
      <t xml:space="preserve">Tiempo promedio inicial Zona Santanderes y Arauca (Bucaramanga) = </t>
    </r>
    <r>
      <rPr>
        <b/>
        <sz val="10"/>
        <rFont val="Verdana"/>
        <family val="2"/>
      </rPr>
      <t>60 días</t>
    </r>
  </si>
  <si>
    <r>
      <t xml:space="preserve">ETAPA 2 </t>
    </r>
    <r>
      <rPr>
        <sz val="10"/>
        <rFont val="Verdana"/>
        <family val="2"/>
      </rPr>
      <t>(corresponde al tiempo promedio desde la notificación del pliego de cargos hasta la notificación que decreta pruebas; incluye tiempo de traslado para descargos):</t>
    </r>
    <r>
      <rPr>
        <b/>
        <sz val="10"/>
        <rFont val="Verdana"/>
        <family val="2"/>
      </rPr>
      <t xml:space="preserve">     
</t>
    </r>
    <r>
      <rPr>
        <sz val="10"/>
        <rFont val="Verdana"/>
        <family val="2"/>
      </rPr>
      <t xml:space="preserve">
Tiempo promedio inicial Bogotá D.C. = </t>
    </r>
    <r>
      <rPr>
        <b/>
        <sz val="10"/>
        <rFont val="Verdana"/>
        <family val="2"/>
      </rPr>
      <t>86 días</t>
    </r>
    <r>
      <rPr>
        <sz val="10"/>
        <rFont val="Verdana"/>
        <family val="2"/>
      </rPr>
      <t xml:space="preserve">
Tiempo promedio inicial zona Norte (Barranquilla) = </t>
    </r>
    <r>
      <rPr>
        <b/>
        <sz val="10"/>
        <rFont val="Verdana"/>
        <family val="2"/>
      </rPr>
      <t>80 días</t>
    </r>
    <r>
      <rPr>
        <sz val="10"/>
        <rFont val="Verdana"/>
        <family val="2"/>
      </rPr>
      <t xml:space="preserve">
</t>
    </r>
    <r>
      <rPr>
        <b/>
        <sz val="10"/>
        <color theme="8" tint="-0.499984740745262"/>
        <rFont val="Verdana"/>
        <family val="2"/>
      </rPr>
      <t>Tiempo promedio inicial Zona Sur (Cali) = 109 días</t>
    </r>
    <r>
      <rPr>
        <sz val="10"/>
        <rFont val="Verdana"/>
        <family val="2"/>
      </rPr>
      <t xml:space="preserve">
</t>
    </r>
    <r>
      <rPr>
        <b/>
        <sz val="10"/>
        <color rgb="FF7030A0"/>
        <rFont val="Verdana"/>
        <family val="2"/>
      </rPr>
      <t>Tiempo promedio inicial Zona Eje Cafetero (Manizales) = 57 días</t>
    </r>
    <r>
      <rPr>
        <sz val="10"/>
        <rFont val="Verdana"/>
        <family val="2"/>
      </rPr>
      <t xml:space="preserve">
</t>
    </r>
    <r>
      <rPr>
        <b/>
        <sz val="10"/>
        <color theme="6" tint="-0.499984740745262"/>
        <rFont val="Verdana"/>
        <family val="2"/>
      </rPr>
      <t>Tiempo promedio inicial Zona Occidental y Costa Pacífica (Medellín) = 109 días</t>
    </r>
    <r>
      <rPr>
        <b/>
        <sz val="10"/>
        <rFont val="Verdana"/>
        <family val="2"/>
      </rPr>
      <t xml:space="preserve">
</t>
    </r>
    <r>
      <rPr>
        <b/>
        <sz val="10"/>
        <color rgb="FFFF0000"/>
        <rFont val="Verdana"/>
        <family val="2"/>
      </rPr>
      <t xml:space="preserve">Tiempo promedio inicial Zona Caribe y del Archipiélago de San Andrés, Providencia y Santa Catalina (Cartagena)= 57 días
</t>
    </r>
    <r>
      <rPr>
        <sz val="10"/>
        <rFont val="Verdana"/>
        <family val="2"/>
      </rPr>
      <t xml:space="preserve">Tiempo promedio inicial Zona Santanderes y Arauca (Bucaramanga) = </t>
    </r>
    <r>
      <rPr>
        <b/>
        <sz val="10"/>
        <rFont val="Verdana"/>
        <family val="2"/>
      </rPr>
      <t>80 días</t>
    </r>
  </si>
  <si>
    <r>
      <t>ETAPA 1</t>
    </r>
    <r>
      <rPr>
        <sz val="10"/>
        <rFont val="Verdana"/>
        <family val="2"/>
      </rPr>
      <t xml:space="preserve"> (corresponde al tiempo promedio desde la comunicación de la actuación administrativa hasta la notificación del pliego de cargos):  
</t>
    </r>
    <r>
      <rPr>
        <b/>
        <sz val="10"/>
        <rFont val="Verdana"/>
        <family val="2"/>
      </rPr>
      <t xml:space="preserve">
</t>
    </r>
    <r>
      <rPr>
        <sz val="10"/>
        <rFont val="Verdana"/>
        <family val="2"/>
      </rPr>
      <t xml:space="preserve">Tiempo promedio inicial Bogotá D.C. = </t>
    </r>
    <r>
      <rPr>
        <b/>
        <sz val="10"/>
        <rFont val="Verdana"/>
        <family val="2"/>
      </rPr>
      <t>86 días</t>
    </r>
    <r>
      <rPr>
        <sz val="10"/>
        <rFont val="Verdana"/>
        <family val="2"/>
      </rPr>
      <t xml:space="preserve">
Tiempo promedio inicial zona Norte (Barranquilla) = </t>
    </r>
    <r>
      <rPr>
        <b/>
        <sz val="10"/>
        <rFont val="Verdana"/>
        <family val="2"/>
      </rPr>
      <t>40 días</t>
    </r>
    <r>
      <rPr>
        <sz val="10"/>
        <rFont val="Verdana"/>
        <family val="2"/>
      </rPr>
      <t xml:space="preserve">
</t>
    </r>
    <r>
      <rPr>
        <b/>
        <sz val="10"/>
        <color theme="8" tint="-0.499984740745262"/>
        <rFont val="Verdana"/>
        <family val="2"/>
      </rPr>
      <t xml:space="preserve">Tiempo promedio inicial Zona Sur (Cali) = 38 días
</t>
    </r>
    <r>
      <rPr>
        <b/>
        <sz val="10"/>
        <color rgb="FF7030A0"/>
        <rFont val="Verdana"/>
        <family val="2"/>
      </rPr>
      <t>Tiempo promedio inicial Zona Eje Cafetero (Manizales) = 43 días</t>
    </r>
    <r>
      <rPr>
        <sz val="10"/>
        <rFont val="Verdana"/>
        <family val="2"/>
      </rPr>
      <t xml:space="preserve">
</t>
    </r>
    <r>
      <rPr>
        <b/>
        <sz val="10"/>
        <color theme="6" tint="-0.499984740745262"/>
        <rFont val="Verdana"/>
        <family val="2"/>
      </rPr>
      <t xml:space="preserve">Tiempo promedio inicial Zona Occidental y Costa Pacífica (Medellín) = 38 días
</t>
    </r>
    <r>
      <rPr>
        <b/>
        <sz val="10"/>
        <color rgb="FFFF0000"/>
        <rFont val="Verdana"/>
        <family val="2"/>
      </rPr>
      <t xml:space="preserve">Tiempo promedio inicial Zona Caribe y del Archipiélago de San Andrés, Providencia y Santa Catalina (Cartagena)= 43 días
</t>
    </r>
    <r>
      <rPr>
        <sz val="10"/>
        <rFont val="Verdana"/>
        <family val="2"/>
      </rPr>
      <t xml:space="preserve">Tiempo promedio inicial Zona Santanderes y Arauca (Bucaramanga) = </t>
    </r>
    <r>
      <rPr>
        <b/>
        <sz val="10"/>
        <rFont val="Verdana"/>
        <family val="2"/>
      </rPr>
      <t>40 días</t>
    </r>
  </si>
  <si>
    <r>
      <t xml:space="preserve">ETAPA PREVIA DE ESTUDIO </t>
    </r>
    <r>
      <rPr>
        <sz val="10"/>
        <rFont val="Verdana"/>
        <family val="2"/>
      </rPr>
      <t>(corresponde al tiempo promedio para depura la base de datos de las sociedades que no enviaron la información financiera o la enviaron extemporaneamente, de acuerdo a las novedades registradas en el RUES. Con el fin de definir las sociedades a las que se iniciara un PAS</t>
    </r>
    <r>
      <rPr>
        <b/>
        <sz val="10"/>
        <rFont val="Verdana"/>
        <family val="2"/>
      </rPr>
      <t xml:space="preserve">: 
</t>
    </r>
    <r>
      <rPr>
        <sz val="10"/>
        <rFont val="Verdana"/>
        <family val="2"/>
      </rPr>
      <t xml:space="preserve">Tiempo promedio inicial Bogotá D.C. = </t>
    </r>
    <r>
      <rPr>
        <b/>
        <sz val="10"/>
        <rFont val="Verdana"/>
        <family val="2"/>
      </rPr>
      <t>32 días</t>
    </r>
    <r>
      <rPr>
        <sz val="10"/>
        <rFont val="Verdana"/>
        <family val="2"/>
      </rPr>
      <t xml:space="preserve">
Tiempo promedio inicial zona Norte (Barranquilla) = </t>
    </r>
    <r>
      <rPr>
        <b/>
        <sz val="10"/>
        <rFont val="Verdana"/>
        <family val="2"/>
      </rPr>
      <t>40 días</t>
    </r>
    <r>
      <rPr>
        <sz val="10"/>
        <rFont val="Verdana"/>
        <family val="2"/>
      </rPr>
      <t xml:space="preserve">
</t>
    </r>
    <r>
      <rPr>
        <b/>
        <sz val="10"/>
        <color theme="8" tint="-0.499984740745262"/>
        <rFont val="Verdana"/>
        <family val="2"/>
      </rPr>
      <t>Tiempo promedio inicial Zona Sur (Cali) = 38 días</t>
    </r>
    <r>
      <rPr>
        <sz val="10"/>
        <rFont val="Verdana"/>
        <family val="2"/>
      </rPr>
      <t xml:space="preserve">
</t>
    </r>
    <r>
      <rPr>
        <b/>
        <sz val="10"/>
        <color rgb="FF7030A0"/>
        <rFont val="Verdana"/>
        <family val="2"/>
      </rPr>
      <t>Tiempo promedio inicial Zona Eje Cafetero (Manizales) = 45 días</t>
    </r>
    <r>
      <rPr>
        <sz val="10"/>
        <rFont val="Verdana"/>
        <family val="2"/>
      </rPr>
      <t xml:space="preserve">
</t>
    </r>
    <r>
      <rPr>
        <b/>
        <sz val="10"/>
        <color theme="6" tint="-0.499984740745262"/>
        <rFont val="Verdana"/>
        <family val="2"/>
      </rPr>
      <t>Tiempo promedio inicial Zona Occidental y Costa Pacífica (Medellín) = 38 días</t>
    </r>
    <r>
      <rPr>
        <sz val="10"/>
        <rFont val="Verdana"/>
        <family val="2"/>
      </rPr>
      <t xml:space="preserve">
</t>
    </r>
    <r>
      <rPr>
        <b/>
        <sz val="10"/>
        <color rgb="FFFF0000"/>
        <rFont val="Verdana"/>
        <family val="2"/>
      </rPr>
      <t>Tiempo promedio inicial Zona Caribe y del Archipiélago de San Andrés, Providencia y Santa Catalina (Cartagena)= 45 días</t>
    </r>
    <r>
      <rPr>
        <sz val="10"/>
        <rFont val="Verdana"/>
        <family val="2"/>
      </rPr>
      <t xml:space="preserve">
Tiempo promedio inicial Zona Santanderes y Arauca (Bucaramanga) = </t>
    </r>
    <r>
      <rPr>
        <b/>
        <sz val="10"/>
        <rFont val="Verdana"/>
        <family val="2"/>
      </rPr>
      <t>40 días</t>
    </r>
  </si>
  <si>
    <r>
      <t xml:space="preserve">Tiempo Promedio Inicial: </t>
    </r>
    <r>
      <rPr>
        <sz val="10"/>
        <rFont val="Verdana"/>
        <family val="2"/>
      </rPr>
      <t>es el tiempo promedio estimado para ejecutar el Procedimiento Administrativo Sancionatorio (PAS) de acuerdo con los tiempos establecidos en cuatro diferentes etapas: i) Etapa previa de estudio (depuración base de datos); ii) Desde la comunicación de la apertura de la investigación hasta la notificación del pliego de cargos; iii) Desde la notificación del pliego de cargos hasta decretar pruebas, incluye tiempo de traslado para descargos y iv) Desde decretar pruebas hasta notificar la decisión de fondo, incluye tiempo de traslado para alegatos.</t>
    </r>
    <r>
      <rPr>
        <b/>
        <sz val="10"/>
        <rFont val="Verdana"/>
        <family val="2"/>
      </rPr>
      <t xml:space="preserve"> Este tiempo será medido en días hábiles</t>
    </r>
    <r>
      <rPr>
        <sz val="10"/>
        <rFont val="Verdana"/>
        <family val="2"/>
      </rPr>
      <t xml:space="preserve">
</t>
    </r>
    <r>
      <rPr>
        <b/>
        <sz val="10"/>
        <rFont val="Verdana"/>
        <family val="2"/>
      </rPr>
      <t xml:space="preserve">Tiempo Promedio Final: </t>
    </r>
    <r>
      <rPr>
        <sz val="10"/>
        <rFont val="Verdana"/>
        <family val="2"/>
      </rPr>
      <t>es el tiempo promedio alcanzado durante el tiempo de medición, en la ejecución del Procedimiento Administrativo Sancionatorio - PAS, asi como en las cuatro difentes etapas: i) Etapa previa de estudio (depuración base de datos) ii)Desde la comunicación de la apertura de la investigación hasta la notificación del pliego de cargos; iii) Desde la notificación del pliego de cargos hasta decretar pruebas, incluye tiempo de traslado para descargos y iv) Desde decretar pruebas hasta notificar la decisión de fondo, incluye tiempo de traslado para alegato.</t>
    </r>
    <r>
      <rPr>
        <b/>
        <sz val="10"/>
        <rFont val="Verdana"/>
        <family val="2"/>
      </rPr>
      <t xml:space="preserve"> Este tiempo será medido en días hábiles
Nota: </t>
    </r>
    <r>
      <rPr>
        <sz val="10"/>
        <rFont val="Verdana"/>
        <family val="2"/>
      </rPr>
      <t xml:space="preserve">el Procedimiento Administrativo Sancionatorio - PAS que se llevará a cabo para la presente vigencia, corresponde a la información financiera que no se presento por parte de las sociedades correspondiente a los años 2021 (procesos pendientes de culminar), 2022 y 2023. Teniendo en cuenta que el indicador se aprobo en junio su medición se vera reflejado a partir del segundo trimestre. </t>
    </r>
  </si>
  <si>
    <r>
      <rPr>
        <b/>
        <sz val="10"/>
        <rFont val="Verdana"/>
        <family val="2"/>
      </rPr>
      <t>Reducción porcentual del tiempo</t>
    </r>
    <r>
      <rPr>
        <sz val="10"/>
        <rFont val="Verdana"/>
        <family val="2"/>
      </rPr>
      <t xml:space="preserve"> = [(tiempo promedio inicial - tiempo promedio final)/tiempo promedio inicial]*100 &gt;= 0
</t>
    </r>
  </si>
  <si>
    <t>Reducir o mantener el tiempo promedio del Procedimiento Administrativo Sancionatorio - PAS, por la no presentación de la información financiera o por enviarla extemporaneamente en cada etapas</t>
  </si>
  <si>
    <t>Tiempo promedio del Procedimiento Administrativo Sancionatorio - PAS, reducido o mantenido por etapas</t>
  </si>
  <si>
    <t>}</t>
  </si>
  <si>
    <t>Intendencia Regional Zona Occidental y Costa Pacífica</t>
  </si>
  <si>
    <t>Intendencia Regional Zona Eje Cafetero</t>
  </si>
  <si>
    <t>Intendencia Regional Zona Caribe, y del Archipiélago de San Andrés, Providencia y Santa Catalina</t>
  </si>
  <si>
    <t>Intendencia Regional Zona Sur</t>
  </si>
  <si>
    <t>Intendencia Regional Zona Santanderes y Arauca</t>
  </si>
  <si>
    <t>Intendencia Regional Zona Norte</t>
  </si>
  <si>
    <t>Coordinador Grupo de Requerimientos Empresariales
(Nivel central)</t>
  </si>
  <si>
    <t xml:space="preserve">Trimestre 1: se atendieron en termino 158 derechos de petición por parte de la Dirección y sus Grupos adscirtos
Trimestre 2: se atendieron en termino 30 derechos de petición por parte de la Dirección y sus Grupos adscirtos  
Trimestre 3: se atendieron en termino 43 derechos de petición por parte de la Dirección y sus Grupos adscirtos  </t>
  </si>
  <si>
    <t>Trimestre 2: No se presentaron resoluciones ante recursos durante el segundo trimestre del año 2025
Trimestre 3: No se presentaron resoluciones ante recursos durante el tercer trimestre del año 2025</t>
  </si>
  <si>
    <r>
      <rPr>
        <b/>
        <sz val="10"/>
        <rFont val="Arial"/>
        <family val="2"/>
      </rPr>
      <t>1° Trimestre 2025:</t>
    </r>
    <r>
      <rPr>
        <sz val="10"/>
        <rFont val="Arial"/>
        <family val="2"/>
      </rPr>
      <t xml:space="preserve"> Se recibieron 275, se respondieron dentro del término estipulado 275.
</t>
    </r>
    <r>
      <rPr>
        <b/>
        <sz val="10"/>
        <rFont val="Arial"/>
        <family val="2"/>
      </rPr>
      <t>2° Trimestre 2025:</t>
    </r>
    <r>
      <rPr>
        <sz val="10"/>
        <rFont val="Arial"/>
        <family val="2"/>
      </rPr>
      <t xml:space="preserve"> Se recibieron 262, se respondieron dentro del término estipulado 262.
</t>
    </r>
    <r>
      <rPr>
        <b/>
        <sz val="10"/>
        <rFont val="Arial"/>
        <family val="2"/>
      </rPr>
      <t>3° Trimestre 2025:</t>
    </r>
    <r>
      <rPr>
        <sz val="10"/>
        <rFont val="Arial"/>
        <family val="2"/>
      </rPr>
      <t xml:space="preserve"> Se recibieron 272, se respondieron dentro del término estipulado 272.
</t>
    </r>
    <r>
      <rPr>
        <b/>
        <sz val="10"/>
        <rFont val="Arial"/>
        <family val="2"/>
      </rPr>
      <t>4° Trimestre 2025:</t>
    </r>
    <r>
      <rPr>
        <sz val="10"/>
        <rFont val="Arial"/>
        <family val="2"/>
      </rPr>
      <t xml:space="preserve"> Se recibieron 92, se respondieron dentro del término estipulado 92</t>
    </r>
  </si>
  <si>
    <r>
      <rPr>
        <b/>
        <sz val="10"/>
        <rFont val="Arial"/>
        <family val="2"/>
      </rPr>
      <t xml:space="preserve">1° Trimestre 2025: </t>
    </r>
    <r>
      <rPr>
        <sz val="10"/>
        <rFont val="Arial"/>
        <family val="2"/>
      </rPr>
      <t xml:space="preserve">Se reciben 6 Derechos de Petición se tramitan 5 dentro del término.
</t>
    </r>
    <r>
      <rPr>
        <b/>
        <sz val="10"/>
        <rFont val="Arial"/>
        <family val="2"/>
      </rPr>
      <t xml:space="preserve">2° Trimestre 2025: </t>
    </r>
    <r>
      <rPr>
        <sz val="10"/>
        <rFont val="Arial"/>
        <family val="2"/>
      </rPr>
      <t xml:space="preserve">Se recibieron 31 radicados con trámite derecho de petición de los cuales se atendieron todos dentro del término.
</t>
    </r>
    <r>
      <rPr>
        <b/>
        <sz val="10"/>
        <rFont val="Arial"/>
        <family val="2"/>
      </rPr>
      <t>3° Trimestre 2025</t>
    </r>
    <r>
      <rPr>
        <sz val="10"/>
        <rFont val="Arial"/>
        <family val="2"/>
      </rPr>
      <t xml:space="preserve">: Se recibieron 6 radicados con trámite derecho de petición de los cuales se atendieron todos dentro del término
</t>
    </r>
    <r>
      <rPr>
        <b/>
        <sz val="10"/>
        <rFont val="Arial"/>
        <family val="2"/>
      </rPr>
      <t>4° Trimestre 2025</t>
    </r>
    <r>
      <rPr>
        <sz val="10"/>
        <rFont val="Arial"/>
        <family val="2"/>
      </rPr>
      <t>: Se recibieron 10  radicados con trámite derecho de petición de los cuales se atendieron todos dentro del término</t>
    </r>
  </si>
  <si>
    <t>Trimestre I: Para el primer trimestre de 2025 se oficializaron tres Recursos de Reposición para las sociedades Mejor Versión y Credivalores. 
Para los trimestre II, III y IV:  2025 no se proyecto ningun recurso.</t>
  </si>
  <si>
    <t xml:space="preserve">El número de radicaciones recibidas, corresponden al periodo evaluado, es decir, la fecha de vencimiento de la radicación desde el 1 de enero al 31 de marzo de 2025.
Para el segundo Trimestre de 2025 periodo comprendido entre el 01 de abril al 30 de junio de 2025 se recibieron 158 radicaciones correspondientes a SAPAC las cuales se atendieron por completo durante el trimestre.
Para el Tercer Trimestre, se reciben 167 solicitudes las cuales fueron atendidos en su totalidad.
Para el cuarto trimestre se recibieron 188 solicitudes las cuales fueron atendidas en su totalidad. </t>
  </si>
  <si>
    <r>
      <rPr>
        <b/>
        <sz val="10"/>
        <rFont val="Arial"/>
        <family val="2"/>
      </rPr>
      <t>2025-01</t>
    </r>
    <r>
      <rPr>
        <sz val="10"/>
        <rFont val="Arial"/>
        <family val="2"/>
      </rPr>
      <t xml:space="preserve">. En el periodo se radicaron 8 solicitudes de investigación administrativa (5 de ellas corresponden a una misma sociedad)
</t>
    </r>
    <r>
      <rPr>
        <b/>
        <sz val="10"/>
        <rFont val="Arial"/>
        <family val="2"/>
      </rPr>
      <t>2025-02</t>
    </r>
    <r>
      <rPr>
        <sz val="10"/>
        <rFont val="Arial"/>
        <family val="2"/>
      </rPr>
      <t xml:space="preserve">. En el trimestre se radicaron 14 solicitudes de investigación administrativa, de las cuales 8 corresponden a sociedades que presentaron la solicitud en más de una ocasión.
</t>
    </r>
    <r>
      <rPr>
        <b/>
        <sz val="10"/>
        <rFont val="Arial"/>
        <family val="2"/>
      </rPr>
      <t>2025-03</t>
    </r>
    <r>
      <rPr>
        <sz val="10"/>
        <rFont val="Arial"/>
        <family val="2"/>
      </rPr>
      <t xml:space="preserve">. En el trimestre se radicaron 11 solicitudes de investigación administrativa, de las cuales 4 corresponden a sociedades que presentaron la solicitud en más de una ocasión.
</t>
    </r>
    <r>
      <rPr>
        <b/>
        <sz val="10"/>
        <rFont val="Arial"/>
        <family val="2"/>
      </rPr>
      <t>2025-04.</t>
    </r>
    <r>
      <rPr>
        <sz val="10"/>
        <rFont val="Arial"/>
        <family val="2"/>
      </rPr>
      <t xml:space="preserve"> En el trimestre se radicaron 16 solicitudes de investigación administrativa, de las cuales 2 corresponden a sociedades que presentaron la solicitud en más de una ocasión.</t>
    </r>
  </si>
  <si>
    <t>De acuerdo con el numeral 42.2 del artículo 42 de la Resolución interna N°100- 000041 del 8 de enero de 2021(Rad.2021-01-00001945)  a este grupo de trabajo  le fueron conferidas facultades para practicar pruebas, dentro de la cuales se encuentras , requerimientos a bancos, DIAN, MINSALUD, etc.
Es asi como a cada solicitud de investigación tanto de lineas independientes como de vinculados se practican los requerimientos antes mencionados a fin de poder avanzar y concluir la investigación. 
Para el primer trimeste se efectuaron 225 requermientos de información.
Se adjunta base de los requriemientos efectuados.
Por politicas de seguridad no se publica como evidencia la base de datos de las investigaciones.
Trimestre II: Para el segundo trimestre del 2025 se oficializaron 329 requerimientos, se adjunta base de datos. Se recibieron y atendieron 36 investigaciones, no se adjunta dicha base dado que es de reserva. 
 Ultimo trimestre: Para el ultimo  trimestre del 2025 se oficializaron 368 equerimientos, se adjunta base de datos.</t>
  </si>
  <si>
    <t xml:space="preserve">En concordancia con lo con el numeral 42.2 del artículo 42 de la Resolución interna N°100- 000041 del 8 de enero de 2021, para el ultimo trimeste del 2025 (octubre-diciembre) se efectuaron 368 requerimientos de información (documentos de salida) Se adjunta base de datos, denominada informe de gstion (oct, nov y dic 2025). Por politicas de seguridad no se publica como evidencia la base de datos de las investigaciones.
</t>
  </si>
  <si>
    <r>
      <t>2025-01</t>
    </r>
    <r>
      <rPr>
        <sz val="10"/>
        <rFont val="Arial"/>
        <family val="2"/>
      </rPr>
      <t xml:space="preserve">. En el periodo hubo 7 solicitudes de investigación y las mismas fueron atendidas dentro de los términos establecidos
</t>
    </r>
    <r>
      <rPr>
        <b/>
        <sz val="10"/>
        <rFont val="Arial"/>
        <family val="2"/>
      </rPr>
      <t xml:space="preserve">2025-02. </t>
    </r>
    <r>
      <rPr>
        <sz val="10"/>
        <rFont val="Arial"/>
        <family val="2"/>
      </rPr>
      <t xml:space="preserve">En el periodo hubo 8 solicitudes de investigación y las mismas fueron atendidas dentro de los términos establecidos
</t>
    </r>
    <r>
      <rPr>
        <b/>
        <sz val="10"/>
        <rFont val="Arial"/>
        <family val="2"/>
      </rPr>
      <t>2025-03</t>
    </r>
    <r>
      <rPr>
        <sz val="10"/>
        <rFont val="Arial"/>
        <family val="2"/>
      </rPr>
      <t>. En el periodo hubo 13 solicitudes de investigación y las mismas fueron atendidas dentro de los términos establecidos
2025-04. En el periodo hubo 11 solicitudes de investigación y las mismas fueron atendidas dentro de los términos establecidos</t>
    </r>
  </si>
  <si>
    <t>1er trim - contra 890700863 CLUB DEPORTES TOLIMA S A 2025-01-090044 y 2025-01-087090 06/03/2025; 2do trim - No se presentaron solicitudes; 3er trim contra ASOCIACION DEPORTIVO PASTO 2025-01-677218 24/09/2025, contra 900473830 GUNVOR COLOMBIA CI SAS 2025-01-681921 25/09/2025 ; 4to trim contra CLUB DEPORTES TOLIMA S A 2025-01-779110 11/11/2025 - contra TIGRES FUTBOL CLUB S.A. 2024-01-947867 13/12/2024, contra 901644853 DEPORTIVO PEREIRA F.C. S.A 2025-02-027162 20/11/2025</t>
  </si>
  <si>
    <t>Se tienen en cuenta como Derechos de Petición los trámites de las consultas, Peticiones, Solicitudes, TRASLADO DE COMPETENCIA A OTRAS ENTIDADES (INCLUYE PQRS) y los Derechos de Petición.</t>
  </si>
  <si>
    <t>1ER TRIM (830002450 MOTOS Y EQUIPOS LTDA EN LIQUIDACION; 830014664 SOUTH PAPER AND PRINT DE COLOMBIA LTDA. EN LIQUIDACION); 2DO TRIM NO SE PRESENTARON RECURSOS; 3ER TRIM  2025-01-462961 22/06/2025 806004636 TIGRES FUTBOL CLUB S.A.; 4TO TRIM 830503614 SANCHEZ HERMANOS Y CIA LTDA 2025-01-815829 26/11/2025, 900916392 MAURICIO LEAL MUSIC S A S 2025-01-815778 26/11/2025</t>
  </si>
  <si>
    <t>1er sem 142 Incluye Derechos de Petición, Recursos y Rad que pasaron por el grupo y actualmente están en otras dependencias. 2do semestre se Asignaron 331 radicados - evidencia en el archivo adjunto</t>
  </si>
  <si>
    <t>Durante el primer trimestre de 2025 se resolvieron en el término legal 6 recursos de reposición de 6 interpuestos, con un cumplimiento del 100%
Durante el segundo trimestre de 2025 se resolvieron en el término legal 6 recursos de reposición de 6 interpuestos, con un cumplimiento del 100%
Durante el tercer trimestre de 2025 se resolvieron en el término legal 15 recursos de reposición de 15 interpuestos, con un cumplimiento del 100%
Durante el cuarto trimestre de 2025 se resolvieron en el término legal 9 recursos de reposición de 9 recursos interpuestos, con un cumplimiento de 100%</t>
  </si>
  <si>
    <t>Durante el primer semestre de 2025 se terminaron 20 investigaciones de 20 proyectadas a terminar, con un cumplimiento del 100%
Durante el segundo semestre de 2025 se proyectaron terminar 25 investigaciones, terminándose 28</t>
  </si>
  <si>
    <t>Durante el primer semestre de 2025 se tramitaron 859 radicaciones de 859 asignadas al grupo
Durante el segundo semestre de 2025 se tramitaron 998 radiciones asignadas</t>
  </si>
  <si>
    <r>
      <t xml:space="preserve">1° Trimestre 2025: </t>
    </r>
    <r>
      <rPr>
        <sz val="10"/>
        <rFont val="Arial"/>
        <family val="2"/>
      </rPr>
      <t xml:space="preserve">Se recibieron 29 solicitudes de investigación las cuales se les dio respuesta en los términos de Ley,                                                                             </t>
    </r>
    <r>
      <rPr>
        <b/>
        <sz val="10"/>
        <rFont val="Arial"/>
        <family val="2"/>
      </rPr>
      <t>2° Trimestre 2025:</t>
    </r>
    <r>
      <rPr>
        <sz val="10"/>
        <rFont val="Arial"/>
        <family val="2"/>
      </rPr>
      <t xml:space="preserve"> Se recibieron 30 solicitudes de investigación las cuales se les dio respuesta en los términos de Ley.                                                                                       </t>
    </r>
    <r>
      <rPr>
        <b/>
        <sz val="10"/>
        <rFont val="Arial"/>
        <family val="2"/>
      </rPr>
      <t>4° Trimestre 2025:</t>
    </r>
    <r>
      <rPr>
        <sz val="10"/>
        <rFont val="Arial"/>
        <family val="2"/>
      </rPr>
      <t xml:space="preserve"> se recibieron 60 solicitudes investigación las cuales se les dio respuesta en los términos de Ley. </t>
    </r>
  </si>
  <si>
    <t>Para el segundo semestre se atendieron x derechos de petición para el tercer trimestre y para el cuarto trimestre se atendieron 64 derechos de petición</t>
  </si>
  <si>
    <r>
      <rPr>
        <b/>
        <sz val="9"/>
        <rFont val="Arial"/>
        <family val="2"/>
      </rPr>
      <t>1° Trimestre 2025</t>
    </r>
    <r>
      <rPr>
        <sz val="9"/>
        <rFont val="Arial"/>
        <family val="2"/>
      </rPr>
      <t xml:space="preserve">: Se recibieron 19 Derechos de Petición.                                                           </t>
    </r>
    <r>
      <rPr>
        <b/>
        <sz val="9"/>
        <rFont val="Arial"/>
        <family val="2"/>
      </rPr>
      <t>2° Trimestre 2025:</t>
    </r>
    <r>
      <rPr>
        <sz val="9"/>
        <rFont val="Arial"/>
        <family val="2"/>
      </rPr>
      <t xml:space="preserve"> Se reciben 6 Derechos de petición (3 tramitados y 3 en estudio) total oficios de salida de Derechos 41                                                                                     </t>
    </r>
    <r>
      <rPr>
        <b/>
        <sz val="9"/>
        <rFont val="Arial"/>
        <family val="2"/>
      </rPr>
      <t xml:space="preserve">     4° Trimestre 2025:</t>
    </r>
    <r>
      <rPr>
        <sz val="9"/>
        <rFont val="Arial"/>
        <family val="2"/>
      </rPr>
      <t xml:space="preserve"> se recibieron 64 solicitudes investigación las cuales se les dio respuesta en los términos de Ley. </t>
    </r>
  </si>
  <si>
    <t>IVC 2° semestre 2025: para el cuarto trimestre se atendieron 3 recursos de reposición</t>
  </si>
  <si>
    <r>
      <rPr>
        <b/>
        <sz val="10"/>
        <rFont val="Arial"/>
        <family val="2"/>
      </rPr>
      <t>1° Trimestre 2025:</t>
    </r>
    <r>
      <rPr>
        <sz val="10"/>
        <rFont val="Arial"/>
        <family val="2"/>
      </rPr>
      <t xml:space="preserve"> Se recibieron 7 Recursos de Reposición, se da respuesta a 4 en el periodo evaluado, quedando 3 para firma para tener en cuenta en el próximo periodo.                                                                   </t>
    </r>
    <r>
      <rPr>
        <b/>
        <sz val="10"/>
        <rFont val="Arial"/>
        <family val="2"/>
      </rPr>
      <t>2° Trimestre 2025:</t>
    </r>
    <r>
      <rPr>
        <sz val="10"/>
        <rFont val="Arial"/>
        <family val="2"/>
      </rPr>
      <t xml:space="preserve"> Se recibe 1 Recurso el cual no requeria respuesta por ser un doc. para la CCio, se responde los pendientes del trimestre pasado.                                                                                                                    </t>
    </r>
    <r>
      <rPr>
        <b/>
        <sz val="10"/>
        <rFont val="Arial"/>
        <family val="2"/>
      </rPr>
      <t xml:space="preserve">  4° Trimestre 2025</t>
    </r>
    <r>
      <rPr>
        <sz val="10"/>
        <rFont val="Arial"/>
        <family val="2"/>
      </rPr>
      <t>: para el cuarto trimestre se atienden 3 recursos presentados. Pendientes por atender 5 recursos en tiempo.</t>
    </r>
  </si>
  <si>
    <r>
      <rPr>
        <b/>
        <sz val="9"/>
        <rFont val="Arial"/>
        <family val="2"/>
      </rPr>
      <t xml:space="preserve">1°Trimestre 2025:  </t>
    </r>
    <r>
      <rPr>
        <sz val="9"/>
        <rFont val="Arial"/>
        <family val="2"/>
      </rPr>
      <t xml:space="preserve">Se recibieron 535 radicaciones                                                                                                                                   </t>
    </r>
    <r>
      <rPr>
        <b/>
        <sz val="9"/>
        <rFont val="Arial"/>
        <family val="2"/>
      </rPr>
      <t xml:space="preserve">  2°Semestre 2025: </t>
    </r>
    <r>
      <rPr>
        <sz val="9"/>
        <rFont val="Arial"/>
        <family val="2"/>
      </rPr>
      <t xml:space="preserve">fueron asignadas 172 radicaciones las cuales se atendieron en totalidad. </t>
    </r>
  </si>
  <si>
    <t xml:space="preserve">2°Semestre 2025: fueron asignadas 172 radicaciones las cuales se atendieron en totalidad. </t>
  </si>
  <si>
    <t>2025-01, Entraron 3 solicitudes todas atendidas en el periodo evaluado asi:  con oficio de rechazo, una interpuso recurso con subsidio de apelacion, actualmente en estudio para su decisión.
2025-02.-Entró una solicitud, atendida con oficio previo a la apertura
2025-03.- Entró una solicitud, atendida con oficio previo a la apertura
2025-04.-No entró solicitud de invetigación</t>
  </si>
  <si>
    <t>TRIMESTRE I: Se recibió una solicitud de investigación, atendida en los términos de ley
TRIMESTRE II: Se recibieron tres solicitudes de investigación, atendidas en los términos de ley
TRIMESTRE III: Se recibieron dos solicitudes de investigación, atendidas en los términos de ley
TRIMESTRE IV: Se recibieron cuatro solicitudes de investigación, atendidas en los términos de ley</t>
  </si>
  <si>
    <t>Durante el primer semestre comprendido entre el 01 de enero a 30 de junio de 2025 se recibieron 425 radicaciones de entrada, las cuales se atendieron 104 en el primer trimestre quedando pendientes 20 requerimientos que fueron atendidos junto con 301 radicaciones que llegaron durante el segundo trimestre a evaluar.                                                                                                                                                  IVC (1° semestre): En el periodo solicitado se reciben en el grupo de IVC 59 solicitudes, (29 en el 1° trimestre) (30 en el 2° trimestre) las cuales fueron atendidas en su totalidad.
Int. Zona Occidental y Costa Pacífica: 2025-01. En el periodo se radicaron 8 solicitudes de investigación administrativa (5 de ellas corresponden a una misma sociedad). 2025-02. En el trimestre se radicaron 14 solicitudes de investigación administrativa, de las cuales 8 corresponden a sociedades que presentaron la solicitud en más de una ocasión.
Intendencia Zona del Eje Cafetero: En el primer semestre se recibieron 4 solicitudes, las cuales fueron atendidas en términos de ley
Int. Zona Caribe y Archipiélago...:  En el primier semestre entraron 4 solicitudes todas atendidas en el periodo evaluado asi:  con oficio de rechazo, una interpuso recurso con subsidio de apelacion, actualmente en estudio para su decisión y  la última fue atendida con 
oficio previo.</t>
  </si>
  <si>
    <t>Int. Zona Occidental y Costa Pacífica: 2025-03. En el trimestre se radicaron 11 solicitudes de investigación administrativa, de las cuales 4 corresponden a sociedades que presentaron la solicitud en más de una ocasión.
2025-04. En el trimestre se radicaron 16 solicitudes de investigación administrativa, de las cuales 2 corresponden a sociedades que presentaron la solicitud en más de una ocasión.                                                                                                                                                                                     IVC (2° semestre): En el periodo solicitado se reciben en el grupo de IVC 60 solicitudes, ( en el 3° trimestre) (60 en el 4° trimestre) las cuales fueron atendidas en su totalidad.
Zona Caribe y del Archipélago..., En el periodo solo entro una solicitud y previo a su apertura, se hicieron varios requerimientos con oficios 2025-07-008756 del 25-08-25, 2025-07-009250 del 09-09-25, se practicó una visita de tma de información según Acta 2025-07-009790  y octubre 06, salieron dos oficios 2025-07-010144 y 2025-07-010146 en respuesta a a solicitud inicial 2025-01-588580 del 19-08-25
Intendencia Zona del Eje Cafetero: En el segundo semestre se recibieron 6 solicitudes, las cuales fueron atendidas en términos de ley</t>
  </si>
  <si>
    <r>
      <rPr>
        <b/>
        <sz val="10"/>
        <color rgb="FFFF0000"/>
        <rFont val="Arial"/>
        <family val="2"/>
      </rPr>
      <t>TRIMESTRE I.</t>
    </r>
    <r>
      <rPr>
        <b/>
        <sz val="10"/>
        <rFont val="Arial"/>
        <family val="2"/>
      </rPr>
      <t xml:space="preserve">
2025-01. </t>
    </r>
    <r>
      <rPr>
        <sz val="10"/>
        <rFont val="Arial"/>
        <family val="2"/>
      </rPr>
      <t xml:space="preserve">En el periodo se presentaron 3 solicitudes de investigación y las mismas fueron atendidas dentro de los términos establecidos.
</t>
    </r>
    <r>
      <rPr>
        <b/>
        <sz val="10"/>
        <rFont val="Arial"/>
        <family val="2"/>
      </rPr>
      <t>2025-02</t>
    </r>
    <r>
      <rPr>
        <sz val="10"/>
        <rFont val="Arial"/>
        <family val="2"/>
      </rPr>
      <t xml:space="preserve">. En el periodo se presentó 1 solicitud de investigación y fue atendida dentro de los términos establecidos.
</t>
    </r>
    <r>
      <rPr>
        <b/>
        <sz val="10"/>
        <rFont val="Arial"/>
        <family val="2"/>
      </rPr>
      <t>2025-03.</t>
    </r>
    <r>
      <rPr>
        <sz val="10"/>
        <rFont val="Arial"/>
        <family val="2"/>
      </rPr>
      <t xml:space="preserve"> En el periodo se presentaron 4 solicitudes de investigación y las mismas fueron atendidas dentro de los términos establecidos.
</t>
    </r>
    <r>
      <rPr>
        <b/>
        <sz val="10"/>
        <color rgb="FFFF0000"/>
        <rFont val="Arial"/>
        <family val="2"/>
      </rPr>
      <t>TRIMESTRE II.</t>
    </r>
    <r>
      <rPr>
        <sz val="10"/>
        <rFont val="Arial"/>
        <family val="2"/>
      </rPr>
      <t xml:space="preserve">
</t>
    </r>
    <r>
      <rPr>
        <b/>
        <sz val="10"/>
        <rFont val="Arial"/>
        <family val="2"/>
      </rPr>
      <t>2025-04</t>
    </r>
    <r>
      <rPr>
        <sz val="10"/>
        <rFont val="Arial"/>
        <family val="2"/>
      </rPr>
      <t xml:space="preserve">. En el mes de Abril se presentaron 2 solicitudes de investigación y las mismas fueron atendidas dentro de los términos establecidos.
</t>
    </r>
    <r>
      <rPr>
        <b/>
        <sz val="10"/>
        <rFont val="Arial"/>
        <family val="2"/>
      </rPr>
      <t>2025-05.</t>
    </r>
    <r>
      <rPr>
        <sz val="10"/>
        <rFont val="Arial"/>
        <family val="2"/>
      </rPr>
      <t xml:space="preserve"> En el mes de Mayo se presentó 1 solicitud de investigación y fue atendida dentro de los términos establecidos.
</t>
    </r>
    <r>
      <rPr>
        <b/>
        <sz val="10"/>
        <rFont val="Arial"/>
        <family val="2"/>
      </rPr>
      <t>2025-06.</t>
    </r>
    <r>
      <rPr>
        <sz val="10"/>
        <rFont val="Arial"/>
        <family val="2"/>
      </rPr>
      <t xml:space="preserve"> En el mes de Junio se presentaron 1 solicitud de investigación y la misma fue atendida dentro de los términos establecidos.
</t>
    </r>
    <r>
      <rPr>
        <b/>
        <sz val="10"/>
        <color rgb="FFFF0000"/>
        <rFont val="Arial"/>
        <family val="2"/>
      </rPr>
      <t>TRIMESTRE III.</t>
    </r>
    <r>
      <rPr>
        <sz val="10"/>
        <rFont val="Arial"/>
        <family val="2"/>
      </rPr>
      <t xml:space="preserve">
En el período se recibieron </t>
    </r>
    <r>
      <rPr>
        <b/>
        <sz val="10"/>
        <rFont val="Arial"/>
        <family val="2"/>
      </rPr>
      <t>18 solicitudes</t>
    </r>
    <r>
      <rPr>
        <sz val="10"/>
        <rFont val="Arial"/>
        <family val="2"/>
      </rPr>
      <t xml:space="preserve"> de investigación y se atendieron </t>
    </r>
    <r>
      <rPr>
        <b/>
        <sz val="10"/>
        <rFont val="Arial"/>
        <family val="2"/>
      </rPr>
      <t>20</t>
    </r>
    <r>
      <rPr>
        <sz val="10"/>
        <rFont val="Arial"/>
        <family val="2"/>
      </rPr>
      <t xml:space="preserve"> respondiendo dentro del término establecido.
</t>
    </r>
    <r>
      <rPr>
        <b/>
        <sz val="10"/>
        <color rgb="FFFF0000"/>
        <rFont val="Arial"/>
        <family val="2"/>
      </rPr>
      <t>TRIMESTRE IV</t>
    </r>
    <r>
      <rPr>
        <sz val="10"/>
        <rFont val="Arial"/>
        <family val="2"/>
      </rPr>
      <t>.
En el período se recibieron 13 solicitudes, las cuales fueron atendidas en su totalidad, dentro del término estblecido por ley.</t>
    </r>
  </si>
  <si>
    <r>
      <t xml:space="preserve">Bogotá D.C.:
</t>
    </r>
    <r>
      <rPr>
        <sz val="10"/>
        <rFont val="Verdana"/>
        <family val="2"/>
      </rPr>
      <t xml:space="preserve">- Para el primer trimestre de 2025 se registró un promedio de  68 días hábiles entre la comunicación de la actuación administrativa y la notificación de la etapa probatoria, teniendo en cuenta que durante este periodo no se realizon notificaciones de los actos administrativos que decidieron de fondo, se cumplio la meta. En total se iniciaron 293 actuaciones administrativas, se notificaron 148 pliego de cargos y 28 actos administrativos de la etapa probatoria (total 469 actos administrativos notificados).
- Para el segundo trimestre se registro un promedio de 90 días hábiles entre la comunicación de la actuación administrativa y la notificación del acto administrativo que decide de fondo, cumpliendo la meta. En total se iniciaron 395 actuaciones administrativas, se notificaron 505 pliegos de cargo, 209 actos administrativos de la etapa probatoria y 13 decisiones de fondo (total 1.122 actos administrativos notificados). Se evidencia que durante este periodo de tiempo se concentra el mayor número de actos administrativos a notificar, debido al número de PAS aperturados y en curso, de igual manera se evidencia que el tiempo de notificación se prolongna entre un acto administrativo y otro debido la falta de información de las sociedades para ser notificadas, recurriendo al aviso para este fin. </t>
    </r>
  </si>
  <si>
    <r>
      <t xml:space="preserve">Bogotá D.C.: 
</t>
    </r>
    <r>
      <rPr>
        <sz val="10"/>
        <rFont val="Verdana"/>
        <family val="2"/>
      </rPr>
      <t>- Para el tercer trimestre se registro un promedio de 157 días hábiles entre la comunicación de la actuación administrativa y la notificación del acto administrativo que decide de fondo, cumpliendo con la meta. En total se iniciaron 81 actuaciones administrativas, se notificaron 119 pliegos de cargo, 321 actos administrativos de la etapa probatoria y 81 decisiones de fondo (total 602 actos administrativos notificados). Durante este periodo, se mantuvo un volumen significativo de actos administrativos pendientes de notificación y se continuó priorizando la notificación por medios electrónicos. No obstante, aquellas notificaciones que deben realizarse por aviso prolongan los tiempos del proceso de notificación.
- Para el tercer trimestre se registro un promedio de 231 días hábiles entre la comunicación de la actuación administrativa y la notificación del acto administrativo que decide de fondo, cumpliendo la meta. En total se iniciaron 49 actuaciones administrativas, se notificaron 38 pliegos de cargo, 98 actos administrativos de la etapa probatoria y 199 decisiones de fondo (total 384 actos administrativos notificados).</t>
    </r>
  </si>
  <si>
    <t xml:space="preserve">La depuración de la muestra se realizó en el tiempo previsto. </t>
  </si>
  <si>
    <t>- Para el primer trimestre de 2025 se registró un promedio de 8 días hábiles entre la comunicación de la actuación administrativa y la notificación de la formulación del pliego de cargos, respecto de 148 actuaciones administrativas, de los procesos  2022-2023 principalmente. 
- Para el II trimestre se registro un promedio de 16 días hábiles, respecto de 505 actuaciones administrativas de los procesos 2022-2023, y 2022.</t>
  </si>
  <si>
    <t>- Para el tercer trimestre de 2025 se registró un promedio de 46 días hábiles, respecto de 119 actuaciones administrativas, de los procesos 2022-2023, 2022 y 2023. 
- Para el IV trimestre se registro un promedio de 49 días hábiles, respecto de 38 actuaciones administrativas, de los procesos 2022-2023, 2022 y 2023.</t>
  </si>
  <si>
    <t>- Para el I trimestre de 2025 se registró un promedio de 28 días hábiles entre la notificación de la formulación del pliego de cargos y la notificación de la etapa probatoria, respecto de 28 actuaciones administrativas, de los procesos 2022-2023.
- Para el II trimestre se registro un promedio de 33 días hábiles, respecto de 209 actuaciones administrativas de los procesos 2022-2023 y 2022.</t>
  </si>
  <si>
    <t xml:space="preserve">- Para el III trimestre de 2025 se registró un promedio de 62 días hábiles, respecto de 321 actuaciones administrativas, de los procesos 2022-2023 y 2022.
- Para el IV trimestre se registro un promedio de 89 días hábiles respecto de 98 actuaciones administrativas, de los procesos 2022-2023, 2022 y 2023. Se evidencia que durante este periodo no se cumplió con la meta establecida. Si bien la cantidad de actos administrativos a notificar disminuyó, se realizaron notificaciones correspondientes a la etapa probatoria de los procesos 2022-2023 y 2022, asociadas a pliegos de cargos notificados principalmente durante los meses de marzo, abril y mayo. Lo anterior incrementó de manera significativa el tiempo transcurrido entre una etapa y otra, debido a que varias de estas notificaciones debieron efectuarse por aviso o por baranda, lo cual prolonga el trámite cuando no se cuenta con la información necesaria de la sociedad. </t>
  </si>
  <si>
    <t>- Para el primer trimestre de 2025 no se notificaron decisiones de fondo.
- Para el II trimestre de 2025 se registró un promedio de 41 días hábiles entre la notificación de la etapa probatoria y la notificación de la etapa que decide de fondo, respecto de 13 actuaciones administrativas, de los procesos 2022-2023.</t>
  </si>
  <si>
    <t>- Para el tercer trimestre de 2025 se registró un promedio de 49 días hábiles, respecto de 81 actuaciones administrativas, de los procesos 2022-2023 y 2022.
- Para el IV trimestre se registró un promedio de 93 días hábiles, respecto de 199 actuaciones administrativas, de los procesos 2022-2023 y 2022.  Se evidencia que durante este periodo no se cumplió con la meta establecida. de los 199 procesos notificados, 123 de estos corresponden a actos administrativos que deciden de fondo asociadas a notificaciones de la etapa probatoria realizadas durante el primer semestre de la vigencia evaluada, lo qe prolonga el tiempo entre una etapa y otra. Esto se debe no solo a que varias de estas notificaciones debieron efectuarse por aviso o por baranda —lo cual extiende el trámite cuando no se cuenta con información suficiente de la sociedad—, sino también al incremento en el número de actos administrativos a notificar entre el segundo y el tercer trimestre del año.</t>
  </si>
  <si>
    <t>- Para el primer trimestre de 2025 se registró un promedio de  68 días hábiles entre la comunicación de la actuación administrativa y la notificación de la etapa probatoria, teniendo en cuenta que durante este periodo no se realizon notificaciones de los actos administrativos que decidieron de fondo. En total se iniciaron 293 actuaciones administrativas, se notificaron 148 pliego de cargos y 28 actos administrativos de la etapa probatoria (total 469 actos administrativos notificados).
- Para el segundo trimestre se registro un promedio de 90 días hábiles entre la comunicación de la actuación administrativa y la notificación del acto administrativo que decide de fondo. En total se iniciaron 395 actuaciones administrativas, se notificaron 505 pliegos de cargo, 209 actos administrativos de la etapa probatoria y 13 decisiones de fondo (total 1.122 actos administrativos notificados).</t>
  </si>
  <si>
    <t>- Para el tercer trimestre se registro un promedio de 157 días hábiles entre la comunicación de la actuación administrativa y la notificación del acto administrativo que decide de fondo. En total se iniciaron 81 actuaciones administrativas, se notificaron 119 pliegos de cargo, 321 actos administrativos de la etapa probatoria y 81 decisiones de fondo (total 602 actos administrativos notificados).
- Para el cuarto trimestre se registro un promedio de 231 días hábiles entre la comunicación de la actuación administrativa y la notificación del acto administrativo que decide de fondo. En total se iniciaron 49 actuaciones administrativas, se notificaron 38 pliegos de cargo, 98 actos administrativos de la etapa probatoria y 199 decisiones de fondo (total 384 actos administrativos notificados).</t>
  </si>
  <si>
    <t>Trimestre 1: Se atendieron 40 solicitudes de investigación, 34 relacionadas con cámaras de comercio y 6 con comerciantes
Trimestre 2: Se atendieron 29 solicitudes de investigación, 20 relacionadas con cámaras de comercio y  9 con comerciantes
Trimestre 3: Se atendieron 32 solicitudes de investigación, 27 relacionadas con cámaras de comercio y 5 con comerciantes
Trimestre 4: Se atendieron 71 solicitudes de investigación, 39 relacionadas con cámaras de comercio y 18 con comerciantes</t>
  </si>
  <si>
    <t xml:space="preserve">La duración total negativa del PAS en el trimestre 4 se atribuye al hecho de que se adelantaron por separado los procesos de 2022 y 2023 </t>
  </si>
  <si>
    <t>Esta etapa previa de estudio se realizó en el mes de octubre de 2024, por lo que no se consignan registros en ninguno de los trimestres</t>
  </si>
  <si>
    <t>En la etapa 1 trimestre 3 y 4 se presentó la situación de que se realizaron por aparte los pliegos de las vigiladas e inspeccionadas 2022 y 2023, lo que generó que se dieran retrasos en el proceso de las vigiladas.</t>
  </si>
  <si>
    <t>Durante el año 2025 no se realizó archivo de procesos por investigaciones en conductas de soborno transnacional y otros delitos de conformidad con la Ley 1778 de 2016 y la Ley 2195 de 2022</t>
  </si>
  <si>
    <t xml:space="preserve">Los datos aquí registrados corresponden a las consultas de fuentes abiertas realizadas por el contratista del grupo de Investigaciones de soborno transnacional y otros delitos </t>
  </si>
  <si>
    <t>Los datos aquie registrados en especial los del ultimo trimestre corresponden a visita adminsitrativa realizada a la ciudad de Cali a 9 sociedades en una averiguación preliminar por una presunta conducta de Soborno transnacional de conformidad con la Ley 1778 de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</si>
</sst>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00"/>
    <numFmt numFmtId="167" formatCode="_ * #,##0_ ;_ * \-#,##0_ ;_ * &quot;-&quot;??_ ;_ @_ "/>
  </numFmts>
  <fonts count="63" x14ac:knownFonts="1">
    <font>
      <sz val="10"/>
      <name val="Arial"/>
    </font>
    <font>
      <sz val="10"/>
      <name val="Arial"/>
      <family val="2"/>
    </font>
    <font>
      <b/>
      <sz val="10"/>
      <name val="Arial"/>
      <family val="2"/>
    </font>
    <font>
      <b/>
      <sz val="10"/>
      <color indexed="9"/>
      <name val="Arial"/>
      <family val="2"/>
    </font>
    <font>
      <u/>
      <sz val="10"/>
      <color indexed="12"/>
      <name val="Arial"/>
      <family val="2"/>
    </font>
    <font>
      <sz val="10"/>
      <color indexed="9"/>
      <name val="Arial"/>
      <family val="2"/>
    </font>
    <font>
      <sz val="10"/>
      <name val="Arial"/>
      <family val="2"/>
    </font>
    <font>
      <b/>
      <sz val="14"/>
      <color indexed="9"/>
      <name val="Arial"/>
      <family val="2"/>
    </font>
    <font>
      <b/>
      <sz val="12"/>
      <name val="Arial"/>
      <family val="2"/>
    </font>
    <font>
      <b/>
      <sz val="14"/>
      <name val="Arial"/>
      <family val="2"/>
    </font>
    <font>
      <b/>
      <sz val="18"/>
      <name val="Arial"/>
      <family val="2"/>
    </font>
    <font>
      <b/>
      <sz val="14"/>
      <color indexed="8"/>
      <name val="Arial"/>
      <family val="2"/>
    </font>
    <font>
      <sz val="9"/>
      <name val="Arial"/>
      <family val="2"/>
    </font>
    <font>
      <sz val="8"/>
      <color indexed="81"/>
      <name val="Tahoma"/>
      <family val="2"/>
    </font>
    <font>
      <b/>
      <sz val="8"/>
      <color indexed="81"/>
      <name val="Tahoma"/>
      <family val="2"/>
    </font>
    <font>
      <sz val="10"/>
      <name val="Arial"/>
      <family val="2"/>
    </font>
    <font>
      <sz val="10"/>
      <name val="Arial"/>
      <family val="2"/>
    </font>
    <font>
      <sz val="9"/>
      <color indexed="8"/>
      <name val="Arial"/>
      <family val="2"/>
    </font>
    <font>
      <b/>
      <sz val="8"/>
      <name val="Arial"/>
      <family val="2"/>
    </font>
    <font>
      <i/>
      <sz val="10"/>
      <name val="Arial"/>
      <family val="2"/>
    </font>
    <font>
      <b/>
      <sz val="12"/>
      <color indexed="8"/>
      <name val="Arial"/>
      <family val="2"/>
    </font>
    <font>
      <sz val="8"/>
      <name val="Arial"/>
      <family val="2"/>
    </font>
    <font>
      <b/>
      <sz val="10"/>
      <color indexed="8"/>
      <name val="Arial"/>
      <family val="2"/>
    </font>
    <font>
      <sz val="11"/>
      <color indexed="8"/>
      <name val="Arial"/>
      <family val="2"/>
    </font>
    <font>
      <sz val="10"/>
      <name val="Times New Roman"/>
      <family val="1"/>
    </font>
    <font>
      <sz val="10"/>
      <name val="Arial"/>
      <family val="2"/>
    </font>
    <font>
      <sz val="14"/>
      <color indexed="8"/>
      <name val="Arial"/>
      <family val="2"/>
    </font>
    <font>
      <b/>
      <sz val="8"/>
      <color indexed="8"/>
      <name val="Tahoma"/>
      <family val="2"/>
    </font>
    <font>
      <sz val="8"/>
      <color indexed="8"/>
      <name val="Tahoma"/>
      <family val="2"/>
    </font>
    <font>
      <sz val="10"/>
      <color indexed="8"/>
      <name val="Arial"/>
      <family val="2"/>
    </font>
    <font>
      <sz val="11"/>
      <color theme="1"/>
      <name val="Calibri"/>
      <family val="2"/>
      <scheme val="minor"/>
    </font>
    <font>
      <u/>
      <sz val="11"/>
      <color theme="10"/>
      <name val="Calibri"/>
      <family val="2"/>
      <scheme val="minor"/>
    </font>
    <font>
      <b/>
      <sz val="10"/>
      <color theme="0"/>
      <name val="Arial"/>
      <family val="2"/>
    </font>
    <font>
      <b/>
      <sz val="12"/>
      <color theme="0"/>
      <name val="Arial"/>
      <family val="2"/>
    </font>
    <font>
      <sz val="10"/>
      <color theme="1"/>
      <name val="Arial"/>
      <family val="2"/>
    </font>
    <font>
      <sz val="10"/>
      <color theme="0"/>
      <name val="Arial"/>
      <family val="2"/>
    </font>
    <font>
      <b/>
      <sz val="11"/>
      <color theme="0"/>
      <name val="Arial"/>
      <family val="2"/>
    </font>
    <font>
      <b/>
      <sz val="8"/>
      <color theme="1"/>
      <name val="Arial"/>
      <family val="2"/>
    </font>
    <font>
      <b/>
      <sz val="14"/>
      <color theme="0"/>
      <name val="Arial"/>
      <family val="2"/>
    </font>
    <font>
      <b/>
      <sz val="16"/>
      <color theme="0"/>
      <name val="Arial"/>
      <family val="2"/>
    </font>
    <font>
      <b/>
      <sz val="9"/>
      <name val="Arial"/>
      <family val="2"/>
    </font>
    <font>
      <sz val="10"/>
      <name val="Verdana"/>
      <family val="2"/>
    </font>
    <font>
      <sz val="10"/>
      <color theme="0"/>
      <name val="Verdana"/>
      <family val="2"/>
    </font>
    <font>
      <b/>
      <sz val="10"/>
      <color theme="0"/>
      <name val="Verdana"/>
      <family val="2"/>
    </font>
    <font>
      <b/>
      <sz val="10"/>
      <name val="Verdana"/>
      <family val="2"/>
    </font>
    <font>
      <sz val="10"/>
      <color theme="1"/>
      <name val="Verdana"/>
      <family val="2"/>
    </font>
    <font>
      <b/>
      <sz val="10"/>
      <color indexed="9"/>
      <name val="Verdana"/>
      <family val="2"/>
    </font>
    <font>
      <b/>
      <sz val="18"/>
      <name val="Verdana"/>
      <family val="2"/>
    </font>
    <font>
      <b/>
      <sz val="10"/>
      <color theme="8" tint="-0.499984740745262"/>
      <name val="Verdana"/>
      <family val="2"/>
    </font>
    <font>
      <b/>
      <sz val="10"/>
      <color rgb="FF7030A0"/>
      <name val="Verdana"/>
      <family val="2"/>
    </font>
    <font>
      <b/>
      <sz val="10"/>
      <color theme="6" tint="-0.499984740745262"/>
      <name val="Verdana"/>
      <family val="2"/>
    </font>
    <font>
      <b/>
      <sz val="10"/>
      <color rgb="FFFF0000"/>
      <name val="Verdana"/>
      <family val="2"/>
    </font>
    <font>
      <b/>
      <sz val="14"/>
      <color indexed="9"/>
      <name val="Verdana"/>
      <family val="2"/>
    </font>
    <font>
      <sz val="10"/>
      <color rgb="FFFF0000"/>
      <name val="Verdana"/>
      <family val="2"/>
    </font>
    <font>
      <sz val="9"/>
      <color indexed="8"/>
      <name val="Verdana"/>
      <family val="2"/>
    </font>
    <font>
      <b/>
      <sz val="12"/>
      <color indexed="8"/>
      <name val="Verdana"/>
      <family val="2"/>
    </font>
    <font>
      <b/>
      <sz val="10"/>
      <color indexed="8"/>
      <name val="Verdana"/>
      <family val="2"/>
    </font>
    <font>
      <sz val="9"/>
      <name val="Verdana"/>
      <family val="2"/>
    </font>
    <font>
      <b/>
      <sz val="11"/>
      <color theme="0"/>
      <name val="Verdana"/>
      <family val="2"/>
    </font>
    <font>
      <b/>
      <sz val="12"/>
      <name val="Verdana"/>
      <family val="2"/>
    </font>
    <font>
      <b/>
      <sz val="14"/>
      <name val="Verdana"/>
      <family val="2"/>
    </font>
    <font>
      <b/>
      <sz val="14"/>
      <color indexed="8"/>
      <name val="Verdana"/>
      <family val="2"/>
    </font>
    <font>
      <b/>
      <sz val="10"/>
      <color rgb="FFFF0000"/>
      <name val="Arial"/>
      <family val="2"/>
    </font>
  </fonts>
  <fills count="1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00CC66"/>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1E1FF"/>
        <bgColor indexed="64"/>
      </patternFill>
    </fill>
    <fill>
      <patternFill patternType="solid">
        <fgColor rgb="FF962D46"/>
        <bgColor indexed="64"/>
      </patternFill>
    </fill>
    <fill>
      <patternFill patternType="solid">
        <fgColor theme="0" tint="-4.9989318521683403E-2"/>
        <bgColor indexed="64"/>
      </patternFill>
    </fill>
    <fill>
      <patternFill patternType="solid">
        <fgColor theme="5"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12">
    <xf numFmtId="0" fontId="0" fillId="0" borderId="0"/>
    <xf numFmtId="0" fontId="4" fillId="0" borderId="0" applyNumberFormat="0" applyFill="0" applyBorder="0" applyAlignment="0" applyProtection="0">
      <alignment vertical="top"/>
      <protection locked="0"/>
    </xf>
    <xf numFmtId="0" fontId="31" fillId="0" borderId="0" applyNumberForma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6" fillId="0" borderId="0" applyFont="0" applyFill="0" applyBorder="0" applyAlignment="0" applyProtection="0"/>
    <xf numFmtId="0" fontId="6" fillId="0" borderId="0"/>
    <xf numFmtId="0" fontId="30" fillId="0" borderId="0"/>
    <xf numFmtId="9" fontId="25" fillId="0" borderId="0" applyFont="0" applyFill="0" applyBorder="0" applyAlignment="0" applyProtection="0"/>
    <xf numFmtId="9" fontId="6" fillId="0" borderId="0" applyFont="0" applyFill="0" applyBorder="0" applyAlignment="0" applyProtection="0"/>
    <xf numFmtId="0" fontId="1" fillId="0" borderId="0"/>
    <xf numFmtId="9" fontId="1" fillId="0" borderId="0" applyFont="0" applyFill="0" applyBorder="0" applyAlignment="0" applyProtection="0"/>
  </cellStyleXfs>
  <cellXfs count="955">
    <xf numFmtId="0" fontId="0" fillId="0" borderId="0" xfId="0"/>
    <xf numFmtId="0" fontId="11" fillId="0" borderId="0" xfId="0" applyFont="1"/>
    <xf numFmtId="0" fontId="9" fillId="0" borderId="0" xfId="0" applyFont="1"/>
    <xf numFmtId="0" fontId="0" fillId="0" borderId="0" xfId="0" applyAlignment="1">
      <alignment horizontal="center" vertical="center"/>
    </xf>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8" fillId="0" borderId="0" xfId="0" applyFont="1"/>
    <xf numFmtId="0" fontId="8" fillId="0" borderId="1" xfId="0" applyFont="1" applyBorder="1" applyAlignment="1">
      <alignment horizontal="center" vertical="center"/>
    </xf>
    <xf numFmtId="0" fontId="32" fillId="0" borderId="0" xfId="0" applyFont="1" applyAlignment="1">
      <alignment horizontal="center" vertical="center" wrapText="1"/>
    </xf>
    <xf numFmtId="0" fontId="33" fillId="0" borderId="0" xfId="0" applyFont="1" applyAlignment="1">
      <alignment vertical="center" wrapText="1"/>
    </xf>
    <xf numFmtId="0" fontId="6" fillId="0" borderId="2" xfId="6" applyBorder="1" applyAlignment="1">
      <alignment horizontal="center" vertical="center" wrapText="1"/>
    </xf>
    <xf numFmtId="0" fontId="6" fillId="0" borderId="3" xfId="6" applyBorder="1" applyAlignment="1">
      <alignment horizontal="center" vertical="center" wrapText="1"/>
    </xf>
    <xf numFmtId="0" fontId="0" fillId="0" borderId="0" xfId="0" applyAlignment="1">
      <alignment vertical="center"/>
    </xf>
    <xf numFmtId="9" fontId="2" fillId="0" borderId="0" xfId="0" applyNumberFormat="1" applyFont="1" applyAlignment="1">
      <alignment horizontal="center" vertical="center" wrapText="1"/>
    </xf>
    <xf numFmtId="0" fontId="6" fillId="0" borderId="1" xfId="6" applyBorder="1" applyAlignment="1">
      <alignment horizontal="center" vertical="center" wrapText="1"/>
    </xf>
    <xf numFmtId="0" fontId="11" fillId="0" borderId="0" xfId="0" applyFont="1" applyProtection="1">
      <protection locked="0"/>
    </xf>
    <xf numFmtId="0" fontId="0" fillId="0" borderId="0" xfId="0" applyProtection="1">
      <protection locked="0"/>
    </xf>
    <xf numFmtId="0" fontId="9" fillId="0" borderId="0" xfId="0" applyFont="1" applyProtection="1">
      <protection locked="0"/>
    </xf>
    <xf numFmtId="0" fontId="9" fillId="0" borderId="0" xfId="0" applyFont="1" applyAlignment="1" applyProtection="1">
      <alignment horizontal="center"/>
      <protection locked="0"/>
    </xf>
    <xf numFmtId="0" fontId="0" fillId="0" borderId="0" xfId="0" applyAlignment="1" applyProtection="1">
      <alignment horizontal="left"/>
      <protection locked="0"/>
    </xf>
    <xf numFmtId="0" fontId="8" fillId="0" borderId="0" xfId="0" applyFont="1" applyProtection="1">
      <protection locked="0"/>
    </xf>
    <xf numFmtId="0" fontId="8" fillId="0" borderId="0" xfId="0" applyFont="1" applyAlignment="1" applyProtection="1">
      <alignment horizontal="center"/>
      <protection locked="0"/>
    </xf>
    <xf numFmtId="0" fontId="33"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2" fillId="0" borderId="0" xfId="0" applyFont="1" applyProtection="1">
      <protection locked="0"/>
    </xf>
    <xf numFmtId="0" fontId="0" fillId="0" borderId="0" xfId="0" applyAlignment="1" applyProtection="1">
      <alignment horizont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0" fillId="2" borderId="0" xfId="0" applyFill="1"/>
    <xf numFmtId="0" fontId="6" fillId="2" borderId="0" xfId="0" applyFont="1" applyFill="1"/>
    <xf numFmtId="0" fontId="6" fillId="2" borderId="0" xfId="0" applyFont="1" applyFill="1" applyAlignment="1">
      <alignment vertical="center"/>
    </xf>
    <xf numFmtId="0" fontId="3" fillId="2" borderId="5" xfId="0" applyFont="1" applyFill="1" applyBorder="1" applyAlignment="1">
      <alignment horizontal="center"/>
    </xf>
    <xf numFmtId="0" fontId="6" fillId="2" borderId="7" xfId="0" applyFont="1" applyFill="1" applyBorder="1" applyAlignment="1">
      <alignment vertical="center" wrapText="1"/>
    </xf>
    <xf numFmtId="0" fontId="2" fillId="2" borderId="8" xfId="0" applyFont="1" applyFill="1" applyBorder="1" applyAlignment="1">
      <alignment horizontal="center"/>
    </xf>
    <xf numFmtId="0" fontId="3" fillId="2" borderId="0" xfId="0" applyFont="1" applyFill="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2" fillId="2" borderId="6" xfId="6" applyFont="1" applyFill="1" applyBorder="1"/>
    <xf numFmtId="0" fontId="2" fillId="2" borderId="2" xfId="6" applyFont="1" applyFill="1" applyBorder="1" applyAlignment="1">
      <alignment horizontal="center"/>
    </xf>
    <xf numFmtId="0" fontId="2" fillId="2" borderId="11" xfId="6" applyFont="1" applyFill="1" applyBorder="1" applyAlignment="1">
      <alignment horizontal="center"/>
    </xf>
    <xf numFmtId="0" fontId="2" fillId="2" borderId="12" xfId="6" applyFont="1" applyFill="1" applyBorder="1" applyAlignment="1">
      <alignment horizontal="center"/>
    </xf>
    <xf numFmtId="0" fontId="2" fillId="2" borderId="8" xfId="6" applyFont="1" applyFill="1" applyBorder="1"/>
    <xf numFmtId="0" fontId="2" fillId="2" borderId="3" xfId="6" applyFont="1" applyFill="1" applyBorder="1" applyAlignment="1">
      <alignment horizontal="center"/>
    </xf>
    <xf numFmtId="0" fontId="6" fillId="0" borderId="13" xfId="6" applyBorder="1" applyAlignment="1">
      <alignment horizontal="center" vertical="center" wrapText="1"/>
    </xf>
    <xf numFmtId="0" fontId="18" fillId="2" borderId="3" xfId="6" applyFont="1" applyFill="1" applyBorder="1" applyAlignment="1">
      <alignment horizontal="center"/>
    </xf>
    <xf numFmtId="0" fontId="34" fillId="0" borderId="2" xfId="6" applyFont="1" applyBorder="1" applyAlignment="1">
      <alignment horizontal="center" vertical="center" wrapText="1"/>
    </xf>
    <xf numFmtId="0" fontId="34" fillId="0" borderId="3" xfId="6" applyFont="1" applyBorder="1" applyAlignment="1">
      <alignment horizontal="center" vertical="center" wrapText="1"/>
    </xf>
    <xf numFmtId="0" fontId="6" fillId="6" borderId="2" xfId="6" applyFill="1" applyBorder="1" applyAlignment="1">
      <alignment horizontal="center" vertical="center" wrapText="1"/>
    </xf>
    <xf numFmtId="0" fontId="6" fillId="6" borderId="3" xfId="6" applyFill="1" applyBorder="1" applyAlignment="1">
      <alignment horizontal="center" vertical="center" wrapText="1"/>
    </xf>
    <xf numFmtId="0" fontId="0" fillId="2" borderId="0" xfId="0" applyFill="1" applyProtection="1">
      <protection locked="0"/>
    </xf>
    <xf numFmtId="166" fontId="0" fillId="2" borderId="0" xfId="0" applyNumberFormat="1" applyFill="1" applyProtection="1">
      <protection locked="0"/>
    </xf>
    <xf numFmtId="0" fontId="34" fillId="2" borderId="0" xfId="0" applyFont="1" applyFill="1" applyProtection="1">
      <protection locked="0"/>
    </xf>
    <xf numFmtId="0" fontId="35" fillId="2" borderId="0" xfId="0" applyFont="1" applyFill="1" applyProtection="1">
      <protection locked="0"/>
    </xf>
    <xf numFmtId="166" fontId="0" fillId="2" borderId="0" xfId="0" applyNumberFormat="1" applyFill="1"/>
    <xf numFmtId="0" fontId="0" fillId="2" borderId="0" xfId="0" applyFill="1" applyAlignment="1">
      <alignment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0" fillId="2" borderId="0" xfId="0" applyFill="1" applyAlignment="1">
      <alignment wrapText="1"/>
    </xf>
    <xf numFmtId="0" fontId="5" fillId="2" borderId="0" xfId="0" applyFont="1" applyFill="1"/>
    <xf numFmtId="0" fontId="34" fillId="2" borderId="0" xfId="0" applyFont="1" applyFill="1"/>
    <xf numFmtId="0" fontId="35" fillId="2" borderId="0" xfId="0" applyFont="1" applyFill="1"/>
    <xf numFmtId="0" fontId="32" fillId="2" borderId="0" xfId="0" applyFont="1" applyFill="1"/>
    <xf numFmtId="0" fontId="32" fillId="7" borderId="0" xfId="0" applyFont="1" applyFill="1"/>
    <xf numFmtId="0" fontId="35" fillId="2" borderId="0" xfId="0" applyFont="1" applyFill="1" applyAlignment="1">
      <alignment vertical="center" wrapText="1"/>
    </xf>
    <xf numFmtId="0" fontId="35" fillId="2" borderId="0" xfId="0" applyFont="1" applyFill="1" applyAlignment="1">
      <alignment horizontal="center" vertical="center" wrapText="1"/>
    </xf>
    <xf numFmtId="0" fontId="1" fillId="2" borderId="0" xfId="0" applyFont="1" applyFill="1" applyAlignment="1">
      <alignment vertical="center" wrapText="1"/>
    </xf>
    <xf numFmtId="0" fontId="2" fillId="2" borderId="4" xfId="0" applyFont="1" applyFill="1" applyBorder="1" applyAlignment="1">
      <alignment horizontal="center" vertical="center"/>
    </xf>
    <xf numFmtId="0" fontId="6" fillId="2" borderId="18" xfId="0" applyFont="1" applyFill="1" applyBorder="1" applyAlignment="1">
      <alignment horizontal="justify" vertical="center" wrapText="1"/>
    </xf>
    <xf numFmtId="0" fontId="2" fillId="2" borderId="7" xfId="0" applyFont="1" applyFill="1" applyBorder="1" applyAlignment="1">
      <alignment horizontal="center"/>
    </xf>
    <xf numFmtId="0" fontId="6" fillId="2" borderId="18" xfId="0" applyFont="1" applyFill="1" applyBorder="1" applyAlignment="1">
      <alignment vertical="center" wrapText="1"/>
    </xf>
    <xf numFmtId="0" fontId="6" fillId="2" borderId="7" xfId="0" applyFont="1" applyFill="1" applyBorder="1" applyAlignment="1">
      <alignment horizontal="left" vertical="center" wrapText="1"/>
    </xf>
    <xf numFmtId="0" fontId="3" fillId="2" borderId="8" xfId="0" applyFont="1" applyFill="1" applyBorder="1" applyAlignment="1">
      <alignment horizontal="center"/>
    </xf>
    <xf numFmtId="0" fontId="15" fillId="2" borderId="0" xfId="0" applyFont="1" applyFill="1" applyAlignment="1">
      <alignment vertical="center" wrapText="1"/>
    </xf>
    <xf numFmtId="0" fontId="6" fillId="2" borderId="0" xfId="0" applyFont="1" applyFill="1" applyAlignment="1">
      <alignment vertical="center" wrapText="1"/>
    </xf>
    <xf numFmtId="0" fontId="0" fillId="0" borderId="0" xfId="0" applyAlignment="1">
      <alignment horizontal="center" vertical="center" wrapText="1"/>
    </xf>
    <xf numFmtId="0" fontId="6" fillId="2" borderId="7" xfId="0" applyFont="1" applyFill="1" applyBorder="1" applyAlignment="1">
      <alignment horizontal="justify" vertical="center" wrapText="1"/>
    </xf>
    <xf numFmtId="0" fontId="2" fillId="2" borderId="2" xfId="6" applyFont="1" applyFill="1" applyBorder="1"/>
    <xf numFmtId="0" fontId="2" fillId="2" borderId="3" xfId="6" applyFont="1" applyFill="1" applyBorder="1"/>
    <xf numFmtId="0" fontId="3" fillId="2" borderId="19" xfId="0" applyFont="1" applyFill="1" applyBorder="1"/>
    <xf numFmtId="0" fontId="3" fillId="2" borderId="20" xfId="0" applyFont="1" applyFill="1" applyBorder="1"/>
    <xf numFmtId="0" fontId="2" fillId="0" borderId="3" xfId="6" applyFont="1" applyBorder="1" applyAlignment="1">
      <alignment horizontal="center"/>
    </xf>
    <xf numFmtId="0" fontId="16" fillId="2" borderId="0" xfId="0" applyFont="1" applyFill="1" applyAlignment="1">
      <alignment vertical="center" wrapText="1"/>
    </xf>
    <xf numFmtId="164" fontId="0" fillId="2" borderId="0" xfId="3" applyFont="1" applyFill="1" applyProtection="1"/>
    <xf numFmtId="0" fontId="6" fillId="2" borderId="6" xfId="0" applyFont="1" applyFill="1" applyBorder="1" applyAlignment="1">
      <alignment vertical="center" wrapText="1"/>
    </xf>
    <xf numFmtId="0" fontId="0" fillId="0" borderId="0" xfId="0" applyAlignment="1" applyProtection="1">
      <alignment horizontal="center" vertical="center" wrapText="1"/>
      <protection locked="0"/>
    </xf>
    <xf numFmtId="0" fontId="6" fillId="7" borderId="0" xfId="6" applyFill="1"/>
    <xf numFmtId="0" fontId="6" fillId="0" borderId="0" xfId="6"/>
    <xf numFmtId="0" fontId="35" fillId="7" borderId="0" xfId="6" applyFont="1" applyFill="1"/>
    <xf numFmtId="0" fontId="32" fillId="7" borderId="0" xfId="6" applyFont="1" applyFill="1"/>
    <xf numFmtId="0" fontId="35" fillId="7" borderId="0" xfId="6" applyFont="1" applyFill="1" applyAlignment="1">
      <alignment vertical="center" wrapText="1"/>
    </xf>
    <xf numFmtId="0" fontId="35" fillId="7" borderId="0" xfId="6" applyFont="1" applyFill="1" applyAlignment="1">
      <alignment horizontal="center" vertical="center" wrapText="1"/>
    </xf>
    <xf numFmtId="0" fontId="32" fillId="7" borderId="0" xfId="6" applyFont="1" applyFill="1" applyAlignment="1">
      <alignment horizontal="center" vertical="center" wrapText="1"/>
    </xf>
    <xf numFmtId="0" fontId="6" fillId="2" borderId="0" xfId="6" applyFill="1" applyAlignment="1">
      <alignment vertical="center" wrapText="1"/>
    </xf>
    <xf numFmtId="0" fontId="11" fillId="0" borderId="0" xfId="6" applyFont="1" applyAlignment="1">
      <alignment vertical="center"/>
    </xf>
    <xf numFmtId="0" fontId="6" fillId="0" borderId="0" xfId="6" applyAlignment="1">
      <alignment vertical="center"/>
    </xf>
    <xf numFmtId="0" fontId="9" fillId="0" borderId="0" xfId="6" applyFont="1" applyAlignment="1">
      <alignment vertical="center"/>
    </xf>
    <xf numFmtId="0" fontId="9" fillId="0" borderId="0" xfId="6" applyFont="1"/>
    <xf numFmtId="0" fontId="11" fillId="0" borderId="0" xfId="6" applyFont="1"/>
    <xf numFmtId="3" fontId="6" fillId="0" borderId="0" xfId="6" applyNumberFormat="1"/>
    <xf numFmtId="0" fontId="26" fillId="0" borderId="0" xfId="6" applyFont="1"/>
    <xf numFmtId="167" fontId="6" fillId="0" borderId="0" xfId="6" applyNumberFormat="1"/>
    <xf numFmtId="167" fontId="11" fillId="0" borderId="0" xfId="6" applyNumberFormat="1" applyFont="1"/>
    <xf numFmtId="0" fontId="2" fillId="0" borderId="0" xfId="6" applyFont="1"/>
    <xf numFmtId="0" fontId="6" fillId="0" borderId="0" xfId="6" applyAlignment="1">
      <alignment horizontal="center" vertical="center"/>
    </xf>
    <xf numFmtId="0" fontId="2" fillId="0" borderId="0" xfId="6" applyFont="1" applyAlignment="1">
      <alignment horizontal="right"/>
    </xf>
    <xf numFmtId="0" fontId="2" fillId="0" borderId="0" xfId="6" applyFont="1" applyAlignment="1">
      <alignment vertical="center" wrapText="1"/>
    </xf>
    <xf numFmtId="0" fontId="6" fillId="0" borderId="0" xfId="6" applyAlignment="1">
      <alignment horizontal="center"/>
    </xf>
    <xf numFmtId="0" fontId="2" fillId="0" borderId="0" xfId="6" applyFont="1" applyAlignment="1">
      <alignment horizontal="center" vertical="center" wrapText="1"/>
    </xf>
    <xf numFmtId="0" fontId="24" fillId="0" borderId="0" xfId="6" applyFont="1" applyAlignment="1">
      <alignment vertical="center"/>
    </xf>
    <xf numFmtId="167" fontId="2" fillId="0" borderId="0" xfId="5" applyNumberFormat="1" applyFont="1" applyBorder="1" applyAlignment="1" applyProtection="1">
      <alignment horizontal="center" vertical="center" wrapText="1"/>
    </xf>
    <xf numFmtId="9" fontId="2" fillId="0" borderId="0" xfId="9" applyFont="1" applyBorder="1" applyAlignment="1" applyProtection="1">
      <alignment horizontal="center" vertical="center" wrapText="1"/>
    </xf>
    <xf numFmtId="167" fontId="2" fillId="0" borderId="0" xfId="5" applyNumberFormat="1" applyFont="1" applyProtection="1"/>
    <xf numFmtId="167" fontId="2" fillId="0" borderId="0" xfId="5" applyNumberFormat="1" applyFont="1" applyAlignment="1" applyProtection="1">
      <alignment horizontal="center"/>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165" fontId="2" fillId="8" borderId="3" xfId="9" applyNumberFormat="1" applyFont="1" applyFill="1" applyBorder="1" applyAlignment="1" applyProtection="1">
      <alignment horizontal="center"/>
    </xf>
    <xf numFmtId="0" fontId="2" fillId="9" borderId="15" xfId="0" applyFont="1" applyFill="1" applyBorder="1" applyAlignment="1">
      <alignment horizontal="center" vertical="center" wrapText="1"/>
    </xf>
    <xf numFmtId="0" fontId="3" fillId="2" borderId="9" xfId="6" applyFont="1" applyFill="1" applyBorder="1" applyAlignment="1">
      <alignment horizontal="center"/>
    </xf>
    <xf numFmtId="0" fontId="3" fillId="2" borderId="5" xfId="6" applyFont="1" applyFill="1" applyBorder="1" applyAlignment="1">
      <alignment horizontal="center"/>
    </xf>
    <xf numFmtId="0" fontId="3" fillId="2" borderId="10" xfId="6" applyFont="1" applyFill="1" applyBorder="1" applyAlignment="1">
      <alignment horizontal="center"/>
    </xf>
    <xf numFmtId="0" fontId="2" fillId="0" borderId="0" xfId="0" applyFont="1" applyAlignment="1">
      <alignment horizontal="center" vertical="center"/>
    </xf>
    <xf numFmtId="165" fontId="2" fillId="8" borderId="3" xfId="9" applyNumberFormat="1" applyFont="1" applyFill="1" applyBorder="1" applyAlignment="1" applyProtection="1">
      <alignment horizontal="center" vertical="center"/>
    </xf>
    <xf numFmtId="0" fontId="6" fillId="0" borderId="3" xfId="0" applyFont="1" applyBorder="1" applyAlignment="1">
      <alignment horizontal="center" vertical="center" wrapText="1"/>
    </xf>
    <xf numFmtId="0" fontId="34" fillId="0" borderId="13"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2" fillId="2" borderId="1" xfId="6" applyFont="1" applyFill="1" applyBorder="1" applyAlignment="1">
      <alignment vertical="center" wrapText="1"/>
    </xf>
    <xf numFmtId="0" fontId="3" fillId="2" borderId="0" xfId="6" applyFont="1" applyFill="1" applyAlignment="1">
      <alignment horizontal="center"/>
    </xf>
    <xf numFmtId="0" fontId="6" fillId="2" borderId="0" xfId="6" applyFill="1"/>
    <xf numFmtId="0" fontId="2" fillId="2" borderId="6" xfId="6" applyFont="1" applyFill="1" applyBorder="1" applyAlignment="1">
      <alignment horizontal="left" vertical="center"/>
    </xf>
    <xf numFmtId="0" fontId="2" fillId="2" borderId="2" xfId="6" applyFont="1" applyFill="1" applyBorder="1" applyAlignment="1">
      <alignment horizontal="center" vertical="center"/>
    </xf>
    <xf numFmtId="0" fontId="2" fillId="2" borderId="11" xfId="6" applyFont="1" applyFill="1" applyBorder="1" applyAlignment="1">
      <alignment horizontal="center" vertical="center"/>
    </xf>
    <xf numFmtId="0" fontId="2" fillId="2" borderId="12" xfId="6" applyFont="1" applyFill="1" applyBorder="1" applyAlignment="1">
      <alignment horizontal="center" vertical="center"/>
    </xf>
    <xf numFmtId="0" fontId="2" fillId="2" borderId="22" xfId="6" applyFont="1" applyFill="1" applyBorder="1" applyAlignment="1">
      <alignment horizontal="left" vertical="center"/>
    </xf>
    <xf numFmtId="0" fontId="2" fillId="2" borderId="23" xfId="6" applyFont="1" applyFill="1" applyBorder="1" applyAlignment="1">
      <alignment horizontal="center" vertical="center"/>
    </xf>
    <xf numFmtId="9" fontId="2" fillId="2" borderId="23" xfId="6" applyNumberFormat="1" applyFont="1" applyFill="1" applyBorder="1" applyAlignment="1">
      <alignment horizontal="center" vertical="center"/>
    </xf>
    <xf numFmtId="9" fontId="2" fillId="2" borderId="24" xfId="6" applyNumberFormat="1" applyFont="1" applyFill="1" applyBorder="1" applyAlignment="1">
      <alignment horizontal="center" vertical="center"/>
    </xf>
    <xf numFmtId="9" fontId="2" fillId="2" borderId="25" xfId="6" applyNumberFormat="1" applyFont="1" applyFill="1" applyBorder="1" applyAlignment="1">
      <alignment horizontal="center" vertical="center"/>
    </xf>
    <xf numFmtId="0" fontId="2" fillId="2" borderId="8" xfId="6" applyFont="1" applyFill="1" applyBorder="1" applyAlignment="1">
      <alignment horizontal="left" vertical="center"/>
    </xf>
    <xf numFmtId="0" fontId="2" fillId="2" borderId="3" xfId="6" applyFont="1" applyFill="1" applyBorder="1" applyAlignment="1">
      <alignment horizontal="center" vertical="center"/>
    </xf>
    <xf numFmtId="0" fontId="3" fillId="2" borderId="15" xfId="6" applyFont="1" applyFill="1" applyBorder="1"/>
    <xf numFmtId="0" fontId="3" fillId="2" borderId="16" xfId="6" applyFont="1" applyFill="1" applyBorder="1"/>
    <xf numFmtId="9" fontId="3" fillId="2" borderId="16" xfId="6" applyNumberFormat="1" applyFont="1" applyFill="1" applyBorder="1"/>
    <xf numFmtId="0" fontId="23" fillId="0" borderId="24" xfId="6" applyFont="1" applyBorder="1" applyAlignment="1">
      <alignment vertical="center"/>
    </xf>
    <xf numFmtId="0" fontId="6" fillId="7" borderId="0" xfId="6" applyFill="1" applyAlignment="1">
      <alignment horizontal="center" vertical="center"/>
    </xf>
    <xf numFmtId="0" fontId="9" fillId="7" borderId="0" xfId="6" applyFont="1" applyFill="1" applyAlignment="1">
      <alignment horizontal="center"/>
    </xf>
    <xf numFmtId="0" fontId="6" fillId="7" borderId="0" xfId="6" applyFill="1" applyAlignment="1">
      <alignment horizontal="left"/>
    </xf>
    <xf numFmtId="0" fontId="2" fillId="7" borderId="0" xfId="6" applyFont="1" applyFill="1"/>
    <xf numFmtId="9" fontId="32" fillId="7" borderId="0" xfId="6" applyNumberFormat="1" applyFont="1" applyFill="1"/>
    <xf numFmtId="0" fontId="1" fillId="0" borderId="21" xfId="0" applyFont="1" applyBorder="1" applyAlignment="1" applyProtection="1">
      <alignment horizontal="center" vertical="center" wrapText="1"/>
      <protection locked="0"/>
    </xf>
    <xf numFmtId="0" fontId="32" fillId="7" borderId="0" xfId="0" applyFont="1" applyFill="1" applyAlignment="1" applyProtection="1">
      <alignment horizontal="left" vertical="center"/>
      <protection locked="0"/>
    </xf>
    <xf numFmtId="0" fontId="6" fillId="0" borderId="21" xfId="6" applyBorder="1" applyAlignment="1">
      <alignment horizontal="center" vertical="center" wrapText="1"/>
    </xf>
    <xf numFmtId="0" fontId="1" fillId="2" borderId="7" xfId="0" applyFont="1" applyFill="1" applyBorder="1" applyAlignment="1">
      <alignment vertical="center" wrapText="1"/>
    </xf>
    <xf numFmtId="0" fontId="1" fillId="0" borderId="0" xfId="0" applyFont="1" applyAlignment="1">
      <alignment horizontal="center" vertical="center" wrapText="1"/>
    </xf>
    <xf numFmtId="0" fontId="37" fillId="0" borderId="0" xfId="6" applyFont="1" applyAlignment="1">
      <alignment horizontal="center" vertical="center" wrapText="1"/>
    </xf>
    <xf numFmtId="0" fontId="1" fillId="0" borderId="0" xfId="5" applyNumberFormat="1" applyFont="1" applyFill="1" applyBorder="1" applyAlignment="1" applyProtection="1">
      <alignment horizontal="center" vertical="center" wrapText="1"/>
      <protection locked="0"/>
    </xf>
    <xf numFmtId="10" fontId="2" fillId="0" borderId="0" xfId="0" applyNumberFormat="1" applyFont="1" applyAlignment="1">
      <alignment vertical="center" wrapText="1"/>
    </xf>
    <xf numFmtId="0" fontId="1" fillId="0" borderId="0" xfId="6" applyFont="1" applyAlignment="1" applyProtection="1">
      <alignment vertical="center" wrapText="1"/>
      <protection locked="0"/>
    </xf>
    <xf numFmtId="0" fontId="6" fillId="0" borderId="0" xfId="6" applyAlignment="1" applyProtection="1">
      <alignment vertical="center" wrapText="1"/>
      <protection locked="0"/>
    </xf>
    <xf numFmtId="0" fontId="0" fillId="0" borderId="0" xfId="0" applyAlignment="1">
      <alignment vertical="center" wrapText="1"/>
    </xf>
    <xf numFmtId="0" fontId="21" fillId="6" borderId="1" xfId="6" applyFont="1" applyFill="1" applyBorder="1" applyAlignment="1">
      <alignment horizontal="center" vertical="center" wrapText="1"/>
    </xf>
    <xf numFmtId="0" fontId="1" fillId="0" borderId="1" xfId="0" applyFont="1" applyBorder="1" applyAlignment="1">
      <alignment horizontal="center" vertical="center" wrapText="1"/>
    </xf>
    <xf numFmtId="0" fontId="37" fillId="0" borderId="1" xfId="6" applyFont="1" applyBorder="1" applyAlignment="1">
      <alignment horizontal="center" vertical="center" wrapText="1"/>
    </xf>
    <xf numFmtId="0" fontId="1" fillId="0" borderId="1" xfId="5" applyNumberFormat="1"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6" fillId="7" borderId="0" xfId="6" applyFill="1" applyAlignment="1">
      <alignment vertical="center"/>
    </xf>
    <xf numFmtId="0" fontId="2" fillId="3" borderId="15" xfId="6" applyFont="1" applyFill="1" applyBorder="1" applyAlignment="1">
      <alignment horizontal="center" vertical="center" wrapText="1"/>
    </xf>
    <xf numFmtId="0" fontId="6" fillId="2" borderId="4" xfId="6" applyFill="1" applyBorder="1" applyAlignment="1">
      <alignment horizontal="center" vertical="center"/>
    </xf>
    <xf numFmtId="0" fontId="34" fillId="12" borderId="2" xfId="6" applyFont="1" applyFill="1" applyBorder="1" applyAlignment="1">
      <alignment horizontal="center" vertical="center" wrapText="1"/>
    </xf>
    <xf numFmtId="0" fontId="34" fillId="12" borderId="2"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center" vertical="center" wrapText="1"/>
      <protection locked="0"/>
    </xf>
    <xf numFmtId="0" fontId="6" fillId="12" borderId="2" xfId="0" applyFont="1" applyFill="1" applyBorder="1" applyAlignment="1">
      <alignment horizontal="center" vertical="center" wrapText="1"/>
    </xf>
    <xf numFmtId="0" fontId="34" fillId="12" borderId="3" xfId="6" applyFont="1" applyFill="1" applyBorder="1" applyAlignment="1">
      <alignment horizontal="center" vertical="center" wrapText="1"/>
    </xf>
    <xf numFmtId="0" fontId="34" fillId="12" borderId="14" xfId="0" applyFont="1" applyFill="1" applyBorder="1" applyAlignment="1" applyProtection="1">
      <alignment horizontal="center" vertical="center" wrapText="1"/>
      <protection locked="0"/>
    </xf>
    <xf numFmtId="0" fontId="6" fillId="12" borderId="21" xfId="0" applyFont="1" applyFill="1" applyBorder="1" applyAlignment="1" applyProtection="1">
      <alignment horizontal="center" vertical="center" wrapText="1"/>
      <protection locked="0"/>
    </xf>
    <xf numFmtId="0" fontId="6" fillId="12" borderId="21" xfId="0" applyFont="1"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41" fillId="2" borderId="0" xfId="0" applyFont="1" applyFill="1" applyAlignment="1" applyProtection="1">
      <alignment vertical="center"/>
      <protection locked="0"/>
    </xf>
    <xf numFmtId="0" fontId="42" fillId="2" borderId="0" xfId="0" applyFont="1" applyFill="1" applyAlignment="1" applyProtection="1">
      <alignment vertical="center"/>
      <protection locked="0"/>
    </xf>
    <xf numFmtId="0" fontId="43" fillId="7" borderId="0" xfId="0" applyFont="1" applyFill="1" applyAlignment="1" applyProtection="1">
      <alignment horizontal="center" vertical="center" wrapText="1"/>
      <protection locked="0"/>
    </xf>
    <xf numFmtId="0" fontId="42" fillId="7" borderId="0" xfId="0" applyFont="1" applyFill="1" applyAlignment="1" applyProtection="1">
      <alignment vertical="center"/>
      <protection locked="0"/>
    </xf>
    <xf numFmtId="0" fontId="42" fillId="7" borderId="0" xfId="0" applyFont="1" applyFill="1" applyAlignment="1" applyProtection="1">
      <alignment horizontal="center" vertical="center" wrapText="1"/>
      <protection locked="0"/>
    </xf>
    <xf numFmtId="0" fontId="42" fillId="7" borderId="0" xfId="0" applyFont="1" applyFill="1" applyAlignment="1" applyProtection="1">
      <alignment vertical="center" wrapText="1"/>
      <protection locked="0"/>
    </xf>
    <xf numFmtId="0" fontId="41" fillId="7" borderId="0" xfId="0" applyFont="1" applyFill="1" applyAlignment="1" applyProtection="1">
      <alignment vertical="center"/>
      <protection locked="0"/>
    </xf>
    <xf numFmtId="0" fontId="41" fillId="7" borderId="0" xfId="0" applyFont="1" applyFill="1" applyAlignment="1" applyProtection="1">
      <alignment vertical="center" wrapText="1"/>
      <protection locked="0"/>
    </xf>
    <xf numFmtId="0" fontId="43" fillId="7" borderId="0" xfId="0" applyFont="1" applyFill="1" applyAlignment="1" applyProtection="1">
      <alignment vertical="center"/>
      <protection locked="0"/>
    </xf>
    <xf numFmtId="0" fontId="43" fillId="7" borderId="0" xfId="0" applyFont="1" applyFill="1" applyAlignment="1" applyProtection="1">
      <alignment vertical="center" wrapText="1"/>
      <protection locked="0"/>
    </xf>
    <xf numFmtId="0" fontId="44" fillId="7" borderId="0" xfId="0" applyFont="1" applyFill="1" applyAlignment="1" applyProtection="1">
      <alignment horizontal="center" vertical="center" wrapText="1"/>
      <protection locked="0"/>
    </xf>
    <xf numFmtId="0" fontId="43" fillId="7" borderId="0" xfId="0" applyFont="1" applyFill="1" applyAlignment="1" applyProtection="1">
      <alignment horizontal="left" vertical="center"/>
      <protection locked="0"/>
    </xf>
    <xf numFmtId="0" fontId="43" fillId="2" borderId="0" xfId="0" applyFont="1" applyFill="1" applyAlignment="1" applyProtection="1">
      <alignment vertical="center"/>
      <protection locked="0"/>
    </xf>
    <xf numFmtId="0" fontId="45" fillId="2" borderId="0" xfId="0" applyFont="1" applyFill="1" applyAlignment="1" applyProtection="1">
      <alignment vertical="center"/>
      <protection locked="0"/>
    </xf>
    <xf numFmtId="0" fontId="44" fillId="7" borderId="0" xfId="0" applyFont="1" applyFill="1" applyAlignment="1" applyProtection="1">
      <alignment vertical="center"/>
      <protection locked="0"/>
    </xf>
    <xf numFmtId="0" fontId="41" fillId="2" borderId="0" xfId="0" applyFont="1" applyFill="1" applyAlignment="1" applyProtection="1">
      <alignment vertical="center" wrapText="1"/>
      <protection locked="0"/>
    </xf>
    <xf numFmtId="0" fontId="46" fillId="13" borderId="16" xfId="10" applyFont="1" applyFill="1" applyBorder="1" applyAlignment="1">
      <alignment horizontal="center" vertical="center" wrapText="1"/>
    </xf>
    <xf numFmtId="0" fontId="46" fillId="13" borderId="4" xfId="10" applyFont="1" applyFill="1" applyBorder="1" applyAlignment="1">
      <alignment horizontal="center" vertical="center" wrapText="1"/>
    </xf>
    <xf numFmtId="0" fontId="46" fillId="13" borderId="15" xfId="10" applyFont="1" applyFill="1" applyBorder="1" applyAlignment="1">
      <alignment horizontal="center" vertical="center" wrapText="1"/>
    </xf>
    <xf numFmtId="0" fontId="46" fillId="13" borderId="26" xfId="10" applyFont="1" applyFill="1" applyBorder="1" applyAlignment="1">
      <alignment horizontal="center" vertical="center" wrapText="1"/>
    </xf>
    <xf numFmtId="0" fontId="46" fillId="13" borderId="9" xfId="10" applyFont="1" applyFill="1" applyBorder="1" applyAlignment="1">
      <alignment horizontal="center" vertical="center" wrapText="1"/>
    </xf>
    <xf numFmtId="0" fontId="41" fillId="0" borderId="0" xfId="0" applyFont="1" applyAlignment="1" applyProtection="1">
      <alignment vertical="center"/>
      <protection locked="0"/>
    </xf>
    <xf numFmtId="0" fontId="42" fillId="0" borderId="0" xfId="0" applyFont="1" applyAlignment="1" applyProtection="1">
      <alignment vertical="center"/>
      <protection locked="0"/>
    </xf>
    <xf numFmtId="0" fontId="41" fillId="0" borderId="0" xfId="0" applyFont="1" applyAlignment="1" applyProtection="1">
      <alignment horizontal="center" vertical="center"/>
      <protection locked="0"/>
    </xf>
    <xf numFmtId="9" fontId="46" fillId="2" borderId="20" xfId="0" applyNumberFormat="1" applyFont="1" applyFill="1" applyBorder="1" applyAlignment="1" applyProtection="1">
      <alignment vertical="center"/>
      <protection locked="0"/>
    </xf>
    <xf numFmtId="0" fontId="46" fillId="2" borderId="20" xfId="0" applyFont="1" applyFill="1" applyBorder="1" applyAlignment="1" applyProtection="1">
      <alignment vertical="center"/>
      <protection locked="0"/>
    </xf>
    <xf numFmtId="0" fontId="46" fillId="2" borderId="19" xfId="0" applyFont="1" applyFill="1" applyBorder="1" applyAlignment="1" applyProtection="1">
      <alignment vertical="center"/>
      <protection locked="0"/>
    </xf>
    <xf numFmtId="10" fontId="41" fillId="0" borderId="38" xfId="11" applyNumberFormat="1" applyFont="1" applyFill="1" applyBorder="1" applyAlignment="1" applyProtection="1">
      <alignment horizontal="center" vertical="center"/>
    </xf>
    <xf numFmtId="10" fontId="41" fillId="0" borderId="8" xfId="11" applyNumberFormat="1" applyFont="1" applyFill="1" applyBorder="1" applyAlignment="1" applyProtection="1">
      <alignment horizontal="center" vertical="center"/>
    </xf>
    <xf numFmtId="0" fontId="44" fillId="0" borderId="62" xfId="0" applyFont="1" applyBorder="1" applyAlignment="1" applyProtection="1">
      <alignment horizontal="center" vertical="center"/>
      <protection locked="0"/>
    </xf>
    <xf numFmtId="10" fontId="41" fillId="0" borderId="39" xfId="11" applyNumberFormat="1" applyFont="1" applyFill="1" applyBorder="1" applyAlignment="1" applyProtection="1">
      <alignment horizontal="center" vertical="center"/>
    </xf>
    <xf numFmtId="10" fontId="41" fillId="0" borderId="7" xfId="11" applyNumberFormat="1" applyFont="1" applyFill="1" applyBorder="1" applyAlignment="1" applyProtection="1">
      <alignment horizontal="center" vertical="center"/>
    </xf>
    <xf numFmtId="0" fontId="41" fillId="0" borderId="50" xfId="0" applyFont="1" applyBorder="1" applyAlignment="1" applyProtection="1">
      <alignment horizontal="center" vertical="center"/>
      <protection locked="0"/>
    </xf>
    <xf numFmtId="10" fontId="41" fillId="0" borderId="12" xfId="11" applyNumberFormat="1" applyFont="1" applyFill="1" applyBorder="1" applyAlignment="1" applyProtection="1">
      <alignment horizontal="center" vertical="center"/>
    </xf>
    <xf numFmtId="10" fontId="41" fillId="0" borderId="6" xfId="11" applyNumberFormat="1" applyFont="1" applyFill="1" applyBorder="1" applyAlignment="1" applyProtection="1">
      <alignment horizontal="center" vertical="center"/>
    </xf>
    <xf numFmtId="0" fontId="41" fillId="0" borderId="11" xfId="0" applyFont="1" applyBorder="1" applyAlignment="1" applyProtection="1">
      <alignment horizontal="center" vertical="center"/>
      <protection locked="0"/>
    </xf>
    <xf numFmtId="0" fontId="41" fillId="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protection locked="0"/>
    </xf>
    <xf numFmtId="0" fontId="44" fillId="14" borderId="38" xfId="10" applyFont="1" applyFill="1" applyBorder="1" applyAlignment="1">
      <alignment horizontal="center" vertical="center" wrapText="1"/>
    </xf>
    <xf numFmtId="0" fontId="44" fillId="14" borderId="8" xfId="10" applyFont="1" applyFill="1" applyBorder="1" applyAlignment="1">
      <alignment horizontal="center" vertical="center" wrapText="1"/>
    </xf>
    <xf numFmtId="0" fontId="44" fillId="14" borderId="62" xfId="0" applyFont="1" applyFill="1" applyBorder="1" applyAlignment="1" applyProtection="1">
      <alignment horizontal="center" vertical="center"/>
      <protection locked="0"/>
    </xf>
    <xf numFmtId="0" fontId="44" fillId="14" borderId="8" xfId="10" applyFont="1" applyFill="1" applyBorder="1" applyAlignment="1">
      <alignment horizontal="center" vertical="center"/>
    </xf>
    <xf numFmtId="0" fontId="44" fillId="15" borderId="12" xfId="10" applyFont="1" applyFill="1" applyBorder="1" applyAlignment="1">
      <alignment horizontal="center" vertical="center"/>
    </xf>
    <xf numFmtId="0" fontId="44" fillId="15" borderId="6" xfId="10" applyFont="1" applyFill="1" applyBorder="1" applyAlignment="1">
      <alignment horizontal="center" vertical="center"/>
    </xf>
    <xf numFmtId="0" fontId="44" fillId="15" borderId="2" xfId="10" applyFont="1" applyFill="1" applyBorder="1" applyAlignment="1">
      <alignment horizontal="center" vertical="center"/>
    </xf>
    <xf numFmtId="0" fontId="46" fillId="2" borderId="10"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9" xfId="0" applyFont="1" applyFill="1" applyBorder="1" applyAlignment="1">
      <alignment horizontal="center" vertical="center"/>
    </xf>
    <xf numFmtId="0" fontId="46" fillId="2" borderId="0" xfId="0" applyFont="1" applyFill="1" applyAlignment="1" applyProtection="1">
      <alignment horizontal="center" vertical="center"/>
      <protection locked="0"/>
    </xf>
    <xf numFmtId="0" fontId="46" fillId="2" borderId="5" xfId="0" applyFont="1" applyFill="1" applyBorder="1" applyAlignment="1" applyProtection="1">
      <alignment horizontal="center" vertical="center"/>
      <protection locked="0"/>
    </xf>
    <xf numFmtId="0" fontId="46" fillId="2" borderId="28" xfId="10" applyFont="1" applyFill="1" applyBorder="1" applyAlignment="1" applyProtection="1">
      <alignment vertical="center"/>
      <protection locked="0"/>
    </xf>
    <xf numFmtId="0" fontId="46" fillId="2" borderId="20" xfId="10" applyFont="1" applyFill="1" applyBorder="1" applyAlignment="1" applyProtection="1">
      <alignment vertical="center"/>
      <protection locked="0"/>
    </xf>
    <xf numFmtId="0" fontId="46" fillId="2" borderId="19" xfId="10" applyFont="1" applyFill="1" applyBorder="1" applyAlignment="1" applyProtection="1">
      <alignment vertical="center"/>
      <protection locked="0"/>
    </xf>
    <xf numFmtId="0" fontId="44" fillId="2" borderId="3" xfId="0" applyFont="1" applyFill="1" applyBorder="1" applyAlignment="1" applyProtection="1">
      <alignment horizontal="center" vertical="center" wrapText="1"/>
      <protection locked="0"/>
    </xf>
    <xf numFmtId="0" fontId="44" fillId="5" borderId="3" xfId="0" applyFont="1" applyFill="1" applyBorder="1" applyAlignment="1">
      <alignment horizontal="center" vertical="center" wrapText="1"/>
    </xf>
    <xf numFmtId="0" fontId="44" fillId="0" borderId="3" xfId="10" applyFont="1" applyBorder="1" applyAlignment="1">
      <alignment horizontal="center" vertical="center" wrapText="1"/>
    </xf>
    <xf numFmtId="0" fontId="44" fillId="2" borderId="1" xfId="0" applyFont="1" applyFill="1" applyBorder="1" applyAlignment="1" applyProtection="1">
      <alignment horizontal="center" vertical="center" wrapText="1"/>
      <protection locked="0"/>
    </xf>
    <xf numFmtId="0" fontId="44" fillId="5" borderId="1" xfId="0" applyFont="1" applyFill="1" applyBorder="1" applyAlignment="1">
      <alignment horizontal="center" vertical="center" wrapText="1"/>
    </xf>
    <xf numFmtId="0" fontId="44" fillId="0" borderId="1" xfId="10" applyFont="1" applyBorder="1" applyAlignment="1">
      <alignment horizontal="center" vertical="center" wrapText="1"/>
    </xf>
    <xf numFmtId="0" fontId="44" fillId="2" borderId="2" xfId="0" applyFont="1" applyFill="1" applyBorder="1" applyAlignment="1" applyProtection="1">
      <alignment horizontal="center" vertical="center" wrapText="1"/>
      <protection locked="0"/>
    </xf>
    <xf numFmtId="0" fontId="44" fillId="5" borderId="2" xfId="0" applyFont="1" applyFill="1" applyBorder="1" applyAlignment="1">
      <alignment horizontal="center" vertical="center" wrapText="1"/>
    </xf>
    <xf numFmtId="0" fontId="44" fillId="0" borderId="2" xfId="10" applyFont="1" applyBorder="1" applyAlignment="1">
      <alignment horizontal="center" vertical="center" wrapText="1"/>
    </xf>
    <xf numFmtId="0" fontId="41" fillId="2" borderId="0" xfId="0" applyFont="1" applyFill="1" applyProtection="1">
      <protection locked="0"/>
    </xf>
    <xf numFmtId="0" fontId="42" fillId="2" borderId="0" xfId="0" applyFont="1" applyFill="1" applyProtection="1">
      <protection locked="0"/>
    </xf>
    <xf numFmtId="0" fontId="46" fillId="13" borderId="4" xfId="10" applyFont="1" applyFill="1" applyBorder="1" applyAlignment="1">
      <alignment horizontal="center" wrapText="1"/>
    </xf>
    <xf numFmtId="0" fontId="46" fillId="2" borderId="17" xfId="10" applyFont="1" applyFill="1" applyBorder="1" applyAlignment="1" applyProtection="1">
      <alignment vertical="center"/>
      <protection locked="0"/>
    </xf>
    <xf numFmtId="0" fontId="46" fillId="2" borderId="16" xfId="10" applyFont="1" applyFill="1" applyBorder="1" applyAlignment="1" applyProtection="1">
      <alignment vertical="center"/>
      <protection locked="0"/>
    </xf>
    <xf numFmtId="0" fontId="46" fillId="2" borderId="15" xfId="10" applyFont="1" applyFill="1" applyBorder="1" applyAlignment="1" applyProtection="1">
      <alignment vertical="center"/>
      <protection locked="0"/>
    </xf>
    <xf numFmtId="0" fontId="53" fillId="2" borderId="0" xfId="0" applyFont="1" applyFill="1" applyAlignment="1" applyProtection="1">
      <alignment vertical="center"/>
      <protection locked="0"/>
    </xf>
    <xf numFmtId="0" fontId="56" fillId="0" borderId="46" xfId="0" applyFont="1" applyBorder="1" applyAlignment="1">
      <alignment horizontal="center" vertical="center"/>
    </xf>
    <xf numFmtId="0" fontId="56" fillId="0" borderId="45" xfId="0" applyFont="1" applyBorder="1" applyAlignment="1">
      <alignment horizontal="center" vertical="center"/>
    </xf>
    <xf numFmtId="0" fontId="56" fillId="0" borderId="44" xfId="0" applyFont="1" applyBorder="1" applyAlignment="1">
      <alignment horizontal="center" vertical="center"/>
    </xf>
    <xf numFmtId="0" fontId="41" fillId="0" borderId="1" xfId="0" applyFont="1" applyBorder="1" applyAlignment="1" applyProtection="1">
      <alignment horizontal="center" vertical="center" wrapText="1"/>
      <protection locked="0"/>
    </xf>
    <xf numFmtId="0" fontId="41" fillId="0" borderId="1" xfId="10" applyFont="1" applyBorder="1" applyAlignment="1">
      <alignment horizontal="center" vertical="center" wrapText="1"/>
    </xf>
    <xf numFmtId="0" fontId="44" fillId="0" borderId="0" xfId="0" applyFont="1" applyAlignment="1" applyProtection="1">
      <alignment horizontal="center" vertical="center"/>
      <protection locked="0"/>
    </xf>
    <xf numFmtId="0" fontId="43" fillId="13" borderId="1" xfId="0" applyFont="1" applyFill="1" applyBorder="1" applyAlignment="1">
      <alignment horizontal="center" vertical="center" wrapText="1"/>
    </xf>
    <xf numFmtId="0" fontId="41" fillId="7" borderId="0" xfId="0" applyFont="1" applyFill="1" applyAlignment="1">
      <alignment horizontal="center" vertical="center"/>
    </xf>
    <xf numFmtId="0" fontId="59" fillId="7" borderId="0" xfId="0" applyFont="1" applyFill="1" applyAlignment="1">
      <alignment horizontal="center" vertical="center"/>
    </xf>
    <xf numFmtId="0" fontId="41" fillId="0" borderId="50" xfId="0" applyFont="1" applyBorder="1" applyAlignment="1">
      <alignment horizontal="center" vertical="center"/>
    </xf>
    <xf numFmtId="1" fontId="41" fillId="0" borderId="1" xfId="0" applyNumberFormat="1" applyFont="1" applyBorder="1" applyAlignment="1" applyProtection="1">
      <alignment horizontal="center" vertical="center" wrapText="1"/>
      <protection locked="0"/>
    </xf>
    <xf numFmtId="0" fontId="61" fillId="0" borderId="0" xfId="0" applyFont="1" applyAlignment="1" applyProtection="1">
      <alignment vertical="center"/>
      <protection locked="0"/>
    </xf>
    <xf numFmtId="0" fontId="60" fillId="0" borderId="0" xfId="0" applyFont="1" applyAlignment="1" applyProtection="1">
      <alignment vertical="center"/>
      <protection locked="0"/>
    </xf>
    <xf numFmtId="0" fontId="41" fillId="7" borderId="0" xfId="0" applyFont="1" applyFill="1" applyAlignment="1">
      <alignment vertical="center"/>
    </xf>
    <xf numFmtId="0" fontId="60" fillId="7" borderId="0" xfId="0" applyFont="1" applyFill="1" applyAlignment="1">
      <alignment horizontal="center" vertical="center"/>
    </xf>
    <xf numFmtId="0" fontId="41" fillId="7" borderId="0" xfId="0" applyFont="1" applyFill="1" applyAlignment="1">
      <alignment horizontal="left" vertical="center"/>
    </xf>
    <xf numFmtId="0" fontId="10" fillId="2" borderId="9"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7"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8" xfId="0" applyFont="1" applyFill="1" applyBorder="1" applyAlignment="1">
      <alignment horizontal="center" vertical="center"/>
    </xf>
    <xf numFmtId="0" fontId="6" fillId="0" borderId="0" xfId="0" applyFont="1" applyAlignment="1">
      <alignment horizontal="center"/>
    </xf>
    <xf numFmtId="0" fontId="2" fillId="2" borderId="15" xfId="6" applyFont="1" applyFill="1" applyBorder="1" applyAlignment="1">
      <alignment horizontal="center" vertical="center" wrapText="1"/>
    </xf>
    <xf numFmtId="0" fontId="2" fillId="2" borderId="16" xfId="6" applyFont="1" applyFill="1" applyBorder="1" applyAlignment="1">
      <alignment horizontal="center" vertical="center"/>
    </xf>
    <xf numFmtId="0" fontId="2" fillId="2" borderId="17" xfId="6" applyFont="1" applyFill="1" applyBorder="1" applyAlignment="1">
      <alignment horizontal="center" vertical="center"/>
    </xf>
    <xf numFmtId="0" fontId="2" fillId="0" borderId="16" xfId="6" applyFont="1" applyBorder="1" applyAlignment="1" applyProtection="1">
      <alignment horizontal="center" vertical="center" wrapText="1"/>
      <protection locked="0"/>
    </xf>
    <xf numFmtId="0" fontId="2" fillId="0" borderId="17" xfId="6" applyFont="1" applyBorder="1" applyAlignment="1" applyProtection="1">
      <alignment horizontal="center" vertical="center" wrapText="1"/>
      <protection locked="0"/>
    </xf>
    <xf numFmtId="0" fontId="2" fillId="2" borderId="9" xfId="6" applyFont="1" applyFill="1" applyBorder="1" applyAlignment="1">
      <alignment vertical="center" wrapText="1"/>
    </xf>
    <xf numFmtId="0" fontId="6" fillId="2" borderId="5" xfId="6" applyFill="1" applyBorder="1" applyAlignment="1">
      <alignment vertical="center" wrapText="1"/>
    </xf>
    <xf numFmtId="0" fontId="6" fillId="2" borderId="10" xfId="6" applyFill="1" applyBorder="1" applyAlignment="1">
      <alignment vertical="center" wrapText="1"/>
    </xf>
    <xf numFmtId="0" fontId="1" fillId="0" borderId="32" xfId="6" applyFont="1" applyBorder="1" applyAlignment="1" applyProtection="1">
      <alignment horizontal="justify" vertical="top" wrapText="1"/>
      <protection locked="0"/>
    </xf>
    <xf numFmtId="0" fontId="6" fillId="0" borderId="33" xfId="6" applyBorder="1" applyAlignment="1" applyProtection="1">
      <alignment horizontal="justify" vertical="top" wrapText="1"/>
      <protection locked="0"/>
    </xf>
    <xf numFmtId="0" fontId="6" fillId="0" borderId="34" xfId="6" applyBorder="1" applyAlignment="1" applyProtection="1">
      <alignment horizontal="justify" vertical="top" wrapText="1"/>
      <protection locked="0"/>
    </xf>
    <xf numFmtId="0" fontId="2" fillId="2" borderId="35" xfId="6" applyFont="1" applyFill="1" applyBorder="1" applyAlignment="1">
      <alignment vertical="center" wrapText="1"/>
    </xf>
    <xf numFmtId="0" fontId="6" fillId="2" borderId="36" xfId="6" applyFill="1" applyBorder="1" applyAlignment="1">
      <alignment vertical="center" wrapText="1"/>
    </xf>
    <xf numFmtId="0" fontId="6" fillId="2" borderId="37" xfId="6" applyFill="1" applyBorder="1" applyAlignment="1">
      <alignment vertical="center" wrapText="1"/>
    </xf>
    <xf numFmtId="0" fontId="1" fillId="7" borderId="32" xfId="6" applyFont="1" applyFill="1" applyBorder="1" applyAlignment="1" applyProtection="1">
      <alignment horizontal="justify" vertical="center" wrapText="1"/>
      <protection locked="0"/>
    </xf>
    <xf numFmtId="0" fontId="6" fillId="7" borderId="33" xfId="6" applyFill="1" applyBorder="1" applyAlignment="1" applyProtection="1">
      <alignment horizontal="justify" vertical="center" wrapText="1"/>
      <protection locked="0"/>
    </xf>
    <xf numFmtId="0" fontId="6" fillId="7" borderId="34" xfId="6" applyFill="1" applyBorder="1" applyAlignment="1" applyProtection="1">
      <alignment horizontal="justify" vertical="center" wrapText="1"/>
      <protection locked="0"/>
    </xf>
    <xf numFmtId="0" fontId="2" fillId="2" borderId="3" xfId="0" applyFont="1" applyFill="1" applyBorder="1" applyAlignment="1">
      <alignment horizontal="center"/>
    </xf>
    <xf numFmtId="0" fontId="2" fillId="2" borderId="38" xfId="0" applyFont="1" applyFill="1" applyBorder="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3" fillId="2" borderId="9" xfId="6" applyFont="1" applyFill="1" applyBorder="1" applyAlignment="1">
      <alignment horizontal="center"/>
    </xf>
    <xf numFmtId="0" fontId="3" fillId="2" borderId="5" xfId="6" applyFont="1" applyFill="1" applyBorder="1" applyAlignment="1">
      <alignment horizontal="center"/>
    </xf>
    <xf numFmtId="0" fontId="3" fillId="2" borderId="10" xfId="6" applyFont="1" applyFill="1" applyBorder="1" applyAlignment="1">
      <alignment horizontal="center"/>
    </xf>
    <xf numFmtId="0" fontId="2" fillId="0" borderId="15" xfId="6" applyFont="1" applyBorder="1" applyAlignment="1">
      <alignment horizontal="center" vertical="center"/>
    </xf>
    <xf numFmtId="0" fontId="2" fillId="0" borderId="16" xfId="6" applyFont="1" applyBorder="1" applyAlignment="1">
      <alignment horizontal="center" vertical="center"/>
    </xf>
    <xf numFmtId="0" fontId="2" fillId="0" borderId="17" xfId="6" applyFont="1" applyBorder="1" applyAlignment="1">
      <alignment horizontal="center" vertical="center"/>
    </xf>
    <xf numFmtId="0" fontId="2" fillId="2" borderId="15" xfId="6" applyFont="1" applyFill="1" applyBorder="1" applyAlignment="1">
      <alignment horizontal="center" vertical="center"/>
    </xf>
    <xf numFmtId="0" fontId="22" fillId="0" borderId="15" xfId="6" applyFont="1" applyBorder="1" applyAlignment="1">
      <alignment horizontal="justify" vertical="center" wrapText="1"/>
    </xf>
    <xf numFmtId="0" fontId="1" fillId="0" borderId="16" xfId="6" applyFont="1" applyBorder="1" applyAlignment="1">
      <alignment horizontal="justify" vertical="center"/>
    </xf>
    <xf numFmtId="0" fontId="1" fillId="0" borderId="17" xfId="6" applyFont="1" applyBorder="1" applyAlignment="1">
      <alignment horizontal="justify" vertical="center"/>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2" borderId="17" xfId="0" applyFont="1" applyFill="1" applyBorder="1" applyAlignment="1">
      <alignment horizontal="center"/>
    </xf>
    <xf numFmtId="9" fontId="2" fillId="2" borderId="15"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3" fillId="0" borderId="26" xfId="0" applyFont="1" applyBorder="1" applyAlignment="1">
      <alignment horizontal="center"/>
    </xf>
    <xf numFmtId="0" fontId="3" fillId="0" borderId="0" xfId="0" applyFont="1" applyAlignment="1">
      <alignment horizontal="center"/>
    </xf>
    <xf numFmtId="0" fontId="3" fillId="0" borderId="27" xfId="0" applyFont="1" applyBorder="1" applyAlignment="1">
      <alignment horizontal="center"/>
    </xf>
    <xf numFmtId="0" fontId="2" fillId="2"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3" fillId="0" borderId="9" xfId="6" applyFont="1" applyBorder="1" applyAlignment="1">
      <alignment horizontal="center"/>
    </xf>
    <xf numFmtId="0" fontId="3" fillId="0" borderId="5" xfId="6" applyFont="1" applyBorder="1" applyAlignment="1">
      <alignment horizontal="center"/>
    </xf>
    <xf numFmtId="0" fontId="3" fillId="0" borderId="10" xfId="6" applyFont="1" applyBorder="1" applyAlignment="1">
      <alignment horizontal="center"/>
    </xf>
    <xf numFmtId="0" fontId="3" fillId="2" borderId="15" xfId="6" applyFont="1" applyFill="1" applyBorder="1" applyAlignment="1">
      <alignment horizontal="center"/>
    </xf>
    <xf numFmtId="0" fontId="3" fillId="2" borderId="16" xfId="6" applyFont="1" applyFill="1" applyBorder="1" applyAlignment="1">
      <alignment horizontal="center"/>
    </xf>
    <xf numFmtId="0" fontId="3" fillId="2" borderId="17" xfId="6" applyFont="1" applyFill="1" applyBorder="1" applyAlignment="1">
      <alignment horizontal="center"/>
    </xf>
    <xf numFmtId="0" fontId="2" fillId="0" borderId="15" xfId="6" applyFont="1" applyBorder="1" applyAlignment="1">
      <alignment horizontal="center" vertical="center" wrapText="1"/>
    </xf>
    <xf numFmtId="0" fontId="2" fillId="2" borderId="16" xfId="6" applyFont="1" applyFill="1" applyBorder="1" applyAlignment="1" applyProtection="1">
      <alignment horizontal="center"/>
      <protection locked="0"/>
    </xf>
    <xf numFmtId="0" fontId="2" fillId="2" borderId="17" xfId="6" applyFont="1" applyFill="1" applyBorder="1" applyAlignment="1" applyProtection="1">
      <alignment horizontal="center"/>
      <protection locked="0"/>
    </xf>
    <xf numFmtId="0" fontId="6" fillId="2" borderId="15" xfId="6" applyFill="1" applyBorder="1" applyAlignment="1">
      <alignment horizontal="center" vertical="center"/>
    </xf>
    <xf numFmtId="0" fontId="6" fillId="2" borderId="16" xfId="6" applyFill="1" applyBorder="1" applyAlignment="1">
      <alignment horizontal="center" vertical="center"/>
    </xf>
    <xf numFmtId="0" fontId="6" fillId="2" borderId="17" xfId="6" applyFill="1" applyBorder="1" applyAlignment="1">
      <alignment horizontal="center" vertical="center"/>
    </xf>
    <xf numFmtId="0" fontId="3" fillId="2" borderId="15" xfId="6" applyFont="1" applyFill="1" applyBorder="1" applyAlignment="1">
      <alignment horizontal="center" vertical="center"/>
    </xf>
    <xf numFmtId="0" fontId="3" fillId="2" borderId="16" xfId="6" applyFont="1" applyFill="1" applyBorder="1" applyAlignment="1">
      <alignment horizontal="center" vertical="center"/>
    </xf>
    <xf numFmtId="0" fontId="3" fillId="2" borderId="17" xfId="6" applyFont="1" applyFill="1" applyBorder="1" applyAlignment="1">
      <alignment horizontal="center" vertical="center"/>
    </xf>
    <xf numFmtId="0" fontId="6" fillId="0" borderId="15" xfId="6" applyBorder="1" applyAlignment="1">
      <alignment horizontal="center" vertical="center" wrapText="1"/>
    </xf>
    <xf numFmtId="0" fontId="6" fillId="0" borderId="16" xfId="6" applyBorder="1" applyAlignment="1">
      <alignment horizontal="center" vertical="center" wrapText="1"/>
    </xf>
    <xf numFmtId="0" fontId="6" fillId="0" borderId="17" xfId="6" applyBorder="1" applyAlignment="1">
      <alignment horizontal="center" vertical="center" wrapText="1"/>
    </xf>
    <xf numFmtId="0" fontId="6" fillId="2" borderId="15"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19" fillId="2" borderId="15" xfId="6" applyFont="1" applyFill="1" applyBorder="1" applyAlignment="1">
      <alignment horizontal="center" vertical="center" wrapText="1"/>
    </xf>
    <xf numFmtId="0" fontId="19" fillId="2" borderId="16" xfId="6" applyFont="1" applyFill="1" applyBorder="1" applyAlignment="1">
      <alignment horizontal="center" vertical="center"/>
    </xf>
    <xf numFmtId="0" fontId="19" fillId="2" borderId="17" xfId="6" applyFont="1" applyFill="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12" xfId="0" applyFont="1" applyBorder="1" applyAlignment="1">
      <alignment horizontal="center" vertical="center"/>
    </xf>
    <xf numFmtId="0" fontId="17" fillId="0" borderId="47" xfId="0" applyFont="1" applyBorder="1" applyAlignment="1">
      <alignment vertical="center"/>
    </xf>
    <xf numFmtId="0" fontId="17" fillId="0" borderId="2" xfId="0" applyFont="1" applyBorder="1" applyAlignment="1">
      <alignment vertical="center"/>
    </xf>
    <xf numFmtId="0" fontId="17" fillId="0" borderId="12" xfId="0" applyFont="1" applyBorder="1" applyAlignment="1">
      <alignment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0" fillId="0" borderId="39" xfId="0" applyFont="1" applyBorder="1" applyAlignment="1">
      <alignment horizontal="center" vertical="center"/>
    </xf>
    <xf numFmtId="0" fontId="17" fillId="0" borderId="48" xfId="0" applyFont="1" applyBorder="1" applyAlignment="1">
      <alignment vertical="center"/>
    </xf>
    <xf numFmtId="0" fontId="17" fillId="0" borderId="1" xfId="0" applyFont="1" applyBorder="1" applyAlignment="1">
      <alignment vertical="center"/>
    </xf>
    <xf numFmtId="0" fontId="17" fillId="0" borderId="39" xfId="0" applyFont="1" applyBorder="1" applyAlignment="1">
      <alignment vertical="center"/>
    </xf>
    <xf numFmtId="0" fontId="20" fillId="0" borderId="8" xfId="0" applyFont="1" applyBorder="1" applyAlignment="1">
      <alignment horizontal="center" vertical="center"/>
    </xf>
    <xf numFmtId="0" fontId="20" fillId="0" borderId="3" xfId="0" applyFont="1" applyBorder="1" applyAlignment="1">
      <alignment horizontal="center" vertical="center"/>
    </xf>
    <xf numFmtId="0" fontId="20" fillId="0" borderId="38" xfId="0" applyFont="1" applyBorder="1" applyAlignment="1">
      <alignment horizontal="center" vertical="center"/>
    </xf>
    <xf numFmtId="0" fontId="17" fillId="0" borderId="49" xfId="0" applyFont="1" applyBorder="1" applyAlignment="1">
      <alignment vertical="center"/>
    </xf>
    <xf numFmtId="0" fontId="17" fillId="0" borderId="3" xfId="0" applyFont="1" applyBorder="1" applyAlignment="1">
      <alignment vertical="center"/>
    </xf>
    <xf numFmtId="0" fontId="17" fillId="0" borderId="38" xfId="0" applyFont="1" applyBorder="1" applyAlignment="1">
      <alignment vertical="center"/>
    </xf>
    <xf numFmtId="0" fontId="6" fillId="2" borderId="26" xfId="6" applyFill="1" applyBorder="1" applyAlignment="1">
      <alignment horizontal="center"/>
    </xf>
    <xf numFmtId="0" fontId="6" fillId="2" borderId="0" xfId="6" applyFill="1" applyAlignment="1">
      <alignment horizontal="center"/>
    </xf>
    <xf numFmtId="0" fontId="6" fillId="2" borderId="27" xfId="6" applyFill="1" applyBorder="1" applyAlignment="1">
      <alignment horizontal="center"/>
    </xf>
    <xf numFmtId="0" fontId="3" fillId="2" borderId="0" xfId="0" applyFont="1" applyFill="1" applyAlignment="1">
      <alignment horizontal="center" vertical="center" wrapText="1"/>
    </xf>
    <xf numFmtId="0" fontId="2" fillId="0" borderId="15" xfId="6" applyFont="1" applyBorder="1" applyAlignment="1" applyProtection="1">
      <alignment horizontal="center" vertical="distributed"/>
      <protection locked="0"/>
    </xf>
    <xf numFmtId="0" fontId="2" fillId="0" borderId="16" xfId="6" applyFont="1" applyBorder="1" applyAlignment="1" applyProtection="1">
      <alignment horizontal="center" vertical="distributed"/>
      <protection locked="0"/>
    </xf>
    <xf numFmtId="0" fontId="2" fillId="0" borderId="17" xfId="6" applyFont="1" applyBorder="1" applyAlignment="1" applyProtection="1">
      <alignment horizontal="center" vertical="distributed"/>
      <protection locked="0"/>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10" fontId="2" fillId="10" borderId="41" xfId="0" applyNumberFormat="1" applyFont="1" applyFill="1" applyBorder="1" applyAlignment="1">
      <alignment horizontal="center" vertical="center" wrapText="1"/>
    </xf>
    <xf numFmtId="10" fontId="2" fillId="10" borderId="21" xfId="0" applyNumberFormat="1" applyFont="1" applyFill="1" applyBorder="1" applyAlignment="1">
      <alignment horizontal="center" vertical="center" wrapText="1"/>
    </xf>
    <xf numFmtId="0" fontId="2" fillId="0" borderId="9" xfId="0" applyFont="1" applyBorder="1" applyAlignment="1" applyProtection="1">
      <alignment horizontal="justify" vertical="center" wrapText="1"/>
      <protection locked="0"/>
    </xf>
    <xf numFmtId="0" fontId="2" fillId="0" borderId="10" xfId="0" applyFont="1" applyBorder="1" applyAlignment="1" applyProtection="1">
      <alignment horizontal="justify" vertical="center" wrapText="1"/>
      <protection locked="0"/>
    </xf>
    <xf numFmtId="0" fontId="2" fillId="0" borderId="19" xfId="0" applyFont="1" applyBorder="1" applyAlignment="1" applyProtection="1">
      <alignment horizontal="justify" vertical="center" wrapText="1"/>
      <protection locked="0"/>
    </xf>
    <xf numFmtId="0" fontId="2" fillId="0" borderId="28" xfId="0" applyFont="1" applyBorder="1" applyAlignment="1" applyProtection="1">
      <alignment horizontal="justify" vertical="center" wrapText="1"/>
      <protection locked="0"/>
    </xf>
    <xf numFmtId="0" fontId="1" fillId="0" borderId="9" xfId="0" applyFont="1" applyBorder="1" applyAlignment="1" applyProtection="1">
      <alignment horizontal="justify" vertical="top" wrapText="1"/>
      <protection locked="0"/>
    </xf>
    <xf numFmtId="0" fontId="1" fillId="0" borderId="10" xfId="0" applyFont="1" applyBorder="1" applyAlignment="1" applyProtection="1">
      <alignment horizontal="justify" vertical="top" wrapText="1"/>
      <protection locked="0"/>
    </xf>
    <xf numFmtId="0" fontId="1" fillId="0" borderId="19" xfId="0" applyFont="1" applyBorder="1" applyAlignment="1" applyProtection="1">
      <alignment horizontal="justify" vertical="top" wrapText="1"/>
      <protection locked="0"/>
    </xf>
    <xf numFmtId="0" fontId="1" fillId="0" borderId="28" xfId="0" applyFont="1" applyBorder="1" applyAlignment="1" applyProtection="1">
      <alignment horizontal="justify" vertical="top" wrapText="1"/>
      <protection locked="0"/>
    </xf>
    <xf numFmtId="0" fontId="1" fillId="0" borderId="9" xfId="0" applyFont="1" applyBorder="1" applyAlignment="1" applyProtection="1">
      <alignment horizontal="justify" vertical="center" wrapText="1"/>
      <protection locked="0"/>
    </xf>
    <xf numFmtId="0" fontId="1" fillId="0" borderId="10" xfId="0" applyFont="1" applyBorder="1" applyAlignment="1" applyProtection="1">
      <alignment horizontal="justify" vertical="center"/>
      <protection locked="0"/>
    </xf>
    <xf numFmtId="0" fontId="1" fillId="0" borderId="19" xfId="0" applyFont="1" applyBorder="1" applyAlignment="1" applyProtection="1">
      <alignment horizontal="justify" vertical="center"/>
      <protection locked="0"/>
    </xf>
    <xf numFmtId="0" fontId="1" fillId="0" borderId="28" xfId="0" applyFont="1" applyBorder="1" applyAlignment="1" applyProtection="1">
      <alignment horizontal="justify" vertical="center"/>
      <protection locked="0"/>
    </xf>
    <xf numFmtId="0" fontId="34" fillId="0" borderId="0" xfId="7" applyFont="1" applyAlignment="1">
      <alignment horizontal="justify" vertical="center" wrapText="1"/>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8" xfId="0" applyFont="1" applyBorder="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48" xfId="0" applyFont="1" applyBorder="1" applyAlignment="1">
      <alignment horizontal="center" vertical="center"/>
    </xf>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1" fillId="0" borderId="6" xfId="0" applyFont="1" applyBorder="1" applyAlignment="1">
      <alignment horizontal="center" vertical="center" wrapText="1"/>
    </xf>
    <xf numFmtId="0" fontId="6" fillId="0" borderId="8" xfId="0" applyFont="1" applyBorder="1" applyAlignment="1">
      <alignment horizontal="center" vertical="center" wrapText="1"/>
    </xf>
    <xf numFmtId="0" fontId="34" fillId="12" borderId="6" xfId="0" applyFont="1" applyFill="1" applyBorder="1" applyAlignment="1">
      <alignment horizontal="center" vertical="center" wrapText="1"/>
    </xf>
    <xf numFmtId="0" fontId="34" fillId="12" borderId="8" xfId="0" applyFont="1" applyFill="1" applyBorder="1" applyAlignment="1">
      <alignment horizontal="center" vertical="center" wrapText="1"/>
    </xf>
    <xf numFmtId="0" fontId="34" fillId="0" borderId="18" xfId="0" applyFont="1" applyBorder="1" applyAlignment="1">
      <alignment horizontal="center" vertical="center" wrapText="1"/>
    </xf>
    <xf numFmtId="9" fontId="2" fillId="0" borderId="0" xfId="0" applyNumberFormat="1" applyFont="1" applyAlignment="1">
      <alignment horizontal="center" vertical="center" wrapText="1"/>
    </xf>
    <xf numFmtId="0" fontId="6" fillId="0" borderId="10" xfId="0" applyFont="1" applyBorder="1" applyAlignment="1" applyProtection="1">
      <alignment horizontal="justify" vertical="center" wrapText="1"/>
      <protection locked="0"/>
    </xf>
    <xf numFmtId="0" fontId="6" fillId="0" borderId="19" xfId="0" applyFont="1" applyBorder="1" applyAlignment="1" applyProtection="1">
      <alignment horizontal="justify" vertical="center" wrapText="1"/>
      <protection locked="0"/>
    </xf>
    <xf numFmtId="0" fontId="6" fillId="0" borderId="28" xfId="0" applyFont="1" applyBorder="1" applyAlignment="1" applyProtection="1">
      <alignment horizontal="justify" vertical="center" wrapText="1"/>
      <protection locked="0"/>
    </xf>
    <xf numFmtId="0" fontId="1" fillId="0" borderId="10" xfId="0" applyFont="1" applyBorder="1" applyAlignment="1" applyProtection="1">
      <alignment horizontal="justify" vertical="center" wrapText="1"/>
      <protection locked="0"/>
    </xf>
    <xf numFmtId="0" fontId="1" fillId="0" borderId="19" xfId="0" applyFont="1" applyBorder="1" applyAlignment="1" applyProtection="1">
      <alignment horizontal="justify" vertical="center" wrapText="1"/>
      <protection locked="0"/>
    </xf>
    <xf numFmtId="0" fontId="1" fillId="0" borderId="28" xfId="0" applyFont="1" applyBorder="1" applyAlignment="1" applyProtection="1">
      <alignment horizontal="justify" vertical="center" wrapText="1"/>
      <protection locked="0"/>
    </xf>
    <xf numFmtId="10" fontId="2" fillId="12" borderId="41" xfId="0" applyNumberFormat="1" applyFont="1" applyFill="1" applyBorder="1" applyAlignment="1">
      <alignment horizontal="center" vertical="center" wrapText="1"/>
    </xf>
    <xf numFmtId="10" fontId="2" fillId="12" borderId="21" xfId="0" applyNumberFormat="1" applyFont="1" applyFill="1" applyBorder="1" applyAlignment="1">
      <alignment horizontal="center" vertical="center" wrapText="1"/>
    </xf>
    <xf numFmtId="0" fontId="1" fillId="12" borderId="9" xfId="0" applyFont="1" applyFill="1" applyBorder="1" applyAlignment="1" applyProtection="1">
      <alignment horizontal="justify" vertical="top" wrapText="1"/>
      <protection locked="0"/>
    </xf>
    <xf numFmtId="0" fontId="1" fillId="12" borderId="10" xfId="0" applyFont="1" applyFill="1" applyBorder="1" applyAlignment="1" applyProtection="1">
      <alignment horizontal="justify" vertical="top" wrapText="1"/>
      <protection locked="0"/>
    </xf>
    <xf numFmtId="0" fontId="1" fillId="12" borderId="19" xfId="0" applyFont="1" applyFill="1" applyBorder="1" applyAlignment="1" applyProtection="1">
      <alignment horizontal="justify" vertical="top" wrapText="1"/>
      <protection locked="0"/>
    </xf>
    <xf numFmtId="0" fontId="1" fillId="12" borderId="28" xfId="0" applyFont="1" applyFill="1" applyBorder="1" applyAlignment="1" applyProtection="1">
      <alignment horizontal="justify" vertical="top" wrapText="1"/>
      <protection locked="0"/>
    </xf>
    <xf numFmtId="0" fontId="2"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0" fillId="0" borderId="1" xfId="0"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9" xfId="0" applyFont="1" applyBorder="1" applyAlignment="1">
      <alignment horizontal="left" vertical="center" wrapText="1"/>
    </xf>
    <xf numFmtId="0" fontId="6" fillId="0" borderId="28" xfId="0" applyFont="1" applyBorder="1" applyAlignment="1">
      <alignment horizontal="left" vertical="center" wrapText="1"/>
    </xf>
    <xf numFmtId="0" fontId="6" fillId="0" borderId="40" xfId="0" applyFont="1" applyBorder="1" applyAlignment="1">
      <alignment horizontal="center" vertical="center" wrapText="1"/>
    </xf>
    <xf numFmtId="0" fontId="6" fillId="0" borderId="52" xfId="0" applyFont="1" applyBorder="1" applyAlignment="1">
      <alignment horizontal="center" vertical="center" wrapText="1"/>
    </xf>
    <xf numFmtId="0" fontId="1"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1" fillId="0" borderId="40" xfId="0" applyFont="1" applyBorder="1" applyAlignment="1">
      <alignment horizontal="center" vertical="center" wrapText="1"/>
    </xf>
    <xf numFmtId="0" fontId="6" fillId="2" borderId="15" xfId="6" applyFill="1" applyBorder="1" applyAlignment="1">
      <alignment horizontal="center"/>
    </xf>
    <xf numFmtId="0" fontId="6" fillId="2" borderId="16" xfId="6" applyFill="1" applyBorder="1" applyAlignment="1">
      <alignment horizontal="center"/>
    </xf>
    <xf numFmtId="0" fontId="6" fillId="2" borderId="17" xfId="6" applyFill="1" applyBorder="1" applyAlignment="1">
      <alignment horizontal="center"/>
    </xf>
    <xf numFmtId="0" fontId="6" fillId="0" borderId="15" xfId="6" applyBorder="1" applyAlignment="1">
      <alignment horizontal="center" vertical="top" wrapText="1"/>
    </xf>
    <xf numFmtId="0" fontId="6" fillId="0" borderId="16" xfId="6" applyBorder="1" applyAlignment="1">
      <alignment horizontal="center" vertical="top" wrapText="1"/>
    </xf>
    <xf numFmtId="0" fontId="6" fillId="0" borderId="17" xfId="6" applyBorder="1" applyAlignment="1">
      <alignment horizontal="center" vertical="top" wrapText="1"/>
    </xf>
    <xf numFmtId="0" fontId="2" fillId="0" borderId="15" xfId="6" applyFont="1" applyBorder="1" applyAlignment="1">
      <alignment horizontal="justify" vertical="center" wrapText="1"/>
    </xf>
    <xf numFmtId="0" fontId="6" fillId="0" borderId="16" xfId="6" applyBorder="1" applyAlignment="1">
      <alignment horizontal="justify" vertical="center"/>
    </xf>
    <xf numFmtId="0" fontId="6" fillId="0" borderId="17" xfId="6" applyBorder="1" applyAlignment="1">
      <alignment horizontal="justify" vertical="center"/>
    </xf>
    <xf numFmtId="0" fontId="3" fillId="2" borderId="9" xfId="6" applyFont="1" applyFill="1" applyBorder="1" applyAlignment="1">
      <alignment horizontal="center" vertical="center"/>
    </xf>
    <xf numFmtId="0" fontId="3" fillId="2" borderId="5" xfId="6" applyFont="1" applyFill="1" applyBorder="1" applyAlignment="1">
      <alignment horizontal="center" vertical="center"/>
    </xf>
    <xf numFmtId="0" fontId="3" fillId="2" borderId="10" xfId="6" applyFont="1" applyFill="1" applyBorder="1" applyAlignment="1">
      <alignment horizontal="center" vertical="center"/>
    </xf>
    <xf numFmtId="0" fontId="2" fillId="2" borderId="50" xfId="0" applyFont="1" applyFill="1" applyBorder="1" applyAlignment="1">
      <alignment horizontal="center"/>
    </xf>
    <xf numFmtId="0" fontId="2" fillId="2" borderId="51" xfId="0" applyFont="1" applyFill="1" applyBorder="1" applyAlignment="1">
      <alignment horizontal="center"/>
    </xf>
    <xf numFmtId="0" fontId="2" fillId="2" borderId="48" xfId="0" applyFont="1" applyFill="1" applyBorder="1" applyAlignment="1">
      <alignment horizontal="center"/>
    </xf>
    <xf numFmtId="0" fontId="2" fillId="2" borderId="9" xfId="6" applyFont="1" applyFill="1" applyBorder="1" applyAlignment="1">
      <alignment vertical="top" wrapText="1"/>
    </xf>
    <xf numFmtId="0" fontId="6" fillId="2" borderId="5" xfId="6" applyFill="1" applyBorder="1" applyAlignment="1">
      <alignment vertical="top" wrapText="1"/>
    </xf>
    <xf numFmtId="0" fontId="6" fillId="2" borderId="10" xfId="6" applyFill="1" applyBorder="1" applyAlignment="1">
      <alignment vertical="top" wrapText="1"/>
    </xf>
    <xf numFmtId="0" fontId="2" fillId="2" borderId="26" xfId="6" applyFont="1" applyFill="1" applyBorder="1" applyAlignment="1">
      <alignment vertical="top" wrapText="1"/>
    </xf>
    <xf numFmtId="0" fontId="6" fillId="2" borderId="0" xfId="6" applyFill="1" applyAlignment="1">
      <alignment vertical="top" wrapText="1"/>
    </xf>
    <xf numFmtId="0" fontId="6" fillId="2" borderId="27" xfId="6" applyFill="1" applyBorder="1" applyAlignment="1">
      <alignment vertical="top" wrapText="1"/>
    </xf>
    <xf numFmtId="0" fontId="2" fillId="2" borderId="57" xfId="0" applyFont="1" applyFill="1" applyBorder="1" applyAlignment="1">
      <alignment horizontal="center"/>
    </xf>
    <xf numFmtId="0" fontId="1" fillId="2" borderId="58"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58" xfId="0" applyFont="1" applyFill="1" applyBorder="1" applyAlignment="1">
      <alignment horizontal="center" vertical="center"/>
    </xf>
    <xf numFmtId="0" fontId="1" fillId="2" borderId="1" xfId="0" applyFont="1" applyFill="1" applyBorder="1" applyAlignment="1">
      <alignment horizontal="center" vertical="center" wrapText="1"/>
    </xf>
    <xf numFmtId="10" fontId="2" fillId="10" borderId="2" xfId="0" applyNumberFormat="1" applyFont="1" applyFill="1" applyBorder="1" applyAlignment="1">
      <alignment horizontal="center" vertical="center" wrapText="1"/>
    </xf>
    <xf numFmtId="10" fontId="2" fillId="10" borderId="3" xfId="0" applyNumberFormat="1" applyFont="1" applyFill="1" applyBorder="1" applyAlignment="1">
      <alignment horizontal="center" vertical="center" wrapText="1"/>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28" xfId="0" applyFont="1" applyBorder="1" applyAlignment="1" applyProtection="1">
      <alignment horizontal="left" vertical="center" wrapText="1"/>
      <protection locked="0"/>
    </xf>
    <xf numFmtId="0" fontId="0" fillId="0" borderId="8" xfId="0" applyBorder="1" applyAlignment="1">
      <alignment horizontal="center" vertical="center" wrapText="1"/>
    </xf>
    <xf numFmtId="0" fontId="0" fillId="0" borderId="22" xfId="0" applyBorder="1" applyAlignment="1">
      <alignment horizontal="center" vertical="center" wrapText="1"/>
    </xf>
    <xf numFmtId="0" fontId="0" fillId="0" borderId="52" xfId="0" applyBorder="1" applyAlignment="1">
      <alignment horizontal="center" vertical="center" wrapText="1"/>
    </xf>
    <xf numFmtId="0" fontId="6" fillId="0" borderId="6" xfId="0" applyFont="1" applyBorder="1" applyAlignment="1">
      <alignment horizontal="center" vertical="center" wrapText="1"/>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6" fillId="6" borderId="6" xfId="0" applyFont="1" applyFill="1" applyBorder="1" applyAlignment="1">
      <alignment horizontal="center" vertical="center" wrapText="1"/>
    </xf>
    <xf numFmtId="0" fontId="0" fillId="6" borderId="8" xfId="0" applyFill="1" applyBorder="1" applyAlignment="1">
      <alignment horizontal="center" vertical="center" wrapText="1"/>
    </xf>
    <xf numFmtId="0" fontId="12" fillId="6" borderId="2"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38" xfId="0" applyFont="1" applyFill="1" applyBorder="1" applyAlignment="1">
      <alignment horizontal="left" vertical="center" wrapText="1"/>
    </xf>
    <xf numFmtId="0" fontId="2" fillId="0" borderId="15" xfId="6" applyFont="1" applyBorder="1" applyAlignment="1">
      <alignment horizontal="left" vertical="center" wrapText="1"/>
    </xf>
    <xf numFmtId="0" fontId="6" fillId="0" borderId="16" xfId="6" applyBorder="1" applyAlignment="1">
      <alignment horizontal="left" vertical="center"/>
    </xf>
    <xf numFmtId="0" fontId="6" fillId="0" borderId="17" xfId="6" applyBorder="1" applyAlignment="1">
      <alignment horizontal="left" vertical="center"/>
    </xf>
    <xf numFmtId="9" fontId="2" fillId="2" borderId="15" xfId="0" applyNumberFormat="1" applyFont="1" applyFill="1" applyBorder="1" applyAlignment="1">
      <alignment horizontal="center" wrapText="1"/>
    </xf>
    <xf numFmtId="0" fontId="2" fillId="2" borderId="16" xfId="0" applyFont="1" applyFill="1" applyBorder="1" applyAlignment="1">
      <alignment horizontal="center" wrapText="1"/>
    </xf>
    <xf numFmtId="0" fontId="2" fillId="2" borderId="17" xfId="0" applyFont="1" applyFill="1" applyBorder="1" applyAlignment="1">
      <alignment horizontal="center" wrapText="1"/>
    </xf>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48" xfId="0" applyFont="1" applyFill="1" applyBorder="1" applyAlignment="1">
      <alignment horizontal="center" vertical="center"/>
    </xf>
    <xf numFmtId="0" fontId="1" fillId="0" borderId="2" xfId="0" applyFont="1" applyBorder="1" applyAlignment="1" applyProtection="1">
      <alignment horizontal="justify" vertical="center" wrapText="1"/>
      <protection locked="0"/>
    </xf>
    <xf numFmtId="0" fontId="1" fillId="0" borderId="12" xfId="0" applyFont="1" applyBorder="1" applyAlignment="1" applyProtection="1">
      <alignment horizontal="justify" vertical="center" wrapText="1"/>
      <protection locked="0"/>
    </xf>
    <xf numFmtId="0" fontId="1" fillId="0" borderId="3" xfId="0" applyFont="1" applyBorder="1" applyAlignment="1" applyProtection="1">
      <alignment horizontal="justify" vertical="center" wrapText="1"/>
      <protection locked="0"/>
    </xf>
    <xf numFmtId="0" fontId="1" fillId="0" borderId="38"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wrapText="1"/>
      <protection locked="0"/>
    </xf>
    <xf numFmtId="0" fontId="6" fillId="0" borderId="3" xfId="0" applyFont="1" applyBorder="1" applyAlignment="1" applyProtection="1">
      <alignment horizontal="justify" vertical="center" wrapText="1"/>
      <protection locked="0"/>
    </xf>
    <xf numFmtId="0" fontId="6" fillId="0" borderId="38" xfId="0" applyFont="1" applyBorder="1" applyAlignment="1" applyProtection="1">
      <alignment horizontal="justify" vertical="center" wrapText="1"/>
      <protection locked="0"/>
    </xf>
    <xf numFmtId="0" fontId="6" fillId="0" borderId="40" xfId="6" applyBorder="1" applyAlignment="1">
      <alignment horizontal="center" vertical="center" wrapText="1"/>
    </xf>
    <xf numFmtId="0" fontId="6" fillId="0" borderId="52" xfId="6" applyBorder="1" applyAlignment="1">
      <alignment horizontal="center" vertical="center" wrapText="1"/>
    </xf>
    <xf numFmtId="0" fontId="6" fillId="0" borderId="6" xfId="6" applyBorder="1" applyAlignment="1">
      <alignment horizontal="center" vertical="center" wrapText="1"/>
    </xf>
    <xf numFmtId="0" fontId="6" fillId="0" borderId="8" xfId="6" applyBorder="1" applyAlignment="1">
      <alignment horizontal="center" vertical="center" wrapText="1"/>
    </xf>
    <xf numFmtId="0" fontId="9" fillId="0" borderId="24" xfId="0" applyFont="1" applyBorder="1" applyAlignment="1">
      <alignment horizontal="center" vertical="center"/>
    </xf>
    <xf numFmtId="0" fontId="9" fillId="0" borderId="0" xfId="0" applyFont="1" applyAlignment="1">
      <alignment horizontal="center" vertical="center"/>
    </xf>
    <xf numFmtId="0" fontId="6" fillId="6" borderId="2"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38" xfId="0" applyFont="1" applyFill="1" applyBorder="1" applyAlignment="1">
      <alignment horizontal="left" vertical="center" wrapText="1"/>
    </xf>
    <xf numFmtId="0" fontId="1" fillId="0" borderId="32" xfId="6" applyFont="1" applyBorder="1" applyAlignment="1" applyProtection="1">
      <alignment horizontal="justify" vertical="center" wrapText="1"/>
      <protection locked="0"/>
    </xf>
    <xf numFmtId="0" fontId="6" fillId="0" borderId="33" xfId="6" applyBorder="1" applyAlignment="1" applyProtection="1">
      <alignment horizontal="justify" vertical="center" wrapText="1"/>
      <protection locked="0"/>
    </xf>
    <xf numFmtId="0" fontId="6" fillId="0" borderId="34" xfId="6" applyBorder="1" applyAlignment="1" applyProtection="1">
      <alignment horizontal="justify" vertical="center" wrapText="1"/>
      <protection locked="0"/>
    </xf>
    <xf numFmtId="0" fontId="3" fillId="2" borderId="62" xfId="0" applyFont="1" applyFill="1" applyBorder="1" applyAlignment="1">
      <alignment horizontal="center"/>
    </xf>
    <xf numFmtId="0" fontId="3" fillId="2" borderId="63" xfId="0" applyFont="1" applyFill="1" applyBorder="1" applyAlignment="1">
      <alignment horizontal="center"/>
    </xf>
    <xf numFmtId="0" fontId="3" fillId="2" borderId="49" xfId="0" applyFont="1" applyFill="1" applyBorder="1" applyAlignment="1">
      <alignment horizontal="center"/>
    </xf>
    <xf numFmtId="0" fontId="3" fillId="2" borderId="64" xfId="0" applyFont="1" applyFill="1" applyBorder="1" applyAlignment="1">
      <alignment horizontal="center"/>
    </xf>
    <xf numFmtId="0" fontId="2" fillId="0" borderId="0" xfId="0" applyFont="1" applyAlignment="1">
      <alignment horizontal="center" vertical="center" wrapText="1"/>
    </xf>
    <xf numFmtId="0" fontId="2" fillId="2" borderId="16" xfId="6" applyFont="1" applyFill="1" applyBorder="1" applyAlignment="1" applyProtection="1">
      <alignment horizontal="center" vertical="center"/>
      <protection locked="0"/>
    </xf>
    <xf numFmtId="0" fontId="2" fillId="2" borderId="17" xfId="6" applyFont="1" applyFill="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0" xfId="0" applyFont="1" applyAlignment="1">
      <alignment horizontal="center" vertical="center"/>
    </xf>
    <xf numFmtId="0" fontId="12" fillId="0" borderId="13"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6" fillId="2" borderId="4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0" borderId="16" xfId="6" applyBorder="1" applyAlignment="1" applyProtection="1">
      <alignment horizontal="center" vertical="center" wrapText="1"/>
      <protection locked="0"/>
    </xf>
    <xf numFmtId="0" fontId="6" fillId="0" borderId="17" xfId="6" applyBorder="1" applyAlignment="1" applyProtection="1">
      <alignment horizontal="center" vertical="center" wrapText="1"/>
      <protection locked="0"/>
    </xf>
    <xf numFmtId="0" fontId="6" fillId="7" borderId="32" xfId="6" applyFill="1" applyBorder="1" applyAlignment="1" applyProtection="1">
      <alignment horizontal="justify" vertical="center" wrapText="1"/>
      <protection locked="0"/>
    </xf>
    <xf numFmtId="0" fontId="8" fillId="0" borderId="24" xfId="0" applyFont="1" applyBorder="1" applyAlignment="1">
      <alignment horizontal="center"/>
    </xf>
    <xf numFmtId="0" fontId="8" fillId="0" borderId="0" xfId="0" applyFont="1" applyAlignment="1">
      <alignment horizontal="center"/>
    </xf>
    <xf numFmtId="10" fontId="2" fillId="10" borderId="1" xfId="0" applyNumberFormat="1" applyFont="1" applyFill="1" applyBorder="1" applyAlignment="1">
      <alignment horizontal="center" vertical="center" wrapText="1"/>
    </xf>
    <xf numFmtId="0" fontId="12" fillId="0" borderId="1" xfId="0" applyFont="1" applyBorder="1" applyAlignment="1" applyProtection="1">
      <alignment horizontal="justify" vertical="center" wrapText="1"/>
      <protection locked="0"/>
    </xf>
    <xf numFmtId="0" fontId="12" fillId="0" borderId="39" xfId="0" applyFont="1" applyBorder="1" applyAlignment="1" applyProtection="1">
      <alignment horizontal="justify" vertical="center" wrapText="1"/>
      <protection locked="0"/>
    </xf>
    <xf numFmtId="0" fontId="12" fillId="0" borderId="3" xfId="0" applyFont="1" applyBorder="1" applyAlignment="1" applyProtection="1">
      <alignment horizontal="justify" vertical="center" wrapText="1"/>
      <protection locked="0"/>
    </xf>
    <xf numFmtId="0" fontId="12" fillId="0" borderId="38" xfId="0" applyFont="1" applyBorder="1" applyAlignment="1" applyProtection="1">
      <alignment horizontal="justify" vertical="center" wrapText="1"/>
      <protection locked="0"/>
    </xf>
    <xf numFmtId="0" fontId="6" fillId="0" borderId="7" xfId="0" applyFont="1" applyBorder="1" applyAlignment="1">
      <alignment horizontal="center" vertical="center" wrapText="1"/>
    </xf>
    <xf numFmtId="0" fontId="6" fillId="0" borderId="15" xfId="6" applyBorder="1" applyAlignment="1">
      <alignment horizontal="left" vertical="center" wrapText="1"/>
    </xf>
    <xf numFmtId="0" fontId="6" fillId="0" borderId="16" xfId="6" applyBorder="1" applyAlignment="1">
      <alignment horizontal="left" vertical="center" wrapText="1"/>
    </xf>
    <xf numFmtId="0" fontId="6" fillId="0" borderId="17" xfId="6" applyBorder="1" applyAlignment="1">
      <alignment horizontal="left" vertical="center" wrapText="1"/>
    </xf>
    <xf numFmtId="0" fontId="2" fillId="2" borderId="15" xfId="6" applyFont="1" applyFill="1" applyBorder="1" applyAlignment="1">
      <alignment horizontal="center"/>
    </xf>
    <xf numFmtId="0" fontId="2" fillId="2" borderId="16" xfId="6" applyFont="1" applyFill="1" applyBorder="1" applyAlignment="1">
      <alignment horizontal="center"/>
    </xf>
    <xf numFmtId="0" fontId="2" fillId="2" borderId="17" xfId="6" applyFont="1" applyFill="1" applyBorder="1" applyAlignment="1">
      <alignment horizontal="center"/>
    </xf>
    <xf numFmtId="0" fontId="2" fillId="0" borderId="15" xfId="6" applyFont="1" applyBorder="1" applyAlignment="1">
      <alignment horizontal="center" wrapText="1"/>
    </xf>
    <xf numFmtId="0" fontId="2" fillId="0" borderId="16" xfId="6" applyFont="1" applyBorder="1" applyAlignment="1">
      <alignment horizontal="center"/>
    </xf>
    <xf numFmtId="0" fontId="2" fillId="0" borderId="17" xfId="6" applyFont="1" applyBorder="1" applyAlignment="1">
      <alignment horizontal="center"/>
    </xf>
    <xf numFmtId="0" fontId="6"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 fillId="2" borderId="1" xfId="0" applyFont="1" applyFill="1" applyBorder="1" applyAlignment="1">
      <alignment horizontal="center"/>
    </xf>
    <xf numFmtId="0" fontId="2" fillId="2" borderId="39" xfId="0" applyFont="1" applyFill="1" applyBorder="1" applyAlignment="1">
      <alignment horizontal="center"/>
    </xf>
    <xf numFmtId="0" fontId="12" fillId="0" borderId="24" xfId="0" applyFont="1" applyBorder="1" applyAlignment="1" applyProtection="1">
      <alignment horizontal="justify" vertical="center" wrapText="1"/>
      <protection locked="0"/>
    </xf>
    <xf numFmtId="0" fontId="12" fillId="0" borderId="0" xfId="0" applyFont="1" applyAlignment="1" applyProtection="1">
      <alignment horizontal="justify" vertical="center" wrapText="1"/>
      <protection locked="0"/>
    </xf>
    <xf numFmtId="0" fontId="12" fillId="0" borderId="27" xfId="0" applyFont="1" applyBorder="1" applyAlignment="1" applyProtection="1">
      <alignment horizontal="justify" vertical="center" wrapText="1"/>
      <protection locked="0"/>
    </xf>
    <xf numFmtId="0" fontId="12" fillId="0" borderId="66" xfId="0" applyFont="1" applyBorder="1" applyAlignment="1" applyProtection="1">
      <alignment horizontal="justify" vertical="center" wrapText="1"/>
      <protection locked="0"/>
    </xf>
    <xf numFmtId="0" fontId="12" fillId="0" borderId="20" xfId="0" applyFont="1" applyBorder="1" applyAlignment="1" applyProtection="1">
      <alignment horizontal="justify" vertical="center" wrapText="1"/>
      <protection locked="0"/>
    </xf>
    <xf numFmtId="0" fontId="12" fillId="0" borderId="28" xfId="0" applyFont="1" applyBorder="1" applyAlignment="1" applyProtection="1">
      <alignment horizontal="justify" vertical="center" wrapText="1"/>
      <protection locked="0"/>
    </xf>
    <xf numFmtId="0" fontId="1"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12" fillId="6" borderId="2" xfId="0" applyFont="1" applyFill="1" applyBorder="1" applyAlignment="1">
      <alignment horizontal="justify" vertical="center" wrapText="1"/>
    </xf>
    <xf numFmtId="0" fontId="12" fillId="6" borderId="12" xfId="0" applyFont="1" applyFill="1" applyBorder="1" applyAlignment="1">
      <alignment horizontal="justify" vertical="center" wrapText="1"/>
    </xf>
    <xf numFmtId="0" fontId="12" fillId="6" borderId="3" xfId="0" applyFont="1" applyFill="1" applyBorder="1" applyAlignment="1">
      <alignment horizontal="justify" vertical="center" wrapText="1"/>
    </xf>
    <xf numFmtId="0" fontId="12" fillId="6" borderId="38" xfId="0" applyFont="1" applyFill="1" applyBorder="1" applyAlignment="1">
      <alignment horizontal="justify" vertical="center" wrapText="1"/>
    </xf>
    <xf numFmtId="0" fontId="4" fillId="2" borderId="58" xfId="1" applyFill="1" applyBorder="1" applyAlignment="1" applyProtection="1">
      <alignment horizontal="center" vertical="center"/>
    </xf>
    <xf numFmtId="0" fontId="10" fillId="2" borderId="9" xfId="6" applyFont="1" applyFill="1" applyBorder="1" applyAlignment="1">
      <alignment horizontal="center" vertical="center"/>
    </xf>
    <xf numFmtId="0" fontId="10" fillId="2" borderId="5" xfId="6" applyFont="1" applyFill="1" applyBorder="1" applyAlignment="1">
      <alignment horizontal="center" vertical="center"/>
    </xf>
    <xf numFmtId="0" fontId="10" fillId="2" borderId="10" xfId="6" applyFont="1" applyFill="1" applyBorder="1" applyAlignment="1">
      <alignment horizontal="center" vertical="center"/>
    </xf>
    <xf numFmtId="0" fontId="10" fillId="2" borderId="26" xfId="6" applyFont="1" applyFill="1" applyBorder="1" applyAlignment="1">
      <alignment horizontal="center" vertical="center"/>
    </xf>
    <xf numFmtId="0" fontId="10" fillId="2" borderId="0" xfId="6" applyFont="1" applyFill="1" applyAlignment="1">
      <alignment horizontal="center" vertical="center"/>
    </xf>
    <xf numFmtId="0" fontId="10" fillId="2" borderId="27" xfId="6" applyFont="1" applyFill="1" applyBorder="1" applyAlignment="1">
      <alignment horizontal="center" vertical="center"/>
    </xf>
    <xf numFmtId="0" fontId="10" fillId="2" borderId="19" xfId="6" applyFont="1" applyFill="1" applyBorder="1" applyAlignment="1">
      <alignment horizontal="center" vertical="center"/>
    </xf>
    <xf numFmtId="0" fontId="10" fillId="2" borderId="20" xfId="6" applyFont="1" applyFill="1" applyBorder="1" applyAlignment="1">
      <alignment horizontal="center" vertical="center"/>
    </xf>
    <xf numFmtId="0" fontId="10" fillId="2" borderId="28" xfId="6" applyFont="1" applyFill="1" applyBorder="1" applyAlignment="1">
      <alignment horizontal="center" vertical="center"/>
    </xf>
    <xf numFmtId="0" fontId="6" fillId="0" borderId="0" xfId="6" applyAlignment="1">
      <alignment horizontal="center"/>
    </xf>
    <xf numFmtId="0" fontId="2" fillId="2" borderId="9" xfId="6" applyFont="1" applyFill="1" applyBorder="1" applyAlignment="1">
      <alignment horizontal="justify" vertical="center" wrapText="1"/>
    </xf>
    <xf numFmtId="0" fontId="2" fillId="2" borderId="5" xfId="6" applyFont="1" applyFill="1" applyBorder="1" applyAlignment="1">
      <alignment horizontal="justify" vertical="center" wrapText="1"/>
    </xf>
    <xf numFmtId="0" fontId="2" fillId="2" borderId="10" xfId="6" applyFont="1" applyFill="1" applyBorder="1" applyAlignment="1">
      <alignment horizontal="justify" vertical="center" wrapText="1"/>
    </xf>
    <xf numFmtId="0" fontId="1" fillId="2" borderId="19" xfId="6" applyFont="1" applyFill="1" applyBorder="1" applyAlignment="1" applyProtection="1">
      <alignment horizontal="justify" vertical="center" wrapText="1"/>
      <protection locked="0"/>
    </xf>
    <xf numFmtId="0" fontId="6" fillId="2" borderId="20" xfId="6" applyFill="1" applyBorder="1" applyAlignment="1" applyProtection="1">
      <alignment horizontal="justify" vertical="center" wrapText="1"/>
      <protection locked="0"/>
    </xf>
    <xf numFmtId="0" fontId="6" fillId="2" borderId="28" xfId="6" applyFill="1" applyBorder="1" applyAlignment="1" applyProtection="1">
      <alignment horizontal="justify" vertical="center" wrapText="1"/>
      <protection locked="0"/>
    </xf>
    <xf numFmtId="0" fontId="1" fillId="2" borderId="9" xfId="6" applyFont="1" applyFill="1" applyBorder="1" applyAlignment="1" applyProtection="1">
      <alignment horizontal="justify" vertical="center" wrapText="1"/>
      <protection locked="0"/>
    </xf>
    <xf numFmtId="0" fontId="2" fillId="2" borderId="5" xfId="6" applyFont="1" applyFill="1" applyBorder="1" applyAlignment="1" applyProtection="1">
      <alignment horizontal="justify" vertical="center" wrapText="1"/>
      <protection locked="0"/>
    </xf>
    <xf numFmtId="0" fontId="2" fillId="2" borderId="10" xfId="6" applyFont="1" applyFill="1" applyBorder="1" applyAlignment="1" applyProtection="1">
      <alignment horizontal="justify" vertical="center" wrapText="1"/>
      <protection locked="0"/>
    </xf>
    <xf numFmtId="0" fontId="12" fillId="0" borderId="1" xfId="6" applyFont="1" applyBorder="1" applyAlignment="1">
      <alignment horizontal="center" vertical="center" wrapText="1"/>
    </xf>
    <xf numFmtId="0" fontId="12" fillId="2" borderId="1" xfId="6" applyFont="1" applyFill="1" applyBorder="1" applyAlignment="1">
      <alignment horizontal="center" vertical="center" wrapText="1"/>
    </xf>
    <xf numFmtId="0" fontId="1" fillId="2" borderId="15" xfId="6" applyFont="1" applyFill="1" applyBorder="1" applyAlignment="1">
      <alignment horizontal="left" vertical="center" wrapText="1"/>
    </xf>
    <xf numFmtId="0" fontId="6" fillId="2" borderId="16" xfId="6" applyFill="1" applyBorder="1" applyAlignment="1">
      <alignment horizontal="left" vertical="center"/>
    </xf>
    <xf numFmtId="0" fontId="6" fillId="2" borderId="17" xfId="6" applyFill="1" applyBorder="1" applyAlignment="1">
      <alignment horizontal="left" vertical="center"/>
    </xf>
    <xf numFmtId="9" fontId="2" fillId="0" borderId="15" xfId="6" applyNumberFormat="1" applyFont="1" applyBorder="1" applyAlignment="1">
      <alignment horizontal="center" vertical="center" wrapText="1"/>
    </xf>
    <xf numFmtId="9" fontId="2" fillId="0" borderId="16" xfId="6" applyNumberFormat="1" applyFont="1" applyBorder="1" applyAlignment="1">
      <alignment horizontal="center" vertical="center" wrapText="1"/>
    </xf>
    <xf numFmtId="9" fontId="2" fillId="0" borderId="17" xfId="6" applyNumberFormat="1" applyFont="1" applyBorder="1" applyAlignment="1">
      <alignment horizontal="center" vertical="center" wrapText="1"/>
    </xf>
    <xf numFmtId="0" fontId="3" fillId="0" borderId="26" xfId="6" applyFont="1" applyBorder="1" applyAlignment="1">
      <alignment horizontal="center"/>
    </xf>
    <xf numFmtId="0" fontId="3" fillId="0" borderId="0" xfId="6" applyFont="1" applyAlignment="1">
      <alignment horizontal="center"/>
    </xf>
    <xf numFmtId="0" fontId="3" fillId="0" borderId="27" xfId="6" applyFont="1" applyBorder="1" applyAlignment="1">
      <alignment horizontal="center"/>
    </xf>
    <xf numFmtId="9" fontId="6" fillId="2" borderId="15" xfId="6" applyNumberFormat="1" applyFill="1" applyBorder="1" applyAlignment="1">
      <alignment horizontal="center" vertical="center" wrapText="1"/>
    </xf>
    <xf numFmtId="0" fontId="6" fillId="2" borderId="16" xfId="6" applyFill="1" applyBorder="1" applyAlignment="1">
      <alignment horizontal="center" vertical="center" wrapText="1"/>
    </xf>
    <xf numFmtId="0" fontId="6" fillId="2" borderId="17" xfId="6" applyFill="1" applyBorder="1" applyAlignment="1">
      <alignment horizontal="center" vertical="center" wrapText="1"/>
    </xf>
    <xf numFmtId="0" fontId="2" fillId="11" borderId="16" xfId="6" applyFont="1" applyFill="1" applyBorder="1" applyAlignment="1">
      <alignment horizontal="center" vertical="center" wrapText="1"/>
    </xf>
    <xf numFmtId="0" fontId="6" fillId="2" borderId="15" xfId="6" applyFill="1" applyBorder="1" applyAlignment="1">
      <alignment horizontal="center" vertical="center" wrapText="1"/>
    </xf>
    <xf numFmtId="0" fontId="2" fillId="5" borderId="15" xfId="6" applyFont="1" applyFill="1" applyBorder="1" applyAlignment="1">
      <alignment horizontal="center" vertical="center" wrapText="1"/>
    </xf>
    <xf numFmtId="0" fontId="2" fillId="5" borderId="17" xfId="6" applyFont="1" applyFill="1" applyBorder="1" applyAlignment="1">
      <alignment horizontal="center" vertical="center" wrapText="1"/>
    </xf>
    <xf numFmtId="0" fontId="1" fillId="2" borderId="15" xfId="6" applyFont="1" applyFill="1" applyBorder="1" applyAlignment="1">
      <alignment horizontal="center" vertical="center" wrapText="1"/>
    </xf>
    <xf numFmtId="0" fontId="1" fillId="2" borderId="16" xfId="6" applyFont="1" applyFill="1" applyBorder="1" applyAlignment="1">
      <alignment horizontal="center" vertical="center"/>
    </xf>
    <xf numFmtId="0" fontId="1" fillId="2" borderId="17" xfId="6" applyFont="1" applyFill="1" applyBorder="1" applyAlignment="1">
      <alignment horizontal="center" vertical="center"/>
    </xf>
    <xf numFmtId="0" fontId="1" fillId="0" borderId="15" xfId="6" applyFont="1" applyBorder="1" applyAlignment="1">
      <alignment horizontal="left" vertical="center" wrapText="1"/>
    </xf>
    <xf numFmtId="0" fontId="1" fillId="0" borderId="16" xfId="6" applyFont="1" applyBorder="1" applyAlignment="1">
      <alignment horizontal="left" vertical="center" wrapText="1"/>
    </xf>
    <xf numFmtId="0" fontId="1" fillId="0" borderId="17" xfId="6" applyFont="1" applyBorder="1" applyAlignment="1">
      <alignment horizontal="left" vertical="center" wrapText="1"/>
    </xf>
    <xf numFmtId="0" fontId="3" fillId="0" borderId="15" xfId="6" applyFont="1" applyBorder="1" applyAlignment="1">
      <alignment horizontal="center"/>
    </xf>
    <xf numFmtId="0" fontId="3" fillId="0" borderId="16" xfId="6" applyFont="1" applyBorder="1" applyAlignment="1">
      <alignment horizontal="center"/>
    </xf>
    <xf numFmtId="0" fontId="3" fillId="0" borderId="17" xfId="6" applyFont="1" applyBorder="1" applyAlignment="1">
      <alignment horizontal="center"/>
    </xf>
    <xf numFmtId="0" fontId="22" fillId="0" borderId="44" xfId="6" applyFont="1" applyBorder="1" applyAlignment="1">
      <alignment horizontal="center" vertical="center"/>
    </xf>
    <xf numFmtId="0" fontId="22" fillId="0" borderId="45" xfId="6" applyFont="1" applyBorder="1" applyAlignment="1">
      <alignment horizontal="center" vertical="center"/>
    </xf>
    <xf numFmtId="0" fontId="22" fillId="0" borderId="46" xfId="6" applyFont="1" applyBorder="1" applyAlignment="1">
      <alignment horizontal="center" vertical="center"/>
    </xf>
    <xf numFmtId="0" fontId="20" fillId="0" borderId="6" xfId="6" applyFont="1" applyBorder="1" applyAlignment="1">
      <alignment horizontal="center" vertical="center"/>
    </xf>
    <xf numFmtId="0" fontId="20" fillId="0" borderId="2" xfId="6" applyFont="1" applyBorder="1" applyAlignment="1">
      <alignment horizontal="center" vertical="center"/>
    </xf>
    <xf numFmtId="0" fontId="20" fillId="0" borderId="12" xfId="6" applyFont="1" applyBorder="1" applyAlignment="1">
      <alignment horizontal="center" vertical="center"/>
    </xf>
    <xf numFmtId="0" fontId="17" fillId="0" borderId="47" xfId="6" applyFont="1" applyBorder="1" applyAlignment="1">
      <alignment vertical="center"/>
    </xf>
    <xf numFmtId="0" fontId="17" fillId="0" borderId="2" xfId="6" applyFont="1" applyBorder="1" applyAlignment="1">
      <alignment vertical="center"/>
    </xf>
    <xf numFmtId="0" fontId="17" fillId="0" borderId="12" xfId="6" applyFont="1" applyBorder="1" applyAlignment="1">
      <alignment vertical="center"/>
    </xf>
    <xf numFmtId="0" fontId="20" fillId="0" borderId="7" xfId="6" applyFont="1" applyBorder="1" applyAlignment="1">
      <alignment horizontal="center" vertical="center"/>
    </xf>
    <xf numFmtId="0" fontId="20" fillId="0" borderId="1" xfId="6" applyFont="1" applyBorder="1" applyAlignment="1">
      <alignment horizontal="center" vertical="center"/>
    </xf>
    <xf numFmtId="0" fontId="20" fillId="0" borderId="39" xfId="6" applyFont="1" applyBorder="1" applyAlignment="1">
      <alignment horizontal="center" vertical="center"/>
    </xf>
    <xf numFmtId="0" fontId="17" fillId="0" borderId="48" xfId="6" applyFont="1" applyBorder="1" applyAlignment="1">
      <alignment vertical="center"/>
    </xf>
    <xf numFmtId="0" fontId="17" fillId="0" borderId="1" xfId="6" applyFont="1" applyBorder="1" applyAlignment="1">
      <alignment vertical="center"/>
    </xf>
    <xf numFmtId="0" fontId="17" fillId="0" borderId="39" xfId="6" applyFont="1" applyBorder="1" applyAlignment="1">
      <alignment vertical="center"/>
    </xf>
    <xf numFmtId="0" fontId="20" fillId="0" borderId="8" xfId="6" applyFont="1" applyBorder="1" applyAlignment="1">
      <alignment horizontal="center" vertical="center"/>
    </xf>
    <xf numFmtId="0" fontId="20" fillId="0" borderId="3" xfId="6" applyFont="1" applyBorder="1" applyAlignment="1">
      <alignment horizontal="center" vertical="center"/>
    </xf>
    <xf numFmtId="0" fontId="20" fillId="0" borderId="38" xfId="6" applyFont="1" applyBorder="1" applyAlignment="1">
      <alignment horizontal="center" vertical="center"/>
    </xf>
    <xf numFmtId="0" fontId="17" fillId="0" borderId="49" xfId="6" applyFont="1" applyBorder="1" applyAlignment="1">
      <alignment vertical="center"/>
    </xf>
    <xf numFmtId="0" fontId="17" fillId="0" borderId="3" xfId="6" applyFont="1" applyBorder="1" applyAlignment="1">
      <alignment vertical="center"/>
    </xf>
    <xf numFmtId="0" fontId="17" fillId="0" borderId="38" xfId="6" applyFont="1" applyBorder="1" applyAlignment="1">
      <alignment vertical="center"/>
    </xf>
    <xf numFmtId="0" fontId="3" fillId="2" borderId="0" xfId="6" applyFont="1" applyFill="1" applyAlignment="1">
      <alignment horizontal="center" vertical="center" wrapText="1"/>
    </xf>
    <xf numFmtId="0" fontId="6" fillId="0" borderId="15" xfId="6" applyBorder="1" applyAlignment="1">
      <alignment horizontal="center" vertical="center"/>
    </xf>
    <xf numFmtId="0" fontId="6" fillId="0" borderId="16" xfId="6" applyBorder="1" applyAlignment="1">
      <alignment horizontal="center" vertical="center"/>
    </xf>
    <xf numFmtId="0" fontId="6" fillId="0" borderId="17" xfId="6" applyBorder="1" applyAlignment="1">
      <alignment horizontal="center" vertical="center"/>
    </xf>
    <xf numFmtId="0" fontId="1" fillId="0" borderId="1" xfId="6" applyFont="1" applyBorder="1" applyAlignment="1" applyProtection="1">
      <alignment horizontal="center" vertical="center" wrapText="1"/>
      <protection locked="0"/>
    </xf>
    <xf numFmtId="0" fontId="6" fillId="0" borderId="1" xfId="6" applyBorder="1" applyAlignment="1" applyProtection="1">
      <alignment horizontal="center" vertical="center" wrapText="1"/>
      <protection locked="0"/>
    </xf>
    <xf numFmtId="0" fontId="12" fillId="6" borderId="1" xfId="6" applyFont="1" applyFill="1" applyBorder="1" applyAlignment="1">
      <alignment horizontal="left" vertical="center" wrapText="1"/>
    </xf>
    <xf numFmtId="0" fontId="1" fillId="6" borderId="1" xfId="6" applyFont="1" applyFill="1" applyBorder="1" applyAlignment="1">
      <alignment horizontal="left" vertical="center" wrapText="1"/>
    </xf>
    <xf numFmtId="0" fontId="6" fillId="6" borderId="1" xfId="6" applyFill="1" applyBorder="1" applyAlignment="1">
      <alignment horizontal="left" vertical="center" wrapText="1"/>
    </xf>
    <xf numFmtId="0" fontId="2" fillId="0" borderId="1" xfId="6" applyFont="1" applyBorder="1" applyAlignment="1">
      <alignment horizontal="center" vertical="center" wrapText="1"/>
    </xf>
    <xf numFmtId="0" fontId="0" fillId="0" borderId="1" xfId="0" applyBorder="1" applyAlignment="1">
      <alignment horizontal="center" vertical="center" wrapText="1"/>
    </xf>
    <xf numFmtId="0" fontId="8" fillId="7" borderId="0" xfId="6" applyFont="1" applyFill="1" applyAlignment="1">
      <alignment horizontal="center" vertical="center"/>
    </xf>
    <xf numFmtId="0" fontId="9" fillId="7" borderId="0" xfId="6" applyFont="1" applyFill="1" applyAlignment="1">
      <alignment horizontal="center" vertical="center"/>
    </xf>
    <xf numFmtId="0" fontId="6" fillId="0" borderId="1" xfId="6" applyBorder="1" applyAlignment="1">
      <alignment horizontal="center" vertical="center"/>
    </xf>
    <xf numFmtId="0" fontId="11" fillId="0" borderId="50" xfId="6" applyFont="1" applyBorder="1" applyAlignment="1">
      <alignment horizontal="center" vertical="center"/>
    </xf>
    <xf numFmtId="0" fontId="11" fillId="0" borderId="51" xfId="6" applyFont="1" applyBorder="1" applyAlignment="1">
      <alignment horizontal="center" vertical="center"/>
    </xf>
    <xf numFmtId="0" fontId="41" fillId="2" borderId="1" xfId="0" applyFont="1" applyFill="1" applyBorder="1" applyAlignment="1" applyProtection="1">
      <alignment horizontal="center" vertical="center" wrapText="1"/>
      <protection locked="0"/>
    </xf>
    <xf numFmtId="0" fontId="44" fillId="2" borderId="15" xfId="10" applyFont="1" applyFill="1" applyBorder="1" applyAlignment="1" applyProtection="1">
      <alignment horizontal="center" vertical="center"/>
      <protection locked="0"/>
    </xf>
    <xf numFmtId="0" fontId="44" fillId="2" borderId="16" xfId="10" applyFont="1" applyFill="1" applyBorder="1" applyAlignment="1" applyProtection="1">
      <alignment horizontal="center" vertical="center"/>
      <protection locked="0"/>
    </xf>
    <xf numFmtId="0" fontId="44" fillId="2" borderId="17" xfId="10" applyFont="1" applyFill="1" applyBorder="1" applyAlignment="1" applyProtection="1">
      <alignment horizontal="center" vertical="center"/>
      <protection locked="0"/>
    </xf>
    <xf numFmtId="0" fontId="41" fillId="0" borderId="2" xfId="0" applyFont="1" applyBorder="1" applyAlignment="1">
      <alignment horizontal="center" vertical="center" wrapText="1"/>
    </xf>
    <xf numFmtId="0" fontId="41" fillId="2" borderId="2" xfId="0" applyFont="1" applyFill="1" applyBorder="1" applyAlignment="1" applyProtection="1">
      <alignment horizontal="center" vertical="center" wrapText="1"/>
      <protection locked="0"/>
    </xf>
    <xf numFmtId="0" fontId="41" fillId="2" borderId="11" xfId="0" applyFont="1" applyFill="1" applyBorder="1" applyAlignment="1" applyProtection="1">
      <alignment horizontal="center" vertical="center" wrapText="1"/>
      <protection locked="0"/>
    </xf>
    <xf numFmtId="0" fontId="41" fillId="2" borderId="1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1" fillId="2" borderId="50" xfId="0" applyFont="1" applyFill="1" applyBorder="1" applyAlignment="1" applyProtection="1">
      <alignment horizontal="center" vertical="center" wrapText="1"/>
      <protection locked="0"/>
    </xf>
    <xf numFmtId="0" fontId="41" fillId="2" borderId="39" xfId="0" applyFont="1" applyFill="1" applyBorder="1" applyAlignment="1" applyProtection="1">
      <alignment horizontal="center" vertical="center" wrapText="1"/>
      <protection locked="0"/>
    </xf>
    <xf numFmtId="10" fontId="41" fillId="0" borderId="7" xfId="11" applyNumberFormat="1" applyFont="1" applyFill="1" applyBorder="1" applyAlignment="1" applyProtection="1">
      <alignment horizontal="center" vertical="center"/>
    </xf>
    <xf numFmtId="10" fontId="41" fillId="0" borderId="1" xfId="11" applyNumberFormat="1" applyFont="1" applyFill="1" applyBorder="1" applyAlignment="1" applyProtection="1">
      <alignment horizontal="center" vertical="center"/>
    </xf>
    <xf numFmtId="0" fontId="46" fillId="13" borderId="6" xfId="0" applyFont="1" applyFill="1" applyBorder="1" applyAlignment="1">
      <alignment horizontal="center" vertical="center"/>
    </xf>
    <xf numFmtId="0" fontId="46" fillId="13" borderId="47" xfId="0" applyFont="1" applyFill="1" applyBorder="1" applyAlignment="1">
      <alignment horizontal="center" vertical="center"/>
    </xf>
    <xf numFmtId="0" fontId="46" fillId="13" borderId="2" xfId="0" applyFont="1" applyFill="1" applyBorder="1" applyAlignment="1">
      <alignment horizontal="center" vertical="center"/>
    </xf>
    <xf numFmtId="0" fontId="46" fillId="13" borderId="11" xfId="0" applyFont="1" applyFill="1" applyBorder="1" applyAlignment="1">
      <alignment horizontal="center" vertical="center"/>
    </xf>
    <xf numFmtId="0" fontId="46" fillId="13" borderId="12" xfId="0" applyFont="1" applyFill="1" applyBorder="1" applyAlignment="1">
      <alignment horizontal="center" vertical="center"/>
    </xf>
    <xf numFmtId="0" fontId="46" fillId="13" borderId="15" xfId="10" applyFont="1" applyFill="1" applyBorder="1" applyAlignment="1">
      <alignment horizontal="center" vertical="center" wrapText="1"/>
    </xf>
    <xf numFmtId="0" fontId="46" fillId="13" borderId="17" xfId="10" applyFont="1" applyFill="1" applyBorder="1" applyAlignment="1">
      <alignment horizontal="center" vertical="center" wrapText="1"/>
    </xf>
    <xf numFmtId="0" fontId="46" fillId="13" borderId="16" xfId="10" applyFont="1" applyFill="1" applyBorder="1" applyAlignment="1">
      <alignment horizontal="center" vertical="center" wrapText="1"/>
    </xf>
    <xf numFmtId="0" fontId="46" fillId="2" borderId="9" xfId="10" applyFont="1" applyFill="1" applyBorder="1" applyAlignment="1" applyProtection="1">
      <alignment horizontal="center" vertical="center"/>
      <protection locked="0"/>
    </xf>
    <xf numFmtId="0" fontId="46" fillId="2" borderId="5" xfId="10" applyFont="1" applyFill="1" applyBorder="1" applyAlignment="1" applyProtection="1">
      <alignment horizontal="center" vertical="center"/>
      <protection locked="0"/>
    </xf>
    <xf numFmtId="0" fontId="46" fillId="2" borderId="10" xfId="10" applyFont="1" applyFill="1" applyBorder="1" applyAlignment="1" applyProtection="1">
      <alignment horizontal="center" vertical="center"/>
      <protection locked="0"/>
    </xf>
    <xf numFmtId="0" fontId="44" fillId="2" borderId="15" xfId="10" applyFont="1" applyFill="1" applyBorder="1" applyAlignment="1" applyProtection="1">
      <alignment horizontal="center" vertical="center" wrapText="1"/>
      <protection locked="0"/>
    </xf>
    <xf numFmtId="0" fontId="44" fillId="2" borderId="16" xfId="10" applyFont="1" applyFill="1" applyBorder="1" applyAlignment="1" applyProtection="1">
      <alignment horizontal="center" vertical="center" wrapText="1"/>
      <protection locked="0"/>
    </xf>
    <xf numFmtId="0" fontId="44" fillId="2" borderId="17" xfId="1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protection locked="0"/>
    </xf>
    <xf numFmtId="0" fontId="41" fillId="2" borderId="62" xfId="0" applyFont="1" applyFill="1" applyBorder="1" applyAlignment="1" applyProtection="1">
      <alignment horizontal="center" vertical="center" wrapText="1"/>
      <protection locked="0"/>
    </xf>
    <xf numFmtId="0" fontId="41" fillId="2" borderId="38" xfId="0" applyFont="1" applyFill="1" applyBorder="1" applyAlignment="1" applyProtection="1">
      <alignment horizontal="center" vertical="center" wrapText="1"/>
      <protection locked="0"/>
    </xf>
    <xf numFmtId="0" fontId="46" fillId="13" borderId="44" xfId="10" applyFont="1" applyFill="1" applyBorder="1" applyAlignment="1">
      <alignment horizontal="center" vertical="center" wrapText="1"/>
    </xf>
    <xf numFmtId="0" fontId="46" fillId="13" borderId="45" xfId="10" applyFont="1" applyFill="1" applyBorder="1" applyAlignment="1">
      <alignment horizontal="center" vertical="center" wrapText="1"/>
    </xf>
    <xf numFmtId="0" fontId="46" fillId="13" borderId="46" xfId="10" applyFont="1" applyFill="1" applyBorder="1" applyAlignment="1">
      <alignment horizontal="center" vertical="center" wrapText="1"/>
    </xf>
    <xf numFmtId="0" fontId="44" fillId="2" borderId="6" xfId="10" applyFont="1" applyFill="1" applyBorder="1" applyAlignment="1">
      <alignment horizontal="center" vertical="center" wrapText="1"/>
    </xf>
    <xf numFmtId="0" fontId="44" fillId="2" borderId="7" xfId="10" applyFont="1" applyFill="1" applyBorder="1" applyAlignment="1">
      <alignment horizontal="center" vertical="center" wrapText="1"/>
    </xf>
    <xf numFmtId="0" fontId="44" fillId="2" borderId="8" xfId="10" applyFont="1" applyFill="1" applyBorder="1" applyAlignment="1">
      <alignment horizontal="center" vertical="center" wrapText="1"/>
    </xf>
    <xf numFmtId="0" fontId="44" fillId="15" borderId="6" xfId="10" applyFont="1" applyFill="1" applyBorder="1" applyAlignment="1">
      <alignment horizontal="center" vertical="center"/>
    </xf>
    <xf numFmtId="0" fontId="44" fillId="15" borderId="11" xfId="10" applyFont="1" applyFill="1" applyBorder="1" applyAlignment="1">
      <alignment horizontal="center" vertical="center"/>
    </xf>
    <xf numFmtId="0" fontId="44" fillId="15" borderId="7" xfId="10" applyFont="1" applyFill="1" applyBorder="1" applyAlignment="1">
      <alignment horizontal="center" vertical="center"/>
    </xf>
    <xf numFmtId="0" fontId="44" fillId="15" borderId="50" xfId="10" applyFont="1" applyFill="1" applyBorder="1" applyAlignment="1">
      <alignment horizontal="center" vertical="center"/>
    </xf>
    <xf numFmtId="10" fontId="41" fillId="0" borderId="8" xfId="11" applyNumberFormat="1" applyFont="1" applyFill="1" applyBorder="1" applyAlignment="1" applyProtection="1">
      <alignment horizontal="center" vertical="center"/>
    </xf>
    <xf numFmtId="10" fontId="41" fillId="0" borderId="3" xfId="11" applyNumberFormat="1" applyFont="1" applyFill="1" applyBorder="1" applyAlignment="1" applyProtection="1">
      <alignment horizontal="center" vertical="center"/>
    </xf>
    <xf numFmtId="10" fontId="41" fillId="0" borderId="6" xfId="11" applyNumberFormat="1" applyFont="1" applyFill="1" applyBorder="1" applyAlignment="1" applyProtection="1">
      <alignment horizontal="center" vertical="center"/>
    </xf>
    <xf numFmtId="10" fontId="41" fillId="0" borderId="2" xfId="11" applyNumberFormat="1" applyFont="1" applyFill="1" applyBorder="1" applyAlignment="1" applyProtection="1">
      <alignment horizontal="center" vertical="center"/>
    </xf>
    <xf numFmtId="0" fontId="44" fillId="0" borderId="16" xfId="10" applyFont="1" applyBorder="1" applyAlignment="1" applyProtection="1">
      <alignment horizontal="center" vertical="center" wrapText="1"/>
      <protection locked="0"/>
    </xf>
    <xf numFmtId="0" fontId="44" fillId="0" borderId="17" xfId="10" applyFont="1" applyBorder="1" applyAlignment="1" applyProtection="1">
      <alignment horizontal="center" vertical="center" wrapText="1"/>
      <protection locked="0"/>
    </xf>
    <xf numFmtId="0" fontId="46" fillId="13" borderId="15" xfId="0" applyFont="1" applyFill="1" applyBorder="1" applyAlignment="1" applyProtection="1">
      <alignment horizontal="center" vertical="center"/>
      <protection locked="0"/>
    </xf>
    <xf numFmtId="0" fontId="46" fillId="13" borderId="16" xfId="0" applyFont="1" applyFill="1" applyBorder="1" applyAlignment="1" applyProtection="1">
      <alignment horizontal="center" vertical="center"/>
      <protection locked="0"/>
    </xf>
    <xf numFmtId="0" fontId="46" fillId="13" borderId="17" xfId="0" applyFont="1" applyFill="1" applyBorder="1" applyAlignment="1" applyProtection="1">
      <alignment horizontal="center" vertical="center"/>
      <protection locked="0"/>
    </xf>
    <xf numFmtId="0" fontId="47" fillId="2" borderId="9" xfId="0" applyFont="1" applyFill="1" applyBorder="1" applyAlignment="1">
      <alignment horizontal="center" vertical="center"/>
    </xf>
    <xf numFmtId="0" fontId="47" fillId="2" borderId="5" xfId="0" applyFont="1" applyFill="1" applyBorder="1" applyAlignment="1">
      <alignment horizontal="center" vertical="center"/>
    </xf>
    <xf numFmtId="0" fontId="47" fillId="2" borderId="10" xfId="0" applyFont="1" applyFill="1" applyBorder="1" applyAlignment="1">
      <alignment horizontal="center" vertical="center"/>
    </xf>
    <xf numFmtId="0" fontId="47" fillId="2" borderId="26" xfId="0" applyFont="1" applyFill="1" applyBorder="1" applyAlignment="1">
      <alignment horizontal="center" vertical="center"/>
    </xf>
    <xf numFmtId="0" fontId="47" fillId="2" borderId="0" xfId="0" applyFont="1" applyFill="1" applyAlignment="1">
      <alignment horizontal="center" vertical="center"/>
    </xf>
    <xf numFmtId="0" fontId="47" fillId="2" borderId="27" xfId="0" applyFont="1" applyFill="1" applyBorder="1" applyAlignment="1">
      <alignment horizontal="center" vertical="center"/>
    </xf>
    <xf numFmtId="0" fontId="47" fillId="2" borderId="19" xfId="0" applyFont="1" applyFill="1" applyBorder="1" applyAlignment="1">
      <alignment horizontal="center" vertical="center"/>
    </xf>
    <xf numFmtId="0" fontId="47" fillId="2" borderId="20" xfId="0" applyFont="1" applyFill="1" applyBorder="1" applyAlignment="1">
      <alignment horizontal="center" vertical="center"/>
    </xf>
    <xf numFmtId="0" fontId="47" fillId="2" borderId="28" xfId="0" applyFont="1" applyFill="1" applyBorder="1" applyAlignment="1">
      <alignment horizontal="center" vertical="center"/>
    </xf>
    <xf numFmtId="0" fontId="41" fillId="0" borderId="0" xfId="0" applyFont="1" applyAlignment="1" applyProtection="1">
      <alignment horizontal="center" vertical="center"/>
      <protection locked="0"/>
    </xf>
    <xf numFmtId="0" fontId="46" fillId="13" borderId="29" xfId="10" applyFont="1" applyFill="1" applyBorder="1" applyAlignment="1">
      <alignment horizontal="center" vertical="center" wrapText="1"/>
    </xf>
    <xf numFmtId="0" fontId="46" fillId="13" borderId="30" xfId="10" applyFont="1" applyFill="1" applyBorder="1" applyAlignment="1">
      <alignment horizontal="center" vertical="center" wrapText="1"/>
    </xf>
    <xf numFmtId="0" fontId="44" fillId="7" borderId="9" xfId="10" applyFont="1" applyFill="1" applyBorder="1" applyAlignment="1" applyProtection="1">
      <alignment horizontal="left" vertical="center" wrapText="1"/>
      <protection locked="0"/>
    </xf>
    <xf numFmtId="0" fontId="44" fillId="7" borderId="5" xfId="10" applyFont="1" applyFill="1" applyBorder="1" applyAlignment="1" applyProtection="1">
      <alignment horizontal="left" vertical="center" wrapText="1"/>
      <protection locked="0"/>
    </xf>
    <xf numFmtId="0" fontId="44" fillId="7" borderId="10" xfId="10" applyFont="1" applyFill="1" applyBorder="1" applyAlignment="1" applyProtection="1">
      <alignment horizontal="left" vertical="center" wrapText="1"/>
      <protection locked="0"/>
    </xf>
    <xf numFmtId="0" fontId="44" fillId="0" borderId="26" xfId="10" applyFont="1" applyBorder="1" applyAlignment="1" applyProtection="1">
      <alignment horizontal="justify" vertical="center" wrapText="1"/>
      <protection locked="0"/>
    </xf>
    <xf numFmtId="0" fontId="44" fillId="0" borderId="0" xfId="10" applyFont="1" applyAlignment="1" applyProtection="1">
      <alignment horizontal="justify" vertical="center" wrapText="1"/>
      <protection locked="0"/>
    </xf>
    <xf numFmtId="0" fontId="44" fillId="0" borderId="27" xfId="10" applyFont="1" applyBorder="1" applyAlignment="1" applyProtection="1">
      <alignment horizontal="justify" vertical="center" wrapText="1"/>
      <protection locked="0"/>
    </xf>
    <xf numFmtId="0" fontId="44" fillId="7" borderId="35" xfId="10" applyFont="1" applyFill="1" applyBorder="1" applyAlignment="1" applyProtection="1">
      <alignment horizontal="left" vertical="center" wrapText="1"/>
      <protection locked="0"/>
    </xf>
    <xf numFmtId="0" fontId="44" fillId="7" borderId="36" xfId="10" applyFont="1" applyFill="1" applyBorder="1" applyAlignment="1" applyProtection="1">
      <alignment horizontal="left" vertical="center" wrapText="1"/>
      <protection locked="0"/>
    </xf>
    <xf numFmtId="0" fontId="44" fillId="7" borderId="37" xfId="10" applyFont="1" applyFill="1" applyBorder="1" applyAlignment="1" applyProtection="1">
      <alignment horizontal="left" vertical="center" wrapText="1"/>
      <protection locked="0"/>
    </xf>
    <xf numFmtId="0" fontId="44" fillId="0" borderId="26" xfId="10" quotePrefix="1" applyFont="1" applyBorder="1" applyAlignment="1" applyProtection="1">
      <alignment horizontal="justify" vertical="center" wrapText="1"/>
      <protection locked="0"/>
    </xf>
    <xf numFmtId="0" fontId="55" fillId="0" borderId="7" xfId="0" applyFont="1" applyBorder="1" applyAlignment="1">
      <alignment horizontal="center" vertical="center"/>
    </xf>
    <xf numFmtId="0" fontId="55" fillId="0" borderId="1" xfId="0" applyFont="1" applyBorder="1" applyAlignment="1">
      <alignment horizontal="center" vertical="center"/>
    </xf>
    <xf numFmtId="0" fontId="55" fillId="0" borderId="39" xfId="0" applyFont="1" applyBorder="1" applyAlignment="1">
      <alignment horizontal="center" vertical="center"/>
    </xf>
    <xf numFmtId="0" fontId="54" fillId="0" borderId="48" xfId="0" applyFont="1" applyBorder="1" applyAlignment="1">
      <alignment vertical="center"/>
    </xf>
    <xf numFmtId="0" fontId="54" fillId="0" borderId="1" xfId="0" applyFont="1" applyBorder="1" applyAlignment="1">
      <alignment vertical="center"/>
    </xf>
    <xf numFmtId="0" fontId="54" fillId="0" borderId="50" xfId="0" applyFont="1" applyBorder="1" applyAlignment="1">
      <alignment vertical="center"/>
    </xf>
    <xf numFmtId="0" fontId="54" fillId="0" borderId="39" xfId="0" applyFont="1" applyBorder="1" applyAlignment="1">
      <alignment vertical="center"/>
    </xf>
    <xf numFmtId="0" fontId="52" fillId="13" borderId="9" xfId="0" applyFont="1" applyFill="1" applyBorder="1" applyAlignment="1">
      <alignment horizontal="center" vertical="center" wrapText="1"/>
    </xf>
    <xf numFmtId="0" fontId="52" fillId="13" borderId="5" xfId="0" applyFont="1" applyFill="1" applyBorder="1" applyAlignment="1">
      <alignment horizontal="center" vertical="center" wrapText="1"/>
    </xf>
    <xf numFmtId="0" fontId="52" fillId="13" borderId="10" xfId="0" applyFont="1" applyFill="1" applyBorder="1" applyAlignment="1">
      <alignment horizontal="center" vertical="center" wrapText="1"/>
    </xf>
    <xf numFmtId="0" fontId="52" fillId="13" borderId="19" xfId="0" applyFont="1" applyFill="1" applyBorder="1" applyAlignment="1">
      <alignment horizontal="center" vertical="center" wrapText="1"/>
    </xf>
    <xf numFmtId="0" fontId="52" fillId="13" borderId="20" xfId="0" applyFont="1" applyFill="1" applyBorder="1" applyAlignment="1">
      <alignment horizontal="center" vertical="center" wrapText="1"/>
    </xf>
    <xf numFmtId="0" fontId="52" fillId="13" borderId="28" xfId="0" applyFont="1" applyFill="1" applyBorder="1" applyAlignment="1">
      <alignment horizontal="center" vertical="center" wrapText="1"/>
    </xf>
    <xf numFmtId="0" fontId="44" fillId="0" borderId="15" xfId="10" applyFont="1" applyBorder="1" applyAlignment="1" applyProtection="1">
      <alignment horizontal="center" vertical="center"/>
      <protection locked="0"/>
    </xf>
    <xf numFmtId="0" fontId="44" fillId="0" borderId="16" xfId="10" applyFont="1" applyBorder="1" applyAlignment="1" applyProtection="1">
      <alignment horizontal="center" vertical="center"/>
      <protection locked="0"/>
    </xf>
    <xf numFmtId="0" fontId="44" fillId="0" borderId="17" xfId="1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41" fillId="0" borderId="16" xfId="0" applyFont="1" applyBorder="1" applyAlignment="1" applyProtection="1">
      <alignment horizontal="center" vertical="center"/>
      <protection locked="0"/>
    </xf>
    <xf numFmtId="0" fontId="41" fillId="0" borderId="17" xfId="0" applyFont="1" applyBorder="1" applyAlignment="1" applyProtection="1">
      <alignment horizontal="center" vertical="center"/>
      <protection locked="0"/>
    </xf>
    <xf numFmtId="0" fontId="41" fillId="0" borderId="15"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6" fillId="13" borderId="9" xfId="10" applyFont="1" applyFill="1" applyBorder="1" applyAlignment="1">
      <alignment horizontal="center" vertical="center" wrapText="1"/>
    </xf>
    <xf numFmtId="0" fontId="46" fillId="13" borderId="26" xfId="10" applyFont="1" applyFill="1" applyBorder="1" applyAlignment="1">
      <alignment horizontal="center" vertical="center" wrapText="1"/>
    </xf>
    <xf numFmtId="0" fontId="46" fillId="13" borderId="19" xfId="10" applyFont="1" applyFill="1" applyBorder="1" applyAlignment="1">
      <alignment horizontal="center" vertical="center" wrapText="1"/>
    </xf>
    <xf numFmtId="0" fontId="44" fillId="2" borderId="16" xfId="0" applyFont="1" applyFill="1" applyBorder="1" applyAlignment="1" applyProtection="1">
      <alignment horizontal="justify" vertical="center" wrapText="1"/>
      <protection locked="0"/>
    </xf>
    <xf numFmtId="0" fontId="44" fillId="2" borderId="17" xfId="0" applyFont="1" applyFill="1" applyBorder="1" applyAlignment="1" applyProtection="1">
      <alignment horizontal="justify" vertical="center" wrapText="1"/>
      <protection locked="0"/>
    </xf>
    <xf numFmtId="9" fontId="44" fillId="2" borderId="47" xfId="0" applyNumberFormat="1" applyFont="1" applyFill="1" applyBorder="1" applyAlignment="1" applyProtection="1">
      <alignment horizontal="justify" vertical="center" wrapText="1"/>
      <protection locked="0"/>
    </xf>
    <xf numFmtId="9" fontId="44" fillId="2" borderId="2" xfId="0" applyNumberFormat="1" applyFont="1" applyFill="1" applyBorder="1" applyAlignment="1" applyProtection="1">
      <alignment horizontal="justify" vertical="center" wrapText="1"/>
      <protection locked="0"/>
    </xf>
    <xf numFmtId="9" fontId="44" fillId="2" borderId="11" xfId="0" applyNumberFormat="1" applyFont="1" applyFill="1" applyBorder="1" applyAlignment="1" applyProtection="1">
      <alignment horizontal="justify" vertical="center" wrapText="1"/>
      <protection locked="0"/>
    </xf>
    <xf numFmtId="9" fontId="44" fillId="2" borderId="12" xfId="0" applyNumberFormat="1" applyFont="1" applyFill="1" applyBorder="1" applyAlignment="1" applyProtection="1">
      <alignment horizontal="justify" vertical="center" wrapText="1"/>
      <protection locked="0"/>
    </xf>
    <xf numFmtId="9" fontId="44" fillId="2" borderId="48" xfId="0" applyNumberFormat="1" applyFont="1" applyFill="1" applyBorder="1" applyAlignment="1" applyProtection="1">
      <alignment horizontal="justify" vertical="center" wrapText="1"/>
      <protection locked="0"/>
    </xf>
    <xf numFmtId="9" fontId="44" fillId="2" borderId="1" xfId="0" applyNumberFormat="1" applyFont="1" applyFill="1" applyBorder="1" applyAlignment="1" applyProtection="1">
      <alignment horizontal="justify" vertical="center" wrapText="1"/>
      <protection locked="0"/>
    </xf>
    <xf numFmtId="9" fontId="44" fillId="2" borderId="50" xfId="0" applyNumberFormat="1" applyFont="1" applyFill="1" applyBorder="1" applyAlignment="1" applyProtection="1">
      <alignment horizontal="justify" vertical="center" wrapText="1"/>
      <protection locked="0"/>
    </xf>
    <xf numFmtId="9" fontId="44" fillId="2" borderId="39" xfId="0" applyNumberFormat="1" applyFont="1" applyFill="1" applyBorder="1" applyAlignment="1" applyProtection="1">
      <alignment horizontal="justify" vertical="center" wrapText="1"/>
      <protection locked="0"/>
    </xf>
    <xf numFmtId="9" fontId="44" fillId="2" borderId="48" xfId="0" applyNumberFormat="1" applyFont="1" applyFill="1" applyBorder="1" applyAlignment="1" applyProtection="1">
      <alignment horizontal="left" vertical="center" wrapText="1"/>
      <protection locked="0"/>
    </xf>
    <xf numFmtId="9" fontId="44" fillId="2" borderId="1" xfId="0" applyNumberFormat="1" applyFont="1" applyFill="1" applyBorder="1" applyAlignment="1" applyProtection="1">
      <alignment horizontal="left" vertical="center" wrapText="1"/>
      <protection locked="0"/>
    </xf>
    <xf numFmtId="9" fontId="44" fillId="2" borderId="50" xfId="0" applyNumberFormat="1" applyFont="1" applyFill="1" applyBorder="1" applyAlignment="1" applyProtection="1">
      <alignment horizontal="left" vertical="center" wrapText="1"/>
      <protection locked="0"/>
    </xf>
    <xf numFmtId="9" fontId="44" fillId="2" borderId="39" xfId="0" applyNumberFormat="1" applyFont="1" applyFill="1" applyBorder="1" applyAlignment="1" applyProtection="1">
      <alignment horizontal="left" vertical="center" wrapText="1"/>
      <protection locked="0"/>
    </xf>
    <xf numFmtId="0" fontId="46" fillId="2" borderId="15" xfId="10" applyFont="1" applyFill="1" applyBorder="1" applyAlignment="1" applyProtection="1">
      <alignment horizontal="center" vertical="center"/>
      <protection locked="0"/>
    </xf>
    <xf numFmtId="0" fontId="46" fillId="2" borderId="16" xfId="10" applyFont="1" applyFill="1" applyBorder="1" applyAlignment="1" applyProtection="1">
      <alignment horizontal="center" vertical="center"/>
      <protection locked="0"/>
    </xf>
    <xf numFmtId="0" fontId="46" fillId="2" borderId="17" xfId="10" applyFont="1" applyFill="1" applyBorder="1" applyAlignment="1" applyProtection="1">
      <alignment horizontal="center" vertical="center"/>
      <protection locked="0"/>
    </xf>
    <xf numFmtId="0" fontId="41" fillId="0" borderId="15" xfId="10" applyFont="1" applyBorder="1" applyAlignment="1" applyProtection="1">
      <alignment horizontal="center" vertical="center" wrapText="1"/>
      <protection locked="0"/>
    </xf>
    <xf numFmtId="0" fontId="41" fillId="0" borderId="16" xfId="10" applyFont="1" applyBorder="1" applyAlignment="1" applyProtection="1">
      <alignment horizontal="center" vertical="center" wrapText="1"/>
      <protection locked="0"/>
    </xf>
    <xf numFmtId="0" fontId="41" fillId="0" borderId="17" xfId="10" applyFont="1" applyBorder="1" applyAlignment="1" applyProtection="1">
      <alignment horizontal="center" vertical="center" wrapText="1"/>
      <protection locked="0"/>
    </xf>
    <xf numFmtId="0" fontId="44" fillId="0" borderId="15" xfId="10" applyFont="1" applyBorder="1" applyAlignment="1" applyProtection="1">
      <alignment horizontal="justify" vertical="center" wrapText="1"/>
      <protection locked="0"/>
    </xf>
    <xf numFmtId="0" fontId="44" fillId="0" borderId="16" xfId="10" applyFont="1" applyBorder="1" applyAlignment="1" applyProtection="1">
      <alignment horizontal="justify" vertical="center" wrapText="1"/>
      <protection locked="0"/>
    </xf>
    <xf numFmtId="0" fontId="44" fillId="0" borderId="17" xfId="10" applyFont="1" applyBorder="1" applyAlignment="1" applyProtection="1">
      <alignment horizontal="justify" vertical="center" wrapText="1"/>
      <protection locked="0"/>
    </xf>
    <xf numFmtId="0" fontId="55" fillId="0" borderId="8" xfId="0" applyFont="1" applyBorder="1" applyAlignment="1">
      <alignment horizontal="center" vertical="center"/>
    </xf>
    <xf numFmtId="0" fontId="55" fillId="0" borderId="3" xfId="0" applyFont="1" applyBorder="1" applyAlignment="1">
      <alignment horizontal="center" vertical="center"/>
    </xf>
    <xf numFmtId="0" fontId="55" fillId="0" borderId="38" xfId="0" applyFont="1" applyBorder="1" applyAlignment="1">
      <alignment horizontal="center" vertical="center"/>
    </xf>
    <xf numFmtId="0" fontId="54" fillId="0" borderId="49" xfId="0" applyFont="1" applyBorder="1" applyAlignment="1">
      <alignment vertical="center"/>
    </xf>
    <xf numFmtId="0" fontId="54" fillId="0" borderId="3" xfId="0" applyFont="1" applyBorder="1" applyAlignment="1">
      <alignment vertical="center"/>
    </xf>
    <xf numFmtId="0" fontId="54" fillId="0" borderId="62" xfId="0" applyFont="1" applyBorder="1" applyAlignment="1">
      <alignment vertical="center"/>
    </xf>
    <xf numFmtId="0" fontId="54" fillId="0" borderId="38" xfId="0" applyFont="1" applyBorder="1" applyAlignment="1">
      <alignment vertical="center"/>
    </xf>
    <xf numFmtId="0" fontId="44" fillId="3" borderId="2" xfId="0" applyFont="1" applyFill="1" applyBorder="1" applyAlignment="1">
      <alignment horizontal="center" vertical="center" wrapText="1"/>
    </xf>
    <xf numFmtId="0" fontId="44" fillId="3" borderId="1" xfId="0" applyFont="1" applyFill="1" applyBorder="1" applyAlignment="1">
      <alignment horizontal="center" vertical="center" wrapText="1"/>
    </xf>
    <xf numFmtId="0" fontId="44" fillId="3" borderId="3" xfId="0" applyFont="1" applyFill="1" applyBorder="1" applyAlignment="1">
      <alignment horizontal="center" vertical="center" wrapText="1"/>
    </xf>
    <xf numFmtId="0" fontId="44" fillId="0" borderId="15" xfId="0" applyFont="1" applyBorder="1" applyAlignment="1" applyProtection="1">
      <alignment horizontal="center" vertical="center" wrapText="1"/>
      <protection locked="0"/>
    </xf>
    <xf numFmtId="0" fontId="44" fillId="0" borderId="1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6" fillId="13" borderId="15" xfId="0" applyFont="1" applyFill="1" applyBorder="1" applyAlignment="1">
      <alignment horizontal="center" vertical="center"/>
    </xf>
    <xf numFmtId="0" fontId="46" fillId="13" borderId="16" xfId="0" applyFont="1" applyFill="1" applyBorder="1" applyAlignment="1">
      <alignment horizontal="center" vertical="center"/>
    </xf>
    <xf numFmtId="0" fontId="46" fillId="13" borderId="17" xfId="0" applyFont="1" applyFill="1" applyBorder="1" applyAlignment="1">
      <alignment horizontal="center" vertical="center"/>
    </xf>
    <xf numFmtId="0" fontId="41" fillId="2" borderId="15" xfId="10" applyFont="1" applyFill="1" applyBorder="1" applyAlignment="1" applyProtection="1">
      <alignment horizontal="center" wrapText="1"/>
      <protection locked="0"/>
    </xf>
    <xf numFmtId="0" fontId="41" fillId="2" borderId="16" xfId="10" applyFont="1" applyFill="1" applyBorder="1" applyAlignment="1" applyProtection="1">
      <alignment horizontal="center" wrapText="1"/>
      <protection locked="0"/>
    </xf>
    <xf numFmtId="0" fontId="41" fillId="2" borderId="17" xfId="10" applyFont="1" applyFill="1" applyBorder="1" applyAlignment="1" applyProtection="1">
      <alignment horizontal="center" wrapText="1"/>
      <protection locked="0"/>
    </xf>
    <xf numFmtId="0" fontId="56" fillId="0" borderId="44" xfId="0" applyFont="1" applyBorder="1" applyAlignment="1">
      <alignment horizontal="center" vertical="center"/>
    </xf>
    <xf numFmtId="0" fontId="56" fillId="0" borderId="45" xfId="0" applyFont="1" applyBorder="1" applyAlignment="1">
      <alignment horizontal="center" vertical="center"/>
    </xf>
    <xf numFmtId="0" fontId="56" fillId="0" borderId="46" xfId="0" applyFont="1" applyBorder="1" applyAlignment="1">
      <alignment horizontal="center" vertical="center"/>
    </xf>
    <xf numFmtId="0" fontId="55" fillId="0" borderId="6" xfId="0" applyFont="1" applyBorder="1" applyAlignment="1">
      <alignment horizontal="center" vertical="center"/>
    </xf>
    <xf numFmtId="0" fontId="55" fillId="0" borderId="2" xfId="0" applyFont="1" applyBorder="1" applyAlignment="1">
      <alignment horizontal="center" vertical="center"/>
    </xf>
    <xf numFmtId="0" fontId="55" fillId="0" borderId="12" xfId="0" applyFont="1" applyBorder="1" applyAlignment="1">
      <alignment horizontal="center" vertical="center"/>
    </xf>
    <xf numFmtId="0" fontId="54" fillId="0" borderId="47" xfId="0" applyFont="1" applyBorder="1" applyAlignment="1">
      <alignment vertical="center"/>
    </xf>
    <xf numFmtId="0" fontId="54" fillId="0" borderId="2" xfId="0" applyFont="1" applyBorder="1" applyAlignment="1">
      <alignment vertical="center"/>
    </xf>
    <xf numFmtId="0" fontId="54" fillId="0" borderId="11" xfId="0" applyFont="1" applyBorder="1" applyAlignment="1">
      <alignment vertical="center"/>
    </xf>
    <xf numFmtId="0" fontId="54" fillId="0" borderId="12" xfId="0" applyFont="1" applyBorder="1" applyAlignment="1">
      <alignment vertical="center"/>
    </xf>
    <xf numFmtId="9" fontId="44" fillId="2" borderId="49" xfId="0" applyNumberFormat="1" applyFont="1" applyFill="1" applyBorder="1" applyAlignment="1" applyProtection="1">
      <alignment horizontal="left" vertical="center" wrapText="1"/>
      <protection locked="0"/>
    </xf>
    <xf numFmtId="9" fontId="44" fillId="2" borderId="3" xfId="0" applyNumberFormat="1" applyFont="1" applyFill="1" applyBorder="1" applyAlignment="1" applyProtection="1">
      <alignment horizontal="left" vertical="center" wrapText="1"/>
      <protection locked="0"/>
    </xf>
    <xf numFmtId="9" fontId="44" fillId="2" borderId="62" xfId="0" applyNumberFormat="1" applyFont="1" applyFill="1" applyBorder="1" applyAlignment="1" applyProtection="1">
      <alignment horizontal="left" vertical="center" wrapText="1"/>
      <protection locked="0"/>
    </xf>
    <xf numFmtId="9" fontId="44" fillId="2" borderId="38" xfId="0" applyNumberFormat="1" applyFont="1" applyFill="1" applyBorder="1" applyAlignment="1" applyProtection="1">
      <alignment horizontal="left" vertical="center" wrapText="1"/>
      <protection locked="0"/>
    </xf>
    <xf numFmtId="0" fontId="46" fillId="0" borderId="26"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27" xfId="0" applyFont="1" applyBorder="1" applyAlignment="1" applyProtection="1">
      <alignment horizontal="center" vertical="center"/>
      <protection locked="0"/>
    </xf>
    <xf numFmtId="0" fontId="46" fillId="13" borderId="6" xfId="10" applyFont="1" applyFill="1" applyBorder="1" applyAlignment="1">
      <alignment horizontal="center" vertical="center" wrapText="1"/>
    </xf>
    <xf numFmtId="0" fontId="46" fillId="13" borderId="7" xfId="10" applyFont="1" applyFill="1" applyBorder="1" applyAlignment="1">
      <alignment horizontal="center" vertical="center" wrapText="1"/>
    </xf>
    <xf numFmtId="0" fontId="46" fillId="13" borderId="8" xfId="10" applyFont="1" applyFill="1" applyBorder="1" applyAlignment="1">
      <alignment horizontal="center" vertical="center" wrapText="1"/>
    </xf>
    <xf numFmtId="0" fontId="41" fillId="2" borderId="46" xfId="0" applyFont="1" applyFill="1" applyBorder="1" applyAlignment="1" applyProtection="1">
      <alignment horizontal="center" vertical="center" wrapText="1"/>
      <protection locked="0"/>
    </xf>
    <xf numFmtId="0" fontId="41" fillId="2" borderId="49" xfId="0" applyFont="1" applyFill="1" applyBorder="1" applyAlignment="1" applyProtection="1">
      <alignment horizontal="center" vertical="center" wrapText="1"/>
      <protection locked="0"/>
    </xf>
    <xf numFmtId="0" fontId="41" fillId="2" borderId="44" xfId="0" applyFont="1" applyFill="1" applyBorder="1" applyAlignment="1" applyProtection="1">
      <alignment horizontal="center" vertical="center" wrapText="1"/>
      <protection locked="0"/>
    </xf>
    <xf numFmtId="0" fontId="41" fillId="2" borderId="47"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protection locked="0"/>
    </xf>
    <xf numFmtId="0" fontId="44" fillId="15" borderId="12" xfId="10" applyFont="1" applyFill="1" applyBorder="1" applyAlignment="1">
      <alignment horizontal="center" vertical="center"/>
    </xf>
    <xf numFmtId="0" fontId="44" fillId="15" borderId="39" xfId="10" applyFont="1" applyFill="1" applyBorder="1" applyAlignment="1">
      <alignment horizontal="center" vertical="center"/>
    </xf>
    <xf numFmtId="0" fontId="44" fillId="15" borderId="1" xfId="10" applyFont="1" applyFill="1" applyBorder="1" applyAlignment="1">
      <alignment horizontal="center" vertical="center"/>
    </xf>
    <xf numFmtId="0" fontId="44" fillId="14" borderId="8" xfId="10" applyFont="1" applyFill="1" applyBorder="1" applyAlignment="1">
      <alignment horizontal="center" vertical="center" wrapText="1"/>
    </xf>
    <xf numFmtId="0" fontId="44" fillId="14" borderId="3" xfId="10" applyFont="1" applyFill="1" applyBorder="1" applyAlignment="1">
      <alignment horizontal="center" vertical="center" wrapText="1"/>
    </xf>
    <xf numFmtId="0" fontId="41" fillId="0" borderId="1" xfId="0" applyFont="1" applyBorder="1" applyAlignment="1" applyProtection="1">
      <alignment horizontal="left" vertical="center" wrapText="1"/>
      <protection locked="0"/>
    </xf>
    <xf numFmtId="0" fontId="57" fillId="0" borderId="1" xfId="0" applyFont="1" applyBorder="1" applyAlignment="1" applyProtection="1">
      <alignment horizontal="left" vertical="center" wrapText="1"/>
      <protection locked="0"/>
    </xf>
    <xf numFmtId="0" fontId="44" fillId="0" borderId="1" xfId="0" applyFont="1" applyBorder="1" applyAlignment="1">
      <alignment horizontal="center" vertical="center" wrapText="1"/>
    </xf>
    <xf numFmtId="10" fontId="44" fillId="0" borderId="1" xfId="0" applyNumberFormat="1" applyFont="1" applyBorder="1" applyAlignment="1" applyProtection="1">
      <alignment horizontal="center" vertical="center" wrapText="1"/>
      <protection locked="0"/>
    </xf>
    <xf numFmtId="0" fontId="41" fillId="0" borderId="1" xfId="0" applyFont="1" applyBorder="1" applyAlignment="1">
      <alignment horizontal="left" vertical="center"/>
    </xf>
    <xf numFmtId="0" fontId="59" fillId="7" borderId="0" xfId="0" applyFont="1" applyFill="1" applyAlignment="1">
      <alignment horizontal="center" vertical="center"/>
    </xf>
    <xf numFmtId="0" fontId="58" fillId="13" borderId="1" xfId="0" applyFont="1" applyFill="1" applyBorder="1" applyAlignment="1">
      <alignment horizontal="center" vertical="center" wrapText="1"/>
    </xf>
    <xf numFmtId="0" fontId="41" fillId="0" borderId="1" xfId="0" applyFont="1" applyBorder="1" applyAlignment="1">
      <alignment horizontal="center" vertical="center"/>
    </xf>
    <xf numFmtId="0" fontId="61" fillId="0" borderId="50" xfId="0" applyFont="1" applyBorder="1" applyAlignment="1">
      <alignment horizontal="center" vertical="center"/>
    </xf>
    <xf numFmtId="0" fontId="61" fillId="0" borderId="51" xfId="0" applyFont="1" applyBorder="1" applyAlignment="1">
      <alignment horizontal="center" vertical="center"/>
    </xf>
    <xf numFmtId="0" fontId="61" fillId="0" borderId="48" xfId="0" applyFont="1" applyBorder="1" applyAlignment="1">
      <alignment horizontal="center" vertical="center"/>
    </xf>
    <xf numFmtId="0" fontId="41" fillId="0" borderId="14"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1" xfId="0" quotePrefix="1" applyFont="1" applyBorder="1" applyAlignment="1" applyProtection="1">
      <alignment horizontal="left" vertical="center" wrapText="1"/>
      <protection locked="0"/>
    </xf>
    <xf numFmtId="0" fontId="41" fillId="0" borderId="50" xfId="0" applyFont="1" applyBorder="1" applyAlignment="1" applyProtection="1">
      <alignment horizontal="left" vertical="center" wrapText="1"/>
      <protection locked="0"/>
    </xf>
    <xf numFmtId="0" fontId="41" fillId="0" borderId="51" xfId="0" applyFont="1" applyBorder="1" applyAlignment="1" applyProtection="1">
      <alignment horizontal="left" vertical="center" wrapText="1"/>
      <protection locked="0"/>
    </xf>
    <xf numFmtId="0" fontId="41" fillId="0" borderId="48" xfId="0" applyFont="1" applyBorder="1" applyAlignment="1" applyProtection="1">
      <alignment horizontal="left" vertical="center" wrapText="1"/>
      <protection locked="0"/>
    </xf>
    <xf numFmtId="0" fontId="3" fillId="13" borderId="29" xfId="0" applyFont="1" applyFill="1" applyBorder="1" applyAlignment="1">
      <alignment horizontal="left" vertical="center" wrapText="1"/>
    </xf>
    <xf numFmtId="0" fontId="3" fillId="13" borderId="30" xfId="0" applyFont="1" applyFill="1" applyBorder="1" applyAlignment="1">
      <alignment horizontal="left" vertical="center" wrapText="1"/>
    </xf>
    <xf numFmtId="0" fontId="3" fillId="13" borderId="31" xfId="0" applyFont="1" applyFill="1" applyBorder="1" applyAlignment="1">
      <alignment horizontal="left" vertical="center" wrapText="1"/>
    </xf>
    <xf numFmtId="0" fontId="3" fillId="13" borderId="15" xfId="0" applyFont="1" applyFill="1" applyBorder="1" applyAlignment="1">
      <alignment vertical="center" wrapText="1"/>
    </xf>
    <xf numFmtId="0" fontId="3" fillId="13" borderId="40" xfId="0" applyFont="1" applyFill="1" applyBorder="1" applyAlignment="1">
      <alignment horizontal="center"/>
    </xf>
    <xf numFmtId="0" fontId="3" fillId="13" borderId="41" xfId="0" applyFont="1" applyFill="1" applyBorder="1" applyAlignment="1">
      <alignment horizontal="center"/>
    </xf>
    <xf numFmtId="0" fontId="3" fillId="13" borderId="42" xfId="0" applyFont="1" applyFill="1" applyBorder="1" applyAlignment="1">
      <alignment horizontal="center"/>
    </xf>
    <xf numFmtId="0" fontId="3" fillId="13" borderId="43" xfId="0" applyFont="1" applyFill="1" applyBorder="1" applyAlignment="1">
      <alignment horizontal="center"/>
    </xf>
    <xf numFmtId="0" fontId="3" fillId="13" borderId="6" xfId="0" applyFont="1" applyFill="1" applyBorder="1" applyAlignment="1">
      <alignment horizontal="center" vertical="center"/>
    </xf>
    <xf numFmtId="0" fontId="3" fillId="13" borderId="2" xfId="0" applyFont="1" applyFill="1" applyBorder="1" applyAlignment="1">
      <alignment horizontal="center" vertical="center"/>
    </xf>
    <xf numFmtId="0" fontId="3" fillId="13" borderId="12" xfId="0" applyFont="1" applyFill="1" applyBorder="1" applyAlignment="1">
      <alignment horizontal="center" vertical="center"/>
    </xf>
    <xf numFmtId="0" fontId="3" fillId="13" borderId="15" xfId="0" applyFont="1" applyFill="1" applyBorder="1" applyAlignment="1">
      <alignment horizontal="center"/>
    </xf>
    <xf numFmtId="0" fontId="3" fillId="13" borderId="16" xfId="0" applyFont="1" applyFill="1" applyBorder="1" applyAlignment="1">
      <alignment horizontal="center"/>
    </xf>
    <xf numFmtId="0" fontId="3" fillId="13" borderId="17" xfId="0" applyFont="1" applyFill="1" applyBorder="1" applyAlignment="1">
      <alignment horizontal="center"/>
    </xf>
    <xf numFmtId="0" fontId="3" fillId="13" borderId="29" xfId="6" applyFont="1" applyFill="1" applyBorder="1" applyAlignment="1">
      <alignment horizontal="left" vertical="center" wrapText="1"/>
    </xf>
    <xf numFmtId="0" fontId="3" fillId="13" borderId="31" xfId="6" applyFont="1" applyFill="1" applyBorder="1" applyAlignment="1">
      <alignment horizontal="left" vertical="center" wrapText="1"/>
    </xf>
    <xf numFmtId="0" fontId="3" fillId="13" borderId="4" xfId="6" applyFont="1" applyFill="1" applyBorder="1"/>
    <xf numFmtId="0" fontId="3" fillId="13" borderId="4" xfId="6" applyFont="1" applyFill="1" applyBorder="1" applyAlignment="1">
      <alignment vertical="center" wrapText="1"/>
    </xf>
    <xf numFmtId="0" fontId="3" fillId="13" borderId="4" xfId="0" applyFont="1" applyFill="1" applyBorder="1"/>
    <xf numFmtId="0" fontId="3" fillId="13" borderId="4" xfId="6" applyFont="1" applyFill="1" applyBorder="1" applyAlignment="1">
      <alignment horizontal="center" vertical="distributed" wrapText="1"/>
    </xf>
    <xf numFmtId="0" fontId="3" fillId="13" borderId="15" xfId="6" applyFont="1" applyFill="1" applyBorder="1" applyAlignment="1">
      <alignment horizontal="center" vertical="distributed"/>
    </xf>
    <xf numFmtId="0" fontId="3" fillId="13" borderId="16" xfId="6" applyFont="1" applyFill="1" applyBorder="1" applyAlignment="1">
      <alignment horizontal="center" vertical="distributed"/>
    </xf>
    <xf numFmtId="0" fontId="7" fillId="13" borderId="9"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36" fillId="13" borderId="4" xfId="0" applyFont="1" applyFill="1" applyBorder="1" applyAlignment="1">
      <alignment horizontal="center" vertical="center" wrapText="1"/>
    </xf>
    <xf numFmtId="0" fontId="38" fillId="13" borderId="16" xfId="0" applyFont="1" applyFill="1" applyBorder="1" applyAlignment="1">
      <alignment horizontal="center" vertical="center" wrapText="1"/>
    </xf>
    <xf numFmtId="0" fontId="38" fillId="13" borderId="17" xfId="0" applyFont="1" applyFill="1" applyBorder="1" applyAlignment="1">
      <alignment horizontal="center" vertical="center" wrapText="1"/>
    </xf>
    <xf numFmtId="0" fontId="36" fillId="13" borderId="29" xfId="0" applyFont="1" applyFill="1" applyBorder="1" applyAlignment="1">
      <alignment horizontal="center" vertical="center" wrapText="1"/>
    </xf>
    <xf numFmtId="0" fontId="36" fillId="13" borderId="14" xfId="0" applyFont="1" applyFill="1" applyBorder="1" applyAlignment="1">
      <alignment horizontal="center" vertical="center" wrapText="1"/>
    </xf>
    <xf numFmtId="0" fontId="32" fillId="13" borderId="29" xfId="0" applyFont="1" applyFill="1" applyBorder="1" applyAlignment="1">
      <alignment horizontal="center" vertical="center" wrapText="1"/>
    </xf>
    <xf numFmtId="0" fontId="3" fillId="13" borderId="15" xfId="0" applyFont="1" applyFill="1" applyBorder="1" applyAlignment="1">
      <alignment horizontal="center"/>
    </xf>
    <xf numFmtId="0" fontId="3" fillId="13" borderId="53" xfId="0" applyFont="1" applyFill="1" applyBorder="1" applyAlignment="1">
      <alignment horizontal="center"/>
    </xf>
    <xf numFmtId="0" fontId="3" fillId="13" borderId="54" xfId="0" applyFont="1" applyFill="1" applyBorder="1" applyAlignment="1">
      <alignment horizontal="center"/>
    </xf>
    <xf numFmtId="0" fontId="3" fillId="13" borderId="55" xfId="0" applyFont="1" applyFill="1" applyBorder="1" applyAlignment="1">
      <alignment horizontal="center"/>
    </xf>
    <xf numFmtId="0" fontId="3" fillId="13" borderId="56" xfId="0" applyFont="1" applyFill="1" applyBorder="1" applyAlignment="1">
      <alignment horizontal="center"/>
    </xf>
    <xf numFmtId="0" fontId="3" fillId="13" borderId="4" xfId="6" applyFont="1" applyFill="1" applyBorder="1" applyAlignment="1">
      <alignment vertical="center"/>
    </xf>
    <xf numFmtId="0" fontId="3" fillId="13" borderId="4" xfId="0" applyFont="1" applyFill="1" applyBorder="1" applyAlignment="1">
      <alignment vertical="center"/>
    </xf>
    <xf numFmtId="0" fontId="33" fillId="13" borderId="16" xfId="0" applyFont="1" applyFill="1" applyBorder="1" applyAlignment="1">
      <alignment horizontal="center" vertical="center" wrapText="1"/>
    </xf>
    <xf numFmtId="0" fontId="33" fillId="13" borderId="17" xfId="0" applyFont="1" applyFill="1" applyBorder="1" applyAlignment="1">
      <alignment horizontal="center" vertical="center" wrapText="1"/>
    </xf>
    <xf numFmtId="0" fontId="32" fillId="13" borderId="14" xfId="0" applyFont="1" applyFill="1" applyBorder="1" applyAlignment="1">
      <alignment horizontal="center" vertical="center" wrapText="1"/>
    </xf>
    <xf numFmtId="0" fontId="3" fillId="13" borderId="40" xfId="0" applyFont="1" applyFill="1" applyBorder="1" applyAlignment="1">
      <alignment horizontal="center" vertical="center"/>
    </xf>
    <xf numFmtId="0" fontId="3" fillId="13" borderId="41" xfId="0" applyFont="1" applyFill="1" applyBorder="1" applyAlignment="1">
      <alignment horizontal="center" vertical="center"/>
    </xf>
    <xf numFmtId="0" fontId="3" fillId="13" borderId="42" xfId="0" applyFont="1" applyFill="1" applyBorder="1" applyAlignment="1">
      <alignment horizontal="center" vertical="center"/>
    </xf>
    <xf numFmtId="0" fontId="3" fillId="13" borderId="43" xfId="0" applyFont="1" applyFill="1" applyBorder="1" applyAlignment="1">
      <alignment horizontal="center" vertical="center"/>
    </xf>
    <xf numFmtId="0" fontId="3" fillId="13" borderId="15" xfId="0" applyFont="1" applyFill="1" applyBorder="1" applyAlignment="1">
      <alignment horizontal="center" vertical="center"/>
    </xf>
    <xf numFmtId="0" fontId="3" fillId="13" borderId="53" xfId="0" applyFont="1" applyFill="1" applyBorder="1" applyAlignment="1">
      <alignment horizontal="center" vertical="center"/>
    </xf>
    <xf numFmtId="0" fontId="3" fillId="13" borderId="54" xfId="0" applyFont="1" applyFill="1" applyBorder="1" applyAlignment="1">
      <alignment horizontal="center" vertical="center"/>
    </xf>
    <xf numFmtId="0" fontId="3" fillId="13" borderId="55" xfId="0" applyFont="1" applyFill="1" applyBorder="1" applyAlignment="1">
      <alignment horizontal="center" vertical="center"/>
    </xf>
    <xf numFmtId="0" fontId="3" fillId="13" borderId="56" xfId="0" applyFont="1" applyFill="1" applyBorder="1" applyAlignment="1">
      <alignment horizontal="center" vertical="center"/>
    </xf>
    <xf numFmtId="0" fontId="3" fillId="13" borderId="15" xfId="0" applyFont="1" applyFill="1" applyBorder="1" applyAlignment="1">
      <alignment horizontal="center" vertical="center"/>
    </xf>
    <xf numFmtId="0" fontId="3" fillId="13" borderId="16" xfId="0" applyFont="1" applyFill="1" applyBorder="1" applyAlignment="1">
      <alignment horizontal="center" vertical="center"/>
    </xf>
    <xf numFmtId="0" fontId="3" fillId="13" borderId="17" xfId="0" applyFont="1" applyFill="1" applyBorder="1" applyAlignment="1">
      <alignment horizontal="center" vertical="center"/>
    </xf>
    <xf numFmtId="0" fontId="36" fillId="13" borderId="6" xfId="0" applyFont="1" applyFill="1" applyBorder="1" applyAlignment="1">
      <alignment horizontal="center" vertical="center" wrapText="1"/>
    </xf>
    <xf numFmtId="0" fontId="36" fillId="13" borderId="2" xfId="0" applyFont="1" applyFill="1" applyBorder="1" applyAlignment="1">
      <alignment horizontal="center" vertical="center" wrapText="1"/>
    </xf>
    <xf numFmtId="0" fontId="39" fillId="13" borderId="2" xfId="0" applyFont="1" applyFill="1" applyBorder="1" applyAlignment="1">
      <alignment horizontal="center" vertical="center" wrapText="1"/>
    </xf>
    <xf numFmtId="0" fontId="36" fillId="13" borderId="12" xfId="0" applyFont="1" applyFill="1" applyBorder="1" applyAlignment="1">
      <alignment horizontal="center" vertical="center" wrapText="1"/>
    </xf>
    <xf numFmtId="0" fontId="36" fillId="13" borderId="61" xfId="0" applyFont="1" applyFill="1" applyBorder="1" applyAlignment="1">
      <alignment horizontal="center" vertical="center" wrapText="1"/>
    </xf>
    <xf numFmtId="0" fontId="36" fillId="13" borderId="14" xfId="0" applyFont="1" applyFill="1" applyBorder="1" applyAlignment="1">
      <alignment horizontal="center" vertical="center" wrapText="1"/>
    </xf>
    <xf numFmtId="0" fontId="36" fillId="13" borderId="60" xfId="0" applyFont="1" applyFill="1" applyBorder="1" applyAlignment="1">
      <alignment horizontal="center" vertical="center" wrapText="1"/>
    </xf>
    <xf numFmtId="0" fontId="3" fillId="13" borderId="6" xfId="6" applyFont="1" applyFill="1" applyBorder="1" applyAlignment="1">
      <alignment horizontal="left" vertical="center" wrapText="1"/>
    </xf>
    <xf numFmtId="0" fontId="3" fillId="13" borderId="8" xfId="6" applyFont="1" applyFill="1" applyBorder="1" applyAlignment="1">
      <alignment horizontal="left" vertical="center" wrapText="1"/>
    </xf>
    <xf numFmtId="0" fontId="33" fillId="13" borderId="2" xfId="0" applyFont="1" applyFill="1" applyBorder="1" applyAlignment="1">
      <alignment horizontal="center" vertical="center" wrapText="1"/>
    </xf>
    <xf numFmtId="0" fontId="36" fillId="13" borderId="8" xfId="0" applyFont="1" applyFill="1" applyBorder="1" applyAlignment="1">
      <alignment horizontal="center" vertical="center" wrapText="1"/>
    </xf>
    <xf numFmtId="0" fontId="36" fillId="13" borderId="3" xfId="0" applyFont="1" applyFill="1" applyBorder="1" applyAlignment="1">
      <alignment horizontal="center" vertical="center" wrapText="1"/>
    </xf>
    <xf numFmtId="0" fontId="32" fillId="13" borderId="3" xfId="0" applyFont="1" applyFill="1" applyBorder="1" applyAlignment="1">
      <alignment horizontal="center" vertical="center" wrapText="1"/>
    </xf>
    <xf numFmtId="0" fontId="36" fillId="13" borderId="38" xfId="0" applyFont="1" applyFill="1" applyBorder="1" applyAlignment="1">
      <alignment horizontal="center" vertical="center" wrapText="1"/>
    </xf>
    <xf numFmtId="0" fontId="33" fillId="13" borderId="12" xfId="0" applyFont="1" applyFill="1" applyBorder="1" applyAlignment="1">
      <alignment horizontal="center" vertical="center" wrapText="1"/>
    </xf>
    <xf numFmtId="0" fontId="32" fillId="13" borderId="14" xfId="0" applyFont="1" applyFill="1" applyBorder="1" applyAlignment="1">
      <alignment horizontal="center" vertical="center" wrapText="1"/>
    </xf>
    <xf numFmtId="0" fontId="32" fillId="13" borderId="60" xfId="0" applyFont="1" applyFill="1" applyBorder="1" applyAlignment="1">
      <alignment horizontal="center" vertical="center" wrapText="1"/>
    </xf>
    <xf numFmtId="0" fontId="3" fillId="13" borderId="9" xfId="0" applyFont="1" applyFill="1" applyBorder="1" applyAlignment="1">
      <alignment horizontal="center"/>
    </xf>
    <xf numFmtId="0" fontId="32" fillId="13" borderId="1" xfId="0" applyFont="1" applyFill="1" applyBorder="1" applyAlignment="1">
      <alignment horizontal="center" vertical="center" wrapText="1"/>
    </xf>
    <xf numFmtId="0" fontId="32" fillId="13" borderId="4" xfId="0" applyFont="1" applyFill="1" applyBorder="1" applyAlignment="1">
      <alignment horizontal="center" vertical="center" wrapText="1"/>
    </xf>
    <xf numFmtId="0" fontId="3" fillId="13" borderId="30" xfId="6" applyFont="1" applyFill="1" applyBorder="1" applyAlignment="1">
      <alignment horizontal="left" vertical="center" wrapText="1"/>
    </xf>
    <xf numFmtId="0" fontId="3" fillId="13" borderId="15" xfId="6" applyFont="1" applyFill="1" applyBorder="1" applyAlignment="1">
      <alignment vertical="center" wrapText="1"/>
    </xf>
    <xf numFmtId="0" fontId="3" fillId="13" borderId="40" xfId="6" applyFont="1" applyFill="1" applyBorder="1" applyAlignment="1">
      <alignment horizontal="center"/>
    </xf>
    <xf numFmtId="0" fontId="3" fillId="13" borderId="41" xfId="6" applyFont="1" applyFill="1" applyBorder="1" applyAlignment="1">
      <alignment horizontal="center"/>
    </xf>
    <xf numFmtId="0" fontId="3" fillId="13" borderId="42" xfId="6" applyFont="1" applyFill="1" applyBorder="1" applyAlignment="1">
      <alignment horizontal="center"/>
    </xf>
    <xf numFmtId="0" fontId="3" fillId="13" borderId="43" xfId="6" applyFont="1" applyFill="1" applyBorder="1" applyAlignment="1">
      <alignment horizontal="center"/>
    </xf>
    <xf numFmtId="0" fontId="3" fillId="13" borderId="9" xfId="6" applyFont="1" applyFill="1" applyBorder="1" applyAlignment="1">
      <alignment horizontal="center"/>
    </xf>
    <xf numFmtId="0" fontId="3" fillId="13" borderId="15" xfId="6" applyFont="1" applyFill="1" applyBorder="1" applyAlignment="1">
      <alignment horizontal="center"/>
    </xf>
    <xf numFmtId="0" fontId="3" fillId="13" borderId="16" xfId="6" applyFont="1" applyFill="1" applyBorder="1" applyAlignment="1">
      <alignment horizontal="center"/>
    </xf>
    <xf numFmtId="0" fontId="3" fillId="13" borderId="17" xfId="6" applyFont="1" applyFill="1" applyBorder="1" applyAlignment="1">
      <alignment horizontal="center"/>
    </xf>
    <xf numFmtId="0" fontId="7" fillId="13" borderId="9" xfId="6" applyFont="1" applyFill="1" applyBorder="1" applyAlignment="1">
      <alignment horizontal="center" vertical="center" wrapText="1"/>
    </xf>
    <xf numFmtId="0" fontId="7" fillId="13" borderId="5" xfId="6" applyFont="1" applyFill="1" applyBorder="1" applyAlignment="1">
      <alignment horizontal="center" vertical="center" wrapText="1"/>
    </xf>
    <xf numFmtId="0" fontId="7" fillId="13" borderId="10" xfId="6" applyFont="1" applyFill="1" applyBorder="1" applyAlignment="1">
      <alignment horizontal="center" vertical="center" wrapText="1"/>
    </xf>
    <xf numFmtId="0" fontId="7" fillId="13" borderId="19" xfId="6" applyFont="1" applyFill="1" applyBorder="1" applyAlignment="1">
      <alignment horizontal="center" vertical="center" wrapText="1"/>
    </xf>
    <xf numFmtId="0" fontId="7" fillId="13" borderId="20" xfId="6" applyFont="1" applyFill="1" applyBorder="1" applyAlignment="1">
      <alignment horizontal="center" vertical="center" wrapText="1"/>
    </xf>
    <xf numFmtId="0" fontId="7" fillId="13" borderId="28" xfId="6" applyFont="1" applyFill="1" applyBorder="1" applyAlignment="1">
      <alignment horizontal="center" vertical="center" wrapText="1"/>
    </xf>
    <xf numFmtId="0" fontId="36" fillId="13" borderId="6" xfId="6" applyFont="1" applyFill="1" applyBorder="1" applyAlignment="1">
      <alignment horizontal="center" vertical="center" wrapText="1"/>
    </xf>
    <xf numFmtId="0" fontId="36" fillId="13" borderId="2" xfId="6" applyFont="1" applyFill="1" applyBorder="1" applyAlignment="1">
      <alignment horizontal="center" vertical="center" wrapText="1"/>
    </xf>
    <xf numFmtId="0" fontId="38" fillId="13" borderId="2" xfId="6" applyFont="1" applyFill="1" applyBorder="1" applyAlignment="1">
      <alignment horizontal="center" vertical="center" wrapText="1"/>
    </xf>
    <xf numFmtId="0" fontId="38" fillId="13" borderId="12" xfId="6" applyFont="1" applyFill="1" applyBorder="1" applyAlignment="1">
      <alignment horizontal="center" vertical="center" wrapText="1"/>
    </xf>
    <xf numFmtId="0" fontId="36" fillId="13" borderId="61" xfId="6" applyFont="1" applyFill="1" applyBorder="1" applyAlignment="1">
      <alignment horizontal="center" vertical="center" wrapText="1"/>
    </xf>
    <xf numFmtId="0" fontId="36" fillId="13" borderId="14" xfId="6" applyFont="1" applyFill="1" applyBorder="1" applyAlignment="1">
      <alignment horizontal="center" vertical="center" wrapText="1"/>
    </xf>
    <xf numFmtId="0" fontId="32" fillId="13" borderId="14" xfId="6" applyFont="1" applyFill="1" applyBorder="1" applyAlignment="1">
      <alignment horizontal="center" vertical="center" wrapText="1"/>
    </xf>
    <xf numFmtId="0" fontId="32" fillId="13" borderId="14" xfId="6" applyFont="1" applyFill="1" applyBorder="1" applyAlignment="1">
      <alignment horizontal="center" vertical="center" wrapText="1"/>
    </xf>
    <xf numFmtId="0" fontId="32" fillId="13" borderId="60" xfId="6" applyFont="1" applyFill="1" applyBorder="1" applyAlignment="1">
      <alignment horizontal="center" vertical="center" wrapText="1"/>
    </xf>
  </cellXfs>
  <cellStyles count="12">
    <cellStyle name="Hipervínculo" xfId="1" builtinId="8"/>
    <cellStyle name="Hipervínculo 2" xfId="2" xr:uid="{00000000-0005-0000-0000-000001000000}"/>
    <cellStyle name="Millares" xfId="3" builtinId="3"/>
    <cellStyle name="Millares 2" xfId="4" xr:uid="{00000000-0005-0000-0000-000003000000}"/>
    <cellStyle name="Millares 2 2" xfId="5" xr:uid="{00000000-0005-0000-0000-000004000000}"/>
    <cellStyle name="Normal" xfId="0" builtinId="0"/>
    <cellStyle name="Normal 2" xfId="6" xr:uid="{00000000-0005-0000-0000-000006000000}"/>
    <cellStyle name="Normal 2 2" xfId="10" xr:uid="{F7A24C5B-740A-48A5-B79F-A43DE3AD3A96}"/>
    <cellStyle name="Normal 3" xfId="7" xr:uid="{00000000-0005-0000-0000-000007000000}"/>
    <cellStyle name="Porcentaje 2" xfId="8" xr:uid="{00000000-0005-0000-0000-000008000000}"/>
    <cellStyle name="Porcentaje 2 2" xfId="9" xr:uid="{00000000-0005-0000-0000-000009000000}"/>
    <cellStyle name="Porcentaje 3" xfId="11" xr:uid="{C2550859-D56D-43F9-94C3-E55858088E0F}"/>
  </cellStyles>
  <dxfs count="284">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962D46"/>
      <color rgb="FFE1E1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'1.SolicitudesAtendidas'!$C$47</c:f>
              <c:strCache>
                <c:ptCount val="1"/>
                <c:pt idx="0">
                  <c:v>RESULTADO</c:v>
                </c:pt>
              </c:strCache>
            </c:strRef>
          </c:tx>
          <c:invertIfNegative val="0"/>
          <c:cat>
            <c:strRef>
              <c:f>('1.SolicitudesAtendidas'!$F$46,'1.SolicitudesAtendidas'!$I$46,'1.SolicitudesAtendidas'!$L$46,'1.SolicitudesAtendidas'!$O$46)</c:f>
              <c:strCache>
                <c:ptCount val="4"/>
                <c:pt idx="0">
                  <c:v>MAR</c:v>
                </c:pt>
                <c:pt idx="1">
                  <c:v>JUN</c:v>
                </c:pt>
                <c:pt idx="2">
                  <c:v>SEP</c:v>
                </c:pt>
                <c:pt idx="3">
                  <c:v>DIC</c:v>
                </c:pt>
              </c:strCache>
            </c:strRef>
          </c:cat>
          <c:val>
            <c:numRef>
              <c:f>('1.SolicitudesAtendidas'!$F$47,'1.SolicitudesAtendidas'!$I$47,'1.SolicitudesAtendidas'!$L$47,'1.SolicitudesAtendidas'!$O$47)</c:f>
              <c:numCache>
                <c:formatCode>0.0%</c:formatCode>
                <c:ptCount val="4"/>
                <c:pt idx="0">
                  <c:v>1</c:v>
                </c:pt>
                <c:pt idx="1">
                  <c:v>1</c:v>
                </c:pt>
                <c:pt idx="2">
                  <c:v>1.0056980056980056</c:v>
                </c:pt>
                <c:pt idx="3">
                  <c:v>1</c:v>
                </c:pt>
              </c:numCache>
            </c:numRef>
          </c:val>
          <c:extLst>
            <c:ext xmlns:c16="http://schemas.microsoft.com/office/drawing/2014/chart" uri="{C3380CC4-5D6E-409C-BE32-E72D297353CC}">
              <c16:uniqueId val="{00000000-3AC2-4BCB-B7E8-1E43A0EC77B5}"/>
            </c:ext>
          </c:extLst>
        </c:ser>
        <c:dLbls>
          <c:showLegendKey val="0"/>
          <c:showVal val="0"/>
          <c:showCatName val="0"/>
          <c:showSerName val="0"/>
          <c:showPercent val="0"/>
          <c:showBubbleSize val="0"/>
        </c:dLbls>
        <c:gapWidth val="150"/>
        <c:axId val="535751504"/>
        <c:axId val="1"/>
      </c:barChart>
      <c:lineChart>
        <c:grouping val="standard"/>
        <c:varyColors val="0"/>
        <c:ser>
          <c:idx val="1"/>
          <c:order val="1"/>
          <c:tx>
            <c:v>META</c:v>
          </c:tx>
          <c:marker>
            <c:symbol val="none"/>
          </c:marker>
          <c:cat>
            <c:strLit>
              <c:ptCount val="5"/>
              <c:pt idx="0">
                <c:v>MAR</c:v>
              </c:pt>
              <c:pt idx="1">
                <c:v>JUN</c:v>
              </c:pt>
              <c:pt idx="2">
                <c:v>SEP</c:v>
              </c:pt>
              <c:pt idx="3">
                <c:v>DIC</c:v>
              </c:pt>
              <c:pt idx="4">
                <c:v>PROMEDIO</c:v>
              </c:pt>
            </c:strLit>
          </c:cat>
          <c:val>
            <c:numRef>
              <c:f>('1.SolicitudesAtendidas'!$F$48,'1.SolicitudesAtendidas'!$I$48,'1.SolicitudesAtendidas'!$L$48,'1.SolicitudesAtendidas'!$O$48)</c:f>
              <c:numCache>
                <c:formatCode>General</c:formatCode>
                <c:ptCount val="4"/>
                <c:pt idx="0">
                  <c:v>0.8</c:v>
                </c:pt>
                <c:pt idx="1">
                  <c:v>0.8</c:v>
                </c:pt>
                <c:pt idx="2">
                  <c:v>0.8</c:v>
                </c:pt>
                <c:pt idx="3">
                  <c:v>0.8</c:v>
                </c:pt>
              </c:numCache>
            </c:numRef>
          </c:val>
          <c:smooth val="0"/>
          <c:extLst>
            <c:ext xmlns:c16="http://schemas.microsoft.com/office/drawing/2014/chart" uri="{C3380CC4-5D6E-409C-BE32-E72D297353CC}">
              <c16:uniqueId val="{00000001-3AC2-4BCB-B7E8-1E43A0EC77B5}"/>
            </c:ext>
          </c:extLst>
        </c:ser>
        <c:dLbls>
          <c:showLegendKey val="0"/>
          <c:showVal val="0"/>
          <c:showCatName val="0"/>
          <c:showSerName val="0"/>
          <c:showPercent val="0"/>
          <c:showBubbleSize val="0"/>
        </c:dLbls>
        <c:marker val="1"/>
        <c:smooth val="0"/>
        <c:axId val="535751504"/>
        <c:axId val="1"/>
      </c:lineChart>
      <c:catAx>
        <c:axId val="5357515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5751504"/>
        <c:crosses val="autoZero"/>
        <c:crossBetween val="between"/>
      </c:valAx>
    </c:plotArea>
    <c:legend>
      <c:legendPos val="r"/>
      <c:layout>
        <c:manualLayout>
          <c:xMode val="edge"/>
          <c:yMode val="edge"/>
          <c:x val="0.89560439560439564"/>
          <c:y val="0.44531332020997372"/>
          <c:w val="9.7527472527472514E-2"/>
          <c:h val="0.11718791010498686"/>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'2.DerechosPeticion'!$C$47</c:f>
              <c:strCache>
                <c:ptCount val="1"/>
                <c:pt idx="0">
                  <c:v>RESULTADO</c:v>
                </c:pt>
              </c:strCache>
            </c:strRef>
          </c:tx>
          <c:invertIfNegative val="0"/>
          <c:cat>
            <c:strRef>
              <c:f>('2.DerechosPeticion'!$F$46,'2.DerechosPeticion'!$I$46,'2.DerechosPeticion'!$L$46,'2.DerechosPeticion'!$O$46)</c:f>
              <c:strCache>
                <c:ptCount val="4"/>
                <c:pt idx="0">
                  <c:v>MAR</c:v>
                </c:pt>
                <c:pt idx="1">
                  <c:v>JUN</c:v>
                </c:pt>
                <c:pt idx="2">
                  <c:v>SEP</c:v>
                </c:pt>
                <c:pt idx="3">
                  <c:v>DIC</c:v>
                </c:pt>
              </c:strCache>
            </c:strRef>
          </c:cat>
          <c:val>
            <c:numRef>
              <c:f>('2.DerechosPeticion'!$F$47,'2.DerechosPeticion'!$I$47,'2.DerechosPeticion'!$L$47,'2.DerechosPeticion'!$O$47)</c:f>
              <c:numCache>
                <c:formatCode>0.0%</c:formatCode>
                <c:ptCount val="4"/>
                <c:pt idx="0">
                  <c:v>0.99630996309963105</c:v>
                </c:pt>
                <c:pt idx="1">
                  <c:v>1</c:v>
                </c:pt>
                <c:pt idx="2">
                  <c:v>1</c:v>
                </c:pt>
                <c:pt idx="3">
                  <c:v>1</c:v>
                </c:pt>
              </c:numCache>
            </c:numRef>
          </c:val>
          <c:extLst>
            <c:ext xmlns:c16="http://schemas.microsoft.com/office/drawing/2014/chart" uri="{C3380CC4-5D6E-409C-BE32-E72D297353CC}">
              <c16:uniqueId val="{00000000-C3BA-4927-BA4E-10AD2E8C9398}"/>
            </c:ext>
          </c:extLst>
        </c:ser>
        <c:dLbls>
          <c:showLegendKey val="0"/>
          <c:showVal val="0"/>
          <c:showCatName val="0"/>
          <c:showSerName val="0"/>
          <c:showPercent val="0"/>
          <c:showBubbleSize val="0"/>
        </c:dLbls>
        <c:gapWidth val="150"/>
        <c:axId val="254375320"/>
        <c:axId val="1"/>
      </c:barChart>
      <c:lineChart>
        <c:grouping val="standard"/>
        <c:varyColors val="0"/>
        <c:ser>
          <c:idx val="1"/>
          <c:order val="1"/>
          <c:tx>
            <c:v>META</c:v>
          </c:tx>
          <c:marker>
            <c:symbol val="none"/>
          </c:marker>
          <c:cat>
            <c:strLit>
              <c:ptCount val="5"/>
              <c:pt idx="0">
                <c:v>MAR</c:v>
              </c:pt>
              <c:pt idx="1">
                <c:v>JUN</c:v>
              </c:pt>
              <c:pt idx="2">
                <c:v>SEP</c:v>
              </c:pt>
              <c:pt idx="3">
                <c:v>DIC</c:v>
              </c:pt>
              <c:pt idx="4">
                <c:v>PROMEDIO</c:v>
              </c:pt>
            </c:strLit>
          </c:cat>
          <c:val>
            <c:numRef>
              <c:f>('2.DerechosPeticion'!$F$48,'2.DerechosPeticion'!$I$48,'2.DerechosPeticion'!$L$48,'2.DerechosPeticion'!$O$48)</c:f>
              <c:numCache>
                <c:formatCode>General</c:formatCode>
                <c:ptCount val="4"/>
                <c:pt idx="0">
                  <c:v>0.9</c:v>
                </c:pt>
                <c:pt idx="1">
                  <c:v>0.9</c:v>
                </c:pt>
                <c:pt idx="2">
                  <c:v>0.9</c:v>
                </c:pt>
                <c:pt idx="3">
                  <c:v>0.9</c:v>
                </c:pt>
              </c:numCache>
            </c:numRef>
          </c:val>
          <c:smooth val="0"/>
          <c:extLst>
            <c:ext xmlns:c16="http://schemas.microsoft.com/office/drawing/2014/chart" uri="{C3380CC4-5D6E-409C-BE32-E72D297353CC}">
              <c16:uniqueId val="{00000001-C3BA-4927-BA4E-10AD2E8C9398}"/>
            </c:ext>
          </c:extLst>
        </c:ser>
        <c:dLbls>
          <c:showLegendKey val="0"/>
          <c:showVal val="0"/>
          <c:showCatName val="0"/>
          <c:showSerName val="0"/>
          <c:showPercent val="0"/>
          <c:showBubbleSize val="0"/>
        </c:dLbls>
        <c:marker val="1"/>
        <c:smooth val="0"/>
        <c:axId val="254375320"/>
        <c:axId val="1"/>
      </c:lineChart>
      <c:catAx>
        <c:axId val="2543753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54375320"/>
        <c:crosses val="autoZero"/>
        <c:crossBetween val="between"/>
      </c:valAx>
    </c:plotArea>
    <c:legend>
      <c:legendPos val="r"/>
      <c:layout>
        <c:manualLayout>
          <c:xMode val="edge"/>
          <c:yMode val="edge"/>
          <c:x val="0.89271034380674907"/>
          <c:y val="0.44531332020997372"/>
          <c:w val="9.7661623108665774E-2"/>
          <c:h val="0.11718791010498686"/>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'3.Recursos'!$C$47</c:f>
              <c:strCache>
                <c:ptCount val="1"/>
                <c:pt idx="0">
                  <c:v>RESULTADO</c:v>
                </c:pt>
              </c:strCache>
            </c:strRef>
          </c:tx>
          <c:invertIfNegative val="0"/>
          <c:cat>
            <c:strRef>
              <c:f>('3.Recursos'!$F$46,'3.Recursos'!$I$46,'3.Recursos'!$L$46,'3.Recursos'!$O$46)</c:f>
              <c:strCache>
                <c:ptCount val="4"/>
                <c:pt idx="0">
                  <c:v>MAR</c:v>
                </c:pt>
                <c:pt idx="1">
                  <c:v>JUN</c:v>
                </c:pt>
                <c:pt idx="2">
                  <c:v>SEP</c:v>
                </c:pt>
                <c:pt idx="3">
                  <c:v>DIC</c:v>
                </c:pt>
              </c:strCache>
            </c:strRef>
          </c:cat>
          <c:val>
            <c:numRef>
              <c:f>('3.Recursos'!$F$47,'3.Recursos'!$I$47,'3.Recursos'!$L$47,'3.Recursos'!$O$47)</c:f>
              <c:numCache>
                <c:formatCode>0.0%</c:formatCode>
                <c:ptCount val="4"/>
                <c:pt idx="0">
                  <c:v>1</c:v>
                </c:pt>
                <c:pt idx="1">
                  <c:v>1</c:v>
                </c:pt>
                <c:pt idx="2">
                  <c:v>1</c:v>
                </c:pt>
                <c:pt idx="3">
                  <c:v>1</c:v>
                </c:pt>
              </c:numCache>
            </c:numRef>
          </c:val>
          <c:extLst>
            <c:ext xmlns:c16="http://schemas.microsoft.com/office/drawing/2014/chart" uri="{C3380CC4-5D6E-409C-BE32-E72D297353CC}">
              <c16:uniqueId val="{00000000-F92E-42D5-BF06-AC5A76150BF6}"/>
            </c:ext>
          </c:extLst>
        </c:ser>
        <c:dLbls>
          <c:showLegendKey val="0"/>
          <c:showVal val="0"/>
          <c:showCatName val="0"/>
          <c:showSerName val="0"/>
          <c:showPercent val="0"/>
          <c:showBubbleSize val="0"/>
        </c:dLbls>
        <c:gapWidth val="150"/>
        <c:axId val="534598344"/>
        <c:axId val="1"/>
      </c:barChart>
      <c:lineChart>
        <c:grouping val="standard"/>
        <c:varyColors val="0"/>
        <c:ser>
          <c:idx val="1"/>
          <c:order val="1"/>
          <c:tx>
            <c:v>META</c:v>
          </c:tx>
          <c:marker>
            <c:symbol val="none"/>
          </c:marker>
          <c:cat>
            <c:strLit>
              <c:ptCount val="5"/>
              <c:pt idx="0">
                <c:v>MAR</c:v>
              </c:pt>
              <c:pt idx="1">
                <c:v>JUN</c:v>
              </c:pt>
              <c:pt idx="2">
                <c:v>SEP</c:v>
              </c:pt>
              <c:pt idx="3">
                <c:v>DIC</c:v>
              </c:pt>
              <c:pt idx="4">
                <c:v>PROMEDIO</c:v>
              </c:pt>
            </c:strLit>
          </c:cat>
          <c:val>
            <c:numRef>
              <c:f>('3.Recursos'!$F$48,'3.Recursos'!$I$48,'3.Recursos'!$L$48,'3.Recursos'!$O$48)</c:f>
              <c:numCache>
                <c:formatCode>General</c:formatCode>
                <c:ptCount val="4"/>
                <c:pt idx="0">
                  <c:v>1</c:v>
                </c:pt>
                <c:pt idx="1">
                  <c:v>1</c:v>
                </c:pt>
                <c:pt idx="2">
                  <c:v>1</c:v>
                </c:pt>
                <c:pt idx="3">
                  <c:v>1</c:v>
                </c:pt>
              </c:numCache>
            </c:numRef>
          </c:val>
          <c:smooth val="0"/>
          <c:extLst>
            <c:ext xmlns:c16="http://schemas.microsoft.com/office/drawing/2014/chart" uri="{C3380CC4-5D6E-409C-BE32-E72D297353CC}">
              <c16:uniqueId val="{00000001-F92E-42D5-BF06-AC5A76150BF6}"/>
            </c:ext>
          </c:extLst>
        </c:ser>
        <c:dLbls>
          <c:showLegendKey val="0"/>
          <c:showVal val="0"/>
          <c:showCatName val="0"/>
          <c:showSerName val="0"/>
          <c:showPercent val="0"/>
          <c:showBubbleSize val="0"/>
        </c:dLbls>
        <c:marker val="1"/>
        <c:smooth val="0"/>
        <c:axId val="534598344"/>
        <c:axId val="1"/>
      </c:lineChart>
      <c:catAx>
        <c:axId val="5345983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8344"/>
        <c:crosses val="autoZero"/>
        <c:crossBetween val="between"/>
      </c:valAx>
    </c:plotArea>
    <c:legend>
      <c:legendPos val="r"/>
      <c:layout>
        <c:manualLayout>
          <c:xMode val="edge"/>
          <c:yMode val="edge"/>
          <c:x val="0.89394055081957724"/>
          <c:y val="0.43951612903225806"/>
          <c:w val="9.7796287860711595E-2"/>
          <c:h val="0.12096774193548393"/>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'4.Captacion'!$C$48</c:f>
              <c:strCache>
                <c:ptCount val="1"/>
                <c:pt idx="0">
                  <c:v>RESULTADO</c:v>
                </c:pt>
              </c:strCache>
            </c:strRef>
          </c:tx>
          <c:invertIfNegative val="0"/>
          <c:cat>
            <c:strRef>
              <c:f>('4.Captacion'!$F$47,'4.Captacion'!$I$47,'4.Captacion'!$L$47,'4.Captacion'!$O$47)</c:f>
              <c:strCache>
                <c:ptCount val="4"/>
                <c:pt idx="0">
                  <c:v>MAR</c:v>
                </c:pt>
                <c:pt idx="1">
                  <c:v>JUN</c:v>
                </c:pt>
                <c:pt idx="2">
                  <c:v>SEP</c:v>
                </c:pt>
                <c:pt idx="3">
                  <c:v>DIC</c:v>
                </c:pt>
              </c:strCache>
            </c:strRef>
          </c:cat>
          <c:val>
            <c:numRef>
              <c:f>('4.Captacion'!$F$48,'4.Captacion'!$I$48,'4.Captacion'!$L$48,'4.Captacion'!$O$48)</c:f>
              <c:numCache>
                <c:formatCode>0.0%</c:formatCode>
                <c:ptCount val="4"/>
                <c:pt idx="0">
                  <c:v>1</c:v>
                </c:pt>
                <c:pt idx="1">
                  <c:v>1</c:v>
                </c:pt>
                <c:pt idx="2">
                  <c:v>1</c:v>
                </c:pt>
                <c:pt idx="3">
                  <c:v>1</c:v>
                </c:pt>
              </c:numCache>
            </c:numRef>
          </c:val>
          <c:extLst>
            <c:ext xmlns:c16="http://schemas.microsoft.com/office/drawing/2014/chart" uri="{C3380CC4-5D6E-409C-BE32-E72D297353CC}">
              <c16:uniqueId val="{00000000-E13F-4BB7-A2A8-3554E8DE23AA}"/>
            </c:ext>
          </c:extLst>
        </c:ser>
        <c:dLbls>
          <c:showLegendKey val="0"/>
          <c:showVal val="0"/>
          <c:showCatName val="0"/>
          <c:showSerName val="0"/>
          <c:showPercent val="0"/>
          <c:showBubbleSize val="0"/>
        </c:dLbls>
        <c:gapWidth val="150"/>
        <c:axId val="534025512"/>
        <c:axId val="1"/>
      </c:barChart>
      <c:lineChart>
        <c:grouping val="standard"/>
        <c:varyColors val="0"/>
        <c:ser>
          <c:idx val="1"/>
          <c:order val="1"/>
          <c:tx>
            <c:v>META</c:v>
          </c:tx>
          <c:marker>
            <c:symbol val="none"/>
          </c:marker>
          <c:cat>
            <c:strLit>
              <c:ptCount val="5"/>
              <c:pt idx="0">
                <c:v>MAR</c:v>
              </c:pt>
              <c:pt idx="1">
                <c:v>JUN</c:v>
              </c:pt>
              <c:pt idx="2">
                <c:v>SEP</c:v>
              </c:pt>
              <c:pt idx="3">
                <c:v>DIC</c:v>
              </c:pt>
              <c:pt idx="4">
                <c:v>PROMEDIO</c:v>
              </c:pt>
            </c:strLit>
          </c:cat>
          <c:val>
            <c:numRef>
              <c:f>('4.Captacion'!$F$49,'4.Captacion'!$I$49,'4.Captacion'!$L$49,'4.Captacion'!$O$49)</c:f>
              <c:numCache>
                <c:formatCode>General</c:formatCode>
                <c:ptCount val="4"/>
                <c:pt idx="0">
                  <c:v>0.85</c:v>
                </c:pt>
                <c:pt idx="1">
                  <c:v>0.85</c:v>
                </c:pt>
                <c:pt idx="2">
                  <c:v>0.85</c:v>
                </c:pt>
                <c:pt idx="3">
                  <c:v>0.85</c:v>
                </c:pt>
              </c:numCache>
            </c:numRef>
          </c:val>
          <c:smooth val="0"/>
          <c:extLst>
            <c:ext xmlns:c16="http://schemas.microsoft.com/office/drawing/2014/chart" uri="{C3380CC4-5D6E-409C-BE32-E72D297353CC}">
              <c16:uniqueId val="{00000001-E13F-4BB7-A2A8-3554E8DE23AA}"/>
            </c:ext>
          </c:extLst>
        </c:ser>
        <c:dLbls>
          <c:showLegendKey val="0"/>
          <c:showVal val="0"/>
          <c:showCatName val="0"/>
          <c:showSerName val="0"/>
          <c:showPercent val="0"/>
          <c:showBubbleSize val="0"/>
        </c:dLbls>
        <c:marker val="1"/>
        <c:smooth val="0"/>
        <c:axId val="534025512"/>
        <c:axId val="1"/>
      </c:lineChart>
      <c:catAx>
        <c:axId val="53402551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025512"/>
        <c:crosses val="autoZero"/>
        <c:crossBetween val="between"/>
      </c:valAx>
    </c:plotArea>
    <c:legend>
      <c:legendPos val="r"/>
      <c:layout>
        <c:manualLayout>
          <c:xMode val="edge"/>
          <c:yMode val="edge"/>
          <c:x val="0.90151620427977475"/>
          <c:y val="0.44866903401780661"/>
          <c:w val="8.4596062660309057E-2"/>
          <c:h val="0.10646369203849521"/>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'5.ConglomeradosInvTerminad '!$C$49</c:f>
              <c:strCache>
                <c:ptCount val="1"/>
                <c:pt idx="0">
                  <c:v>RESULTADO</c:v>
                </c:pt>
              </c:strCache>
            </c:strRef>
          </c:tx>
          <c:invertIfNegative val="0"/>
          <c:cat>
            <c:strRef>
              <c:f>('5.ConglomeradosInvTerminad '!$I$48,'5.ConglomeradosInvTerminad '!$O$48)</c:f>
              <c:strCache>
                <c:ptCount val="2"/>
                <c:pt idx="0">
                  <c:v>JUN</c:v>
                </c:pt>
                <c:pt idx="1">
                  <c:v>DIC</c:v>
                </c:pt>
              </c:strCache>
            </c:strRef>
          </c:cat>
          <c:val>
            <c:numRef>
              <c:f>('5.ConglomeradosInvTerminad '!$I$49,'5.ConglomeradosInvTerminad '!$O$49)</c:f>
              <c:numCache>
                <c:formatCode>0.0%</c:formatCode>
                <c:ptCount val="2"/>
                <c:pt idx="0">
                  <c:v>1</c:v>
                </c:pt>
                <c:pt idx="1">
                  <c:v>1.1200000000000001</c:v>
                </c:pt>
              </c:numCache>
            </c:numRef>
          </c:val>
          <c:extLst>
            <c:ext xmlns:c16="http://schemas.microsoft.com/office/drawing/2014/chart" uri="{C3380CC4-5D6E-409C-BE32-E72D297353CC}">
              <c16:uniqueId val="{00000000-985C-453F-B1FA-E933FBE46F10}"/>
            </c:ext>
          </c:extLst>
        </c:ser>
        <c:dLbls>
          <c:showLegendKey val="0"/>
          <c:showVal val="0"/>
          <c:showCatName val="0"/>
          <c:showSerName val="0"/>
          <c:showPercent val="0"/>
          <c:showBubbleSize val="0"/>
        </c:dLbls>
        <c:gapWidth val="150"/>
        <c:axId val="534025840"/>
        <c:axId val="1"/>
      </c:barChart>
      <c:lineChart>
        <c:grouping val="standard"/>
        <c:varyColors val="0"/>
        <c:ser>
          <c:idx val="1"/>
          <c:order val="1"/>
          <c:tx>
            <c:v>META</c:v>
          </c:tx>
          <c:marker>
            <c:symbol val="none"/>
          </c:marker>
          <c:cat>
            <c:strLit>
              <c:ptCount val="5"/>
              <c:pt idx="0">
                <c:v>MAR</c:v>
              </c:pt>
              <c:pt idx="1">
                <c:v>JUN</c:v>
              </c:pt>
              <c:pt idx="2">
                <c:v>SEP</c:v>
              </c:pt>
              <c:pt idx="3">
                <c:v>DIC</c:v>
              </c:pt>
              <c:pt idx="4">
                <c:v>PROMEDIO</c:v>
              </c:pt>
            </c:strLit>
          </c:cat>
          <c:val>
            <c:numRef>
              <c:f>('5.ConglomeradosInvTerminad '!$I$50,'5.ConglomeradosInvTerminad '!$O$50)</c:f>
              <c:numCache>
                <c:formatCode>General</c:formatCode>
                <c:ptCount val="2"/>
                <c:pt idx="0">
                  <c:v>0.9</c:v>
                </c:pt>
                <c:pt idx="1">
                  <c:v>0.9</c:v>
                </c:pt>
              </c:numCache>
            </c:numRef>
          </c:val>
          <c:smooth val="0"/>
          <c:extLst>
            <c:ext xmlns:c16="http://schemas.microsoft.com/office/drawing/2014/chart" uri="{C3380CC4-5D6E-409C-BE32-E72D297353CC}">
              <c16:uniqueId val="{00000001-985C-453F-B1FA-E933FBE46F10}"/>
            </c:ext>
          </c:extLst>
        </c:ser>
        <c:dLbls>
          <c:showLegendKey val="0"/>
          <c:showVal val="0"/>
          <c:showCatName val="0"/>
          <c:showSerName val="0"/>
          <c:showPercent val="0"/>
          <c:showBubbleSize val="0"/>
        </c:dLbls>
        <c:marker val="1"/>
        <c:smooth val="0"/>
        <c:axId val="534025840"/>
        <c:axId val="1"/>
      </c:lineChart>
      <c:catAx>
        <c:axId val="5340258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025840"/>
        <c:crosses val="autoZero"/>
        <c:crossBetween val="between"/>
      </c:valAx>
    </c:plotArea>
    <c:legend>
      <c:legendPos val="r"/>
      <c:layout>
        <c:manualLayout>
          <c:xMode val="edge"/>
          <c:yMode val="edge"/>
          <c:x val="0.90050377833753148"/>
          <c:y val="0.44528381122171046"/>
          <c:w val="8.9420654911838815E-2"/>
          <c:h val="0.11320794334670425"/>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'6.RadicacionesEnrutadas'!$C$48</c:f>
              <c:strCache>
                <c:ptCount val="1"/>
                <c:pt idx="0">
                  <c:v>RESULTADO</c:v>
                </c:pt>
              </c:strCache>
            </c:strRef>
          </c:tx>
          <c:invertIfNegative val="0"/>
          <c:cat>
            <c:strRef>
              <c:f>('6.RadicacionesEnrutadas'!$I$47,'6.RadicacionesEnrutadas'!$O$47)</c:f>
              <c:strCache>
                <c:ptCount val="2"/>
                <c:pt idx="0">
                  <c:v>JUN</c:v>
                </c:pt>
                <c:pt idx="1">
                  <c:v>DIC</c:v>
                </c:pt>
              </c:strCache>
            </c:strRef>
          </c:cat>
          <c:val>
            <c:numRef>
              <c:f>('6.RadicacionesEnrutadas'!$I$48,'6.RadicacionesEnrutadas'!$O$48)</c:f>
              <c:numCache>
                <c:formatCode>0.0%</c:formatCode>
                <c:ptCount val="2"/>
                <c:pt idx="0">
                  <c:v>1</c:v>
                </c:pt>
                <c:pt idx="1">
                  <c:v>1</c:v>
                </c:pt>
              </c:numCache>
            </c:numRef>
          </c:val>
          <c:extLst>
            <c:ext xmlns:c16="http://schemas.microsoft.com/office/drawing/2014/chart" uri="{C3380CC4-5D6E-409C-BE32-E72D297353CC}">
              <c16:uniqueId val="{00000000-ED69-4726-844D-BA72F038667A}"/>
            </c:ext>
          </c:extLst>
        </c:ser>
        <c:dLbls>
          <c:showLegendKey val="0"/>
          <c:showVal val="0"/>
          <c:showCatName val="0"/>
          <c:showSerName val="0"/>
          <c:showPercent val="0"/>
          <c:showBubbleSize val="0"/>
        </c:dLbls>
        <c:gapWidth val="150"/>
        <c:axId val="534590800"/>
        <c:axId val="1"/>
      </c:barChart>
      <c:lineChart>
        <c:grouping val="standard"/>
        <c:varyColors val="0"/>
        <c:ser>
          <c:idx val="1"/>
          <c:order val="1"/>
          <c:tx>
            <c:v>META</c:v>
          </c:tx>
          <c:marker>
            <c:symbol val="none"/>
          </c:marker>
          <c:cat>
            <c:strLit>
              <c:ptCount val="5"/>
              <c:pt idx="0">
                <c:v>MAR</c:v>
              </c:pt>
              <c:pt idx="1">
                <c:v>JUN</c:v>
              </c:pt>
              <c:pt idx="2">
                <c:v>SEP</c:v>
              </c:pt>
              <c:pt idx="3">
                <c:v>DIC</c:v>
              </c:pt>
              <c:pt idx="4">
                <c:v>PROMEDIO</c:v>
              </c:pt>
            </c:strLit>
          </c:cat>
          <c:val>
            <c:numRef>
              <c:f>('6.RadicacionesEnrutadas'!$I$49,'6.RadicacionesEnrutadas'!$O$49)</c:f>
              <c:numCache>
                <c:formatCode>General</c:formatCode>
                <c:ptCount val="2"/>
                <c:pt idx="0">
                  <c:v>0.8</c:v>
                </c:pt>
                <c:pt idx="1">
                  <c:v>0.8</c:v>
                </c:pt>
              </c:numCache>
            </c:numRef>
          </c:val>
          <c:smooth val="0"/>
          <c:extLst>
            <c:ext xmlns:c16="http://schemas.microsoft.com/office/drawing/2014/chart" uri="{C3380CC4-5D6E-409C-BE32-E72D297353CC}">
              <c16:uniqueId val="{00000001-ED69-4726-844D-BA72F038667A}"/>
            </c:ext>
          </c:extLst>
        </c:ser>
        <c:dLbls>
          <c:showLegendKey val="0"/>
          <c:showVal val="0"/>
          <c:showCatName val="0"/>
          <c:showSerName val="0"/>
          <c:showPercent val="0"/>
          <c:showBubbleSize val="0"/>
        </c:dLbls>
        <c:marker val="1"/>
        <c:smooth val="0"/>
        <c:axId val="534590800"/>
        <c:axId val="1"/>
      </c:lineChart>
      <c:catAx>
        <c:axId val="5345908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0800"/>
        <c:crosses val="autoZero"/>
        <c:crossBetween val="between"/>
      </c:valAx>
    </c:plotArea>
    <c:legend>
      <c:legendPos val="r"/>
      <c:layout>
        <c:manualLayout>
          <c:xMode val="edge"/>
          <c:yMode val="edge"/>
          <c:x val="0.89924433249370272"/>
          <c:y val="0.43333471995245876"/>
          <c:w val="8.9420654911838815E-2"/>
          <c:h val="0.10370405586094189"/>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'7.RadicacionesSAPAC'!$C$47</c:f>
              <c:strCache>
                <c:ptCount val="1"/>
                <c:pt idx="0">
                  <c:v>RESULTADO</c:v>
                </c:pt>
              </c:strCache>
            </c:strRef>
          </c:tx>
          <c:invertIfNegative val="0"/>
          <c:cat>
            <c:strRef>
              <c:f>('7.RadicacionesSAPAC'!$F$46,'7.RadicacionesSAPAC'!$I$46,'7.RadicacionesSAPAC'!$L$46,'7.RadicacionesSAPAC'!$O$46)</c:f>
              <c:strCache>
                <c:ptCount val="4"/>
                <c:pt idx="0">
                  <c:v>MAR</c:v>
                </c:pt>
                <c:pt idx="1">
                  <c:v>JUN</c:v>
                </c:pt>
                <c:pt idx="2">
                  <c:v>SEP</c:v>
                </c:pt>
                <c:pt idx="3">
                  <c:v>DIC</c:v>
                </c:pt>
              </c:strCache>
            </c:strRef>
          </c:cat>
          <c:val>
            <c:numRef>
              <c:f>('7.RadicacionesSAPAC'!$F$47,'7.RadicacionesSAPAC'!$I$47,'7.RadicacionesSAPAC'!$L$47,'7.RadicacionesSAPAC'!$O$47)</c:f>
              <c:numCache>
                <c:formatCode>0.0%</c:formatCode>
                <c:ptCount val="4"/>
                <c:pt idx="0">
                  <c:v>0.83870967741935487</c:v>
                </c:pt>
                <c:pt idx="1">
                  <c:v>1</c:v>
                </c:pt>
                <c:pt idx="2">
                  <c:v>1</c:v>
                </c:pt>
                <c:pt idx="3">
                  <c:v>1</c:v>
                </c:pt>
              </c:numCache>
            </c:numRef>
          </c:val>
          <c:extLst>
            <c:ext xmlns:c16="http://schemas.microsoft.com/office/drawing/2014/chart" uri="{C3380CC4-5D6E-409C-BE32-E72D297353CC}">
              <c16:uniqueId val="{00000000-3418-4A6F-8151-9D0264C635AD}"/>
            </c:ext>
          </c:extLst>
        </c:ser>
        <c:dLbls>
          <c:showLegendKey val="0"/>
          <c:showVal val="0"/>
          <c:showCatName val="0"/>
          <c:showSerName val="0"/>
          <c:showPercent val="0"/>
          <c:showBubbleSize val="0"/>
        </c:dLbls>
        <c:gapWidth val="150"/>
        <c:axId val="534597688"/>
        <c:axId val="1"/>
      </c:barChart>
      <c:lineChart>
        <c:grouping val="standard"/>
        <c:varyColors val="0"/>
        <c:ser>
          <c:idx val="1"/>
          <c:order val="1"/>
          <c:tx>
            <c:v>META</c:v>
          </c:tx>
          <c:marker>
            <c:symbol val="none"/>
          </c:marker>
          <c:cat>
            <c:strLit>
              <c:ptCount val="5"/>
              <c:pt idx="0">
                <c:v>MAR</c:v>
              </c:pt>
              <c:pt idx="1">
                <c:v>JUN</c:v>
              </c:pt>
              <c:pt idx="2">
                <c:v>SEP</c:v>
              </c:pt>
              <c:pt idx="3">
                <c:v>DIC</c:v>
              </c:pt>
              <c:pt idx="4">
                <c:v>PROMEDIO</c:v>
              </c:pt>
            </c:strLit>
          </c:cat>
          <c:val>
            <c:numRef>
              <c:f>('7.RadicacionesSAPAC'!$F$48,'7.RadicacionesSAPAC'!$I$48,'7.RadicacionesSAPAC'!$L$48,'7.RadicacionesSAPAC'!$O$48)</c:f>
              <c:numCache>
                <c:formatCode>General</c:formatCode>
                <c:ptCount val="4"/>
                <c:pt idx="0">
                  <c:v>0.8</c:v>
                </c:pt>
                <c:pt idx="1">
                  <c:v>0.8</c:v>
                </c:pt>
                <c:pt idx="2">
                  <c:v>0.8</c:v>
                </c:pt>
                <c:pt idx="3">
                  <c:v>0.8</c:v>
                </c:pt>
              </c:numCache>
            </c:numRef>
          </c:val>
          <c:smooth val="0"/>
          <c:extLst>
            <c:ext xmlns:c16="http://schemas.microsoft.com/office/drawing/2014/chart" uri="{C3380CC4-5D6E-409C-BE32-E72D297353CC}">
              <c16:uniqueId val="{00000001-3418-4A6F-8151-9D0264C635AD}"/>
            </c:ext>
          </c:extLst>
        </c:ser>
        <c:dLbls>
          <c:showLegendKey val="0"/>
          <c:showVal val="0"/>
          <c:showCatName val="0"/>
          <c:showSerName val="0"/>
          <c:showPercent val="0"/>
          <c:showBubbleSize val="0"/>
        </c:dLbls>
        <c:marker val="1"/>
        <c:smooth val="0"/>
        <c:axId val="534597688"/>
        <c:axId val="1"/>
      </c:lineChart>
      <c:catAx>
        <c:axId val="53459768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7688"/>
        <c:crosses val="autoZero"/>
        <c:crossBetween val="between"/>
      </c:valAx>
    </c:plotArea>
    <c:legend>
      <c:legendPos val="r"/>
      <c:layout>
        <c:manualLayout>
          <c:xMode val="edge"/>
          <c:yMode val="edge"/>
          <c:x val="0.90050377833753148"/>
          <c:y val="0.44528381122171046"/>
          <c:w val="8.9420654911838815E-2"/>
          <c:h val="0.11320794334670425"/>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'8.InvSobornoTransnacional '!$C$47</c:f>
              <c:strCache>
                <c:ptCount val="1"/>
                <c:pt idx="0">
                  <c:v>RESULTADO</c:v>
                </c:pt>
              </c:strCache>
            </c:strRef>
          </c:tx>
          <c:invertIfNegative val="0"/>
          <c:cat>
            <c:strRef>
              <c:f>('8.InvSobornoTransnacional '!$F$45,'8.InvSobornoTransnacional '!$I$45,'8.InvSobornoTransnacional '!$L$45,'8.InvSobornoTransnacional '!$O$45)</c:f>
              <c:strCache>
                <c:ptCount val="4"/>
                <c:pt idx="0">
                  <c:v>MAR</c:v>
                </c:pt>
                <c:pt idx="1">
                  <c:v>JUN</c:v>
                </c:pt>
                <c:pt idx="2">
                  <c:v>SEP</c:v>
                </c:pt>
                <c:pt idx="3">
                  <c:v>DIC</c:v>
                </c:pt>
              </c:strCache>
            </c:strRef>
          </c:cat>
          <c:val>
            <c:numRef>
              <c:f>('8.InvSobornoTransnacional '!$F$47,'8.InvSobornoTransnacional '!$I$47,'8.InvSobornoTransnacional '!$L$47,'8.InvSobornoTransnacional '!$O$47)</c:f>
              <c:numCache>
                <c:formatCode>0.0%</c:formatCode>
                <c:ptCount val="4"/>
                <c:pt idx="0">
                  <c:v>1</c:v>
                </c:pt>
                <c:pt idx="1">
                  <c:v>1</c:v>
                </c:pt>
                <c:pt idx="2">
                  <c:v>1</c:v>
                </c:pt>
                <c:pt idx="3">
                  <c:v>1</c:v>
                </c:pt>
              </c:numCache>
            </c:numRef>
          </c:val>
          <c:extLst>
            <c:ext xmlns:c16="http://schemas.microsoft.com/office/drawing/2014/chart" uri="{C3380CC4-5D6E-409C-BE32-E72D297353CC}">
              <c16:uniqueId val="{00000000-520F-43BE-B57C-DA45B5D803A3}"/>
            </c:ext>
          </c:extLst>
        </c:ser>
        <c:dLbls>
          <c:showLegendKey val="0"/>
          <c:showVal val="0"/>
          <c:showCatName val="0"/>
          <c:showSerName val="0"/>
          <c:showPercent val="0"/>
          <c:showBubbleSize val="0"/>
        </c:dLbls>
        <c:gapWidth val="150"/>
        <c:axId val="534595392"/>
        <c:axId val="1"/>
      </c:barChart>
      <c:lineChart>
        <c:grouping val="standard"/>
        <c:varyColors val="0"/>
        <c:ser>
          <c:idx val="1"/>
          <c:order val="1"/>
          <c:tx>
            <c:v>META</c:v>
          </c:tx>
          <c:marker>
            <c:symbol val="none"/>
          </c:marker>
          <c:cat>
            <c:strLit>
              <c:ptCount val="5"/>
              <c:pt idx="0">
                <c:v>MAR</c:v>
              </c:pt>
              <c:pt idx="1">
                <c:v>JUN</c:v>
              </c:pt>
              <c:pt idx="2">
                <c:v>SEP</c:v>
              </c:pt>
              <c:pt idx="3">
                <c:v>DIC</c:v>
              </c:pt>
              <c:pt idx="4">
                <c:v>PROMEDIO</c:v>
              </c:pt>
            </c:strLit>
          </c:cat>
          <c:val>
            <c:numRef>
              <c:f>('8.InvSobornoTransnacional '!$F$46,'8.InvSobornoTransnacional '!$I$46,'8.InvSobornoTransnacional '!$L$46,'8.InvSobornoTransnacional '!$O$46)</c:f>
              <c:numCache>
                <c:formatCode>0%</c:formatCode>
                <c:ptCount val="4"/>
                <c:pt idx="0">
                  <c:v>0.8</c:v>
                </c:pt>
                <c:pt idx="1">
                  <c:v>0.8</c:v>
                </c:pt>
                <c:pt idx="2">
                  <c:v>0.8</c:v>
                </c:pt>
                <c:pt idx="3">
                  <c:v>0.8</c:v>
                </c:pt>
              </c:numCache>
            </c:numRef>
          </c:val>
          <c:smooth val="0"/>
          <c:extLst>
            <c:ext xmlns:c16="http://schemas.microsoft.com/office/drawing/2014/chart" uri="{C3380CC4-5D6E-409C-BE32-E72D297353CC}">
              <c16:uniqueId val="{00000001-520F-43BE-B57C-DA45B5D803A3}"/>
            </c:ext>
          </c:extLst>
        </c:ser>
        <c:dLbls>
          <c:showLegendKey val="0"/>
          <c:showVal val="0"/>
          <c:showCatName val="0"/>
          <c:showSerName val="0"/>
          <c:showPercent val="0"/>
          <c:showBubbleSize val="0"/>
        </c:dLbls>
        <c:marker val="1"/>
        <c:smooth val="0"/>
        <c:axId val="534595392"/>
        <c:axId val="1"/>
      </c:lineChart>
      <c:catAx>
        <c:axId val="5345953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5392"/>
        <c:crosses val="autoZero"/>
        <c:crossBetween val="between"/>
      </c:valAx>
    </c:plotArea>
    <c:legend>
      <c:legendPos val="r"/>
      <c:layout>
        <c:manualLayout>
          <c:xMode val="edge"/>
          <c:yMode val="edge"/>
          <c:x val="0.90428211586901763"/>
          <c:y val="0.43018934441312917"/>
          <c:w val="8.6901763224181416E-2"/>
          <c:h val="0.11320762026517905"/>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#REF!</c:f>
              <c:strCache>
                <c:ptCount val="1"/>
                <c:pt idx="0">
                  <c:v>#REF!</c:v>
                </c:pt>
              </c:strCache>
            </c:strRef>
          </c:tx>
          <c:invertIfNegative val="0"/>
          <c:val>
            <c:numRef>
              <c:f>(#REF!,#REF!,#REF!,#REF!,#REF!)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(#REF!,#REF!,#REF!,#REF!,#REF!)</c15:sqref>
                        </c15:formulaRef>
                      </c:ext>
                    </c:extLst>
                  </c:multiLvlStrRef>
                </c15:cat>
              </c15:filteredCategoryTitle>
            </c:ext>
            <c:ext xmlns:c16="http://schemas.microsoft.com/office/drawing/2014/chart" uri="{C3380CC4-5D6E-409C-BE32-E72D297353CC}">
              <c16:uniqueId val="{00000000-74EB-4331-9828-7137292B2BEA}"/>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val>
            <c:numRef>
              <c:f>(#REF!,#REF!,#REF!,#REF!,#REF!)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(#REF!,#REF!,#REF!,#REF!,#REF!)</c15:sqref>
                        </c15:formulaRef>
                      </c:ext>
                    </c:extLst>
                  </c:multiLvlStrRef>
                </c15:cat>
              </c15:filteredCategoryTitle>
            </c:ext>
            <c:ext xmlns:c16="http://schemas.microsoft.com/office/drawing/2014/chart" uri="{C3380CC4-5D6E-409C-BE32-E72D297353CC}">
              <c16:uniqueId val="{00000001-74EB-4331-9828-7137292B2BEA}"/>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1552575</xdr:colOff>
      <xdr:row>49</xdr:row>
      <xdr:rowOff>76200</xdr:rowOff>
    </xdr:from>
    <xdr:to>
      <xdr:col>14</xdr:col>
      <xdr:colOff>476250</xdr:colOff>
      <xdr:row>64</xdr:row>
      <xdr:rowOff>85725</xdr:rowOff>
    </xdr:to>
    <xdr:graphicFrame macro="">
      <xdr:nvGraphicFramePr>
        <xdr:cNvPr id="23221" name="1 Gráfico">
          <a:extLst>
            <a:ext uri="{FF2B5EF4-FFF2-40B4-BE49-F238E27FC236}">
              <a16:creationId xmlns:a16="http://schemas.microsoft.com/office/drawing/2014/main" id="{00000000-0008-0000-0000-0000B55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405847</xdr:colOff>
      <xdr:row>1</xdr:row>
      <xdr:rowOff>41414</xdr:rowOff>
    </xdr:from>
    <xdr:to>
      <xdr:col>1</xdr:col>
      <xdr:colOff>1707231</xdr:colOff>
      <xdr:row>4</xdr:row>
      <xdr:rowOff>176630</xdr:rowOff>
    </xdr:to>
    <xdr:pic>
      <xdr:nvPicPr>
        <xdr:cNvPr id="2" name="Imagen 1" descr="Texto&#10;&#10;Descripción generada automáticamente con confianza baja">
          <a:extLst>
            <a:ext uri="{FF2B5EF4-FFF2-40B4-BE49-F238E27FC236}">
              <a16:creationId xmlns:a16="http://schemas.microsoft.com/office/drawing/2014/main" id="{F44E180F-F715-4C62-B29A-CF78063833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55543" y="107675"/>
          <a:ext cx="1301384" cy="739846"/>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2</xdr:row>
      <xdr:rowOff>104775</xdr:rowOff>
    </xdr:to>
    <xdr:grpSp>
      <xdr:nvGrpSpPr>
        <xdr:cNvPr id="10862545" name="Group 1">
          <a:extLst>
            <a:ext uri="{FF2B5EF4-FFF2-40B4-BE49-F238E27FC236}">
              <a16:creationId xmlns:a16="http://schemas.microsoft.com/office/drawing/2014/main" id="{00000000-0008-0000-0900-0000D1BFA500}"/>
            </a:ext>
          </a:extLst>
        </xdr:cNvPr>
        <xdr:cNvGrpSpPr>
          <a:grpSpLocks/>
        </xdr:cNvGrpSpPr>
      </xdr:nvGrpSpPr>
      <xdr:grpSpPr bwMode="auto">
        <a:xfrm>
          <a:off x="3465635" y="104775"/>
          <a:ext cx="0" cy="454269"/>
          <a:chOff x="5362575" y="104775"/>
          <a:chExt cx="0" cy="314325"/>
        </a:xfrm>
      </xdr:grpSpPr>
      <xdr:sp macro="" textlink="">
        <xdr:nvSpPr>
          <xdr:cNvPr id="10976283" name="Rectangle 2">
            <a:extLst>
              <a:ext uri="{FF2B5EF4-FFF2-40B4-BE49-F238E27FC236}">
                <a16:creationId xmlns:a16="http://schemas.microsoft.com/office/drawing/2014/main" id="{00000000-0008-0000-0900-00001B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9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46" name="Group 15">
          <a:extLst>
            <a:ext uri="{FF2B5EF4-FFF2-40B4-BE49-F238E27FC236}">
              <a16:creationId xmlns:a16="http://schemas.microsoft.com/office/drawing/2014/main" id="{00000000-0008-0000-0900-0000D2BFA500}"/>
            </a:ext>
          </a:extLst>
        </xdr:cNvPr>
        <xdr:cNvGrpSpPr>
          <a:grpSpLocks/>
        </xdr:cNvGrpSpPr>
      </xdr:nvGrpSpPr>
      <xdr:grpSpPr bwMode="auto">
        <a:xfrm>
          <a:off x="3465635" y="104775"/>
          <a:ext cx="0" cy="454269"/>
          <a:chOff x="5362575" y="104775"/>
          <a:chExt cx="0" cy="314325"/>
        </a:xfrm>
      </xdr:grpSpPr>
      <xdr:sp macro="" textlink="">
        <xdr:nvSpPr>
          <xdr:cNvPr id="10976281" name="Rectangle 16">
            <a:extLst>
              <a:ext uri="{FF2B5EF4-FFF2-40B4-BE49-F238E27FC236}">
                <a16:creationId xmlns:a16="http://schemas.microsoft.com/office/drawing/2014/main" id="{00000000-0008-0000-0900-000019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00000000-0008-0000-09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48" name="Group 1">
          <a:extLst>
            <a:ext uri="{FF2B5EF4-FFF2-40B4-BE49-F238E27FC236}">
              <a16:creationId xmlns:a16="http://schemas.microsoft.com/office/drawing/2014/main" id="{00000000-0008-0000-0900-0000D4BFA500}"/>
            </a:ext>
          </a:extLst>
        </xdr:cNvPr>
        <xdr:cNvGrpSpPr>
          <a:grpSpLocks/>
        </xdr:cNvGrpSpPr>
      </xdr:nvGrpSpPr>
      <xdr:grpSpPr bwMode="auto">
        <a:xfrm>
          <a:off x="3465635" y="104775"/>
          <a:ext cx="0" cy="454269"/>
          <a:chOff x="5362575" y="104775"/>
          <a:chExt cx="0" cy="314325"/>
        </a:xfrm>
      </xdr:grpSpPr>
      <xdr:sp macro="" textlink="">
        <xdr:nvSpPr>
          <xdr:cNvPr id="10976279" name="Rectangle 2">
            <a:extLst>
              <a:ext uri="{FF2B5EF4-FFF2-40B4-BE49-F238E27FC236}">
                <a16:creationId xmlns:a16="http://schemas.microsoft.com/office/drawing/2014/main" id="{00000000-0008-0000-0900-000017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3">
            <a:extLst>
              <a:ext uri="{FF2B5EF4-FFF2-40B4-BE49-F238E27FC236}">
                <a16:creationId xmlns:a16="http://schemas.microsoft.com/office/drawing/2014/main" id="{00000000-0008-0000-09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49" name="Group 15">
          <a:extLst>
            <a:ext uri="{FF2B5EF4-FFF2-40B4-BE49-F238E27FC236}">
              <a16:creationId xmlns:a16="http://schemas.microsoft.com/office/drawing/2014/main" id="{00000000-0008-0000-0900-0000D5BFA500}"/>
            </a:ext>
          </a:extLst>
        </xdr:cNvPr>
        <xdr:cNvGrpSpPr>
          <a:grpSpLocks/>
        </xdr:cNvGrpSpPr>
      </xdr:nvGrpSpPr>
      <xdr:grpSpPr bwMode="auto">
        <a:xfrm>
          <a:off x="3465635" y="104775"/>
          <a:ext cx="0" cy="454269"/>
          <a:chOff x="5362575" y="104775"/>
          <a:chExt cx="0" cy="314325"/>
        </a:xfrm>
      </xdr:grpSpPr>
      <xdr:sp macro="" textlink="">
        <xdr:nvSpPr>
          <xdr:cNvPr id="10976277" name="Rectangle 16">
            <a:extLst>
              <a:ext uri="{FF2B5EF4-FFF2-40B4-BE49-F238E27FC236}">
                <a16:creationId xmlns:a16="http://schemas.microsoft.com/office/drawing/2014/main" id="{00000000-0008-0000-0900-000015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17">
            <a:extLst>
              <a:ext uri="{FF2B5EF4-FFF2-40B4-BE49-F238E27FC236}">
                <a16:creationId xmlns:a16="http://schemas.microsoft.com/office/drawing/2014/main" id="{00000000-0008-0000-0900-00002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0" name="Group 1">
          <a:extLst>
            <a:ext uri="{FF2B5EF4-FFF2-40B4-BE49-F238E27FC236}">
              <a16:creationId xmlns:a16="http://schemas.microsoft.com/office/drawing/2014/main" id="{00000000-0008-0000-0900-0000D6BFA500}"/>
            </a:ext>
          </a:extLst>
        </xdr:cNvPr>
        <xdr:cNvGrpSpPr>
          <a:grpSpLocks/>
        </xdr:cNvGrpSpPr>
      </xdr:nvGrpSpPr>
      <xdr:grpSpPr bwMode="auto">
        <a:xfrm>
          <a:off x="3465635" y="104775"/>
          <a:ext cx="0" cy="454269"/>
          <a:chOff x="5362575" y="104775"/>
          <a:chExt cx="0" cy="314325"/>
        </a:xfrm>
      </xdr:grpSpPr>
      <xdr:sp macro="" textlink="">
        <xdr:nvSpPr>
          <xdr:cNvPr id="10976275" name="Rectangle 2">
            <a:extLst>
              <a:ext uri="{FF2B5EF4-FFF2-40B4-BE49-F238E27FC236}">
                <a16:creationId xmlns:a16="http://schemas.microsoft.com/office/drawing/2014/main" id="{00000000-0008-0000-0900-000013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3">
            <a:extLst>
              <a:ext uri="{FF2B5EF4-FFF2-40B4-BE49-F238E27FC236}">
                <a16:creationId xmlns:a16="http://schemas.microsoft.com/office/drawing/2014/main" id="{00000000-0008-0000-0900-00003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1" name="Group 15">
          <a:extLst>
            <a:ext uri="{FF2B5EF4-FFF2-40B4-BE49-F238E27FC236}">
              <a16:creationId xmlns:a16="http://schemas.microsoft.com/office/drawing/2014/main" id="{00000000-0008-0000-0900-0000D7BFA500}"/>
            </a:ext>
          </a:extLst>
        </xdr:cNvPr>
        <xdr:cNvGrpSpPr>
          <a:grpSpLocks/>
        </xdr:cNvGrpSpPr>
      </xdr:nvGrpSpPr>
      <xdr:grpSpPr bwMode="auto">
        <a:xfrm>
          <a:off x="3465635" y="104775"/>
          <a:ext cx="0" cy="454269"/>
          <a:chOff x="5362575" y="104775"/>
          <a:chExt cx="0" cy="314325"/>
        </a:xfrm>
      </xdr:grpSpPr>
      <xdr:sp macro="" textlink="">
        <xdr:nvSpPr>
          <xdr:cNvPr id="10976273" name="Rectangle 16">
            <a:extLst>
              <a:ext uri="{FF2B5EF4-FFF2-40B4-BE49-F238E27FC236}">
                <a16:creationId xmlns:a16="http://schemas.microsoft.com/office/drawing/2014/main" id="{00000000-0008-0000-0900-000011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17">
            <a:extLst>
              <a:ext uri="{FF2B5EF4-FFF2-40B4-BE49-F238E27FC236}">
                <a16:creationId xmlns:a16="http://schemas.microsoft.com/office/drawing/2014/main" id="{00000000-0008-0000-0900-00003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2" name="Group 1">
          <a:extLst>
            <a:ext uri="{FF2B5EF4-FFF2-40B4-BE49-F238E27FC236}">
              <a16:creationId xmlns:a16="http://schemas.microsoft.com/office/drawing/2014/main" id="{00000000-0008-0000-0900-0000D8BFA500}"/>
            </a:ext>
          </a:extLst>
        </xdr:cNvPr>
        <xdr:cNvGrpSpPr>
          <a:grpSpLocks/>
        </xdr:cNvGrpSpPr>
      </xdr:nvGrpSpPr>
      <xdr:grpSpPr bwMode="auto">
        <a:xfrm>
          <a:off x="3465635" y="104775"/>
          <a:ext cx="0" cy="454269"/>
          <a:chOff x="5362575" y="104775"/>
          <a:chExt cx="0" cy="314325"/>
        </a:xfrm>
      </xdr:grpSpPr>
      <xdr:sp macro="" textlink="">
        <xdr:nvSpPr>
          <xdr:cNvPr id="10976271" name="Rectangle 2">
            <a:extLst>
              <a:ext uri="{FF2B5EF4-FFF2-40B4-BE49-F238E27FC236}">
                <a16:creationId xmlns:a16="http://schemas.microsoft.com/office/drawing/2014/main" id="{00000000-0008-0000-0900-00000F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00000000-0008-0000-0900-00003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3" name="Group 15">
          <a:extLst>
            <a:ext uri="{FF2B5EF4-FFF2-40B4-BE49-F238E27FC236}">
              <a16:creationId xmlns:a16="http://schemas.microsoft.com/office/drawing/2014/main" id="{00000000-0008-0000-0900-0000D9BFA500}"/>
            </a:ext>
          </a:extLst>
        </xdr:cNvPr>
        <xdr:cNvGrpSpPr>
          <a:grpSpLocks/>
        </xdr:cNvGrpSpPr>
      </xdr:nvGrpSpPr>
      <xdr:grpSpPr bwMode="auto">
        <a:xfrm>
          <a:off x="3465635" y="104775"/>
          <a:ext cx="0" cy="454269"/>
          <a:chOff x="5362575" y="104775"/>
          <a:chExt cx="0" cy="314325"/>
        </a:xfrm>
      </xdr:grpSpPr>
      <xdr:sp macro="" textlink="">
        <xdr:nvSpPr>
          <xdr:cNvPr id="10976269" name="Rectangle 16">
            <a:extLst>
              <a:ext uri="{FF2B5EF4-FFF2-40B4-BE49-F238E27FC236}">
                <a16:creationId xmlns:a16="http://schemas.microsoft.com/office/drawing/2014/main" id="{00000000-0008-0000-0900-00000D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00000000-0008-0000-0900-00003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4" name="Group 1">
          <a:extLst>
            <a:ext uri="{FF2B5EF4-FFF2-40B4-BE49-F238E27FC236}">
              <a16:creationId xmlns:a16="http://schemas.microsoft.com/office/drawing/2014/main" id="{00000000-0008-0000-0900-0000DABFA500}"/>
            </a:ext>
          </a:extLst>
        </xdr:cNvPr>
        <xdr:cNvGrpSpPr>
          <a:grpSpLocks/>
        </xdr:cNvGrpSpPr>
      </xdr:nvGrpSpPr>
      <xdr:grpSpPr bwMode="auto">
        <a:xfrm>
          <a:off x="3465635" y="104775"/>
          <a:ext cx="0" cy="454269"/>
          <a:chOff x="5362575" y="104775"/>
          <a:chExt cx="0" cy="314325"/>
        </a:xfrm>
      </xdr:grpSpPr>
      <xdr:sp macro="" textlink="">
        <xdr:nvSpPr>
          <xdr:cNvPr id="10976267" name="Rectangle 2">
            <a:extLst>
              <a:ext uri="{FF2B5EF4-FFF2-40B4-BE49-F238E27FC236}">
                <a16:creationId xmlns:a16="http://schemas.microsoft.com/office/drawing/2014/main" id="{00000000-0008-0000-0900-00000B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00000000-0008-0000-0900-00003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5" name="Group 15">
          <a:extLst>
            <a:ext uri="{FF2B5EF4-FFF2-40B4-BE49-F238E27FC236}">
              <a16:creationId xmlns:a16="http://schemas.microsoft.com/office/drawing/2014/main" id="{00000000-0008-0000-0900-0000DBBFA500}"/>
            </a:ext>
          </a:extLst>
        </xdr:cNvPr>
        <xdr:cNvGrpSpPr>
          <a:grpSpLocks/>
        </xdr:cNvGrpSpPr>
      </xdr:nvGrpSpPr>
      <xdr:grpSpPr bwMode="auto">
        <a:xfrm>
          <a:off x="3465635" y="104775"/>
          <a:ext cx="0" cy="454269"/>
          <a:chOff x="5362575" y="104775"/>
          <a:chExt cx="0" cy="314325"/>
        </a:xfrm>
      </xdr:grpSpPr>
      <xdr:sp macro="" textlink="">
        <xdr:nvSpPr>
          <xdr:cNvPr id="10976265" name="Rectangle 16">
            <a:extLst>
              <a:ext uri="{FF2B5EF4-FFF2-40B4-BE49-F238E27FC236}">
                <a16:creationId xmlns:a16="http://schemas.microsoft.com/office/drawing/2014/main" id="{00000000-0008-0000-0900-000009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17">
            <a:extLst>
              <a:ext uri="{FF2B5EF4-FFF2-40B4-BE49-F238E27FC236}">
                <a16:creationId xmlns:a16="http://schemas.microsoft.com/office/drawing/2014/main" id="{00000000-0008-0000-0900-00004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6" name="Group 1">
          <a:extLst>
            <a:ext uri="{FF2B5EF4-FFF2-40B4-BE49-F238E27FC236}">
              <a16:creationId xmlns:a16="http://schemas.microsoft.com/office/drawing/2014/main" id="{00000000-0008-0000-0900-0000DCBFA500}"/>
            </a:ext>
          </a:extLst>
        </xdr:cNvPr>
        <xdr:cNvGrpSpPr>
          <a:grpSpLocks/>
        </xdr:cNvGrpSpPr>
      </xdr:nvGrpSpPr>
      <xdr:grpSpPr bwMode="auto">
        <a:xfrm>
          <a:off x="3465635" y="104775"/>
          <a:ext cx="0" cy="274760"/>
          <a:chOff x="5362575" y="104775"/>
          <a:chExt cx="0" cy="314325"/>
        </a:xfrm>
      </xdr:grpSpPr>
      <xdr:sp macro="" textlink="">
        <xdr:nvSpPr>
          <xdr:cNvPr id="10976263" name="Rectangle 2">
            <a:extLst>
              <a:ext uri="{FF2B5EF4-FFF2-40B4-BE49-F238E27FC236}">
                <a16:creationId xmlns:a16="http://schemas.microsoft.com/office/drawing/2014/main" id="{00000000-0008-0000-0900-000007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900-00002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7" name="Group 15">
          <a:extLst>
            <a:ext uri="{FF2B5EF4-FFF2-40B4-BE49-F238E27FC236}">
              <a16:creationId xmlns:a16="http://schemas.microsoft.com/office/drawing/2014/main" id="{00000000-0008-0000-0900-0000DDBFA500}"/>
            </a:ext>
          </a:extLst>
        </xdr:cNvPr>
        <xdr:cNvGrpSpPr>
          <a:grpSpLocks/>
        </xdr:cNvGrpSpPr>
      </xdr:nvGrpSpPr>
      <xdr:grpSpPr bwMode="auto">
        <a:xfrm>
          <a:off x="3465635" y="104775"/>
          <a:ext cx="0" cy="274760"/>
          <a:chOff x="5362575" y="104775"/>
          <a:chExt cx="0" cy="314325"/>
        </a:xfrm>
      </xdr:grpSpPr>
      <xdr:sp macro="" textlink="">
        <xdr:nvSpPr>
          <xdr:cNvPr id="10976261" name="Rectangle 16">
            <a:extLst>
              <a:ext uri="{FF2B5EF4-FFF2-40B4-BE49-F238E27FC236}">
                <a16:creationId xmlns:a16="http://schemas.microsoft.com/office/drawing/2014/main" id="{00000000-0008-0000-0900-000005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00000000-0008-0000-0900-000028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8" name="Group 1">
          <a:extLst>
            <a:ext uri="{FF2B5EF4-FFF2-40B4-BE49-F238E27FC236}">
              <a16:creationId xmlns:a16="http://schemas.microsoft.com/office/drawing/2014/main" id="{00000000-0008-0000-0900-0000DEBFA500}"/>
            </a:ext>
          </a:extLst>
        </xdr:cNvPr>
        <xdr:cNvGrpSpPr>
          <a:grpSpLocks/>
        </xdr:cNvGrpSpPr>
      </xdr:nvGrpSpPr>
      <xdr:grpSpPr bwMode="auto">
        <a:xfrm>
          <a:off x="3465635" y="104775"/>
          <a:ext cx="0" cy="274760"/>
          <a:chOff x="5362575" y="104775"/>
          <a:chExt cx="0" cy="314325"/>
        </a:xfrm>
      </xdr:grpSpPr>
      <xdr:sp macro="" textlink="">
        <xdr:nvSpPr>
          <xdr:cNvPr id="10976259" name="Rectangle 2">
            <a:extLst>
              <a:ext uri="{FF2B5EF4-FFF2-40B4-BE49-F238E27FC236}">
                <a16:creationId xmlns:a16="http://schemas.microsoft.com/office/drawing/2014/main" id="{00000000-0008-0000-0900-000003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900-00002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9" name="Group 15">
          <a:extLst>
            <a:ext uri="{FF2B5EF4-FFF2-40B4-BE49-F238E27FC236}">
              <a16:creationId xmlns:a16="http://schemas.microsoft.com/office/drawing/2014/main" id="{00000000-0008-0000-0900-0000DFBFA500}"/>
            </a:ext>
          </a:extLst>
        </xdr:cNvPr>
        <xdr:cNvGrpSpPr>
          <a:grpSpLocks/>
        </xdr:cNvGrpSpPr>
      </xdr:nvGrpSpPr>
      <xdr:grpSpPr bwMode="auto">
        <a:xfrm>
          <a:off x="3465635" y="104775"/>
          <a:ext cx="0" cy="274760"/>
          <a:chOff x="5362575" y="104775"/>
          <a:chExt cx="0" cy="314325"/>
        </a:xfrm>
      </xdr:grpSpPr>
      <xdr:sp macro="" textlink="">
        <xdr:nvSpPr>
          <xdr:cNvPr id="10976257" name="Rectangle 16">
            <a:extLst>
              <a:ext uri="{FF2B5EF4-FFF2-40B4-BE49-F238E27FC236}">
                <a16:creationId xmlns:a16="http://schemas.microsoft.com/office/drawing/2014/main" id="{00000000-0008-0000-0900-000001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17">
            <a:extLst>
              <a:ext uri="{FF2B5EF4-FFF2-40B4-BE49-F238E27FC236}">
                <a16:creationId xmlns:a16="http://schemas.microsoft.com/office/drawing/2014/main" id="{00000000-0008-0000-0900-000030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0" name="Group 1">
          <a:extLst>
            <a:ext uri="{FF2B5EF4-FFF2-40B4-BE49-F238E27FC236}">
              <a16:creationId xmlns:a16="http://schemas.microsoft.com/office/drawing/2014/main" id="{00000000-0008-0000-0900-0000E0BFA500}"/>
            </a:ext>
          </a:extLst>
        </xdr:cNvPr>
        <xdr:cNvGrpSpPr>
          <a:grpSpLocks/>
        </xdr:cNvGrpSpPr>
      </xdr:nvGrpSpPr>
      <xdr:grpSpPr bwMode="auto">
        <a:xfrm>
          <a:off x="3465635" y="104775"/>
          <a:ext cx="0" cy="274760"/>
          <a:chOff x="7950200" y="104775"/>
          <a:chExt cx="0" cy="314325"/>
        </a:xfrm>
      </xdr:grpSpPr>
      <xdr:sp macro="" textlink="">
        <xdr:nvSpPr>
          <xdr:cNvPr id="10862591" name="Rectangle 2">
            <a:extLst>
              <a:ext uri="{FF2B5EF4-FFF2-40B4-BE49-F238E27FC236}">
                <a16:creationId xmlns:a16="http://schemas.microsoft.com/office/drawing/2014/main" id="{00000000-0008-0000-0900-0000FF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900-000035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1" name="Group 1">
          <a:extLst>
            <a:ext uri="{FF2B5EF4-FFF2-40B4-BE49-F238E27FC236}">
              <a16:creationId xmlns:a16="http://schemas.microsoft.com/office/drawing/2014/main" id="{00000000-0008-0000-0900-0000E1BFA500}"/>
            </a:ext>
          </a:extLst>
        </xdr:cNvPr>
        <xdr:cNvGrpSpPr>
          <a:grpSpLocks/>
        </xdr:cNvGrpSpPr>
      </xdr:nvGrpSpPr>
      <xdr:grpSpPr bwMode="auto">
        <a:xfrm>
          <a:off x="3465635" y="104775"/>
          <a:ext cx="0" cy="274760"/>
          <a:chOff x="5362575" y="104775"/>
          <a:chExt cx="0" cy="314325"/>
        </a:xfrm>
      </xdr:grpSpPr>
      <xdr:sp macro="" textlink="">
        <xdr:nvSpPr>
          <xdr:cNvPr id="10862589" name="Rectangle 2">
            <a:extLst>
              <a:ext uri="{FF2B5EF4-FFF2-40B4-BE49-F238E27FC236}">
                <a16:creationId xmlns:a16="http://schemas.microsoft.com/office/drawing/2014/main" id="{00000000-0008-0000-0900-0000FD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3">
            <a:extLst>
              <a:ext uri="{FF2B5EF4-FFF2-40B4-BE49-F238E27FC236}">
                <a16:creationId xmlns:a16="http://schemas.microsoft.com/office/drawing/2014/main" id="{00000000-0008-0000-0900-000039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2" name="Group 15">
          <a:extLst>
            <a:ext uri="{FF2B5EF4-FFF2-40B4-BE49-F238E27FC236}">
              <a16:creationId xmlns:a16="http://schemas.microsoft.com/office/drawing/2014/main" id="{00000000-0008-0000-0900-0000E2BFA500}"/>
            </a:ext>
          </a:extLst>
        </xdr:cNvPr>
        <xdr:cNvGrpSpPr>
          <a:grpSpLocks/>
        </xdr:cNvGrpSpPr>
      </xdr:nvGrpSpPr>
      <xdr:grpSpPr bwMode="auto">
        <a:xfrm>
          <a:off x="3465635" y="104775"/>
          <a:ext cx="0" cy="274760"/>
          <a:chOff x="5362575" y="104775"/>
          <a:chExt cx="0" cy="314325"/>
        </a:xfrm>
      </xdr:grpSpPr>
      <xdr:sp macro="" textlink="">
        <xdr:nvSpPr>
          <xdr:cNvPr id="10862587" name="Rectangle 16">
            <a:extLst>
              <a:ext uri="{FF2B5EF4-FFF2-40B4-BE49-F238E27FC236}">
                <a16:creationId xmlns:a16="http://schemas.microsoft.com/office/drawing/2014/main" id="{00000000-0008-0000-0900-0000FB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900-00003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3" name="Group 1">
          <a:extLst>
            <a:ext uri="{FF2B5EF4-FFF2-40B4-BE49-F238E27FC236}">
              <a16:creationId xmlns:a16="http://schemas.microsoft.com/office/drawing/2014/main" id="{00000000-0008-0000-0900-0000E3BFA500}"/>
            </a:ext>
          </a:extLst>
        </xdr:cNvPr>
        <xdr:cNvGrpSpPr>
          <a:grpSpLocks/>
        </xdr:cNvGrpSpPr>
      </xdr:nvGrpSpPr>
      <xdr:grpSpPr bwMode="auto">
        <a:xfrm>
          <a:off x="3465635" y="104775"/>
          <a:ext cx="0" cy="274760"/>
          <a:chOff x="5362575" y="104775"/>
          <a:chExt cx="0" cy="314325"/>
        </a:xfrm>
      </xdr:grpSpPr>
      <xdr:sp macro="" textlink="">
        <xdr:nvSpPr>
          <xdr:cNvPr id="10862585" name="Rectangle 2">
            <a:extLst>
              <a:ext uri="{FF2B5EF4-FFF2-40B4-BE49-F238E27FC236}">
                <a16:creationId xmlns:a16="http://schemas.microsoft.com/office/drawing/2014/main" id="{00000000-0008-0000-0900-0000F9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900-000042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4" name="Group 15">
          <a:extLst>
            <a:ext uri="{FF2B5EF4-FFF2-40B4-BE49-F238E27FC236}">
              <a16:creationId xmlns:a16="http://schemas.microsoft.com/office/drawing/2014/main" id="{00000000-0008-0000-0900-0000E4BFA500}"/>
            </a:ext>
          </a:extLst>
        </xdr:cNvPr>
        <xdr:cNvGrpSpPr>
          <a:grpSpLocks/>
        </xdr:cNvGrpSpPr>
      </xdr:nvGrpSpPr>
      <xdr:grpSpPr bwMode="auto">
        <a:xfrm>
          <a:off x="3465635" y="104775"/>
          <a:ext cx="0" cy="274760"/>
          <a:chOff x="5362575" y="104775"/>
          <a:chExt cx="0" cy="314325"/>
        </a:xfrm>
      </xdr:grpSpPr>
      <xdr:sp macro="" textlink="">
        <xdr:nvSpPr>
          <xdr:cNvPr id="10862583" name="Rectangle 16">
            <a:extLst>
              <a:ext uri="{FF2B5EF4-FFF2-40B4-BE49-F238E27FC236}">
                <a16:creationId xmlns:a16="http://schemas.microsoft.com/office/drawing/2014/main" id="{00000000-0008-0000-0900-0000F7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900-000045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5" name="Group 1">
          <a:extLst>
            <a:ext uri="{FF2B5EF4-FFF2-40B4-BE49-F238E27FC236}">
              <a16:creationId xmlns:a16="http://schemas.microsoft.com/office/drawing/2014/main" id="{00000000-0008-0000-0900-0000E5BFA500}"/>
            </a:ext>
          </a:extLst>
        </xdr:cNvPr>
        <xdr:cNvGrpSpPr>
          <a:grpSpLocks/>
        </xdr:cNvGrpSpPr>
      </xdr:nvGrpSpPr>
      <xdr:grpSpPr bwMode="auto">
        <a:xfrm>
          <a:off x="3465635" y="104775"/>
          <a:ext cx="0" cy="274760"/>
          <a:chOff x="7950200" y="104775"/>
          <a:chExt cx="0" cy="314325"/>
        </a:xfrm>
      </xdr:grpSpPr>
      <xdr:sp macro="" textlink="">
        <xdr:nvSpPr>
          <xdr:cNvPr id="10862581" name="Rectangle 2">
            <a:extLst>
              <a:ext uri="{FF2B5EF4-FFF2-40B4-BE49-F238E27FC236}">
                <a16:creationId xmlns:a16="http://schemas.microsoft.com/office/drawing/2014/main" id="{00000000-0008-0000-0900-0000F5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900-000048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6" name="Group 1">
          <a:extLst>
            <a:ext uri="{FF2B5EF4-FFF2-40B4-BE49-F238E27FC236}">
              <a16:creationId xmlns:a16="http://schemas.microsoft.com/office/drawing/2014/main" id="{00000000-0008-0000-0900-0000E6BFA500}"/>
            </a:ext>
          </a:extLst>
        </xdr:cNvPr>
        <xdr:cNvGrpSpPr>
          <a:grpSpLocks/>
        </xdr:cNvGrpSpPr>
      </xdr:nvGrpSpPr>
      <xdr:grpSpPr bwMode="auto">
        <a:xfrm>
          <a:off x="3465635" y="104775"/>
          <a:ext cx="0" cy="274760"/>
          <a:chOff x="5362575" y="104775"/>
          <a:chExt cx="0" cy="314325"/>
        </a:xfrm>
      </xdr:grpSpPr>
      <xdr:sp macro="" textlink="">
        <xdr:nvSpPr>
          <xdr:cNvPr id="10862579" name="Rectangle 2">
            <a:extLst>
              <a:ext uri="{FF2B5EF4-FFF2-40B4-BE49-F238E27FC236}">
                <a16:creationId xmlns:a16="http://schemas.microsoft.com/office/drawing/2014/main" id="{00000000-0008-0000-0900-0000F3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5" name="Text Box 3">
            <a:extLst>
              <a:ext uri="{FF2B5EF4-FFF2-40B4-BE49-F238E27FC236}">
                <a16:creationId xmlns:a16="http://schemas.microsoft.com/office/drawing/2014/main" id="{00000000-0008-0000-0900-00004B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7" name="Group 15">
          <a:extLst>
            <a:ext uri="{FF2B5EF4-FFF2-40B4-BE49-F238E27FC236}">
              <a16:creationId xmlns:a16="http://schemas.microsoft.com/office/drawing/2014/main" id="{00000000-0008-0000-0900-0000E7BFA500}"/>
            </a:ext>
          </a:extLst>
        </xdr:cNvPr>
        <xdr:cNvGrpSpPr>
          <a:grpSpLocks/>
        </xdr:cNvGrpSpPr>
      </xdr:nvGrpSpPr>
      <xdr:grpSpPr bwMode="auto">
        <a:xfrm>
          <a:off x="3465635" y="104775"/>
          <a:ext cx="0" cy="274760"/>
          <a:chOff x="5362575" y="104775"/>
          <a:chExt cx="0" cy="314325"/>
        </a:xfrm>
      </xdr:grpSpPr>
      <xdr:sp macro="" textlink="">
        <xdr:nvSpPr>
          <xdr:cNvPr id="10862577" name="Rectangle 16">
            <a:extLst>
              <a:ext uri="{FF2B5EF4-FFF2-40B4-BE49-F238E27FC236}">
                <a16:creationId xmlns:a16="http://schemas.microsoft.com/office/drawing/2014/main" id="{00000000-0008-0000-0900-0000F1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8" name="Text Box 17">
            <a:extLst>
              <a:ext uri="{FF2B5EF4-FFF2-40B4-BE49-F238E27FC236}">
                <a16:creationId xmlns:a16="http://schemas.microsoft.com/office/drawing/2014/main" id="{00000000-0008-0000-0900-00004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8" name="Group 1">
          <a:extLst>
            <a:ext uri="{FF2B5EF4-FFF2-40B4-BE49-F238E27FC236}">
              <a16:creationId xmlns:a16="http://schemas.microsoft.com/office/drawing/2014/main" id="{00000000-0008-0000-0900-0000E8BFA500}"/>
            </a:ext>
          </a:extLst>
        </xdr:cNvPr>
        <xdr:cNvGrpSpPr>
          <a:grpSpLocks/>
        </xdr:cNvGrpSpPr>
      </xdr:nvGrpSpPr>
      <xdr:grpSpPr bwMode="auto">
        <a:xfrm>
          <a:off x="3465635" y="104775"/>
          <a:ext cx="0" cy="274760"/>
          <a:chOff x="5362575" y="104775"/>
          <a:chExt cx="0" cy="314325"/>
        </a:xfrm>
      </xdr:grpSpPr>
      <xdr:sp macro="" textlink="">
        <xdr:nvSpPr>
          <xdr:cNvPr id="10862575" name="Rectangle 2">
            <a:extLst>
              <a:ext uri="{FF2B5EF4-FFF2-40B4-BE49-F238E27FC236}">
                <a16:creationId xmlns:a16="http://schemas.microsoft.com/office/drawing/2014/main" id="{00000000-0008-0000-0900-0000EF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1" name="Text Box 3">
            <a:extLst>
              <a:ext uri="{FF2B5EF4-FFF2-40B4-BE49-F238E27FC236}">
                <a16:creationId xmlns:a16="http://schemas.microsoft.com/office/drawing/2014/main" id="{00000000-0008-0000-0900-00005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9" name="Group 15">
          <a:extLst>
            <a:ext uri="{FF2B5EF4-FFF2-40B4-BE49-F238E27FC236}">
              <a16:creationId xmlns:a16="http://schemas.microsoft.com/office/drawing/2014/main" id="{00000000-0008-0000-0900-0000E9BFA500}"/>
            </a:ext>
          </a:extLst>
        </xdr:cNvPr>
        <xdr:cNvGrpSpPr>
          <a:grpSpLocks/>
        </xdr:cNvGrpSpPr>
      </xdr:nvGrpSpPr>
      <xdr:grpSpPr bwMode="auto">
        <a:xfrm>
          <a:off x="3465635" y="104775"/>
          <a:ext cx="0" cy="274760"/>
          <a:chOff x="5362575" y="104775"/>
          <a:chExt cx="0" cy="314325"/>
        </a:xfrm>
      </xdr:grpSpPr>
      <xdr:sp macro="" textlink="">
        <xdr:nvSpPr>
          <xdr:cNvPr id="10862573" name="Rectangle 16">
            <a:extLst>
              <a:ext uri="{FF2B5EF4-FFF2-40B4-BE49-F238E27FC236}">
                <a16:creationId xmlns:a16="http://schemas.microsoft.com/office/drawing/2014/main" id="{00000000-0008-0000-0900-0000ED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4" name="Text Box 17">
            <a:extLst>
              <a:ext uri="{FF2B5EF4-FFF2-40B4-BE49-F238E27FC236}">
                <a16:creationId xmlns:a16="http://schemas.microsoft.com/office/drawing/2014/main" id="{00000000-0008-0000-0900-00005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70" name="Group 1">
          <a:extLst>
            <a:ext uri="{FF2B5EF4-FFF2-40B4-BE49-F238E27FC236}">
              <a16:creationId xmlns:a16="http://schemas.microsoft.com/office/drawing/2014/main" id="{00000000-0008-0000-0900-0000EABFA500}"/>
            </a:ext>
          </a:extLst>
        </xdr:cNvPr>
        <xdr:cNvGrpSpPr>
          <a:grpSpLocks/>
        </xdr:cNvGrpSpPr>
      </xdr:nvGrpSpPr>
      <xdr:grpSpPr bwMode="auto">
        <a:xfrm>
          <a:off x="3465635" y="104775"/>
          <a:ext cx="0" cy="274760"/>
          <a:chOff x="7950200" y="104775"/>
          <a:chExt cx="0" cy="314325"/>
        </a:xfrm>
      </xdr:grpSpPr>
      <xdr:sp macro="" textlink="">
        <xdr:nvSpPr>
          <xdr:cNvPr id="10862571" name="Rectangle 2">
            <a:extLst>
              <a:ext uri="{FF2B5EF4-FFF2-40B4-BE49-F238E27FC236}">
                <a16:creationId xmlns:a16="http://schemas.microsoft.com/office/drawing/2014/main" id="{00000000-0008-0000-0900-0000EB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7" name="Text Box 3">
            <a:extLst>
              <a:ext uri="{FF2B5EF4-FFF2-40B4-BE49-F238E27FC236}">
                <a16:creationId xmlns:a16="http://schemas.microsoft.com/office/drawing/2014/main" id="{00000000-0008-0000-0900-000057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89295</xdr:colOff>
      <xdr:row>0</xdr:row>
      <xdr:rowOff>17859</xdr:rowOff>
    </xdr:from>
    <xdr:to>
      <xdr:col>0</xdr:col>
      <xdr:colOff>1470419</xdr:colOff>
      <xdr:row>3</xdr:row>
      <xdr:rowOff>202943</xdr:rowOff>
    </xdr:to>
    <xdr:pic>
      <xdr:nvPicPr>
        <xdr:cNvPr id="2" name="Imagen 1" descr="Texto&#10;&#10;Descripción generada automáticamente con confianza baja">
          <a:extLst>
            <a:ext uri="{FF2B5EF4-FFF2-40B4-BE49-F238E27FC236}">
              <a16:creationId xmlns:a16="http://schemas.microsoft.com/office/drawing/2014/main" id="{0B9F61A3-4F2A-4215-95F6-9F57DC5F69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89295" y="17859"/>
          <a:ext cx="1381124" cy="86374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790575</xdr:colOff>
      <xdr:row>50</xdr:row>
      <xdr:rowOff>9525</xdr:rowOff>
    </xdr:from>
    <xdr:to>
      <xdr:col>15</xdr:col>
      <xdr:colOff>142875</xdr:colOff>
      <xdr:row>65</xdr:row>
      <xdr:rowOff>152400</xdr:rowOff>
    </xdr:to>
    <xdr:graphicFrame macro="">
      <xdr:nvGraphicFramePr>
        <xdr:cNvPr id="39693" name="1 Gráfico">
          <a:extLst>
            <a:ext uri="{FF2B5EF4-FFF2-40B4-BE49-F238E27FC236}">
              <a16:creationId xmlns:a16="http://schemas.microsoft.com/office/drawing/2014/main" id="{00000000-0008-0000-0A00-00000D9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282466</xdr:colOff>
      <xdr:row>1</xdr:row>
      <xdr:rowOff>13138</xdr:rowOff>
    </xdr:from>
    <xdr:to>
      <xdr:col>1</xdr:col>
      <xdr:colOff>1661949</xdr:colOff>
      <xdr:row>4</xdr:row>
      <xdr:rowOff>192736</xdr:rowOff>
    </xdr:to>
    <xdr:pic>
      <xdr:nvPicPr>
        <xdr:cNvPr id="2" name="Imagen 1" descr="Texto&#10;&#10;Descripción generada automáticamente con confianza baja">
          <a:extLst>
            <a:ext uri="{FF2B5EF4-FFF2-40B4-BE49-F238E27FC236}">
              <a16:creationId xmlns:a16="http://schemas.microsoft.com/office/drawing/2014/main" id="{5675265D-2AB1-4CAC-A29A-D93152F5794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28449" y="91966"/>
          <a:ext cx="1379483" cy="783942"/>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4593" name="Group 1">
          <a:extLst>
            <a:ext uri="{FF2B5EF4-FFF2-40B4-BE49-F238E27FC236}">
              <a16:creationId xmlns:a16="http://schemas.microsoft.com/office/drawing/2014/main" id="{00000000-0008-0000-0B00-0000D1C7A500}"/>
            </a:ext>
          </a:extLst>
        </xdr:cNvPr>
        <xdr:cNvGrpSpPr>
          <a:grpSpLocks/>
        </xdr:cNvGrpSpPr>
      </xdr:nvGrpSpPr>
      <xdr:grpSpPr bwMode="auto">
        <a:xfrm>
          <a:off x="3467100" y="104775"/>
          <a:ext cx="0" cy="276225"/>
          <a:chOff x="5362575" y="104775"/>
          <a:chExt cx="0" cy="314325"/>
        </a:xfrm>
      </xdr:grpSpPr>
      <xdr:sp macro="" textlink="">
        <xdr:nvSpPr>
          <xdr:cNvPr id="10978331" name="Rectangle 2">
            <a:extLst>
              <a:ext uri="{FF2B5EF4-FFF2-40B4-BE49-F238E27FC236}">
                <a16:creationId xmlns:a16="http://schemas.microsoft.com/office/drawing/2014/main" id="{00000000-0008-0000-0B00-00001B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B00-00002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4" name="Group 15">
          <a:extLst>
            <a:ext uri="{FF2B5EF4-FFF2-40B4-BE49-F238E27FC236}">
              <a16:creationId xmlns:a16="http://schemas.microsoft.com/office/drawing/2014/main" id="{00000000-0008-0000-0B00-0000D2C7A500}"/>
            </a:ext>
          </a:extLst>
        </xdr:cNvPr>
        <xdr:cNvGrpSpPr>
          <a:grpSpLocks/>
        </xdr:cNvGrpSpPr>
      </xdr:nvGrpSpPr>
      <xdr:grpSpPr bwMode="auto">
        <a:xfrm>
          <a:off x="3467100" y="104775"/>
          <a:ext cx="0" cy="276225"/>
          <a:chOff x="5362575" y="104775"/>
          <a:chExt cx="0" cy="314325"/>
        </a:xfrm>
      </xdr:grpSpPr>
      <xdr:sp macro="" textlink="">
        <xdr:nvSpPr>
          <xdr:cNvPr id="10978329" name="Rectangle 16">
            <a:extLst>
              <a:ext uri="{FF2B5EF4-FFF2-40B4-BE49-F238E27FC236}">
                <a16:creationId xmlns:a16="http://schemas.microsoft.com/office/drawing/2014/main" id="{00000000-0008-0000-0B00-000019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17">
            <a:extLst>
              <a:ext uri="{FF2B5EF4-FFF2-40B4-BE49-F238E27FC236}">
                <a16:creationId xmlns:a16="http://schemas.microsoft.com/office/drawing/2014/main" id="{00000000-0008-0000-0B00-000026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5" name="Group 1">
          <a:extLst>
            <a:ext uri="{FF2B5EF4-FFF2-40B4-BE49-F238E27FC236}">
              <a16:creationId xmlns:a16="http://schemas.microsoft.com/office/drawing/2014/main" id="{00000000-0008-0000-0B00-0000D3C7A500}"/>
            </a:ext>
          </a:extLst>
        </xdr:cNvPr>
        <xdr:cNvGrpSpPr>
          <a:grpSpLocks/>
        </xdr:cNvGrpSpPr>
      </xdr:nvGrpSpPr>
      <xdr:grpSpPr bwMode="auto">
        <a:xfrm>
          <a:off x="3467100" y="104775"/>
          <a:ext cx="0" cy="276225"/>
          <a:chOff x="5362575" y="104775"/>
          <a:chExt cx="0" cy="314325"/>
        </a:xfrm>
      </xdr:grpSpPr>
      <xdr:sp macro="" textlink="">
        <xdr:nvSpPr>
          <xdr:cNvPr id="10978327" name="Rectangle 2">
            <a:extLst>
              <a:ext uri="{FF2B5EF4-FFF2-40B4-BE49-F238E27FC236}">
                <a16:creationId xmlns:a16="http://schemas.microsoft.com/office/drawing/2014/main" id="{00000000-0008-0000-0B00-000017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00000000-0008-0000-0B00-00002A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6" name="Group 15">
          <a:extLst>
            <a:ext uri="{FF2B5EF4-FFF2-40B4-BE49-F238E27FC236}">
              <a16:creationId xmlns:a16="http://schemas.microsoft.com/office/drawing/2014/main" id="{00000000-0008-0000-0B00-0000D4C7A500}"/>
            </a:ext>
          </a:extLst>
        </xdr:cNvPr>
        <xdr:cNvGrpSpPr>
          <a:grpSpLocks/>
        </xdr:cNvGrpSpPr>
      </xdr:nvGrpSpPr>
      <xdr:grpSpPr bwMode="auto">
        <a:xfrm>
          <a:off x="3467100" y="104775"/>
          <a:ext cx="0" cy="276225"/>
          <a:chOff x="5362575" y="104775"/>
          <a:chExt cx="0" cy="314325"/>
        </a:xfrm>
      </xdr:grpSpPr>
      <xdr:sp macro="" textlink="">
        <xdr:nvSpPr>
          <xdr:cNvPr id="10978325" name="Rectangle 16">
            <a:extLst>
              <a:ext uri="{FF2B5EF4-FFF2-40B4-BE49-F238E27FC236}">
                <a16:creationId xmlns:a16="http://schemas.microsoft.com/office/drawing/2014/main" id="{00000000-0008-0000-0B00-000015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17">
            <a:extLst>
              <a:ext uri="{FF2B5EF4-FFF2-40B4-BE49-F238E27FC236}">
                <a16:creationId xmlns:a16="http://schemas.microsoft.com/office/drawing/2014/main" id="{00000000-0008-0000-0B00-00002D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7" name="Group 1">
          <a:extLst>
            <a:ext uri="{FF2B5EF4-FFF2-40B4-BE49-F238E27FC236}">
              <a16:creationId xmlns:a16="http://schemas.microsoft.com/office/drawing/2014/main" id="{00000000-0008-0000-0B00-0000D5C7A500}"/>
            </a:ext>
          </a:extLst>
        </xdr:cNvPr>
        <xdr:cNvGrpSpPr>
          <a:grpSpLocks/>
        </xdr:cNvGrpSpPr>
      </xdr:nvGrpSpPr>
      <xdr:grpSpPr bwMode="auto">
        <a:xfrm>
          <a:off x="3467100" y="104775"/>
          <a:ext cx="0" cy="276225"/>
          <a:chOff x="5362575" y="104775"/>
          <a:chExt cx="0" cy="314325"/>
        </a:xfrm>
      </xdr:grpSpPr>
      <xdr:sp macro="" textlink="">
        <xdr:nvSpPr>
          <xdr:cNvPr id="10978323" name="Rectangle 2">
            <a:extLst>
              <a:ext uri="{FF2B5EF4-FFF2-40B4-BE49-F238E27FC236}">
                <a16:creationId xmlns:a16="http://schemas.microsoft.com/office/drawing/2014/main" id="{00000000-0008-0000-0B00-000013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00000000-0008-0000-0B00-000030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8" name="Group 15">
          <a:extLst>
            <a:ext uri="{FF2B5EF4-FFF2-40B4-BE49-F238E27FC236}">
              <a16:creationId xmlns:a16="http://schemas.microsoft.com/office/drawing/2014/main" id="{00000000-0008-0000-0B00-0000D6C7A500}"/>
            </a:ext>
          </a:extLst>
        </xdr:cNvPr>
        <xdr:cNvGrpSpPr>
          <a:grpSpLocks/>
        </xdr:cNvGrpSpPr>
      </xdr:nvGrpSpPr>
      <xdr:grpSpPr bwMode="auto">
        <a:xfrm>
          <a:off x="3467100" y="104775"/>
          <a:ext cx="0" cy="276225"/>
          <a:chOff x="5362575" y="104775"/>
          <a:chExt cx="0" cy="314325"/>
        </a:xfrm>
      </xdr:grpSpPr>
      <xdr:sp macro="" textlink="">
        <xdr:nvSpPr>
          <xdr:cNvPr id="10978321" name="Rectangle 16">
            <a:extLst>
              <a:ext uri="{FF2B5EF4-FFF2-40B4-BE49-F238E27FC236}">
                <a16:creationId xmlns:a16="http://schemas.microsoft.com/office/drawing/2014/main" id="{00000000-0008-0000-0B00-000011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17">
            <a:extLst>
              <a:ext uri="{FF2B5EF4-FFF2-40B4-BE49-F238E27FC236}">
                <a16:creationId xmlns:a16="http://schemas.microsoft.com/office/drawing/2014/main" id="{00000000-0008-0000-0B00-00003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9" name="Group 1">
          <a:extLst>
            <a:ext uri="{FF2B5EF4-FFF2-40B4-BE49-F238E27FC236}">
              <a16:creationId xmlns:a16="http://schemas.microsoft.com/office/drawing/2014/main" id="{00000000-0008-0000-0B00-0000D7C7A500}"/>
            </a:ext>
          </a:extLst>
        </xdr:cNvPr>
        <xdr:cNvGrpSpPr>
          <a:grpSpLocks/>
        </xdr:cNvGrpSpPr>
      </xdr:nvGrpSpPr>
      <xdr:grpSpPr bwMode="auto">
        <a:xfrm>
          <a:off x="3467100" y="104775"/>
          <a:ext cx="0" cy="276225"/>
          <a:chOff x="5362575" y="104775"/>
          <a:chExt cx="0" cy="314325"/>
        </a:xfrm>
      </xdr:grpSpPr>
      <xdr:sp macro="" textlink="">
        <xdr:nvSpPr>
          <xdr:cNvPr id="10978319" name="Rectangle 2">
            <a:extLst>
              <a:ext uri="{FF2B5EF4-FFF2-40B4-BE49-F238E27FC236}">
                <a16:creationId xmlns:a16="http://schemas.microsoft.com/office/drawing/2014/main" id="{00000000-0008-0000-0B00-00000F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3">
            <a:extLst>
              <a:ext uri="{FF2B5EF4-FFF2-40B4-BE49-F238E27FC236}">
                <a16:creationId xmlns:a16="http://schemas.microsoft.com/office/drawing/2014/main" id="{00000000-0008-0000-0B00-000036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0" name="Group 15">
          <a:extLst>
            <a:ext uri="{FF2B5EF4-FFF2-40B4-BE49-F238E27FC236}">
              <a16:creationId xmlns:a16="http://schemas.microsoft.com/office/drawing/2014/main" id="{00000000-0008-0000-0B00-0000D8C7A500}"/>
            </a:ext>
          </a:extLst>
        </xdr:cNvPr>
        <xdr:cNvGrpSpPr>
          <a:grpSpLocks/>
        </xdr:cNvGrpSpPr>
      </xdr:nvGrpSpPr>
      <xdr:grpSpPr bwMode="auto">
        <a:xfrm>
          <a:off x="3467100" y="104775"/>
          <a:ext cx="0" cy="276225"/>
          <a:chOff x="5362575" y="104775"/>
          <a:chExt cx="0" cy="314325"/>
        </a:xfrm>
      </xdr:grpSpPr>
      <xdr:sp macro="" textlink="">
        <xdr:nvSpPr>
          <xdr:cNvPr id="10978317" name="Rectangle 16">
            <a:extLst>
              <a:ext uri="{FF2B5EF4-FFF2-40B4-BE49-F238E27FC236}">
                <a16:creationId xmlns:a16="http://schemas.microsoft.com/office/drawing/2014/main" id="{00000000-0008-0000-0B00-00000D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17">
            <a:extLst>
              <a:ext uri="{FF2B5EF4-FFF2-40B4-BE49-F238E27FC236}">
                <a16:creationId xmlns:a16="http://schemas.microsoft.com/office/drawing/2014/main" id="{00000000-0008-0000-0B00-000039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1" name="Group 1">
          <a:extLst>
            <a:ext uri="{FF2B5EF4-FFF2-40B4-BE49-F238E27FC236}">
              <a16:creationId xmlns:a16="http://schemas.microsoft.com/office/drawing/2014/main" id="{00000000-0008-0000-0B00-0000D9C7A500}"/>
            </a:ext>
          </a:extLst>
        </xdr:cNvPr>
        <xdr:cNvGrpSpPr>
          <a:grpSpLocks/>
        </xdr:cNvGrpSpPr>
      </xdr:nvGrpSpPr>
      <xdr:grpSpPr bwMode="auto">
        <a:xfrm>
          <a:off x="3467100" y="104775"/>
          <a:ext cx="0" cy="276225"/>
          <a:chOff x="5362575" y="104775"/>
          <a:chExt cx="0" cy="314325"/>
        </a:xfrm>
      </xdr:grpSpPr>
      <xdr:sp macro="" textlink="">
        <xdr:nvSpPr>
          <xdr:cNvPr id="10978315" name="Rectangle 2">
            <a:extLst>
              <a:ext uri="{FF2B5EF4-FFF2-40B4-BE49-F238E27FC236}">
                <a16:creationId xmlns:a16="http://schemas.microsoft.com/office/drawing/2014/main" id="{00000000-0008-0000-0B00-00000B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B00-00003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2" name="Group 15">
          <a:extLst>
            <a:ext uri="{FF2B5EF4-FFF2-40B4-BE49-F238E27FC236}">
              <a16:creationId xmlns:a16="http://schemas.microsoft.com/office/drawing/2014/main" id="{00000000-0008-0000-0B00-0000DAC7A500}"/>
            </a:ext>
          </a:extLst>
        </xdr:cNvPr>
        <xdr:cNvGrpSpPr>
          <a:grpSpLocks/>
        </xdr:cNvGrpSpPr>
      </xdr:nvGrpSpPr>
      <xdr:grpSpPr bwMode="auto">
        <a:xfrm>
          <a:off x="3467100" y="104775"/>
          <a:ext cx="0" cy="276225"/>
          <a:chOff x="5362575" y="104775"/>
          <a:chExt cx="0" cy="314325"/>
        </a:xfrm>
      </xdr:grpSpPr>
      <xdr:sp macro="" textlink="">
        <xdr:nvSpPr>
          <xdr:cNvPr id="10978313" name="Rectangle 16">
            <a:extLst>
              <a:ext uri="{FF2B5EF4-FFF2-40B4-BE49-F238E27FC236}">
                <a16:creationId xmlns:a16="http://schemas.microsoft.com/office/drawing/2014/main" id="{00000000-0008-0000-0B00-000009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 name="Text Box 17">
            <a:extLst>
              <a:ext uri="{FF2B5EF4-FFF2-40B4-BE49-F238E27FC236}">
                <a16:creationId xmlns:a16="http://schemas.microsoft.com/office/drawing/2014/main" id="{00000000-0008-0000-0B00-00003F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3" name="Group 1">
          <a:extLst>
            <a:ext uri="{FF2B5EF4-FFF2-40B4-BE49-F238E27FC236}">
              <a16:creationId xmlns:a16="http://schemas.microsoft.com/office/drawing/2014/main" id="{00000000-0008-0000-0B00-0000DBC7A500}"/>
            </a:ext>
          </a:extLst>
        </xdr:cNvPr>
        <xdr:cNvGrpSpPr>
          <a:grpSpLocks/>
        </xdr:cNvGrpSpPr>
      </xdr:nvGrpSpPr>
      <xdr:grpSpPr bwMode="auto">
        <a:xfrm>
          <a:off x="3467100" y="104775"/>
          <a:ext cx="0" cy="276225"/>
          <a:chOff x="5362575" y="104775"/>
          <a:chExt cx="0" cy="314325"/>
        </a:xfrm>
      </xdr:grpSpPr>
      <xdr:sp macro="" textlink="">
        <xdr:nvSpPr>
          <xdr:cNvPr id="10978311" name="Rectangle 2">
            <a:extLst>
              <a:ext uri="{FF2B5EF4-FFF2-40B4-BE49-F238E27FC236}">
                <a16:creationId xmlns:a16="http://schemas.microsoft.com/office/drawing/2014/main" id="{00000000-0008-0000-0B00-000007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B00-00002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4" name="Group 15">
          <a:extLst>
            <a:ext uri="{FF2B5EF4-FFF2-40B4-BE49-F238E27FC236}">
              <a16:creationId xmlns:a16="http://schemas.microsoft.com/office/drawing/2014/main" id="{00000000-0008-0000-0B00-0000DCC7A500}"/>
            </a:ext>
          </a:extLst>
        </xdr:cNvPr>
        <xdr:cNvGrpSpPr>
          <a:grpSpLocks/>
        </xdr:cNvGrpSpPr>
      </xdr:nvGrpSpPr>
      <xdr:grpSpPr bwMode="auto">
        <a:xfrm>
          <a:off x="3467100" y="104775"/>
          <a:ext cx="0" cy="276225"/>
          <a:chOff x="5362575" y="104775"/>
          <a:chExt cx="0" cy="314325"/>
        </a:xfrm>
      </xdr:grpSpPr>
      <xdr:sp macro="" textlink="">
        <xdr:nvSpPr>
          <xdr:cNvPr id="10978309" name="Rectangle 16">
            <a:extLst>
              <a:ext uri="{FF2B5EF4-FFF2-40B4-BE49-F238E27FC236}">
                <a16:creationId xmlns:a16="http://schemas.microsoft.com/office/drawing/2014/main" id="{00000000-0008-0000-0B00-000005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00000000-0008-0000-0B00-000028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5" name="Group 1">
          <a:extLst>
            <a:ext uri="{FF2B5EF4-FFF2-40B4-BE49-F238E27FC236}">
              <a16:creationId xmlns:a16="http://schemas.microsoft.com/office/drawing/2014/main" id="{00000000-0008-0000-0B00-0000DDC7A500}"/>
            </a:ext>
          </a:extLst>
        </xdr:cNvPr>
        <xdr:cNvGrpSpPr>
          <a:grpSpLocks/>
        </xdr:cNvGrpSpPr>
      </xdr:nvGrpSpPr>
      <xdr:grpSpPr bwMode="auto">
        <a:xfrm>
          <a:off x="3467100" y="104775"/>
          <a:ext cx="0" cy="276225"/>
          <a:chOff x="5362575" y="104775"/>
          <a:chExt cx="0" cy="314325"/>
        </a:xfrm>
      </xdr:grpSpPr>
      <xdr:sp macro="" textlink="">
        <xdr:nvSpPr>
          <xdr:cNvPr id="10978307" name="Rectangle 2">
            <a:extLst>
              <a:ext uri="{FF2B5EF4-FFF2-40B4-BE49-F238E27FC236}">
                <a16:creationId xmlns:a16="http://schemas.microsoft.com/office/drawing/2014/main" id="{00000000-0008-0000-0B00-000003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B00-00002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6" name="Group 15">
          <a:extLst>
            <a:ext uri="{FF2B5EF4-FFF2-40B4-BE49-F238E27FC236}">
              <a16:creationId xmlns:a16="http://schemas.microsoft.com/office/drawing/2014/main" id="{00000000-0008-0000-0B00-0000DEC7A500}"/>
            </a:ext>
          </a:extLst>
        </xdr:cNvPr>
        <xdr:cNvGrpSpPr>
          <a:grpSpLocks/>
        </xdr:cNvGrpSpPr>
      </xdr:nvGrpSpPr>
      <xdr:grpSpPr bwMode="auto">
        <a:xfrm>
          <a:off x="3467100" y="104775"/>
          <a:ext cx="0" cy="276225"/>
          <a:chOff x="5362575" y="104775"/>
          <a:chExt cx="0" cy="314325"/>
        </a:xfrm>
      </xdr:grpSpPr>
      <xdr:sp macro="" textlink="">
        <xdr:nvSpPr>
          <xdr:cNvPr id="10978305" name="Rectangle 16">
            <a:extLst>
              <a:ext uri="{FF2B5EF4-FFF2-40B4-BE49-F238E27FC236}">
                <a16:creationId xmlns:a16="http://schemas.microsoft.com/office/drawing/2014/main" id="{00000000-0008-0000-0B00-000001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17">
            <a:extLst>
              <a:ext uri="{FF2B5EF4-FFF2-40B4-BE49-F238E27FC236}">
                <a16:creationId xmlns:a16="http://schemas.microsoft.com/office/drawing/2014/main" id="{00000000-0008-0000-0B00-00003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7" name="Group 1">
          <a:extLst>
            <a:ext uri="{FF2B5EF4-FFF2-40B4-BE49-F238E27FC236}">
              <a16:creationId xmlns:a16="http://schemas.microsoft.com/office/drawing/2014/main" id="{00000000-0008-0000-0B00-0000DFC7A500}"/>
            </a:ext>
          </a:extLst>
        </xdr:cNvPr>
        <xdr:cNvGrpSpPr>
          <a:grpSpLocks/>
        </xdr:cNvGrpSpPr>
      </xdr:nvGrpSpPr>
      <xdr:grpSpPr bwMode="auto">
        <a:xfrm>
          <a:off x="3467100" y="104775"/>
          <a:ext cx="0" cy="276225"/>
          <a:chOff x="7950200" y="104775"/>
          <a:chExt cx="0" cy="314325"/>
        </a:xfrm>
      </xdr:grpSpPr>
      <xdr:sp macro="" textlink="">
        <xdr:nvSpPr>
          <xdr:cNvPr id="10864639" name="Rectangle 2">
            <a:extLst>
              <a:ext uri="{FF2B5EF4-FFF2-40B4-BE49-F238E27FC236}">
                <a16:creationId xmlns:a16="http://schemas.microsoft.com/office/drawing/2014/main" id="{00000000-0008-0000-0B00-0000FF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B00-000035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8" name="Group 1">
          <a:extLst>
            <a:ext uri="{FF2B5EF4-FFF2-40B4-BE49-F238E27FC236}">
              <a16:creationId xmlns:a16="http://schemas.microsoft.com/office/drawing/2014/main" id="{00000000-0008-0000-0B00-0000E0C7A500}"/>
            </a:ext>
          </a:extLst>
        </xdr:cNvPr>
        <xdr:cNvGrpSpPr>
          <a:grpSpLocks/>
        </xdr:cNvGrpSpPr>
      </xdr:nvGrpSpPr>
      <xdr:grpSpPr bwMode="auto">
        <a:xfrm>
          <a:off x="3467100" y="104775"/>
          <a:ext cx="0" cy="276225"/>
          <a:chOff x="5362575" y="104775"/>
          <a:chExt cx="0" cy="314325"/>
        </a:xfrm>
      </xdr:grpSpPr>
      <xdr:sp macro="" textlink="">
        <xdr:nvSpPr>
          <xdr:cNvPr id="10864637" name="Rectangle 2">
            <a:extLst>
              <a:ext uri="{FF2B5EF4-FFF2-40B4-BE49-F238E27FC236}">
                <a16:creationId xmlns:a16="http://schemas.microsoft.com/office/drawing/2014/main" id="{00000000-0008-0000-0B00-0000FD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3">
            <a:extLst>
              <a:ext uri="{FF2B5EF4-FFF2-40B4-BE49-F238E27FC236}">
                <a16:creationId xmlns:a16="http://schemas.microsoft.com/office/drawing/2014/main" id="{00000000-0008-0000-0B00-00003A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9" name="Group 15">
          <a:extLst>
            <a:ext uri="{FF2B5EF4-FFF2-40B4-BE49-F238E27FC236}">
              <a16:creationId xmlns:a16="http://schemas.microsoft.com/office/drawing/2014/main" id="{00000000-0008-0000-0B00-0000E1C7A500}"/>
            </a:ext>
          </a:extLst>
        </xdr:cNvPr>
        <xdr:cNvGrpSpPr>
          <a:grpSpLocks/>
        </xdr:cNvGrpSpPr>
      </xdr:nvGrpSpPr>
      <xdr:grpSpPr bwMode="auto">
        <a:xfrm>
          <a:off x="3467100" y="104775"/>
          <a:ext cx="0" cy="276225"/>
          <a:chOff x="5362575" y="104775"/>
          <a:chExt cx="0" cy="314325"/>
        </a:xfrm>
      </xdr:grpSpPr>
      <xdr:sp macro="" textlink="">
        <xdr:nvSpPr>
          <xdr:cNvPr id="10864635" name="Rectangle 16">
            <a:extLst>
              <a:ext uri="{FF2B5EF4-FFF2-40B4-BE49-F238E27FC236}">
                <a16:creationId xmlns:a16="http://schemas.microsoft.com/office/drawing/2014/main" id="{00000000-0008-0000-0B00-0000FB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B00-00003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0" name="Group 1">
          <a:extLst>
            <a:ext uri="{FF2B5EF4-FFF2-40B4-BE49-F238E27FC236}">
              <a16:creationId xmlns:a16="http://schemas.microsoft.com/office/drawing/2014/main" id="{00000000-0008-0000-0B00-0000E2C7A500}"/>
            </a:ext>
          </a:extLst>
        </xdr:cNvPr>
        <xdr:cNvGrpSpPr>
          <a:grpSpLocks/>
        </xdr:cNvGrpSpPr>
      </xdr:nvGrpSpPr>
      <xdr:grpSpPr bwMode="auto">
        <a:xfrm>
          <a:off x="3467100" y="104775"/>
          <a:ext cx="0" cy="276225"/>
          <a:chOff x="5362575" y="104775"/>
          <a:chExt cx="0" cy="314325"/>
        </a:xfrm>
      </xdr:grpSpPr>
      <xdr:sp macro="" textlink="">
        <xdr:nvSpPr>
          <xdr:cNvPr id="10864633" name="Rectangle 2">
            <a:extLst>
              <a:ext uri="{FF2B5EF4-FFF2-40B4-BE49-F238E27FC236}">
                <a16:creationId xmlns:a16="http://schemas.microsoft.com/office/drawing/2014/main" id="{00000000-0008-0000-0B00-0000F9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B00-000042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1" name="Group 15">
          <a:extLst>
            <a:ext uri="{FF2B5EF4-FFF2-40B4-BE49-F238E27FC236}">
              <a16:creationId xmlns:a16="http://schemas.microsoft.com/office/drawing/2014/main" id="{00000000-0008-0000-0B00-0000E3C7A500}"/>
            </a:ext>
          </a:extLst>
        </xdr:cNvPr>
        <xdr:cNvGrpSpPr>
          <a:grpSpLocks/>
        </xdr:cNvGrpSpPr>
      </xdr:nvGrpSpPr>
      <xdr:grpSpPr bwMode="auto">
        <a:xfrm>
          <a:off x="3467100" y="104775"/>
          <a:ext cx="0" cy="276225"/>
          <a:chOff x="5362575" y="104775"/>
          <a:chExt cx="0" cy="314325"/>
        </a:xfrm>
      </xdr:grpSpPr>
      <xdr:sp macro="" textlink="">
        <xdr:nvSpPr>
          <xdr:cNvPr id="10864631" name="Rectangle 16">
            <a:extLst>
              <a:ext uri="{FF2B5EF4-FFF2-40B4-BE49-F238E27FC236}">
                <a16:creationId xmlns:a16="http://schemas.microsoft.com/office/drawing/2014/main" id="{00000000-0008-0000-0B00-0000F7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B00-000045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2" name="Group 1">
          <a:extLst>
            <a:ext uri="{FF2B5EF4-FFF2-40B4-BE49-F238E27FC236}">
              <a16:creationId xmlns:a16="http://schemas.microsoft.com/office/drawing/2014/main" id="{00000000-0008-0000-0B00-0000E4C7A500}"/>
            </a:ext>
          </a:extLst>
        </xdr:cNvPr>
        <xdr:cNvGrpSpPr>
          <a:grpSpLocks/>
        </xdr:cNvGrpSpPr>
      </xdr:nvGrpSpPr>
      <xdr:grpSpPr bwMode="auto">
        <a:xfrm>
          <a:off x="3467100" y="104775"/>
          <a:ext cx="0" cy="276225"/>
          <a:chOff x="7950200" y="104775"/>
          <a:chExt cx="0" cy="314325"/>
        </a:xfrm>
      </xdr:grpSpPr>
      <xdr:sp macro="" textlink="">
        <xdr:nvSpPr>
          <xdr:cNvPr id="10864629" name="Rectangle 2">
            <a:extLst>
              <a:ext uri="{FF2B5EF4-FFF2-40B4-BE49-F238E27FC236}">
                <a16:creationId xmlns:a16="http://schemas.microsoft.com/office/drawing/2014/main" id="{00000000-0008-0000-0B00-0000F5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B00-000048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3" name="Group 1">
          <a:extLst>
            <a:ext uri="{FF2B5EF4-FFF2-40B4-BE49-F238E27FC236}">
              <a16:creationId xmlns:a16="http://schemas.microsoft.com/office/drawing/2014/main" id="{00000000-0008-0000-0B00-0000E5C7A500}"/>
            </a:ext>
          </a:extLst>
        </xdr:cNvPr>
        <xdr:cNvGrpSpPr>
          <a:grpSpLocks/>
        </xdr:cNvGrpSpPr>
      </xdr:nvGrpSpPr>
      <xdr:grpSpPr bwMode="auto">
        <a:xfrm>
          <a:off x="3467100" y="104775"/>
          <a:ext cx="0" cy="276225"/>
          <a:chOff x="5362575" y="104775"/>
          <a:chExt cx="0" cy="314325"/>
        </a:xfrm>
      </xdr:grpSpPr>
      <xdr:sp macro="" textlink="">
        <xdr:nvSpPr>
          <xdr:cNvPr id="10864627" name="Rectangle 2">
            <a:extLst>
              <a:ext uri="{FF2B5EF4-FFF2-40B4-BE49-F238E27FC236}">
                <a16:creationId xmlns:a16="http://schemas.microsoft.com/office/drawing/2014/main" id="{00000000-0008-0000-0B00-0000F3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5" name="Text Box 3">
            <a:extLst>
              <a:ext uri="{FF2B5EF4-FFF2-40B4-BE49-F238E27FC236}">
                <a16:creationId xmlns:a16="http://schemas.microsoft.com/office/drawing/2014/main" id="{00000000-0008-0000-0B00-00004B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4" name="Group 15">
          <a:extLst>
            <a:ext uri="{FF2B5EF4-FFF2-40B4-BE49-F238E27FC236}">
              <a16:creationId xmlns:a16="http://schemas.microsoft.com/office/drawing/2014/main" id="{00000000-0008-0000-0B00-0000E6C7A500}"/>
            </a:ext>
          </a:extLst>
        </xdr:cNvPr>
        <xdr:cNvGrpSpPr>
          <a:grpSpLocks/>
        </xdr:cNvGrpSpPr>
      </xdr:nvGrpSpPr>
      <xdr:grpSpPr bwMode="auto">
        <a:xfrm>
          <a:off x="3467100" y="104775"/>
          <a:ext cx="0" cy="276225"/>
          <a:chOff x="5362575" y="104775"/>
          <a:chExt cx="0" cy="314325"/>
        </a:xfrm>
      </xdr:grpSpPr>
      <xdr:sp macro="" textlink="">
        <xdr:nvSpPr>
          <xdr:cNvPr id="10864625" name="Rectangle 16">
            <a:extLst>
              <a:ext uri="{FF2B5EF4-FFF2-40B4-BE49-F238E27FC236}">
                <a16:creationId xmlns:a16="http://schemas.microsoft.com/office/drawing/2014/main" id="{00000000-0008-0000-0B00-0000F1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8" name="Text Box 17">
            <a:extLst>
              <a:ext uri="{FF2B5EF4-FFF2-40B4-BE49-F238E27FC236}">
                <a16:creationId xmlns:a16="http://schemas.microsoft.com/office/drawing/2014/main" id="{00000000-0008-0000-0B00-00004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5" name="Group 1">
          <a:extLst>
            <a:ext uri="{FF2B5EF4-FFF2-40B4-BE49-F238E27FC236}">
              <a16:creationId xmlns:a16="http://schemas.microsoft.com/office/drawing/2014/main" id="{00000000-0008-0000-0B00-0000E7C7A500}"/>
            </a:ext>
          </a:extLst>
        </xdr:cNvPr>
        <xdr:cNvGrpSpPr>
          <a:grpSpLocks/>
        </xdr:cNvGrpSpPr>
      </xdr:nvGrpSpPr>
      <xdr:grpSpPr bwMode="auto">
        <a:xfrm>
          <a:off x="3467100" y="104775"/>
          <a:ext cx="0" cy="276225"/>
          <a:chOff x="5362575" y="104775"/>
          <a:chExt cx="0" cy="314325"/>
        </a:xfrm>
      </xdr:grpSpPr>
      <xdr:sp macro="" textlink="">
        <xdr:nvSpPr>
          <xdr:cNvPr id="10864623" name="Rectangle 2">
            <a:extLst>
              <a:ext uri="{FF2B5EF4-FFF2-40B4-BE49-F238E27FC236}">
                <a16:creationId xmlns:a16="http://schemas.microsoft.com/office/drawing/2014/main" id="{00000000-0008-0000-0B00-0000EF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1" name="Text Box 3">
            <a:extLst>
              <a:ext uri="{FF2B5EF4-FFF2-40B4-BE49-F238E27FC236}">
                <a16:creationId xmlns:a16="http://schemas.microsoft.com/office/drawing/2014/main" id="{00000000-0008-0000-0B00-00005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6" name="Group 15">
          <a:extLst>
            <a:ext uri="{FF2B5EF4-FFF2-40B4-BE49-F238E27FC236}">
              <a16:creationId xmlns:a16="http://schemas.microsoft.com/office/drawing/2014/main" id="{00000000-0008-0000-0B00-0000E8C7A500}"/>
            </a:ext>
          </a:extLst>
        </xdr:cNvPr>
        <xdr:cNvGrpSpPr>
          <a:grpSpLocks/>
        </xdr:cNvGrpSpPr>
      </xdr:nvGrpSpPr>
      <xdr:grpSpPr bwMode="auto">
        <a:xfrm>
          <a:off x="3467100" y="104775"/>
          <a:ext cx="0" cy="276225"/>
          <a:chOff x="5362575" y="104775"/>
          <a:chExt cx="0" cy="314325"/>
        </a:xfrm>
      </xdr:grpSpPr>
      <xdr:sp macro="" textlink="">
        <xdr:nvSpPr>
          <xdr:cNvPr id="10864621" name="Rectangle 16">
            <a:extLst>
              <a:ext uri="{FF2B5EF4-FFF2-40B4-BE49-F238E27FC236}">
                <a16:creationId xmlns:a16="http://schemas.microsoft.com/office/drawing/2014/main" id="{00000000-0008-0000-0B00-0000ED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4" name="Text Box 17">
            <a:extLst>
              <a:ext uri="{FF2B5EF4-FFF2-40B4-BE49-F238E27FC236}">
                <a16:creationId xmlns:a16="http://schemas.microsoft.com/office/drawing/2014/main" id="{00000000-0008-0000-0B00-00005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7" name="Group 1">
          <a:extLst>
            <a:ext uri="{FF2B5EF4-FFF2-40B4-BE49-F238E27FC236}">
              <a16:creationId xmlns:a16="http://schemas.microsoft.com/office/drawing/2014/main" id="{00000000-0008-0000-0B00-0000E9C7A500}"/>
            </a:ext>
          </a:extLst>
        </xdr:cNvPr>
        <xdr:cNvGrpSpPr>
          <a:grpSpLocks/>
        </xdr:cNvGrpSpPr>
      </xdr:nvGrpSpPr>
      <xdr:grpSpPr bwMode="auto">
        <a:xfrm>
          <a:off x="3467100" y="104775"/>
          <a:ext cx="0" cy="276225"/>
          <a:chOff x="7950200" y="104775"/>
          <a:chExt cx="0" cy="314325"/>
        </a:xfrm>
      </xdr:grpSpPr>
      <xdr:sp macro="" textlink="">
        <xdr:nvSpPr>
          <xdr:cNvPr id="10864619" name="Rectangle 2">
            <a:extLst>
              <a:ext uri="{FF2B5EF4-FFF2-40B4-BE49-F238E27FC236}">
                <a16:creationId xmlns:a16="http://schemas.microsoft.com/office/drawing/2014/main" id="{00000000-0008-0000-0B00-0000EB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7" name="Text Box 3">
            <a:extLst>
              <a:ext uri="{FF2B5EF4-FFF2-40B4-BE49-F238E27FC236}">
                <a16:creationId xmlns:a16="http://schemas.microsoft.com/office/drawing/2014/main" id="{00000000-0008-0000-0B00-000057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124811</xdr:colOff>
      <xdr:row>0</xdr:row>
      <xdr:rowOff>0</xdr:rowOff>
    </xdr:from>
    <xdr:to>
      <xdr:col>0</xdr:col>
      <xdr:colOff>1517431</xdr:colOff>
      <xdr:row>3</xdr:row>
      <xdr:rowOff>193051</xdr:rowOff>
    </xdr:to>
    <xdr:pic>
      <xdr:nvPicPr>
        <xdr:cNvPr id="2" name="Imagen 1" descr="Texto&#10;&#10;Descripción generada automáticamente con confianza baja">
          <a:extLst>
            <a:ext uri="{FF2B5EF4-FFF2-40B4-BE49-F238E27FC236}">
              <a16:creationId xmlns:a16="http://schemas.microsoft.com/office/drawing/2014/main" id="{5F2CBA77-B91D-43FB-8AA3-5742080AD0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124811" y="0"/>
          <a:ext cx="1392620" cy="882792"/>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1057275</xdr:colOff>
      <xdr:row>49</xdr:row>
      <xdr:rowOff>19050</xdr:rowOff>
    </xdr:from>
    <xdr:to>
      <xdr:col>14</xdr:col>
      <xdr:colOff>409575</xdr:colOff>
      <xdr:row>64</xdr:row>
      <xdr:rowOff>114300</xdr:rowOff>
    </xdr:to>
    <xdr:graphicFrame macro="">
      <xdr:nvGraphicFramePr>
        <xdr:cNvPr id="1531451" name="1 Gráfico">
          <a:extLst>
            <a:ext uri="{FF2B5EF4-FFF2-40B4-BE49-F238E27FC236}">
              <a16:creationId xmlns:a16="http://schemas.microsoft.com/office/drawing/2014/main" id="{00000000-0008-0000-0C00-00003B5E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366349</xdr:colOff>
      <xdr:row>1</xdr:row>
      <xdr:rowOff>21981</xdr:rowOff>
    </xdr:from>
    <xdr:to>
      <xdr:col>1</xdr:col>
      <xdr:colOff>1707176</xdr:colOff>
      <xdr:row>4</xdr:row>
      <xdr:rowOff>179727</xdr:rowOff>
    </xdr:to>
    <xdr:pic>
      <xdr:nvPicPr>
        <xdr:cNvPr id="2" name="Imagen 1" descr="Texto&#10;&#10;Descripción generada automáticamente con confianza baja">
          <a:extLst>
            <a:ext uri="{FF2B5EF4-FFF2-40B4-BE49-F238E27FC236}">
              <a16:creationId xmlns:a16="http://schemas.microsoft.com/office/drawing/2014/main" id="{4BEFAA05-412D-4BA0-BDB5-09B214EAE18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17637" y="58616"/>
          <a:ext cx="1340827" cy="76588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76569" name="Group 1">
          <a:extLst>
            <a:ext uri="{FF2B5EF4-FFF2-40B4-BE49-F238E27FC236}">
              <a16:creationId xmlns:a16="http://schemas.microsoft.com/office/drawing/2014/main" id="{00000000-0008-0000-0D00-000099F6A500}"/>
            </a:ext>
          </a:extLst>
        </xdr:cNvPr>
        <xdr:cNvGrpSpPr>
          <a:grpSpLocks/>
        </xdr:cNvGrpSpPr>
      </xdr:nvGrpSpPr>
      <xdr:grpSpPr bwMode="auto">
        <a:xfrm>
          <a:off x="4090147" y="104775"/>
          <a:ext cx="0" cy="316566"/>
          <a:chOff x="5362575" y="104775"/>
          <a:chExt cx="0" cy="314325"/>
        </a:xfrm>
      </xdr:grpSpPr>
      <xdr:sp macro="" textlink="">
        <xdr:nvSpPr>
          <xdr:cNvPr id="10876625" name="Rectangle 2">
            <a:extLst>
              <a:ext uri="{FF2B5EF4-FFF2-40B4-BE49-F238E27FC236}">
                <a16:creationId xmlns:a16="http://schemas.microsoft.com/office/drawing/2014/main" id="{00000000-0008-0000-0D00-0000D1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0" name="Group 15">
          <a:extLst>
            <a:ext uri="{FF2B5EF4-FFF2-40B4-BE49-F238E27FC236}">
              <a16:creationId xmlns:a16="http://schemas.microsoft.com/office/drawing/2014/main" id="{00000000-0008-0000-0D00-00009AF6A500}"/>
            </a:ext>
          </a:extLst>
        </xdr:cNvPr>
        <xdr:cNvGrpSpPr>
          <a:grpSpLocks/>
        </xdr:cNvGrpSpPr>
      </xdr:nvGrpSpPr>
      <xdr:grpSpPr bwMode="auto">
        <a:xfrm>
          <a:off x="4090147" y="104775"/>
          <a:ext cx="0" cy="316566"/>
          <a:chOff x="5362575" y="104775"/>
          <a:chExt cx="0" cy="314325"/>
        </a:xfrm>
      </xdr:grpSpPr>
      <xdr:sp macro="" textlink="">
        <xdr:nvSpPr>
          <xdr:cNvPr id="10876623" name="Rectangle 16">
            <a:extLst>
              <a:ext uri="{FF2B5EF4-FFF2-40B4-BE49-F238E27FC236}">
                <a16:creationId xmlns:a16="http://schemas.microsoft.com/office/drawing/2014/main" id="{00000000-0008-0000-0D00-0000CF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D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1" name="Group 1">
          <a:extLst>
            <a:ext uri="{FF2B5EF4-FFF2-40B4-BE49-F238E27FC236}">
              <a16:creationId xmlns:a16="http://schemas.microsoft.com/office/drawing/2014/main" id="{00000000-0008-0000-0D00-00009BF6A500}"/>
            </a:ext>
          </a:extLst>
        </xdr:cNvPr>
        <xdr:cNvGrpSpPr>
          <a:grpSpLocks/>
        </xdr:cNvGrpSpPr>
      </xdr:nvGrpSpPr>
      <xdr:grpSpPr bwMode="auto">
        <a:xfrm>
          <a:off x="4090147" y="104775"/>
          <a:ext cx="0" cy="316566"/>
          <a:chOff x="5362575" y="104775"/>
          <a:chExt cx="0" cy="314325"/>
        </a:xfrm>
      </xdr:grpSpPr>
      <xdr:sp macro="" textlink="">
        <xdr:nvSpPr>
          <xdr:cNvPr id="10876621" name="Rectangle 2">
            <a:extLst>
              <a:ext uri="{FF2B5EF4-FFF2-40B4-BE49-F238E27FC236}">
                <a16:creationId xmlns:a16="http://schemas.microsoft.com/office/drawing/2014/main" id="{00000000-0008-0000-0D00-0000CD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D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2" name="Group 15">
          <a:extLst>
            <a:ext uri="{FF2B5EF4-FFF2-40B4-BE49-F238E27FC236}">
              <a16:creationId xmlns:a16="http://schemas.microsoft.com/office/drawing/2014/main" id="{00000000-0008-0000-0D00-00009CF6A500}"/>
            </a:ext>
          </a:extLst>
        </xdr:cNvPr>
        <xdr:cNvGrpSpPr>
          <a:grpSpLocks/>
        </xdr:cNvGrpSpPr>
      </xdr:nvGrpSpPr>
      <xdr:grpSpPr bwMode="auto">
        <a:xfrm>
          <a:off x="4090147" y="104775"/>
          <a:ext cx="0" cy="316566"/>
          <a:chOff x="5362575" y="104775"/>
          <a:chExt cx="0" cy="314325"/>
        </a:xfrm>
      </xdr:grpSpPr>
      <xdr:sp macro="" textlink="">
        <xdr:nvSpPr>
          <xdr:cNvPr id="10876619" name="Rectangle 16">
            <a:extLst>
              <a:ext uri="{FF2B5EF4-FFF2-40B4-BE49-F238E27FC236}">
                <a16:creationId xmlns:a16="http://schemas.microsoft.com/office/drawing/2014/main" id="{00000000-0008-0000-0D00-0000CB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D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4" name="Group 1">
          <a:extLst>
            <a:ext uri="{FF2B5EF4-FFF2-40B4-BE49-F238E27FC236}">
              <a16:creationId xmlns:a16="http://schemas.microsoft.com/office/drawing/2014/main" id="{00000000-0008-0000-0D00-00009EF6A500}"/>
            </a:ext>
          </a:extLst>
        </xdr:cNvPr>
        <xdr:cNvGrpSpPr>
          <a:grpSpLocks/>
        </xdr:cNvGrpSpPr>
      </xdr:nvGrpSpPr>
      <xdr:grpSpPr bwMode="auto">
        <a:xfrm>
          <a:off x="4090147" y="104775"/>
          <a:ext cx="0" cy="316566"/>
          <a:chOff x="5362575" y="104775"/>
          <a:chExt cx="0" cy="314325"/>
        </a:xfrm>
      </xdr:grpSpPr>
      <xdr:sp macro="" textlink="">
        <xdr:nvSpPr>
          <xdr:cNvPr id="10876617" name="Rectangle 2">
            <a:extLst>
              <a:ext uri="{FF2B5EF4-FFF2-40B4-BE49-F238E27FC236}">
                <a16:creationId xmlns:a16="http://schemas.microsoft.com/office/drawing/2014/main" id="{00000000-0008-0000-0D00-0000C9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 name="Text Box 3">
            <a:extLst>
              <a:ext uri="{FF2B5EF4-FFF2-40B4-BE49-F238E27FC236}">
                <a16:creationId xmlns:a16="http://schemas.microsoft.com/office/drawing/2014/main" id="{00000000-0008-0000-0D00-00001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5" name="Group 15">
          <a:extLst>
            <a:ext uri="{FF2B5EF4-FFF2-40B4-BE49-F238E27FC236}">
              <a16:creationId xmlns:a16="http://schemas.microsoft.com/office/drawing/2014/main" id="{00000000-0008-0000-0D00-00009FF6A500}"/>
            </a:ext>
          </a:extLst>
        </xdr:cNvPr>
        <xdr:cNvGrpSpPr>
          <a:grpSpLocks/>
        </xdr:cNvGrpSpPr>
      </xdr:nvGrpSpPr>
      <xdr:grpSpPr bwMode="auto">
        <a:xfrm>
          <a:off x="4090147" y="104775"/>
          <a:ext cx="0" cy="316566"/>
          <a:chOff x="5362575" y="104775"/>
          <a:chExt cx="0" cy="314325"/>
        </a:xfrm>
      </xdr:grpSpPr>
      <xdr:sp macro="" textlink="">
        <xdr:nvSpPr>
          <xdr:cNvPr id="10876615" name="Rectangle 16">
            <a:extLst>
              <a:ext uri="{FF2B5EF4-FFF2-40B4-BE49-F238E27FC236}">
                <a16:creationId xmlns:a16="http://schemas.microsoft.com/office/drawing/2014/main" id="{00000000-0008-0000-0D00-0000C7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 name="Text Box 17">
            <a:extLst>
              <a:ext uri="{FF2B5EF4-FFF2-40B4-BE49-F238E27FC236}">
                <a16:creationId xmlns:a16="http://schemas.microsoft.com/office/drawing/2014/main" id="{00000000-0008-0000-0D00-00001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6" name="Group 1">
          <a:extLst>
            <a:ext uri="{FF2B5EF4-FFF2-40B4-BE49-F238E27FC236}">
              <a16:creationId xmlns:a16="http://schemas.microsoft.com/office/drawing/2014/main" id="{00000000-0008-0000-0D00-0000A0F6A500}"/>
            </a:ext>
          </a:extLst>
        </xdr:cNvPr>
        <xdr:cNvGrpSpPr>
          <a:grpSpLocks/>
        </xdr:cNvGrpSpPr>
      </xdr:nvGrpSpPr>
      <xdr:grpSpPr bwMode="auto">
        <a:xfrm>
          <a:off x="4090147" y="104775"/>
          <a:ext cx="0" cy="316566"/>
          <a:chOff x="5362575" y="104775"/>
          <a:chExt cx="0" cy="314325"/>
        </a:xfrm>
      </xdr:grpSpPr>
      <xdr:sp macro="" textlink="">
        <xdr:nvSpPr>
          <xdr:cNvPr id="10876613" name="Rectangle 2">
            <a:extLst>
              <a:ext uri="{FF2B5EF4-FFF2-40B4-BE49-F238E27FC236}">
                <a16:creationId xmlns:a16="http://schemas.microsoft.com/office/drawing/2014/main" id="{00000000-0008-0000-0D00-0000C5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 name="Text Box 3">
            <a:extLst>
              <a:ext uri="{FF2B5EF4-FFF2-40B4-BE49-F238E27FC236}">
                <a16:creationId xmlns:a16="http://schemas.microsoft.com/office/drawing/2014/main" id="{00000000-0008-0000-0D00-00001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7" name="Group 15">
          <a:extLst>
            <a:ext uri="{FF2B5EF4-FFF2-40B4-BE49-F238E27FC236}">
              <a16:creationId xmlns:a16="http://schemas.microsoft.com/office/drawing/2014/main" id="{00000000-0008-0000-0D00-0000A1F6A500}"/>
            </a:ext>
          </a:extLst>
        </xdr:cNvPr>
        <xdr:cNvGrpSpPr>
          <a:grpSpLocks/>
        </xdr:cNvGrpSpPr>
      </xdr:nvGrpSpPr>
      <xdr:grpSpPr bwMode="auto">
        <a:xfrm>
          <a:off x="4090147" y="104775"/>
          <a:ext cx="0" cy="316566"/>
          <a:chOff x="5362575" y="104775"/>
          <a:chExt cx="0" cy="314325"/>
        </a:xfrm>
      </xdr:grpSpPr>
      <xdr:sp macro="" textlink="">
        <xdr:nvSpPr>
          <xdr:cNvPr id="10876611" name="Rectangle 16">
            <a:extLst>
              <a:ext uri="{FF2B5EF4-FFF2-40B4-BE49-F238E27FC236}">
                <a16:creationId xmlns:a16="http://schemas.microsoft.com/office/drawing/2014/main" id="{00000000-0008-0000-0D00-0000C3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 name="Text Box 17">
            <a:extLst>
              <a:ext uri="{FF2B5EF4-FFF2-40B4-BE49-F238E27FC236}">
                <a16:creationId xmlns:a16="http://schemas.microsoft.com/office/drawing/2014/main" id="{00000000-0008-0000-0D00-00001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8" name="Group 1">
          <a:extLst>
            <a:ext uri="{FF2B5EF4-FFF2-40B4-BE49-F238E27FC236}">
              <a16:creationId xmlns:a16="http://schemas.microsoft.com/office/drawing/2014/main" id="{00000000-0008-0000-0D00-0000A2F6A500}"/>
            </a:ext>
          </a:extLst>
        </xdr:cNvPr>
        <xdr:cNvGrpSpPr>
          <a:grpSpLocks/>
        </xdr:cNvGrpSpPr>
      </xdr:nvGrpSpPr>
      <xdr:grpSpPr bwMode="auto">
        <a:xfrm>
          <a:off x="4090147" y="104775"/>
          <a:ext cx="0" cy="316566"/>
          <a:chOff x="7950200" y="104775"/>
          <a:chExt cx="0" cy="314325"/>
        </a:xfrm>
      </xdr:grpSpPr>
      <xdr:sp macro="" textlink="">
        <xdr:nvSpPr>
          <xdr:cNvPr id="10876609" name="Rectangle 2">
            <a:extLst>
              <a:ext uri="{FF2B5EF4-FFF2-40B4-BE49-F238E27FC236}">
                <a16:creationId xmlns:a16="http://schemas.microsoft.com/office/drawing/2014/main" id="{00000000-0008-0000-0D00-0000C1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D00-00001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9" name="Group 1">
          <a:extLst>
            <a:ext uri="{FF2B5EF4-FFF2-40B4-BE49-F238E27FC236}">
              <a16:creationId xmlns:a16="http://schemas.microsoft.com/office/drawing/2014/main" id="{00000000-0008-0000-0D00-0000A3F6A500}"/>
            </a:ext>
          </a:extLst>
        </xdr:cNvPr>
        <xdr:cNvGrpSpPr>
          <a:grpSpLocks/>
        </xdr:cNvGrpSpPr>
      </xdr:nvGrpSpPr>
      <xdr:grpSpPr bwMode="auto">
        <a:xfrm>
          <a:off x="4090147" y="104775"/>
          <a:ext cx="0" cy="316566"/>
          <a:chOff x="5362575" y="104775"/>
          <a:chExt cx="0" cy="314325"/>
        </a:xfrm>
      </xdr:grpSpPr>
      <xdr:sp macro="" textlink="">
        <xdr:nvSpPr>
          <xdr:cNvPr id="10876607" name="Rectangle 2">
            <a:extLst>
              <a:ext uri="{FF2B5EF4-FFF2-40B4-BE49-F238E27FC236}">
                <a16:creationId xmlns:a16="http://schemas.microsoft.com/office/drawing/2014/main" id="{00000000-0008-0000-0D00-0000BF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3">
            <a:extLst>
              <a:ext uri="{FF2B5EF4-FFF2-40B4-BE49-F238E27FC236}">
                <a16:creationId xmlns:a16="http://schemas.microsoft.com/office/drawing/2014/main" id="{00000000-0008-0000-0D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0" name="Group 15">
          <a:extLst>
            <a:ext uri="{FF2B5EF4-FFF2-40B4-BE49-F238E27FC236}">
              <a16:creationId xmlns:a16="http://schemas.microsoft.com/office/drawing/2014/main" id="{00000000-0008-0000-0D00-0000A4F6A500}"/>
            </a:ext>
          </a:extLst>
        </xdr:cNvPr>
        <xdr:cNvGrpSpPr>
          <a:grpSpLocks/>
        </xdr:cNvGrpSpPr>
      </xdr:nvGrpSpPr>
      <xdr:grpSpPr bwMode="auto">
        <a:xfrm>
          <a:off x="4090147" y="104775"/>
          <a:ext cx="0" cy="316566"/>
          <a:chOff x="5362575" y="104775"/>
          <a:chExt cx="0" cy="314325"/>
        </a:xfrm>
      </xdr:grpSpPr>
      <xdr:sp macro="" textlink="">
        <xdr:nvSpPr>
          <xdr:cNvPr id="10876605" name="Rectangle 16">
            <a:extLst>
              <a:ext uri="{FF2B5EF4-FFF2-40B4-BE49-F238E27FC236}">
                <a16:creationId xmlns:a16="http://schemas.microsoft.com/office/drawing/2014/main" id="{00000000-0008-0000-0D00-0000BD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17">
            <a:extLst>
              <a:ext uri="{FF2B5EF4-FFF2-40B4-BE49-F238E27FC236}">
                <a16:creationId xmlns:a16="http://schemas.microsoft.com/office/drawing/2014/main" id="{00000000-0008-0000-0D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1" name="Group 1">
          <a:extLst>
            <a:ext uri="{FF2B5EF4-FFF2-40B4-BE49-F238E27FC236}">
              <a16:creationId xmlns:a16="http://schemas.microsoft.com/office/drawing/2014/main" id="{00000000-0008-0000-0D00-0000A5F6A500}"/>
            </a:ext>
          </a:extLst>
        </xdr:cNvPr>
        <xdr:cNvGrpSpPr>
          <a:grpSpLocks/>
        </xdr:cNvGrpSpPr>
      </xdr:nvGrpSpPr>
      <xdr:grpSpPr bwMode="auto">
        <a:xfrm>
          <a:off x="4090147" y="104775"/>
          <a:ext cx="0" cy="316566"/>
          <a:chOff x="5362575" y="104775"/>
          <a:chExt cx="0" cy="314325"/>
        </a:xfrm>
      </xdr:grpSpPr>
      <xdr:sp macro="" textlink="">
        <xdr:nvSpPr>
          <xdr:cNvPr id="10876603" name="Rectangle 2">
            <a:extLst>
              <a:ext uri="{FF2B5EF4-FFF2-40B4-BE49-F238E27FC236}">
                <a16:creationId xmlns:a16="http://schemas.microsoft.com/office/drawing/2014/main" id="{00000000-0008-0000-0D00-0000BB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3">
            <a:extLst>
              <a:ext uri="{FF2B5EF4-FFF2-40B4-BE49-F238E27FC236}">
                <a16:creationId xmlns:a16="http://schemas.microsoft.com/office/drawing/2014/main" id="{00000000-0008-0000-0D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2" name="Group 15">
          <a:extLst>
            <a:ext uri="{FF2B5EF4-FFF2-40B4-BE49-F238E27FC236}">
              <a16:creationId xmlns:a16="http://schemas.microsoft.com/office/drawing/2014/main" id="{00000000-0008-0000-0D00-0000A6F6A500}"/>
            </a:ext>
          </a:extLst>
        </xdr:cNvPr>
        <xdr:cNvGrpSpPr>
          <a:grpSpLocks/>
        </xdr:cNvGrpSpPr>
      </xdr:nvGrpSpPr>
      <xdr:grpSpPr bwMode="auto">
        <a:xfrm>
          <a:off x="4090147" y="104775"/>
          <a:ext cx="0" cy="316566"/>
          <a:chOff x="5362575" y="104775"/>
          <a:chExt cx="0" cy="314325"/>
        </a:xfrm>
      </xdr:grpSpPr>
      <xdr:sp macro="" textlink="">
        <xdr:nvSpPr>
          <xdr:cNvPr id="10876601" name="Rectangle 16">
            <a:extLst>
              <a:ext uri="{FF2B5EF4-FFF2-40B4-BE49-F238E27FC236}">
                <a16:creationId xmlns:a16="http://schemas.microsoft.com/office/drawing/2014/main" id="{00000000-0008-0000-0D00-0000B9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17">
            <a:extLst>
              <a:ext uri="{FF2B5EF4-FFF2-40B4-BE49-F238E27FC236}">
                <a16:creationId xmlns:a16="http://schemas.microsoft.com/office/drawing/2014/main" id="{00000000-0008-0000-0D00-00002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3" name="Group 1">
          <a:extLst>
            <a:ext uri="{FF2B5EF4-FFF2-40B4-BE49-F238E27FC236}">
              <a16:creationId xmlns:a16="http://schemas.microsoft.com/office/drawing/2014/main" id="{00000000-0008-0000-0D00-0000A7F6A500}"/>
            </a:ext>
          </a:extLst>
        </xdr:cNvPr>
        <xdr:cNvGrpSpPr>
          <a:grpSpLocks/>
        </xdr:cNvGrpSpPr>
      </xdr:nvGrpSpPr>
      <xdr:grpSpPr bwMode="auto">
        <a:xfrm>
          <a:off x="4090147" y="104775"/>
          <a:ext cx="0" cy="316566"/>
          <a:chOff x="7950200" y="104775"/>
          <a:chExt cx="0" cy="314325"/>
        </a:xfrm>
      </xdr:grpSpPr>
      <xdr:sp macro="" textlink="">
        <xdr:nvSpPr>
          <xdr:cNvPr id="10876599" name="Rectangle 2">
            <a:extLst>
              <a:ext uri="{FF2B5EF4-FFF2-40B4-BE49-F238E27FC236}">
                <a16:creationId xmlns:a16="http://schemas.microsoft.com/office/drawing/2014/main" id="{00000000-0008-0000-0D00-0000B7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D00-00002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4" name="Group 1">
          <a:extLst>
            <a:ext uri="{FF2B5EF4-FFF2-40B4-BE49-F238E27FC236}">
              <a16:creationId xmlns:a16="http://schemas.microsoft.com/office/drawing/2014/main" id="{00000000-0008-0000-0D00-0000A8F6A500}"/>
            </a:ext>
          </a:extLst>
        </xdr:cNvPr>
        <xdr:cNvGrpSpPr>
          <a:grpSpLocks/>
        </xdr:cNvGrpSpPr>
      </xdr:nvGrpSpPr>
      <xdr:grpSpPr bwMode="auto">
        <a:xfrm>
          <a:off x="4090147" y="104775"/>
          <a:ext cx="0" cy="316566"/>
          <a:chOff x="5362575" y="104775"/>
          <a:chExt cx="0" cy="314325"/>
        </a:xfrm>
      </xdr:grpSpPr>
      <xdr:sp macro="" textlink="">
        <xdr:nvSpPr>
          <xdr:cNvPr id="10876597" name="Rectangle 2">
            <a:extLst>
              <a:ext uri="{FF2B5EF4-FFF2-40B4-BE49-F238E27FC236}">
                <a16:creationId xmlns:a16="http://schemas.microsoft.com/office/drawing/2014/main" id="{00000000-0008-0000-0D00-0000B5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3">
            <a:extLst>
              <a:ext uri="{FF2B5EF4-FFF2-40B4-BE49-F238E27FC236}">
                <a16:creationId xmlns:a16="http://schemas.microsoft.com/office/drawing/2014/main" id="{00000000-0008-0000-0D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5" name="Group 15">
          <a:extLst>
            <a:ext uri="{FF2B5EF4-FFF2-40B4-BE49-F238E27FC236}">
              <a16:creationId xmlns:a16="http://schemas.microsoft.com/office/drawing/2014/main" id="{00000000-0008-0000-0D00-0000A9F6A500}"/>
            </a:ext>
          </a:extLst>
        </xdr:cNvPr>
        <xdr:cNvGrpSpPr>
          <a:grpSpLocks/>
        </xdr:cNvGrpSpPr>
      </xdr:nvGrpSpPr>
      <xdr:grpSpPr bwMode="auto">
        <a:xfrm>
          <a:off x="4090147" y="104775"/>
          <a:ext cx="0" cy="316566"/>
          <a:chOff x="5362575" y="104775"/>
          <a:chExt cx="0" cy="314325"/>
        </a:xfrm>
      </xdr:grpSpPr>
      <xdr:sp macro="" textlink="">
        <xdr:nvSpPr>
          <xdr:cNvPr id="10876595" name="Rectangle 16">
            <a:extLst>
              <a:ext uri="{FF2B5EF4-FFF2-40B4-BE49-F238E27FC236}">
                <a16:creationId xmlns:a16="http://schemas.microsoft.com/office/drawing/2014/main" id="{00000000-0008-0000-0D00-0000B3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17">
            <a:extLst>
              <a:ext uri="{FF2B5EF4-FFF2-40B4-BE49-F238E27FC236}">
                <a16:creationId xmlns:a16="http://schemas.microsoft.com/office/drawing/2014/main" id="{00000000-0008-0000-0D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6" name="Group 1">
          <a:extLst>
            <a:ext uri="{FF2B5EF4-FFF2-40B4-BE49-F238E27FC236}">
              <a16:creationId xmlns:a16="http://schemas.microsoft.com/office/drawing/2014/main" id="{00000000-0008-0000-0D00-0000AAF6A500}"/>
            </a:ext>
          </a:extLst>
        </xdr:cNvPr>
        <xdr:cNvGrpSpPr>
          <a:grpSpLocks/>
        </xdr:cNvGrpSpPr>
      </xdr:nvGrpSpPr>
      <xdr:grpSpPr bwMode="auto">
        <a:xfrm>
          <a:off x="4090147" y="104775"/>
          <a:ext cx="0" cy="316566"/>
          <a:chOff x="5362575" y="104775"/>
          <a:chExt cx="0" cy="314325"/>
        </a:xfrm>
      </xdr:grpSpPr>
      <xdr:sp macro="" textlink="">
        <xdr:nvSpPr>
          <xdr:cNvPr id="10876593" name="Rectangle 2">
            <a:extLst>
              <a:ext uri="{FF2B5EF4-FFF2-40B4-BE49-F238E27FC236}">
                <a16:creationId xmlns:a16="http://schemas.microsoft.com/office/drawing/2014/main" id="{00000000-0008-0000-0D00-0000B1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D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7" name="Group 15">
          <a:extLst>
            <a:ext uri="{FF2B5EF4-FFF2-40B4-BE49-F238E27FC236}">
              <a16:creationId xmlns:a16="http://schemas.microsoft.com/office/drawing/2014/main" id="{00000000-0008-0000-0D00-0000ABF6A500}"/>
            </a:ext>
          </a:extLst>
        </xdr:cNvPr>
        <xdr:cNvGrpSpPr>
          <a:grpSpLocks/>
        </xdr:cNvGrpSpPr>
      </xdr:nvGrpSpPr>
      <xdr:grpSpPr bwMode="auto">
        <a:xfrm>
          <a:off x="4090147" y="104775"/>
          <a:ext cx="0" cy="316566"/>
          <a:chOff x="5362575" y="104775"/>
          <a:chExt cx="0" cy="314325"/>
        </a:xfrm>
      </xdr:grpSpPr>
      <xdr:sp macro="" textlink="">
        <xdr:nvSpPr>
          <xdr:cNvPr id="10876591" name="Rectangle 16">
            <a:extLst>
              <a:ext uri="{FF2B5EF4-FFF2-40B4-BE49-F238E27FC236}">
                <a16:creationId xmlns:a16="http://schemas.microsoft.com/office/drawing/2014/main" id="{00000000-0008-0000-0D00-0000AF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17">
            <a:extLst>
              <a:ext uri="{FF2B5EF4-FFF2-40B4-BE49-F238E27FC236}">
                <a16:creationId xmlns:a16="http://schemas.microsoft.com/office/drawing/2014/main" id="{00000000-0008-0000-0D00-00003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8" name="Group 1">
          <a:extLst>
            <a:ext uri="{FF2B5EF4-FFF2-40B4-BE49-F238E27FC236}">
              <a16:creationId xmlns:a16="http://schemas.microsoft.com/office/drawing/2014/main" id="{00000000-0008-0000-0D00-0000ACF6A500}"/>
            </a:ext>
          </a:extLst>
        </xdr:cNvPr>
        <xdr:cNvGrpSpPr>
          <a:grpSpLocks/>
        </xdr:cNvGrpSpPr>
      </xdr:nvGrpSpPr>
      <xdr:grpSpPr bwMode="auto">
        <a:xfrm>
          <a:off x="4090147" y="104775"/>
          <a:ext cx="0" cy="316566"/>
          <a:chOff x="7950200" y="104775"/>
          <a:chExt cx="0" cy="314325"/>
        </a:xfrm>
      </xdr:grpSpPr>
      <xdr:sp macro="" textlink="">
        <xdr:nvSpPr>
          <xdr:cNvPr id="10876589" name="Rectangle 2">
            <a:extLst>
              <a:ext uri="{FF2B5EF4-FFF2-40B4-BE49-F238E27FC236}">
                <a16:creationId xmlns:a16="http://schemas.microsoft.com/office/drawing/2014/main" id="{00000000-0008-0000-0D00-0000AD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D00-00003B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44824</xdr:colOff>
      <xdr:row>0</xdr:row>
      <xdr:rowOff>56030</xdr:rowOff>
    </xdr:from>
    <xdr:to>
      <xdr:col>0</xdr:col>
      <xdr:colOff>1591936</xdr:colOff>
      <xdr:row>3</xdr:row>
      <xdr:rowOff>235325</xdr:rowOff>
    </xdr:to>
    <xdr:pic>
      <xdr:nvPicPr>
        <xdr:cNvPr id="2" name="Imagen 1" descr="Texto&#10;&#10;Descripción generada automáticamente con confianza baja">
          <a:extLst>
            <a:ext uri="{FF2B5EF4-FFF2-40B4-BE49-F238E27FC236}">
              <a16:creationId xmlns:a16="http://schemas.microsoft.com/office/drawing/2014/main" id="{91541305-6532-41FB-A845-2D61934B29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44824" y="56030"/>
          <a:ext cx="1547112" cy="896471"/>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742950</xdr:colOff>
      <xdr:row>49</xdr:row>
      <xdr:rowOff>19050</xdr:rowOff>
    </xdr:from>
    <xdr:to>
      <xdr:col>15</xdr:col>
      <xdr:colOff>342900</xdr:colOff>
      <xdr:row>64</xdr:row>
      <xdr:rowOff>114300</xdr:rowOff>
    </xdr:to>
    <xdr:graphicFrame macro="">
      <xdr:nvGraphicFramePr>
        <xdr:cNvPr id="9304654" name="1 Gráfico">
          <a:extLst>
            <a:ext uri="{FF2B5EF4-FFF2-40B4-BE49-F238E27FC236}">
              <a16:creationId xmlns:a16="http://schemas.microsoft.com/office/drawing/2014/main" id="{00000000-0008-0000-0E00-00004EFA8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298176</xdr:colOff>
      <xdr:row>1</xdr:row>
      <xdr:rowOff>33131</xdr:rowOff>
    </xdr:from>
    <xdr:to>
      <xdr:col>1</xdr:col>
      <xdr:colOff>1599560</xdr:colOff>
      <xdr:row>4</xdr:row>
      <xdr:rowOff>168347</xdr:rowOff>
    </xdr:to>
    <xdr:pic>
      <xdr:nvPicPr>
        <xdr:cNvPr id="2" name="Imagen 1" descr="Texto&#10;&#10;Descripción generada automáticamente con confianza baja">
          <a:extLst>
            <a:ext uri="{FF2B5EF4-FFF2-40B4-BE49-F238E27FC236}">
              <a16:creationId xmlns:a16="http://schemas.microsoft.com/office/drawing/2014/main" id="{8C1C0036-31DD-44E5-80CF-5C77F2DA4E1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47872" y="74544"/>
          <a:ext cx="1301384" cy="73984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954337" name="Group 1">
          <a:extLst>
            <a:ext uri="{FF2B5EF4-FFF2-40B4-BE49-F238E27FC236}">
              <a16:creationId xmlns:a16="http://schemas.microsoft.com/office/drawing/2014/main" id="{00000000-0008-0000-0F00-00006126A700}"/>
            </a:ext>
          </a:extLst>
        </xdr:cNvPr>
        <xdr:cNvGrpSpPr>
          <a:grpSpLocks/>
        </xdr:cNvGrpSpPr>
      </xdr:nvGrpSpPr>
      <xdr:grpSpPr bwMode="auto">
        <a:xfrm>
          <a:off x="3678621" y="104775"/>
          <a:ext cx="0" cy="365125"/>
          <a:chOff x="5362575" y="104775"/>
          <a:chExt cx="0" cy="314325"/>
        </a:xfrm>
      </xdr:grpSpPr>
      <xdr:sp macro="" textlink="">
        <xdr:nvSpPr>
          <xdr:cNvPr id="10954567" name="Rectangle 2">
            <a:extLst>
              <a:ext uri="{FF2B5EF4-FFF2-40B4-BE49-F238E27FC236}">
                <a16:creationId xmlns:a16="http://schemas.microsoft.com/office/drawing/2014/main" id="{00000000-0008-0000-0F00-00004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38" name="Group 15">
          <a:extLst>
            <a:ext uri="{FF2B5EF4-FFF2-40B4-BE49-F238E27FC236}">
              <a16:creationId xmlns:a16="http://schemas.microsoft.com/office/drawing/2014/main" id="{00000000-0008-0000-0F00-00006226A700}"/>
            </a:ext>
          </a:extLst>
        </xdr:cNvPr>
        <xdr:cNvGrpSpPr>
          <a:grpSpLocks/>
        </xdr:cNvGrpSpPr>
      </xdr:nvGrpSpPr>
      <xdr:grpSpPr bwMode="auto">
        <a:xfrm>
          <a:off x="3678621" y="104775"/>
          <a:ext cx="0" cy="365125"/>
          <a:chOff x="5362575" y="104775"/>
          <a:chExt cx="0" cy="314325"/>
        </a:xfrm>
      </xdr:grpSpPr>
      <xdr:sp macro="" textlink="">
        <xdr:nvSpPr>
          <xdr:cNvPr id="10954565" name="Rectangle 16">
            <a:extLst>
              <a:ext uri="{FF2B5EF4-FFF2-40B4-BE49-F238E27FC236}">
                <a16:creationId xmlns:a16="http://schemas.microsoft.com/office/drawing/2014/main" id="{00000000-0008-0000-0F00-00004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F00-00000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39" name="Group 1">
          <a:extLst>
            <a:ext uri="{FF2B5EF4-FFF2-40B4-BE49-F238E27FC236}">
              <a16:creationId xmlns:a16="http://schemas.microsoft.com/office/drawing/2014/main" id="{00000000-0008-0000-0F00-00006326A700}"/>
            </a:ext>
          </a:extLst>
        </xdr:cNvPr>
        <xdr:cNvGrpSpPr>
          <a:grpSpLocks/>
        </xdr:cNvGrpSpPr>
      </xdr:nvGrpSpPr>
      <xdr:grpSpPr bwMode="auto">
        <a:xfrm>
          <a:off x="3678621" y="104775"/>
          <a:ext cx="0" cy="365125"/>
          <a:chOff x="5362575" y="104775"/>
          <a:chExt cx="0" cy="314325"/>
        </a:xfrm>
      </xdr:grpSpPr>
      <xdr:sp macro="" textlink="">
        <xdr:nvSpPr>
          <xdr:cNvPr id="10954563" name="Rectangle 2">
            <a:extLst>
              <a:ext uri="{FF2B5EF4-FFF2-40B4-BE49-F238E27FC236}">
                <a16:creationId xmlns:a16="http://schemas.microsoft.com/office/drawing/2014/main" id="{00000000-0008-0000-0F00-00004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F00-00000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0" name="Group 15">
          <a:extLst>
            <a:ext uri="{FF2B5EF4-FFF2-40B4-BE49-F238E27FC236}">
              <a16:creationId xmlns:a16="http://schemas.microsoft.com/office/drawing/2014/main" id="{00000000-0008-0000-0F00-00006426A700}"/>
            </a:ext>
          </a:extLst>
        </xdr:cNvPr>
        <xdr:cNvGrpSpPr>
          <a:grpSpLocks/>
        </xdr:cNvGrpSpPr>
      </xdr:nvGrpSpPr>
      <xdr:grpSpPr bwMode="auto">
        <a:xfrm>
          <a:off x="3678621" y="104775"/>
          <a:ext cx="0" cy="365125"/>
          <a:chOff x="5362575" y="104775"/>
          <a:chExt cx="0" cy="314325"/>
        </a:xfrm>
      </xdr:grpSpPr>
      <xdr:sp macro="" textlink="">
        <xdr:nvSpPr>
          <xdr:cNvPr id="10954561" name="Rectangle 16">
            <a:extLst>
              <a:ext uri="{FF2B5EF4-FFF2-40B4-BE49-F238E27FC236}">
                <a16:creationId xmlns:a16="http://schemas.microsoft.com/office/drawing/2014/main" id="{00000000-0008-0000-0F00-00004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F00-00000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1" name="Group 1">
          <a:extLst>
            <a:ext uri="{FF2B5EF4-FFF2-40B4-BE49-F238E27FC236}">
              <a16:creationId xmlns:a16="http://schemas.microsoft.com/office/drawing/2014/main" id="{00000000-0008-0000-0F00-00006526A700}"/>
            </a:ext>
          </a:extLst>
        </xdr:cNvPr>
        <xdr:cNvGrpSpPr>
          <a:grpSpLocks/>
        </xdr:cNvGrpSpPr>
      </xdr:nvGrpSpPr>
      <xdr:grpSpPr bwMode="auto">
        <a:xfrm>
          <a:off x="3678621" y="104775"/>
          <a:ext cx="0" cy="365125"/>
          <a:chOff x="5362575" y="104775"/>
          <a:chExt cx="0" cy="314325"/>
        </a:xfrm>
      </xdr:grpSpPr>
      <xdr:sp macro="" textlink="">
        <xdr:nvSpPr>
          <xdr:cNvPr id="10954559" name="Rectangle 2">
            <a:extLst>
              <a:ext uri="{FF2B5EF4-FFF2-40B4-BE49-F238E27FC236}">
                <a16:creationId xmlns:a16="http://schemas.microsoft.com/office/drawing/2014/main" id="{00000000-0008-0000-0F00-00003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F00-00001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2" name="Group 15">
          <a:extLst>
            <a:ext uri="{FF2B5EF4-FFF2-40B4-BE49-F238E27FC236}">
              <a16:creationId xmlns:a16="http://schemas.microsoft.com/office/drawing/2014/main" id="{00000000-0008-0000-0F00-00006626A700}"/>
            </a:ext>
          </a:extLst>
        </xdr:cNvPr>
        <xdr:cNvGrpSpPr>
          <a:grpSpLocks/>
        </xdr:cNvGrpSpPr>
      </xdr:nvGrpSpPr>
      <xdr:grpSpPr bwMode="auto">
        <a:xfrm>
          <a:off x="3678621" y="104775"/>
          <a:ext cx="0" cy="365125"/>
          <a:chOff x="5362575" y="104775"/>
          <a:chExt cx="0" cy="314325"/>
        </a:xfrm>
      </xdr:grpSpPr>
      <xdr:sp macro="" textlink="">
        <xdr:nvSpPr>
          <xdr:cNvPr id="10954557" name="Rectangle 16">
            <a:extLst>
              <a:ext uri="{FF2B5EF4-FFF2-40B4-BE49-F238E27FC236}">
                <a16:creationId xmlns:a16="http://schemas.microsoft.com/office/drawing/2014/main" id="{00000000-0008-0000-0F00-00003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a:extLst>
              <a:ext uri="{FF2B5EF4-FFF2-40B4-BE49-F238E27FC236}">
                <a16:creationId xmlns:a16="http://schemas.microsoft.com/office/drawing/2014/main" id="{00000000-0008-0000-0F00-00001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3" name="Group 1">
          <a:extLst>
            <a:ext uri="{FF2B5EF4-FFF2-40B4-BE49-F238E27FC236}">
              <a16:creationId xmlns:a16="http://schemas.microsoft.com/office/drawing/2014/main" id="{00000000-0008-0000-0F00-00006726A700}"/>
            </a:ext>
          </a:extLst>
        </xdr:cNvPr>
        <xdr:cNvGrpSpPr>
          <a:grpSpLocks/>
        </xdr:cNvGrpSpPr>
      </xdr:nvGrpSpPr>
      <xdr:grpSpPr bwMode="auto">
        <a:xfrm>
          <a:off x="3678621" y="104775"/>
          <a:ext cx="0" cy="365125"/>
          <a:chOff x="7950200" y="104775"/>
          <a:chExt cx="0" cy="314325"/>
        </a:xfrm>
      </xdr:grpSpPr>
      <xdr:sp macro="" textlink="">
        <xdr:nvSpPr>
          <xdr:cNvPr id="10954555" name="Rectangle 2">
            <a:extLst>
              <a:ext uri="{FF2B5EF4-FFF2-40B4-BE49-F238E27FC236}">
                <a16:creationId xmlns:a16="http://schemas.microsoft.com/office/drawing/2014/main" id="{00000000-0008-0000-0F00-00003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00000000-0008-0000-0F00-000016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4" name="Group 1">
          <a:extLst>
            <a:ext uri="{FF2B5EF4-FFF2-40B4-BE49-F238E27FC236}">
              <a16:creationId xmlns:a16="http://schemas.microsoft.com/office/drawing/2014/main" id="{00000000-0008-0000-0F00-00006826A700}"/>
            </a:ext>
          </a:extLst>
        </xdr:cNvPr>
        <xdr:cNvGrpSpPr>
          <a:grpSpLocks/>
        </xdr:cNvGrpSpPr>
      </xdr:nvGrpSpPr>
      <xdr:grpSpPr bwMode="auto">
        <a:xfrm>
          <a:off x="3678621" y="104775"/>
          <a:ext cx="0" cy="365125"/>
          <a:chOff x="5362575" y="104775"/>
          <a:chExt cx="0" cy="314325"/>
        </a:xfrm>
      </xdr:grpSpPr>
      <xdr:sp macro="" textlink="">
        <xdr:nvSpPr>
          <xdr:cNvPr id="10954553" name="Rectangle 2">
            <a:extLst>
              <a:ext uri="{FF2B5EF4-FFF2-40B4-BE49-F238E27FC236}">
                <a16:creationId xmlns:a16="http://schemas.microsoft.com/office/drawing/2014/main" id="{00000000-0008-0000-0F00-00003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F00-00001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5" name="Group 15">
          <a:extLst>
            <a:ext uri="{FF2B5EF4-FFF2-40B4-BE49-F238E27FC236}">
              <a16:creationId xmlns:a16="http://schemas.microsoft.com/office/drawing/2014/main" id="{00000000-0008-0000-0F00-00006926A700}"/>
            </a:ext>
          </a:extLst>
        </xdr:cNvPr>
        <xdr:cNvGrpSpPr>
          <a:grpSpLocks/>
        </xdr:cNvGrpSpPr>
      </xdr:nvGrpSpPr>
      <xdr:grpSpPr bwMode="auto">
        <a:xfrm>
          <a:off x="3678621" y="104775"/>
          <a:ext cx="0" cy="365125"/>
          <a:chOff x="5362575" y="104775"/>
          <a:chExt cx="0" cy="314325"/>
        </a:xfrm>
      </xdr:grpSpPr>
      <xdr:sp macro="" textlink="">
        <xdr:nvSpPr>
          <xdr:cNvPr id="10954551" name="Rectangle 16">
            <a:extLst>
              <a:ext uri="{FF2B5EF4-FFF2-40B4-BE49-F238E27FC236}">
                <a16:creationId xmlns:a16="http://schemas.microsoft.com/office/drawing/2014/main" id="{00000000-0008-0000-0F00-00003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F00-00001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6" name="Group 1">
          <a:extLst>
            <a:ext uri="{FF2B5EF4-FFF2-40B4-BE49-F238E27FC236}">
              <a16:creationId xmlns:a16="http://schemas.microsoft.com/office/drawing/2014/main" id="{00000000-0008-0000-0F00-00006A26A700}"/>
            </a:ext>
          </a:extLst>
        </xdr:cNvPr>
        <xdr:cNvGrpSpPr>
          <a:grpSpLocks/>
        </xdr:cNvGrpSpPr>
      </xdr:nvGrpSpPr>
      <xdr:grpSpPr bwMode="auto">
        <a:xfrm>
          <a:off x="3678621" y="104775"/>
          <a:ext cx="0" cy="365125"/>
          <a:chOff x="5362575" y="104775"/>
          <a:chExt cx="0" cy="314325"/>
        </a:xfrm>
      </xdr:grpSpPr>
      <xdr:sp macro="" textlink="">
        <xdr:nvSpPr>
          <xdr:cNvPr id="10954549" name="Rectangle 2">
            <a:extLst>
              <a:ext uri="{FF2B5EF4-FFF2-40B4-BE49-F238E27FC236}">
                <a16:creationId xmlns:a16="http://schemas.microsoft.com/office/drawing/2014/main" id="{00000000-0008-0000-0F00-00003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F00-00001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7" name="Group 15">
          <a:extLst>
            <a:ext uri="{FF2B5EF4-FFF2-40B4-BE49-F238E27FC236}">
              <a16:creationId xmlns:a16="http://schemas.microsoft.com/office/drawing/2014/main" id="{00000000-0008-0000-0F00-00006B26A700}"/>
            </a:ext>
          </a:extLst>
        </xdr:cNvPr>
        <xdr:cNvGrpSpPr>
          <a:grpSpLocks/>
        </xdr:cNvGrpSpPr>
      </xdr:nvGrpSpPr>
      <xdr:grpSpPr bwMode="auto">
        <a:xfrm>
          <a:off x="3678621" y="104775"/>
          <a:ext cx="0" cy="365125"/>
          <a:chOff x="5362575" y="104775"/>
          <a:chExt cx="0" cy="314325"/>
        </a:xfrm>
      </xdr:grpSpPr>
      <xdr:sp macro="" textlink="">
        <xdr:nvSpPr>
          <xdr:cNvPr id="10954547" name="Rectangle 16">
            <a:extLst>
              <a:ext uri="{FF2B5EF4-FFF2-40B4-BE49-F238E27FC236}">
                <a16:creationId xmlns:a16="http://schemas.microsoft.com/office/drawing/2014/main" id="{00000000-0008-0000-0F00-00003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17">
            <a:extLst>
              <a:ext uri="{FF2B5EF4-FFF2-40B4-BE49-F238E27FC236}">
                <a16:creationId xmlns:a16="http://schemas.microsoft.com/office/drawing/2014/main" id="{00000000-0008-0000-0F00-00002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8" name="Group 1">
          <a:extLst>
            <a:ext uri="{FF2B5EF4-FFF2-40B4-BE49-F238E27FC236}">
              <a16:creationId xmlns:a16="http://schemas.microsoft.com/office/drawing/2014/main" id="{00000000-0008-0000-0F00-00006C26A700}"/>
            </a:ext>
          </a:extLst>
        </xdr:cNvPr>
        <xdr:cNvGrpSpPr>
          <a:grpSpLocks/>
        </xdr:cNvGrpSpPr>
      </xdr:nvGrpSpPr>
      <xdr:grpSpPr bwMode="auto">
        <a:xfrm>
          <a:off x="3678621" y="104775"/>
          <a:ext cx="0" cy="365125"/>
          <a:chOff x="7950200" y="104775"/>
          <a:chExt cx="0" cy="314325"/>
        </a:xfrm>
      </xdr:grpSpPr>
      <xdr:sp macro="" textlink="">
        <xdr:nvSpPr>
          <xdr:cNvPr id="10954545" name="Rectangle 2">
            <a:extLst>
              <a:ext uri="{FF2B5EF4-FFF2-40B4-BE49-F238E27FC236}">
                <a16:creationId xmlns:a16="http://schemas.microsoft.com/office/drawing/2014/main" id="{00000000-0008-0000-0F00-00003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3">
            <a:extLst>
              <a:ext uri="{FF2B5EF4-FFF2-40B4-BE49-F238E27FC236}">
                <a16:creationId xmlns:a16="http://schemas.microsoft.com/office/drawing/2014/main" id="{00000000-0008-0000-0F00-000025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9" name="Group 1">
          <a:extLst>
            <a:ext uri="{FF2B5EF4-FFF2-40B4-BE49-F238E27FC236}">
              <a16:creationId xmlns:a16="http://schemas.microsoft.com/office/drawing/2014/main" id="{00000000-0008-0000-0F00-00006D26A700}"/>
            </a:ext>
          </a:extLst>
        </xdr:cNvPr>
        <xdr:cNvGrpSpPr>
          <a:grpSpLocks/>
        </xdr:cNvGrpSpPr>
      </xdr:nvGrpSpPr>
      <xdr:grpSpPr bwMode="auto">
        <a:xfrm>
          <a:off x="3678621" y="104775"/>
          <a:ext cx="0" cy="365125"/>
          <a:chOff x="5362575" y="104775"/>
          <a:chExt cx="0" cy="314325"/>
        </a:xfrm>
      </xdr:grpSpPr>
      <xdr:sp macro="" textlink="">
        <xdr:nvSpPr>
          <xdr:cNvPr id="10954543" name="Rectangle 2">
            <a:extLst>
              <a:ext uri="{FF2B5EF4-FFF2-40B4-BE49-F238E27FC236}">
                <a16:creationId xmlns:a16="http://schemas.microsoft.com/office/drawing/2014/main" id="{00000000-0008-0000-0F00-00002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F00-00002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0" name="Group 15">
          <a:extLst>
            <a:ext uri="{FF2B5EF4-FFF2-40B4-BE49-F238E27FC236}">
              <a16:creationId xmlns:a16="http://schemas.microsoft.com/office/drawing/2014/main" id="{00000000-0008-0000-0F00-00006E26A700}"/>
            </a:ext>
          </a:extLst>
        </xdr:cNvPr>
        <xdr:cNvGrpSpPr>
          <a:grpSpLocks/>
        </xdr:cNvGrpSpPr>
      </xdr:nvGrpSpPr>
      <xdr:grpSpPr bwMode="auto">
        <a:xfrm>
          <a:off x="3678621" y="104775"/>
          <a:ext cx="0" cy="365125"/>
          <a:chOff x="5362575" y="104775"/>
          <a:chExt cx="0" cy="314325"/>
        </a:xfrm>
      </xdr:grpSpPr>
      <xdr:sp macro="" textlink="">
        <xdr:nvSpPr>
          <xdr:cNvPr id="10954541" name="Rectangle 16">
            <a:extLst>
              <a:ext uri="{FF2B5EF4-FFF2-40B4-BE49-F238E27FC236}">
                <a16:creationId xmlns:a16="http://schemas.microsoft.com/office/drawing/2014/main" id="{00000000-0008-0000-0F00-00002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F00-00002B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1" name="Group 1">
          <a:extLst>
            <a:ext uri="{FF2B5EF4-FFF2-40B4-BE49-F238E27FC236}">
              <a16:creationId xmlns:a16="http://schemas.microsoft.com/office/drawing/2014/main" id="{00000000-0008-0000-0F00-00006F26A700}"/>
            </a:ext>
          </a:extLst>
        </xdr:cNvPr>
        <xdr:cNvGrpSpPr>
          <a:grpSpLocks/>
        </xdr:cNvGrpSpPr>
      </xdr:nvGrpSpPr>
      <xdr:grpSpPr bwMode="auto">
        <a:xfrm>
          <a:off x="3678621" y="104775"/>
          <a:ext cx="0" cy="365125"/>
          <a:chOff x="5362575" y="104775"/>
          <a:chExt cx="0" cy="314325"/>
        </a:xfrm>
      </xdr:grpSpPr>
      <xdr:sp macro="" textlink="">
        <xdr:nvSpPr>
          <xdr:cNvPr id="10954539" name="Rectangle 2">
            <a:extLst>
              <a:ext uri="{FF2B5EF4-FFF2-40B4-BE49-F238E27FC236}">
                <a16:creationId xmlns:a16="http://schemas.microsoft.com/office/drawing/2014/main" id="{00000000-0008-0000-0F00-00002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F00-00002E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2" name="Group 15">
          <a:extLst>
            <a:ext uri="{FF2B5EF4-FFF2-40B4-BE49-F238E27FC236}">
              <a16:creationId xmlns:a16="http://schemas.microsoft.com/office/drawing/2014/main" id="{00000000-0008-0000-0F00-00007026A700}"/>
            </a:ext>
          </a:extLst>
        </xdr:cNvPr>
        <xdr:cNvGrpSpPr>
          <a:grpSpLocks/>
        </xdr:cNvGrpSpPr>
      </xdr:nvGrpSpPr>
      <xdr:grpSpPr bwMode="auto">
        <a:xfrm>
          <a:off x="3678621" y="104775"/>
          <a:ext cx="0" cy="365125"/>
          <a:chOff x="5362575" y="104775"/>
          <a:chExt cx="0" cy="314325"/>
        </a:xfrm>
      </xdr:grpSpPr>
      <xdr:sp macro="" textlink="">
        <xdr:nvSpPr>
          <xdr:cNvPr id="10954537" name="Rectangle 16">
            <a:extLst>
              <a:ext uri="{FF2B5EF4-FFF2-40B4-BE49-F238E27FC236}">
                <a16:creationId xmlns:a16="http://schemas.microsoft.com/office/drawing/2014/main" id="{00000000-0008-0000-0F00-00002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17">
            <a:extLst>
              <a:ext uri="{FF2B5EF4-FFF2-40B4-BE49-F238E27FC236}">
                <a16:creationId xmlns:a16="http://schemas.microsoft.com/office/drawing/2014/main" id="{00000000-0008-0000-0F00-000031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3" name="Group 1">
          <a:extLst>
            <a:ext uri="{FF2B5EF4-FFF2-40B4-BE49-F238E27FC236}">
              <a16:creationId xmlns:a16="http://schemas.microsoft.com/office/drawing/2014/main" id="{00000000-0008-0000-0F00-00007126A700}"/>
            </a:ext>
          </a:extLst>
        </xdr:cNvPr>
        <xdr:cNvGrpSpPr>
          <a:grpSpLocks/>
        </xdr:cNvGrpSpPr>
      </xdr:nvGrpSpPr>
      <xdr:grpSpPr bwMode="auto">
        <a:xfrm>
          <a:off x="3678621" y="104775"/>
          <a:ext cx="0" cy="365125"/>
          <a:chOff x="7950200" y="104775"/>
          <a:chExt cx="0" cy="314325"/>
        </a:xfrm>
      </xdr:grpSpPr>
      <xdr:sp macro="" textlink="">
        <xdr:nvSpPr>
          <xdr:cNvPr id="10954535" name="Rectangle 2">
            <a:extLst>
              <a:ext uri="{FF2B5EF4-FFF2-40B4-BE49-F238E27FC236}">
                <a16:creationId xmlns:a16="http://schemas.microsoft.com/office/drawing/2014/main" id="{00000000-0008-0000-0F00-00002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3">
            <a:extLst>
              <a:ext uri="{FF2B5EF4-FFF2-40B4-BE49-F238E27FC236}">
                <a16:creationId xmlns:a16="http://schemas.microsoft.com/office/drawing/2014/main" id="{00000000-0008-0000-0F00-000034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4" name="Group 1">
          <a:extLst>
            <a:ext uri="{FF2B5EF4-FFF2-40B4-BE49-F238E27FC236}">
              <a16:creationId xmlns:a16="http://schemas.microsoft.com/office/drawing/2014/main" id="{00000000-0008-0000-0F00-00007226A700}"/>
            </a:ext>
          </a:extLst>
        </xdr:cNvPr>
        <xdr:cNvGrpSpPr>
          <a:grpSpLocks/>
        </xdr:cNvGrpSpPr>
      </xdr:nvGrpSpPr>
      <xdr:grpSpPr bwMode="auto">
        <a:xfrm>
          <a:off x="3678621" y="104775"/>
          <a:ext cx="0" cy="365125"/>
          <a:chOff x="5362575" y="104775"/>
          <a:chExt cx="0" cy="314325"/>
        </a:xfrm>
      </xdr:grpSpPr>
      <xdr:sp macro="" textlink="">
        <xdr:nvSpPr>
          <xdr:cNvPr id="10954533" name="Rectangle 2">
            <a:extLst>
              <a:ext uri="{FF2B5EF4-FFF2-40B4-BE49-F238E27FC236}">
                <a16:creationId xmlns:a16="http://schemas.microsoft.com/office/drawing/2014/main" id="{00000000-0008-0000-0F00-00002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00000000-0008-0000-0F00-00003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5" name="Group 15">
          <a:extLst>
            <a:ext uri="{FF2B5EF4-FFF2-40B4-BE49-F238E27FC236}">
              <a16:creationId xmlns:a16="http://schemas.microsoft.com/office/drawing/2014/main" id="{00000000-0008-0000-0F00-00007326A700}"/>
            </a:ext>
          </a:extLst>
        </xdr:cNvPr>
        <xdr:cNvGrpSpPr>
          <a:grpSpLocks/>
        </xdr:cNvGrpSpPr>
      </xdr:nvGrpSpPr>
      <xdr:grpSpPr bwMode="auto">
        <a:xfrm>
          <a:off x="3678621" y="104775"/>
          <a:ext cx="0" cy="365125"/>
          <a:chOff x="5362575" y="104775"/>
          <a:chExt cx="0" cy="314325"/>
        </a:xfrm>
      </xdr:grpSpPr>
      <xdr:sp macro="" textlink="">
        <xdr:nvSpPr>
          <xdr:cNvPr id="10954531" name="Rectangle 16">
            <a:extLst>
              <a:ext uri="{FF2B5EF4-FFF2-40B4-BE49-F238E27FC236}">
                <a16:creationId xmlns:a16="http://schemas.microsoft.com/office/drawing/2014/main" id="{00000000-0008-0000-0F00-00002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00000000-0008-0000-0F00-00003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6" name="Group 1">
          <a:extLst>
            <a:ext uri="{FF2B5EF4-FFF2-40B4-BE49-F238E27FC236}">
              <a16:creationId xmlns:a16="http://schemas.microsoft.com/office/drawing/2014/main" id="{00000000-0008-0000-0F00-00007426A700}"/>
            </a:ext>
          </a:extLst>
        </xdr:cNvPr>
        <xdr:cNvGrpSpPr>
          <a:grpSpLocks/>
        </xdr:cNvGrpSpPr>
      </xdr:nvGrpSpPr>
      <xdr:grpSpPr bwMode="auto">
        <a:xfrm>
          <a:off x="3678621" y="104775"/>
          <a:ext cx="0" cy="365125"/>
          <a:chOff x="5362575" y="104775"/>
          <a:chExt cx="0" cy="314325"/>
        </a:xfrm>
      </xdr:grpSpPr>
      <xdr:sp macro="" textlink="">
        <xdr:nvSpPr>
          <xdr:cNvPr id="10954529" name="Rectangle 2">
            <a:extLst>
              <a:ext uri="{FF2B5EF4-FFF2-40B4-BE49-F238E27FC236}">
                <a16:creationId xmlns:a16="http://schemas.microsoft.com/office/drawing/2014/main" id="{00000000-0008-0000-0F00-00002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00000000-0008-0000-0F00-00003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7" name="Group 15">
          <a:extLst>
            <a:ext uri="{FF2B5EF4-FFF2-40B4-BE49-F238E27FC236}">
              <a16:creationId xmlns:a16="http://schemas.microsoft.com/office/drawing/2014/main" id="{00000000-0008-0000-0F00-00007526A700}"/>
            </a:ext>
          </a:extLst>
        </xdr:cNvPr>
        <xdr:cNvGrpSpPr>
          <a:grpSpLocks/>
        </xdr:cNvGrpSpPr>
      </xdr:nvGrpSpPr>
      <xdr:grpSpPr bwMode="auto">
        <a:xfrm>
          <a:off x="3678621" y="104775"/>
          <a:ext cx="0" cy="365125"/>
          <a:chOff x="5362575" y="104775"/>
          <a:chExt cx="0" cy="314325"/>
        </a:xfrm>
      </xdr:grpSpPr>
      <xdr:sp macro="" textlink="">
        <xdr:nvSpPr>
          <xdr:cNvPr id="10954527" name="Rectangle 16">
            <a:extLst>
              <a:ext uri="{FF2B5EF4-FFF2-40B4-BE49-F238E27FC236}">
                <a16:creationId xmlns:a16="http://schemas.microsoft.com/office/drawing/2014/main" id="{00000000-0008-0000-0F00-00001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17">
            <a:extLst>
              <a:ext uri="{FF2B5EF4-FFF2-40B4-BE49-F238E27FC236}">
                <a16:creationId xmlns:a16="http://schemas.microsoft.com/office/drawing/2014/main" id="{00000000-0008-0000-0F00-00004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8" name="Group 1">
          <a:extLst>
            <a:ext uri="{FF2B5EF4-FFF2-40B4-BE49-F238E27FC236}">
              <a16:creationId xmlns:a16="http://schemas.microsoft.com/office/drawing/2014/main" id="{00000000-0008-0000-0F00-00007626A700}"/>
            </a:ext>
          </a:extLst>
        </xdr:cNvPr>
        <xdr:cNvGrpSpPr>
          <a:grpSpLocks/>
        </xdr:cNvGrpSpPr>
      </xdr:nvGrpSpPr>
      <xdr:grpSpPr bwMode="auto">
        <a:xfrm>
          <a:off x="3678621" y="104775"/>
          <a:ext cx="0" cy="365125"/>
          <a:chOff x="7950200" y="104775"/>
          <a:chExt cx="0" cy="314325"/>
        </a:xfrm>
      </xdr:grpSpPr>
      <xdr:sp macro="" textlink="">
        <xdr:nvSpPr>
          <xdr:cNvPr id="10954525" name="Rectangle 2">
            <a:extLst>
              <a:ext uri="{FF2B5EF4-FFF2-40B4-BE49-F238E27FC236}">
                <a16:creationId xmlns:a16="http://schemas.microsoft.com/office/drawing/2014/main" id="{00000000-0008-0000-0F00-00001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 name="Text Box 3">
            <a:extLst>
              <a:ext uri="{FF2B5EF4-FFF2-40B4-BE49-F238E27FC236}">
                <a16:creationId xmlns:a16="http://schemas.microsoft.com/office/drawing/2014/main" id="{00000000-0008-0000-0F00-000043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9" name="Group 1">
          <a:extLst>
            <a:ext uri="{FF2B5EF4-FFF2-40B4-BE49-F238E27FC236}">
              <a16:creationId xmlns:a16="http://schemas.microsoft.com/office/drawing/2014/main" id="{00000000-0008-0000-0F00-00007726A700}"/>
            </a:ext>
          </a:extLst>
        </xdr:cNvPr>
        <xdr:cNvGrpSpPr>
          <a:grpSpLocks/>
        </xdr:cNvGrpSpPr>
      </xdr:nvGrpSpPr>
      <xdr:grpSpPr bwMode="auto">
        <a:xfrm>
          <a:off x="3678621" y="104775"/>
          <a:ext cx="0" cy="365125"/>
          <a:chOff x="5362575" y="104775"/>
          <a:chExt cx="0" cy="314325"/>
        </a:xfrm>
      </xdr:grpSpPr>
      <xdr:sp macro="" textlink="">
        <xdr:nvSpPr>
          <xdr:cNvPr id="10954523" name="Rectangle 2">
            <a:extLst>
              <a:ext uri="{FF2B5EF4-FFF2-40B4-BE49-F238E27FC236}">
                <a16:creationId xmlns:a16="http://schemas.microsoft.com/office/drawing/2014/main" id="{00000000-0008-0000-0F00-00001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 name="Text Box 3">
            <a:extLst>
              <a:ext uri="{FF2B5EF4-FFF2-40B4-BE49-F238E27FC236}">
                <a16:creationId xmlns:a16="http://schemas.microsoft.com/office/drawing/2014/main" id="{00000000-0008-0000-0F00-00004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0" name="Group 15">
          <a:extLst>
            <a:ext uri="{FF2B5EF4-FFF2-40B4-BE49-F238E27FC236}">
              <a16:creationId xmlns:a16="http://schemas.microsoft.com/office/drawing/2014/main" id="{00000000-0008-0000-0F00-00007826A700}"/>
            </a:ext>
          </a:extLst>
        </xdr:cNvPr>
        <xdr:cNvGrpSpPr>
          <a:grpSpLocks/>
        </xdr:cNvGrpSpPr>
      </xdr:nvGrpSpPr>
      <xdr:grpSpPr bwMode="auto">
        <a:xfrm>
          <a:off x="3678621" y="104775"/>
          <a:ext cx="0" cy="365125"/>
          <a:chOff x="5362575" y="104775"/>
          <a:chExt cx="0" cy="314325"/>
        </a:xfrm>
      </xdr:grpSpPr>
      <xdr:sp macro="" textlink="">
        <xdr:nvSpPr>
          <xdr:cNvPr id="10954521" name="Rectangle 16">
            <a:extLst>
              <a:ext uri="{FF2B5EF4-FFF2-40B4-BE49-F238E27FC236}">
                <a16:creationId xmlns:a16="http://schemas.microsoft.com/office/drawing/2014/main" id="{00000000-0008-0000-0F00-00001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 name="Text Box 17">
            <a:extLst>
              <a:ext uri="{FF2B5EF4-FFF2-40B4-BE49-F238E27FC236}">
                <a16:creationId xmlns:a16="http://schemas.microsoft.com/office/drawing/2014/main" id="{00000000-0008-0000-0F00-00004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1" name="Group 1">
          <a:extLst>
            <a:ext uri="{FF2B5EF4-FFF2-40B4-BE49-F238E27FC236}">
              <a16:creationId xmlns:a16="http://schemas.microsoft.com/office/drawing/2014/main" id="{00000000-0008-0000-0F00-00007926A700}"/>
            </a:ext>
          </a:extLst>
        </xdr:cNvPr>
        <xdr:cNvGrpSpPr>
          <a:grpSpLocks/>
        </xdr:cNvGrpSpPr>
      </xdr:nvGrpSpPr>
      <xdr:grpSpPr bwMode="auto">
        <a:xfrm>
          <a:off x="3678621" y="104775"/>
          <a:ext cx="0" cy="365125"/>
          <a:chOff x="5362575" y="104775"/>
          <a:chExt cx="0" cy="314325"/>
        </a:xfrm>
      </xdr:grpSpPr>
      <xdr:sp macro="" textlink="">
        <xdr:nvSpPr>
          <xdr:cNvPr id="10954519" name="Rectangle 2">
            <a:extLst>
              <a:ext uri="{FF2B5EF4-FFF2-40B4-BE49-F238E27FC236}">
                <a16:creationId xmlns:a16="http://schemas.microsoft.com/office/drawing/2014/main" id="{00000000-0008-0000-0F00-00001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6" name="Text Box 3">
            <a:extLst>
              <a:ext uri="{FF2B5EF4-FFF2-40B4-BE49-F238E27FC236}">
                <a16:creationId xmlns:a16="http://schemas.microsoft.com/office/drawing/2014/main" id="{00000000-0008-0000-0F00-00004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2" name="Group 15">
          <a:extLst>
            <a:ext uri="{FF2B5EF4-FFF2-40B4-BE49-F238E27FC236}">
              <a16:creationId xmlns:a16="http://schemas.microsoft.com/office/drawing/2014/main" id="{00000000-0008-0000-0F00-00007A26A700}"/>
            </a:ext>
          </a:extLst>
        </xdr:cNvPr>
        <xdr:cNvGrpSpPr>
          <a:grpSpLocks/>
        </xdr:cNvGrpSpPr>
      </xdr:nvGrpSpPr>
      <xdr:grpSpPr bwMode="auto">
        <a:xfrm>
          <a:off x="3678621" y="104775"/>
          <a:ext cx="0" cy="365125"/>
          <a:chOff x="5362575" y="104775"/>
          <a:chExt cx="0" cy="314325"/>
        </a:xfrm>
      </xdr:grpSpPr>
      <xdr:sp macro="" textlink="">
        <xdr:nvSpPr>
          <xdr:cNvPr id="10954517" name="Rectangle 16">
            <a:extLst>
              <a:ext uri="{FF2B5EF4-FFF2-40B4-BE49-F238E27FC236}">
                <a16:creationId xmlns:a16="http://schemas.microsoft.com/office/drawing/2014/main" id="{00000000-0008-0000-0F00-00001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9" name="Text Box 17">
            <a:extLst>
              <a:ext uri="{FF2B5EF4-FFF2-40B4-BE49-F238E27FC236}">
                <a16:creationId xmlns:a16="http://schemas.microsoft.com/office/drawing/2014/main" id="{00000000-0008-0000-0F00-00004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3" name="Group 1">
          <a:extLst>
            <a:ext uri="{FF2B5EF4-FFF2-40B4-BE49-F238E27FC236}">
              <a16:creationId xmlns:a16="http://schemas.microsoft.com/office/drawing/2014/main" id="{00000000-0008-0000-0F00-00007B26A700}"/>
            </a:ext>
          </a:extLst>
        </xdr:cNvPr>
        <xdr:cNvGrpSpPr>
          <a:grpSpLocks/>
        </xdr:cNvGrpSpPr>
      </xdr:nvGrpSpPr>
      <xdr:grpSpPr bwMode="auto">
        <a:xfrm>
          <a:off x="3678621" y="104775"/>
          <a:ext cx="0" cy="365125"/>
          <a:chOff x="7950200" y="104775"/>
          <a:chExt cx="0" cy="314325"/>
        </a:xfrm>
      </xdr:grpSpPr>
      <xdr:sp macro="" textlink="">
        <xdr:nvSpPr>
          <xdr:cNvPr id="10954515" name="Rectangle 2">
            <a:extLst>
              <a:ext uri="{FF2B5EF4-FFF2-40B4-BE49-F238E27FC236}">
                <a16:creationId xmlns:a16="http://schemas.microsoft.com/office/drawing/2014/main" id="{00000000-0008-0000-0F00-00001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2" name="Text Box 3">
            <a:extLst>
              <a:ext uri="{FF2B5EF4-FFF2-40B4-BE49-F238E27FC236}">
                <a16:creationId xmlns:a16="http://schemas.microsoft.com/office/drawing/2014/main" id="{00000000-0008-0000-0F00-000052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4" name="Group 1">
          <a:extLst>
            <a:ext uri="{FF2B5EF4-FFF2-40B4-BE49-F238E27FC236}">
              <a16:creationId xmlns:a16="http://schemas.microsoft.com/office/drawing/2014/main" id="{00000000-0008-0000-0F00-00007C26A700}"/>
            </a:ext>
          </a:extLst>
        </xdr:cNvPr>
        <xdr:cNvGrpSpPr>
          <a:grpSpLocks/>
        </xdr:cNvGrpSpPr>
      </xdr:nvGrpSpPr>
      <xdr:grpSpPr bwMode="auto">
        <a:xfrm>
          <a:off x="3678621" y="104775"/>
          <a:ext cx="0" cy="365125"/>
          <a:chOff x="5362575" y="104775"/>
          <a:chExt cx="0" cy="314325"/>
        </a:xfrm>
      </xdr:grpSpPr>
      <xdr:sp macro="" textlink="">
        <xdr:nvSpPr>
          <xdr:cNvPr id="10954513" name="Rectangle 2">
            <a:extLst>
              <a:ext uri="{FF2B5EF4-FFF2-40B4-BE49-F238E27FC236}">
                <a16:creationId xmlns:a16="http://schemas.microsoft.com/office/drawing/2014/main" id="{00000000-0008-0000-0F00-00001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5" name="Text Box 3">
            <a:extLst>
              <a:ext uri="{FF2B5EF4-FFF2-40B4-BE49-F238E27FC236}">
                <a16:creationId xmlns:a16="http://schemas.microsoft.com/office/drawing/2014/main" id="{00000000-0008-0000-0F00-00005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5" name="Group 15">
          <a:extLst>
            <a:ext uri="{FF2B5EF4-FFF2-40B4-BE49-F238E27FC236}">
              <a16:creationId xmlns:a16="http://schemas.microsoft.com/office/drawing/2014/main" id="{00000000-0008-0000-0F00-00007D26A700}"/>
            </a:ext>
          </a:extLst>
        </xdr:cNvPr>
        <xdr:cNvGrpSpPr>
          <a:grpSpLocks/>
        </xdr:cNvGrpSpPr>
      </xdr:nvGrpSpPr>
      <xdr:grpSpPr bwMode="auto">
        <a:xfrm>
          <a:off x="3678621" y="104775"/>
          <a:ext cx="0" cy="365125"/>
          <a:chOff x="5362575" y="104775"/>
          <a:chExt cx="0" cy="314325"/>
        </a:xfrm>
      </xdr:grpSpPr>
      <xdr:sp macro="" textlink="">
        <xdr:nvSpPr>
          <xdr:cNvPr id="10954511" name="Rectangle 16">
            <a:extLst>
              <a:ext uri="{FF2B5EF4-FFF2-40B4-BE49-F238E27FC236}">
                <a16:creationId xmlns:a16="http://schemas.microsoft.com/office/drawing/2014/main" id="{00000000-0008-0000-0F00-00000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8" name="Text Box 17">
            <a:extLst>
              <a:ext uri="{FF2B5EF4-FFF2-40B4-BE49-F238E27FC236}">
                <a16:creationId xmlns:a16="http://schemas.microsoft.com/office/drawing/2014/main" id="{00000000-0008-0000-0F00-00005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6" name="Group 1">
          <a:extLst>
            <a:ext uri="{FF2B5EF4-FFF2-40B4-BE49-F238E27FC236}">
              <a16:creationId xmlns:a16="http://schemas.microsoft.com/office/drawing/2014/main" id="{00000000-0008-0000-0F00-00007E26A700}"/>
            </a:ext>
          </a:extLst>
        </xdr:cNvPr>
        <xdr:cNvGrpSpPr>
          <a:grpSpLocks/>
        </xdr:cNvGrpSpPr>
      </xdr:nvGrpSpPr>
      <xdr:grpSpPr bwMode="auto">
        <a:xfrm>
          <a:off x="3678621" y="104775"/>
          <a:ext cx="0" cy="365125"/>
          <a:chOff x="5362575" y="104775"/>
          <a:chExt cx="0" cy="314325"/>
        </a:xfrm>
      </xdr:grpSpPr>
      <xdr:sp macro="" textlink="">
        <xdr:nvSpPr>
          <xdr:cNvPr id="10954509" name="Rectangle 2">
            <a:extLst>
              <a:ext uri="{FF2B5EF4-FFF2-40B4-BE49-F238E27FC236}">
                <a16:creationId xmlns:a16="http://schemas.microsoft.com/office/drawing/2014/main" id="{00000000-0008-0000-0F00-00000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1" name="Text Box 3">
            <a:extLst>
              <a:ext uri="{FF2B5EF4-FFF2-40B4-BE49-F238E27FC236}">
                <a16:creationId xmlns:a16="http://schemas.microsoft.com/office/drawing/2014/main" id="{00000000-0008-0000-0F00-00005B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7" name="Group 15">
          <a:extLst>
            <a:ext uri="{FF2B5EF4-FFF2-40B4-BE49-F238E27FC236}">
              <a16:creationId xmlns:a16="http://schemas.microsoft.com/office/drawing/2014/main" id="{00000000-0008-0000-0F00-00007F26A700}"/>
            </a:ext>
          </a:extLst>
        </xdr:cNvPr>
        <xdr:cNvGrpSpPr>
          <a:grpSpLocks/>
        </xdr:cNvGrpSpPr>
      </xdr:nvGrpSpPr>
      <xdr:grpSpPr bwMode="auto">
        <a:xfrm>
          <a:off x="3678621" y="104775"/>
          <a:ext cx="0" cy="365125"/>
          <a:chOff x="5362575" y="104775"/>
          <a:chExt cx="0" cy="314325"/>
        </a:xfrm>
      </xdr:grpSpPr>
      <xdr:sp macro="" textlink="">
        <xdr:nvSpPr>
          <xdr:cNvPr id="10954507" name="Rectangle 16">
            <a:extLst>
              <a:ext uri="{FF2B5EF4-FFF2-40B4-BE49-F238E27FC236}">
                <a16:creationId xmlns:a16="http://schemas.microsoft.com/office/drawing/2014/main" id="{00000000-0008-0000-0F00-00000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4" name="Text Box 17">
            <a:extLst>
              <a:ext uri="{FF2B5EF4-FFF2-40B4-BE49-F238E27FC236}">
                <a16:creationId xmlns:a16="http://schemas.microsoft.com/office/drawing/2014/main" id="{00000000-0008-0000-0F00-00005E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8" name="Group 1">
          <a:extLst>
            <a:ext uri="{FF2B5EF4-FFF2-40B4-BE49-F238E27FC236}">
              <a16:creationId xmlns:a16="http://schemas.microsoft.com/office/drawing/2014/main" id="{00000000-0008-0000-0F00-00008026A700}"/>
            </a:ext>
          </a:extLst>
        </xdr:cNvPr>
        <xdr:cNvGrpSpPr>
          <a:grpSpLocks/>
        </xdr:cNvGrpSpPr>
      </xdr:nvGrpSpPr>
      <xdr:grpSpPr bwMode="auto">
        <a:xfrm>
          <a:off x="3678621" y="104775"/>
          <a:ext cx="0" cy="365125"/>
          <a:chOff x="7950200" y="104775"/>
          <a:chExt cx="0" cy="314325"/>
        </a:xfrm>
      </xdr:grpSpPr>
      <xdr:sp macro="" textlink="">
        <xdr:nvSpPr>
          <xdr:cNvPr id="10954505" name="Rectangle 2">
            <a:extLst>
              <a:ext uri="{FF2B5EF4-FFF2-40B4-BE49-F238E27FC236}">
                <a16:creationId xmlns:a16="http://schemas.microsoft.com/office/drawing/2014/main" id="{00000000-0008-0000-0F00-00000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7" name="Text Box 3">
            <a:extLst>
              <a:ext uri="{FF2B5EF4-FFF2-40B4-BE49-F238E27FC236}">
                <a16:creationId xmlns:a16="http://schemas.microsoft.com/office/drawing/2014/main" id="{00000000-0008-0000-0F00-000061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9" name="Group 1">
          <a:extLst>
            <a:ext uri="{FF2B5EF4-FFF2-40B4-BE49-F238E27FC236}">
              <a16:creationId xmlns:a16="http://schemas.microsoft.com/office/drawing/2014/main" id="{00000000-0008-0000-0F00-00008126A700}"/>
            </a:ext>
          </a:extLst>
        </xdr:cNvPr>
        <xdr:cNvGrpSpPr>
          <a:grpSpLocks/>
        </xdr:cNvGrpSpPr>
      </xdr:nvGrpSpPr>
      <xdr:grpSpPr bwMode="auto">
        <a:xfrm>
          <a:off x="3678621" y="104775"/>
          <a:ext cx="0" cy="365125"/>
          <a:chOff x="5362575" y="104775"/>
          <a:chExt cx="0" cy="314325"/>
        </a:xfrm>
      </xdr:grpSpPr>
      <xdr:sp macro="" textlink="">
        <xdr:nvSpPr>
          <xdr:cNvPr id="10954503" name="Rectangle 2">
            <a:extLst>
              <a:ext uri="{FF2B5EF4-FFF2-40B4-BE49-F238E27FC236}">
                <a16:creationId xmlns:a16="http://schemas.microsoft.com/office/drawing/2014/main" id="{00000000-0008-0000-0F00-00000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0" name="Text Box 3">
            <a:extLst>
              <a:ext uri="{FF2B5EF4-FFF2-40B4-BE49-F238E27FC236}">
                <a16:creationId xmlns:a16="http://schemas.microsoft.com/office/drawing/2014/main" id="{00000000-0008-0000-0F00-00006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0" name="Group 15">
          <a:extLst>
            <a:ext uri="{FF2B5EF4-FFF2-40B4-BE49-F238E27FC236}">
              <a16:creationId xmlns:a16="http://schemas.microsoft.com/office/drawing/2014/main" id="{00000000-0008-0000-0F00-00008226A700}"/>
            </a:ext>
          </a:extLst>
        </xdr:cNvPr>
        <xdr:cNvGrpSpPr>
          <a:grpSpLocks/>
        </xdr:cNvGrpSpPr>
      </xdr:nvGrpSpPr>
      <xdr:grpSpPr bwMode="auto">
        <a:xfrm>
          <a:off x="3678621" y="104775"/>
          <a:ext cx="0" cy="365125"/>
          <a:chOff x="5362575" y="104775"/>
          <a:chExt cx="0" cy="314325"/>
        </a:xfrm>
      </xdr:grpSpPr>
      <xdr:sp macro="" textlink="">
        <xdr:nvSpPr>
          <xdr:cNvPr id="10954501" name="Rectangle 16">
            <a:extLst>
              <a:ext uri="{FF2B5EF4-FFF2-40B4-BE49-F238E27FC236}">
                <a16:creationId xmlns:a16="http://schemas.microsoft.com/office/drawing/2014/main" id="{00000000-0008-0000-0F00-00000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3" name="Text Box 17">
            <a:extLst>
              <a:ext uri="{FF2B5EF4-FFF2-40B4-BE49-F238E27FC236}">
                <a16:creationId xmlns:a16="http://schemas.microsoft.com/office/drawing/2014/main" id="{00000000-0008-0000-0F00-00006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1" name="Group 1">
          <a:extLst>
            <a:ext uri="{FF2B5EF4-FFF2-40B4-BE49-F238E27FC236}">
              <a16:creationId xmlns:a16="http://schemas.microsoft.com/office/drawing/2014/main" id="{00000000-0008-0000-0F00-00008326A700}"/>
            </a:ext>
          </a:extLst>
        </xdr:cNvPr>
        <xdr:cNvGrpSpPr>
          <a:grpSpLocks/>
        </xdr:cNvGrpSpPr>
      </xdr:nvGrpSpPr>
      <xdr:grpSpPr bwMode="auto">
        <a:xfrm>
          <a:off x="3678621" y="104775"/>
          <a:ext cx="0" cy="365125"/>
          <a:chOff x="5362575" y="104775"/>
          <a:chExt cx="0" cy="314325"/>
        </a:xfrm>
      </xdr:grpSpPr>
      <xdr:sp macro="" textlink="">
        <xdr:nvSpPr>
          <xdr:cNvPr id="10954499" name="Rectangle 2">
            <a:extLst>
              <a:ext uri="{FF2B5EF4-FFF2-40B4-BE49-F238E27FC236}">
                <a16:creationId xmlns:a16="http://schemas.microsoft.com/office/drawing/2014/main" id="{00000000-0008-0000-0F00-00000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6" name="Text Box 3">
            <a:extLst>
              <a:ext uri="{FF2B5EF4-FFF2-40B4-BE49-F238E27FC236}">
                <a16:creationId xmlns:a16="http://schemas.microsoft.com/office/drawing/2014/main" id="{00000000-0008-0000-0F00-00006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2" name="Group 15">
          <a:extLst>
            <a:ext uri="{FF2B5EF4-FFF2-40B4-BE49-F238E27FC236}">
              <a16:creationId xmlns:a16="http://schemas.microsoft.com/office/drawing/2014/main" id="{00000000-0008-0000-0F00-00008426A700}"/>
            </a:ext>
          </a:extLst>
        </xdr:cNvPr>
        <xdr:cNvGrpSpPr>
          <a:grpSpLocks/>
        </xdr:cNvGrpSpPr>
      </xdr:nvGrpSpPr>
      <xdr:grpSpPr bwMode="auto">
        <a:xfrm>
          <a:off x="3678621" y="104775"/>
          <a:ext cx="0" cy="365125"/>
          <a:chOff x="5362575" y="104775"/>
          <a:chExt cx="0" cy="314325"/>
        </a:xfrm>
      </xdr:grpSpPr>
      <xdr:sp macro="" textlink="">
        <xdr:nvSpPr>
          <xdr:cNvPr id="10954497" name="Rectangle 16">
            <a:extLst>
              <a:ext uri="{FF2B5EF4-FFF2-40B4-BE49-F238E27FC236}">
                <a16:creationId xmlns:a16="http://schemas.microsoft.com/office/drawing/2014/main" id="{00000000-0008-0000-0F00-00000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9" name="Text Box 17">
            <a:extLst>
              <a:ext uri="{FF2B5EF4-FFF2-40B4-BE49-F238E27FC236}">
                <a16:creationId xmlns:a16="http://schemas.microsoft.com/office/drawing/2014/main" id="{00000000-0008-0000-0F00-00006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3" name="Group 1">
          <a:extLst>
            <a:ext uri="{FF2B5EF4-FFF2-40B4-BE49-F238E27FC236}">
              <a16:creationId xmlns:a16="http://schemas.microsoft.com/office/drawing/2014/main" id="{00000000-0008-0000-0F00-00008526A700}"/>
            </a:ext>
          </a:extLst>
        </xdr:cNvPr>
        <xdr:cNvGrpSpPr>
          <a:grpSpLocks/>
        </xdr:cNvGrpSpPr>
      </xdr:nvGrpSpPr>
      <xdr:grpSpPr bwMode="auto">
        <a:xfrm>
          <a:off x="3678621" y="104775"/>
          <a:ext cx="0" cy="365125"/>
          <a:chOff x="7950200" y="104775"/>
          <a:chExt cx="0" cy="314325"/>
        </a:xfrm>
      </xdr:grpSpPr>
      <xdr:sp macro="" textlink="">
        <xdr:nvSpPr>
          <xdr:cNvPr id="10954495" name="Rectangle 2">
            <a:extLst>
              <a:ext uri="{FF2B5EF4-FFF2-40B4-BE49-F238E27FC236}">
                <a16:creationId xmlns:a16="http://schemas.microsoft.com/office/drawing/2014/main" id="{00000000-0008-0000-0F00-0000F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2" name="Text Box 3">
            <a:extLst>
              <a:ext uri="{FF2B5EF4-FFF2-40B4-BE49-F238E27FC236}">
                <a16:creationId xmlns:a16="http://schemas.microsoft.com/office/drawing/2014/main" id="{00000000-0008-0000-0F00-000070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4" name="Group 1">
          <a:extLst>
            <a:ext uri="{FF2B5EF4-FFF2-40B4-BE49-F238E27FC236}">
              <a16:creationId xmlns:a16="http://schemas.microsoft.com/office/drawing/2014/main" id="{00000000-0008-0000-0F00-00008626A700}"/>
            </a:ext>
          </a:extLst>
        </xdr:cNvPr>
        <xdr:cNvGrpSpPr>
          <a:grpSpLocks/>
        </xdr:cNvGrpSpPr>
      </xdr:nvGrpSpPr>
      <xdr:grpSpPr bwMode="auto">
        <a:xfrm>
          <a:off x="3678621" y="104775"/>
          <a:ext cx="0" cy="365125"/>
          <a:chOff x="5362575" y="104775"/>
          <a:chExt cx="0" cy="314325"/>
        </a:xfrm>
      </xdr:grpSpPr>
      <xdr:sp macro="" textlink="">
        <xdr:nvSpPr>
          <xdr:cNvPr id="10954493" name="Rectangle 2">
            <a:extLst>
              <a:ext uri="{FF2B5EF4-FFF2-40B4-BE49-F238E27FC236}">
                <a16:creationId xmlns:a16="http://schemas.microsoft.com/office/drawing/2014/main" id="{00000000-0008-0000-0F00-0000F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5" name="Text Box 3">
            <a:extLst>
              <a:ext uri="{FF2B5EF4-FFF2-40B4-BE49-F238E27FC236}">
                <a16:creationId xmlns:a16="http://schemas.microsoft.com/office/drawing/2014/main" id="{00000000-0008-0000-0F00-00007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5" name="Group 15">
          <a:extLst>
            <a:ext uri="{FF2B5EF4-FFF2-40B4-BE49-F238E27FC236}">
              <a16:creationId xmlns:a16="http://schemas.microsoft.com/office/drawing/2014/main" id="{00000000-0008-0000-0F00-00008726A700}"/>
            </a:ext>
          </a:extLst>
        </xdr:cNvPr>
        <xdr:cNvGrpSpPr>
          <a:grpSpLocks/>
        </xdr:cNvGrpSpPr>
      </xdr:nvGrpSpPr>
      <xdr:grpSpPr bwMode="auto">
        <a:xfrm>
          <a:off x="3678621" y="104775"/>
          <a:ext cx="0" cy="365125"/>
          <a:chOff x="5362575" y="104775"/>
          <a:chExt cx="0" cy="314325"/>
        </a:xfrm>
      </xdr:grpSpPr>
      <xdr:sp macro="" textlink="">
        <xdr:nvSpPr>
          <xdr:cNvPr id="10954491" name="Rectangle 16">
            <a:extLst>
              <a:ext uri="{FF2B5EF4-FFF2-40B4-BE49-F238E27FC236}">
                <a16:creationId xmlns:a16="http://schemas.microsoft.com/office/drawing/2014/main" id="{00000000-0008-0000-0F00-0000F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8" name="Text Box 17">
            <a:extLst>
              <a:ext uri="{FF2B5EF4-FFF2-40B4-BE49-F238E27FC236}">
                <a16:creationId xmlns:a16="http://schemas.microsoft.com/office/drawing/2014/main" id="{00000000-0008-0000-0F00-00007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6" name="Group 1">
          <a:extLst>
            <a:ext uri="{FF2B5EF4-FFF2-40B4-BE49-F238E27FC236}">
              <a16:creationId xmlns:a16="http://schemas.microsoft.com/office/drawing/2014/main" id="{00000000-0008-0000-0F00-00008826A700}"/>
            </a:ext>
          </a:extLst>
        </xdr:cNvPr>
        <xdr:cNvGrpSpPr>
          <a:grpSpLocks/>
        </xdr:cNvGrpSpPr>
      </xdr:nvGrpSpPr>
      <xdr:grpSpPr bwMode="auto">
        <a:xfrm>
          <a:off x="3678621" y="104775"/>
          <a:ext cx="0" cy="365125"/>
          <a:chOff x="5362575" y="104775"/>
          <a:chExt cx="0" cy="314325"/>
        </a:xfrm>
      </xdr:grpSpPr>
      <xdr:sp macro="" textlink="">
        <xdr:nvSpPr>
          <xdr:cNvPr id="10954489" name="Rectangle 2">
            <a:extLst>
              <a:ext uri="{FF2B5EF4-FFF2-40B4-BE49-F238E27FC236}">
                <a16:creationId xmlns:a16="http://schemas.microsoft.com/office/drawing/2014/main" id="{00000000-0008-0000-0F00-0000F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1" name="Text Box 3">
            <a:extLst>
              <a:ext uri="{FF2B5EF4-FFF2-40B4-BE49-F238E27FC236}">
                <a16:creationId xmlns:a16="http://schemas.microsoft.com/office/drawing/2014/main" id="{00000000-0008-0000-0F00-00007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7" name="Group 15">
          <a:extLst>
            <a:ext uri="{FF2B5EF4-FFF2-40B4-BE49-F238E27FC236}">
              <a16:creationId xmlns:a16="http://schemas.microsoft.com/office/drawing/2014/main" id="{00000000-0008-0000-0F00-00008926A700}"/>
            </a:ext>
          </a:extLst>
        </xdr:cNvPr>
        <xdr:cNvGrpSpPr>
          <a:grpSpLocks/>
        </xdr:cNvGrpSpPr>
      </xdr:nvGrpSpPr>
      <xdr:grpSpPr bwMode="auto">
        <a:xfrm>
          <a:off x="3678621" y="104775"/>
          <a:ext cx="0" cy="365125"/>
          <a:chOff x="5362575" y="104775"/>
          <a:chExt cx="0" cy="314325"/>
        </a:xfrm>
      </xdr:grpSpPr>
      <xdr:sp macro="" textlink="">
        <xdr:nvSpPr>
          <xdr:cNvPr id="10954487" name="Rectangle 16">
            <a:extLst>
              <a:ext uri="{FF2B5EF4-FFF2-40B4-BE49-F238E27FC236}">
                <a16:creationId xmlns:a16="http://schemas.microsoft.com/office/drawing/2014/main" id="{00000000-0008-0000-0F00-0000F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4" name="Text Box 17">
            <a:extLst>
              <a:ext uri="{FF2B5EF4-FFF2-40B4-BE49-F238E27FC236}">
                <a16:creationId xmlns:a16="http://schemas.microsoft.com/office/drawing/2014/main" id="{00000000-0008-0000-0F00-00007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8" name="Group 1">
          <a:extLst>
            <a:ext uri="{FF2B5EF4-FFF2-40B4-BE49-F238E27FC236}">
              <a16:creationId xmlns:a16="http://schemas.microsoft.com/office/drawing/2014/main" id="{00000000-0008-0000-0F00-00008A26A700}"/>
            </a:ext>
          </a:extLst>
        </xdr:cNvPr>
        <xdr:cNvGrpSpPr>
          <a:grpSpLocks/>
        </xdr:cNvGrpSpPr>
      </xdr:nvGrpSpPr>
      <xdr:grpSpPr bwMode="auto">
        <a:xfrm>
          <a:off x="3678621" y="104775"/>
          <a:ext cx="0" cy="365125"/>
          <a:chOff x="7950200" y="104775"/>
          <a:chExt cx="0" cy="314325"/>
        </a:xfrm>
      </xdr:grpSpPr>
      <xdr:sp macro="" textlink="">
        <xdr:nvSpPr>
          <xdr:cNvPr id="10954485" name="Rectangle 2">
            <a:extLst>
              <a:ext uri="{FF2B5EF4-FFF2-40B4-BE49-F238E27FC236}">
                <a16:creationId xmlns:a16="http://schemas.microsoft.com/office/drawing/2014/main" id="{00000000-0008-0000-0F00-0000F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7" name="Text Box 3">
            <a:extLst>
              <a:ext uri="{FF2B5EF4-FFF2-40B4-BE49-F238E27FC236}">
                <a16:creationId xmlns:a16="http://schemas.microsoft.com/office/drawing/2014/main" id="{00000000-0008-0000-0F00-00007F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9" name="Group 1">
          <a:extLst>
            <a:ext uri="{FF2B5EF4-FFF2-40B4-BE49-F238E27FC236}">
              <a16:creationId xmlns:a16="http://schemas.microsoft.com/office/drawing/2014/main" id="{00000000-0008-0000-0F00-00008B26A700}"/>
            </a:ext>
          </a:extLst>
        </xdr:cNvPr>
        <xdr:cNvGrpSpPr>
          <a:grpSpLocks/>
        </xdr:cNvGrpSpPr>
      </xdr:nvGrpSpPr>
      <xdr:grpSpPr bwMode="auto">
        <a:xfrm>
          <a:off x="3678621" y="104775"/>
          <a:ext cx="0" cy="365125"/>
          <a:chOff x="5362575" y="104775"/>
          <a:chExt cx="0" cy="314325"/>
        </a:xfrm>
      </xdr:grpSpPr>
      <xdr:sp macro="" textlink="">
        <xdr:nvSpPr>
          <xdr:cNvPr id="10954483" name="Rectangle 2">
            <a:extLst>
              <a:ext uri="{FF2B5EF4-FFF2-40B4-BE49-F238E27FC236}">
                <a16:creationId xmlns:a16="http://schemas.microsoft.com/office/drawing/2014/main" id="{00000000-0008-0000-0F00-0000F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0" name="Text Box 3">
            <a:extLst>
              <a:ext uri="{FF2B5EF4-FFF2-40B4-BE49-F238E27FC236}">
                <a16:creationId xmlns:a16="http://schemas.microsoft.com/office/drawing/2014/main" id="{00000000-0008-0000-0F00-00008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0" name="Group 15">
          <a:extLst>
            <a:ext uri="{FF2B5EF4-FFF2-40B4-BE49-F238E27FC236}">
              <a16:creationId xmlns:a16="http://schemas.microsoft.com/office/drawing/2014/main" id="{00000000-0008-0000-0F00-00008C26A700}"/>
            </a:ext>
          </a:extLst>
        </xdr:cNvPr>
        <xdr:cNvGrpSpPr>
          <a:grpSpLocks/>
        </xdr:cNvGrpSpPr>
      </xdr:nvGrpSpPr>
      <xdr:grpSpPr bwMode="auto">
        <a:xfrm>
          <a:off x="3678621" y="104775"/>
          <a:ext cx="0" cy="365125"/>
          <a:chOff x="5362575" y="104775"/>
          <a:chExt cx="0" cy="314325"/>
        </a:xfrm>
      </xdr:grpSpPr>
      <xdr:sp macro="" textlink="">
        <xdr:nvSpPr>
          <xdr:cNvPr id="10954481" name="Rectangle 16">
            <a:extLst>
              <a:ext uri="{FF2B5EF4-FFF2-40B4-BE49-F238E27FC236}">
                <a16:creationId xmlns:a16="http://schemas.microsoft.com/office/drawing/2014/main" id="{00000000-0008-0000-0F00-0000F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3" name="Text Box 17">
            <a:extLst>
              <a:ext uri="{FF2B5EF4-FFF2-40B4-BE49-F238E27FC236}">
                <a16:creationId xmlns:a16="http://schemas.microsoft.com/office/drawing/2014/main" id="{00000000-0008-0000-0F00-00008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1" name="Group 1">
          <a:extLst>
            <a:ext uri="{FF2B5EF4-FFF2-40B4-BE49-F238E27FC236}">
              <a16:creationId xmlns:a16="http://schemas.microsoft.com/office/drawing/2014/main" id="{00000000-0008-0000-0F00-00008D26A700}"/>
            </a:ext>
          </a:extLst>
        </xdr:cNvPr>
        <xdr:cNvGrpSpPr>
          <a:grpSpLocks/>
        </xdr:cNvGrpSpPr>
      </xdr:nvGrpSpPr>
      <xdr:grpSpPr bwMode="auto">
        <a:xfrm>
          <a:off x="3678621" y="104775"/>
          <a:ext cx="0" cy="365125"/>
          <a:chOff x="5362575" y="104775"/>
          <a:chExt cx="0" cy="314325"/>
        </a:xfrm>
      </xdr:grpSpPr>
      <xdr:sp macro="" textlink="">
        <xdr:nvSpPr>
          <xdr:cNvPr id="10954479" name="Rectangle 2">
            <a:extLst>
              <a:ext uri="{FF2B5EF4-FFF2-40B4-BE49-F238E27FC236}">
                <a16:creationId xmlns:a16="http://schemas.microsoft.com/office/drawing/2014/main" id="{00000000-0008-0000-0F00-0000E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6" name="Text Box 3">
            <a:extLst>
              <a:ext uri="{FF2B5EF4-FFF2-40B4-BE49-F238E27FC236}">
                <a16:creationId xmlns:a16="http://schemas.microsoft.com/office/drawing/2014/main" id="{00000000-0008-0000-0F00-00008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2" name="Group 15">
          <a:extLst>
            <a:ext uri="{FF2B5EF4-FFF2-40B4-BE49-F238E27FC236}">
              <a16:creationId xmlns:a16="http://schemas.microsoft.com/office/drawing/2014/main" id="{00000000-0008-0000-0F00-00008E26A700}"/>
            </a:ext>
          </a:extLst>
        </xdr:cNvPr>
        <xdr:cNvGrpSpPr>
          <a:grpSpLocks/>
        </xdr:cNvGrpSpPr>
      </xdr:nvGrpSpPr>
      <xdr:grpSpPr bwMode="auto">
        <a:xfrm>
          <a:off x="3678621" y="104775"/>
          <a:ext cx="0" cy="365125"/>
          <a:chOff x="5362575" y="104775"/>
          <a:chExt cx="0" cy="314325"/>
        </a:xfrm>
      </xdr:grpSpPr>
      <xdr:sp macro="" textlink="">
        <xdr:nvSpPr>
          <xdr:cNvPr id="10954477" name="Rectangle 16">
            <a:extLst>
              <a:ext uri="{FF2B5EF4-FFF2-40B4-BE49-F238E27FC236}">
                <a16:creationId xmlns:a16="http://schemas.microsoft.com/office/drawing/2014/main" id="{00000000-0008-0000-0F00-0000E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9" name="Text Box 17">
            <a:extLst>
              <a:ext uri="{FF2B5EF4-FFF2-40B4-BE49-F238E27FC236}">
                <a16:creationId xmlns:a16="http://schemas.microsoft.com/office/drawing/2014/main" id="{00000000-0008-0000-0F00-00008B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3" name="Group 1">
          <a:extLst>
            <a:ext uri="{FF2B5EF4-FFF2-40B4-BE49-F238E27FC236}">
              <a16:creationId xmlns:a16="http://schemas.microsoft.com/office/drawing/2014/main" id="{00000000-0008-0000-0F00-00008F26A700}"/>
            </a:ext>
          </a:extLst>
        </xdr:cNvPr>
        <xdr:cNvGrpSpPr>
          <a:grpSpLocks/>
        </xdr:cNvGrpSpPr>
      </xdr:nvGrpSpPr>
      <xdr:grpSpPr bwMode="auto">
        <a:xfrm>
          <a:off x="3678621" y="104775"/>
          <a:ext cx="0" cy="365125"/>
          <a:chOff x="7950200" y="104775"/>
          <a:chExt cx="0" cy="314325"/>
        </a:xfrm>
      </xdr:grpSpPr>
      <xdr:sp macro="" textlink="">
        <xdr:nvSpPr>
          <xdr:cNvPr id="10954475" name="Rectangle 2">
            <a:extLst>
              <a:ext uri="{FF2B5EF4-FFF2-40B4-BE49-F238E27FC236}">
                <a16:creationId xmlns:a16="http://schemas.microsoft.com/office/drawing/2014/main" id="{00000000-0008-0000-0F00-0000E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2" name="Text Box 3">
            <a:extLst>
              <a:ext uri="{FF2B5EF4-FFF2-40B4-BE49-F238E27FC236}">
                <a16:creationId xmlns:a16="http://schemas.microsoft.com/office/drawing/2014/main" id="{00000000-0008-0000-0F00-00008E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4" name="Group 1">
          <a:extLst>
            <a:ext uri="{FF2B5EF4-FFF2-40B4-BE49-F238E27FC236}">
              <a16:creationId xmlns:a16="http://schemas.microsoft.com/office/drawing/2014/main" id="{00000000-0008-0000-0F00-00009026A700}"/>
            </a:ext>
          </a:extLst>
        </xdr:cNvPr>
        <xdr:cNvGrpSpPr>
          <a:grpSpLocks/>
        </xdr:cNvGrpSpPr>
      </xdr:nvGrpSpPr>
      <xdr:grpSpPr bwMode="auto">
        <a:xfrm>
          <a:off x="5430345" y="104775"/>
          <a:ext cx="0" cy="365125"/>
          <a:chOff x="5362575" y="104775"/>
          <a:chExt cx="0" cy="314325"/>
        </a:xfrm>
      </xdr:grpSpPr>
      <xdr:sp macro="" textlink="">
        <xdr:nvSpPr>
          <xdr:cNvPr id="10954473" name="Rectangle 2">
            <a:extLst>
              <a:ext uri="{FF2B5EF4-FFF2-40B4-BE49-F238E27FC236}">
                <a16:creationId xmlns:a16="http://schemas.microsoft.com/office/drawing/2014/main" id="{00000000-0008-0000-0F00-0000E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5" name="Text Box 3">
            <a:extLst>
              <a:ext uri="{FF2B5EF4-FFF2-40B4-BE49-F238E27FC236}">
                <a16:creationId xmlns:a16="http://schemas.microsoft.com/office/drawing/2014/main" id="{00000000-0008-0000-0F00-000091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5" name="Group 15">
          <a:extLst>
            <a:ext uri="{FF2B5EF4-FFF2-40B4-BE49-F238E27FC236}">
              <a16:creationId xmlns:a16="http://schemas.microsoft.com/office/drawing/2014/main" id="{00000000-0008-0000-0F00-00009126A700}"/>
            </a:ext>
          </a:extLst>
        </xdr:cNvPr>
        <xdr:cNvGrpSpPr>
          <a:grpSpLocks/>
        </xdr:cNvGrpSpPr>
      </xdr:nvGrpSpPr>
      <xdr:grpSpPr bwMode="auto">
        <a:xfrm>
          <a:off x="5430345" y="104775"/>
          <a:ext cx="0" cy="365125"/>
          <a:chOff x="5362575" y="104775"/>
          <a:chExt cx="0" cy="314325"/>
        </a:xfrm>
      </xdr:grpSpPr>
      <xdr:sp macro="" textlink="">
        <xdr:nvSpPr>
          <xdr:cNvPr id="10954471" name="Rectangle 16">
            <a:extLst>
              <a:ext uri="{FF2B5EF4-FFF2-40B4-BE49-F238E27FC236}">
                <a16:creationId xmlns:a16="http://schemas.microsoft.com/office/drawing/2014/main" id="{00000000-0008-0000-0F00-0000E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8" name="Text Box 17">
            <a:extLst>
              <a:ext uri="{FF2B5EF4-FFF2-40B4-BE49-F238E27FC236}">
                <a16:creationId xmlns:a16="http://schemas.microsoft.com/office/drawing/2014/main" id="{00000000-0008-0000-0F00-00009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6" name="Group 1">
          <a:extLst>
            <a:ext uri="{FF2B5EF4-FFF2-40B4-BE49-F238E27FC236}">
              <a16:creationId xmlns:a16="http://schemas.microsoft.com/office/drawing/2014/main" id="{00000000-0008-0000-0F00-00009226A700}"/>
            </a:ext>
          </a:extLst>
        </xdr:cNvPr>
        <xdr:cNvGrpSpPr>
          <a:grpSpLocks/>
        </xdr:cNvGrpSpPr>
      </xdr:nvGrpSpPr>
      <xdr:grpSpPr bwMode="auto">
        <a:xfrm>
          <a:off x="5430345" y="104775"/>
          <a:ext cx="0" cy="365125"/>
          <a:chOff x="5362575" y="104775"/>
          <a:chExt cx="0" cy="314325"/>
        </a:xfrm>
      </xdr:grpSpPr>
      <xdr:sp macro="" textlink="">
        <xdr:nvSpPr>
          <xdr:cNvPr id="10954469" name="Rectangle 2">
            <a:extLst>
              <a:ext uri="{FF2B5EF4-FFF2-40B4-BE49-F238E27FC236}">
                <a16:creationId xmlns:a16="http://schemas.microsoft.com/office/drawing/2014/main" id="{00000000-0008-0000-0F00-0000E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1" name="Text Box 3">
            <a:extLst>
              <a:ext uri="{FF2B5EF4-FFF2-40B4-BE49-F238E27FC236}">
                <a16:creationId xmlns:a16="http://schemas.microsoft.com/office/drawing/2014/main" id="{00000000-0008-0000-0F00-00009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7" name="Group 15">
          <a:extLst>
            <a:ext uri="{FF2B5EF4-FFF2-40B4-BE49-F238E27FC236}">
              <a16:creationId xmlns:a16="http://schemas.microsoft.com/office/drawing/2014/main" id="{00000000-0008-0000-0F00-00009326A700}"/>
            </a:ext>
          </a:extLst>
        </xdr:cNvPr>
        <xdr:cNvGrpSpPr>
          <a:grpSpLocks/>
        </xdr:cNvGrpSpPr>
      </xdr:nvGrpSpPr>
      <xdr:grpSpPr bwMode="auto">
        <a:xfrm>
          <a:off x="5430345" y="104775"/>
          <a:ext cx="0" cy="365125"/>
          <a:chOff x="5362575" y="104775"/>
          <a:chExt cx="0" cy="314325"/>
        </a:xfrm>
      </xdr:grpSpPr>
      <xdr:sp macro="" textlink="">
        <xdr:nvSpPr>
          <xdr:cNvPr id="10954467" name="Rectangle 16">
            <a:extLst>
              <a:ext uri="{FF2B5EF4-FFF2-40B4-BE49-F238E27FC236}">
                <a16:creationId xmlns:a16="http://schemas.microsoft.com/office/drawing/2014/main" id="{00000000-0008-0000-0F00-0000E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4" name="Text Box 17">
            <a:extLst>
              <a:ext uri="{FF2B5EF4-FFF2-40B4-BE49-F238E27FC236}">
                <a16:creationId xmlns:a16="http://schemas.microsoft.com/office/drawing/2014/main" id="{00000000-0008-0000-0F00-00009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8" name="Group 1">
          <a:extLst>
            <a:ext uri="{FF2B5EF4-FFF2-40B4-BE49-F238E27FC236}">
              <a16:creationId xmlns:a16="http://schemas.microsoft.com/office/drawing/2014/main" id="{00000000-0008-0000-0F00-00009426A700}"/>
            </a:ext>
          </a:extLst>
        </xdr:cNvPr>
        <xdr:cNvGrpSpPr>
          <a:grpSpLocks/>
        </xdr:cNvGrpSpPr>
      </xdr:nvGrpSpPr>
      <xdr:grpSpPr bwMode="auto">
        <a:xfrm>
          <a:off x="5430345" y="104775"/>
          <a:ext cx="0" cy="365125"/>
          <a:chOff x="7950200" y="104775"/>
          <a:chExt cx="0" cy="314325"/>
        </a:xfrm>
      </xdr:grpSpPr>
      <xdr:sp macro="" textlink="">
        <xdr:nvSpPr>
          <xdr:cNvPr id="10954465" name="Rectangle 2">
            <a:extLst>
              <a:ext uri="{FF2B5EF4-FFF2-40B4-BE49-F238E27FC236}">
                <a16:creationId xmlns:a16="http://schemas.microsoft.com/office/drawing/2014/main" id="{00000000-0008-0000-0F00-0000E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7" name="Text Box 3">
            <a:extLst>
              <a:ext uri="{FF2B5EF4-FFF2-40B4-BE49-F238E27FC236}">
                <a16:creationId xmlns:a16="http://schemas.microsoft.com/office/drawing/2014/main" id="{00000000-0008-0000-0F00-00009D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9" name="Group 1">
          <a:extLst>
            <a:ext uri="{FF2B5EF4-FFF2-40B4-BE49-F238E27FC236}">
              <a16:creationId xmlns:a16="http://schemas.microsoft.com/office/drawing/2014/main" id="{00000000-0008-0000-0F00-00009526A700}"/>
            </a:ext>
          </a:extLst>
        </xdr:cNvPr>
        <xdr:cNvGrpSpPr>
          <a:grpSpLocks/>
        </xdr:cNvGrpSpPr>
      </xdr:nvGrpSpPr>
      <xdr:grpSpPr bwMode="auto">
        <a:xfrm>
          <a:off x="5430345" y="104775"/>
          <a:ext cx="0" cy="365125"/>
          <a:chOff x="5362575" y="104775"/>
          <a:chExt cx="0" cy="314325"/>
        </a:xfrm>
      </xdr:grpSpPr>
      <xdr:sp macro="" textlink="">
        <xdr:nvSpPr>
          <xdr:cNvPr id="10954463" name="Rectangle 2">
            <a:extLst>
              <a:ext uri="{FF2B5EF4-FFF2-40B4-BE49-F238E27FC236}">
                <a16:creationId xmlns:a16="http://schemas.microsoft.com/office/drawing/2014/main" id="{00000000-0008-0000-0F00-0000D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0" name="Text Box 3">
            <a:extLst>
              <a:ext uri="{FF2B5EF4-FFF2-40B4-BE49-F238E27FC236}">
                <a16:creationId xmlns:a16="http://schemas.microsoft.com/office/drawing/2014/main" id="{00000000-0008-0000-0F00-0000A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0" name="Group 15">
          <a:extLst>
            <a:ext uri="{FF2B5EF4-FFF2-40B4-BE49-F238E27FC236}">
              <a16:creationId xmlns:a16="http://schemas.microsoft.com/office/drawing/2014/main" id="{00000000-0008-0000-0F00-00009626A700}"/>
            </a:ext>
          </a:extLst>
        </xdr:cNvPr>
        <xdr:cNvGrpSpPr>
          <a:grpSpLocks/>
        </xdr:cNvGrpSpPr>
      </xdr:nvGrpSpPr>
      <xdr:grpSpPr bwMode="auto">
        <a:xfrm>
          <a:off x="5430345" y="104775"/>
          <a:ext cx="0" cy="365125"/>
          <a:chOff x="5362575" y="104775"/>
          <a:chExt cx="0" cy="314325"/>
        </a:xfrm>
      </xdr:grpSpPr>
      <xdr:sp macro="" textlink="">
        <xdr:nvSpPr>
          <xdr:cNvPr id="10954461" name="Rectangle 16">
            <a:extLst>
              <a:ext uri="{FF2B5EF4-FFF2-40B4-BE49-F238E27FC236}">
                <a16:creationId xmlns:a16="http://schemas.microsoft.com/office/drawing/2014/main" id="{00000000-0008-0000-0F00-0000D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3" name="Text Box 17">
            <a:extLst>
              <a:ext uri="{FF2B5EF4-FFF2-40B4-BE49-F238E27FC236}">
                <a16:creationId xmlns:a16="http://schemas.microsoft.com/office/drawing/2014/main" id="{00000000-0008-0000-0F00-0000A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1" name="Group 1">
          <a:extLst>
            <a:ext uri="{FF2B5EF4-FFF2-40B4-BE49-F238E27FC236}">
              <a16:creationId xmlns:a16="http://schemas.microsoft.com/office/drawing/2014/main" id="{00000000-0008-0000-0F00-00009726A700}"/>
            </a:ext>
          </a:extLst>
        </xdr:cNvPr>
        <xdr:cNvGrpSpPr>
          <a:grpSpLocks/>
        </xdr:cNvGrpSpPr>
      </xdr:nvGrpSpPr>
      <xdr:grpSpPr bwMode="auto">
        <a:xfrm>
          <a:off x="5430345" y="104775"/>
          <a:ext cx="0" cy="365125"/>
          <a:chOff x="5362575" y="104775"/>
          <a:chExt cx="0" cy="314325"/>
        </a:xfrm>
      </xdr:grpSpPr>
      <xdr:sp macro="" textlink="">
        <xdr:nvSpPr>
          <xdr:cNvPr id="10954459" name="Rectangle 2">
            <a:extLst>
              <a:ext uri="{FF2B5EF4-FFF2-40B4-BE49-F238E27FC236}">
                <a16:creationId xmlns:a16="http://schemas.microsoft.com/office/drawing/2014/main" id="{00000000-0008-0000-0F00-0000D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6" name="Text Box 3">
            <a:extLst>
              <a:ext uri="{FF2B5EF4-FFF2-40B4-BE49-F238E27FC236}">
                <a16:creationId xmlns:a16="http://schemas.microsoft.com/office/drawing/2014/main" id="{00000000-0008-0000-0F00-0000A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2" name="Group 15">
          <a:extLst>
            <a:ext uri="{FF2B5EF4-FFF2-40B4-BE49-F238E27FC236}">
              <a16:creationId xmlns:a16="http://schemas.microsoft.com/office/drawing/2014/main" id="{00000000-0008-0000-0F00-00009826A700}"/>
            </a:ext>
          </a:extLst>
        </xdr:cNvPr>
        <xdr:cNvGrpSpPr>
          <a:grpSpLocks/>
        </xdr:cNvGrpSpPr>
      </xdr:nvGrpSpPr>
      <xdr:grpSpPr bwMode="auto">
        <a:xfrm>
          <a:off x="5430345" y="104775"/>
          <a:ext cx="0" cy="365125"/>
          <a:chOff x="5362575" y="104775"/>
          <a:chExt cx="0" cy="314325"/>
        </a:xfrm>
      </xdr:grpSpPr>
      <xdr:sp macro="" textlink="">
        <xdr:nvSpPr>
          <xdr:cNvPr id="10954457" name="Rectangle 16">
            <a:extLst>
              <a:ext uri="{FF2B5EF4-FFF2-40B4-BE49-F238E27FC236}">
                <a16:creationId xmlns:a16="http://schemas.microsoft.com/office/drawing/2014/main" id="{00000000-0008-0000-0F00-0000D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9" name="Text Box 17">
            <a:extLst>
              <a:ext uri="{FF2B5EF4-FFF2-40B4-BE49-F238E27FC236}">
                <a16:creationId xmlns:a16="http://schemas.microsoft.com/office/drawing/2014/main" id="{00000000-0008-0000-0F00-0000A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3" name="Group 1">
          <a:extLst>
            <a:ext uri="{FF2B5EF4-FFF2-40B4-BE49-F238E27FC236}">
              <a16:creationId xmlns:a16="http://schemas.microsoft.com/office/drawing/2014/main" id="{00000000-0008-0000-0F00-00009926A700}"/>
            </a:ext>
          </a:extLst>
        </xdr:cNvPr>
        <xdr:cNvGrpSpPr>
          <a:grpSpLocks/>
        </xdr:cNvGrpSpPr>
      </xdr:nvGrpSpPr>
      <xdr:grpSpPr bwMode="auto">
        <a:xfrm>
          <a:off x="5430345" y="104775"/>
          <a:ext cx="0" cy="365125"/>
          <a:chOff x="7950200" y="104775"/>
          <a:chExt cx="0" cy="314325"/>
        </a:xfrm>
      </xdr:grpSpPr>
      <xdr:sp macro="" textlink="">
        <xdr:nvSpPr>
          <xdr:cNvPr id="10954455" name="Rectangle 2">
            <a:extLst>
              <a:ext uri="{FF2B5EF4-FFF2-40B4-BE49-F238E27FC236}">
                <a16:creationId xmlns:a16="http://schemas.microsoft.com/office/drawing/2014/main" id="{00000000-0008-0000-0F00-0000D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2" name="Text Box 3">
            <a:extLst>
              <a:ext uri="{FF2B5EF4-FFF2-40B4-BE49-F238E27FC236}">
                <a16:creationId xmlns:a16="http://schemas.microsoft.com/office/drawing/2014/main" id="{00000000-0008-0000-0F00-0000AC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4" name="Group 1">
          <a:extLst>
            <a:ext uri="{FF2B5EF4-FFF2-40B4-BE49-F238E27FC236}">
              <a16:creationId xmlns:a16="http://schemas.microsoft.com/office/drawing/2014/main" id="{00000000-0008-0000-0F00-00009A26A700}"/>
            </a:ext>
          </a:extLst>
        </xdr:cNvPr>
        <xdr:cNvGrpSpPr>
          <a:grpSpLocks/>
        </xdr:cNvGrpSpPr>
      </xdr:nvGrpSpPr>
      <xdr:grpSpPr bwMode="auto">
        <a:xfrm>
          <a:off x="5430345" y="104775"/>
          <a:ext cx="0" cy="365125"/>
          <a:chOff x="5362575" y="104775"/>
          <a:chExt cx="0" cy="314325"/>
        </a:xfrm>
      </xdr:grpSpPr>
      <xdr:sp macro="" textlink="">
        <xdr:nvSpPr>
          <xdr:cNvPr id="10954453" name="Rectangle 2">
            <a:extLst>
              <a:ext uri="{FF2B5EF4-FFF2-40B4-BE49-F238E27FC236}">
                <a16:creationId xmlns:a16="http://schemas.microsoft.com/office/drawing/2014/main" id="{00000000-0008-0000-0F00-0000D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5" name="Text Box 3">
            <a:extLst>
              <a:ext uri="{FF2B5EF4-FFF2-40B4-BE49-F238E27FC236}">
                <a16:creationId xmlns:a16="http://schemas.microsoft.com/office/drawing/2014/main" id="{00000000-0008-0000-0F00-0000A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5" name="Group 15">
          <a:extLst>
            <a:ext uri="{FF2B5EF4-FFF2-40B4-BE49-F238E27FC236}">
              <a16:creationId xmlns:a16="http://schemas.microsoft.com/office/drawing/2014/main" id="{00000000-0008-0000-0F00-00009B26A700}"/>
            </a:ext>
          </a:extLst>
        </xdr:cNvPr>
        <xdr:cNvGrpSpPr>
          <a:grpSpLocks/>
        </xdr:cNvGrpSpPr>
      </xdr:nvGrpSpPr>
      <xdr:grpSpPr bwMode="auto">
        <a:xfrm>
          <a:off x="5430345" y="104775"/>
          <a:ext cx="0" cy="365125"/>
          <a:chOff x="5362575" y="104775"/>
          <a:chExt cx="0" cy="314325"/>
        </a:xfrm>
      </xdr:grpSpPr>
      <xdr:sp macro="" textlink="">
        <xdr:nvSpPr>
          <xdr:cNvPr id="10954451" name="Rectangle 16">
            <a:extLst>
              <a:ext uri="{FF2B5EF4-FFF2-40B4-BE49-F238E27FC236}">
                <a16:creationId xmlns:a16="http://schemas.microsoft.com/office/drawing/2014/main" id="{00000000-0008-0000-0F00-0000D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8" name="Text Box 17">
            <a:extLst>
              <a:ext uri="{FF2B5EF4-FFF2-40B4-BE49-F238E27FC236}">
                <a16:creationId xmlns:a16="http://schemas.microsoft.com/office/drawing/2014/main" id="{00000000-0008-0000-0F00-0000B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6" name="Group 1">
          <a:extLst>
            <a:ext uri="{FF2B5EF4-FFF2-40B4-BE49-F238E27FC236}">
              <a16:creationId xmlns:a16="http://schemas.microsoft.com/office/drawing/2014/main" id="{00000000-0008-0000-0F00-00009C26A700}"/>
            </a:ext>
          </a:extLst>
        </xdr:cNvPr>
        <xdr:cNvGrpSpPr>
          <a:grpSpLocks/>
        </xdr:cNvGrpSpPr>
      </xdr:nvGrpSpPr>
      <xdr:grpSpPr bwMode="auto">
        <a:xfrm>
          <a:off x="5430345" y="104775"/>
          <a:ext cx="0" cy="365125"/>
          <a:chOff x="5362575" y="104775"/>
          <a:chExt cx="0" cy="314325"/>
        </a:xfrm>
      </xdr:grpSpPr>
      <xdr:sp macro="" textlink="">
        <xdr:nvSpPr>
          <xdr:cNvPr id="10954449" name="Rectangle 2">
            <a:extLst>
              <a:ext uri="{FF2B5EF4-FFF2-40B4-BE49-F238E27FC236}">
                <a16:creationId xmlns:a16="http://schemas.microsoft.com/office/drawing/2014/main" id="{00000000-0008-0000-0F00-0000D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1" name="Text Box 3">
            <a:extLst>
              <a:ext uri="{FF2B5EF4-FFF2-40B4-BE49-F238E27FC236}">
                <a16:creationId xmlns:a16="http://schemas.microsoft.com/office/drawing/2014/main" id="{00000000-0008-0000-0F00-0000B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7" name="Group 15">
          <a:extLst>
            <a:ext uri="{FF2B5EF4-FFF2-40B4-BE49-F238E27FC236}">
              <a16:creationId xmlns:a16="http://schemas.microsoft.com/office/drawing/2014/main" id="{00000000-0008-0000-0F00-00009D26A700}"/>
            </a:ext>
          </a:extLst>
        </xdr:cNvPr>
        <xdr:cNvGrpSpPr>
          <a:grpSpLocks/>
        </xdr:cNvGrpSpPr>
      </xdr:nvGrpSpPr>
      <xdr:grpSpPr bwMode="auto">
        <a:xfrm>
          <a:off x="5430345" y="104775"/>
          <a:ext cx="0" cy="365125"/>
          <a:chOff x="5362575" y="104775"/>
          <a:chExt cx="0" cy="314325"/>
        </a:xfrm>
      </xdr:grpSpPr>
      <xdr:sp macro="" textlink="">
        <xdr:nvSpPr>
          <xdr:cNvPr id="10954447" name="Rectangle 16">
            <a:extLst>
              <a:ext uri="{FF2B5EF4-FFF2-40B4-BE49-F238E27FC236}">
                <a16:creationId xmlns:a16="http://schemas.microsoft.com/office/drawing/2014/main" id="{00000000-0008-0000-0F00-0000C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4" name="Text Box 17">
            <a:extLst>
              <a:ext uri="{FF2B5EF4-FFF2-40B4-BE49-F238E27FC236}">
                <a16:creationId xmlns:a16="http://schemas.microsoft.com/office/drawing/2014/main" id="{00000000-0008-0000-0F00-0000B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8" name="Group 1">
          <a:extLst>
            <a:ext uri="{FF2B5EF4-FFF2-40B4-BE49-F238E27FC236}">
              <a16:creationId xmlns:a16="http://schemas.microsoft.com/office/drawing/2014/main" id="{00000000-0008-0000-0F00-00009E26A700}"/>
            </a:ext>
          </a:extLst>
        </xdr:cNvPr>
        <xdr:cNvGrpSpPr>
          <a:grpSpLocks/>
        </xdr:cNvGrpSpPr>
      </xdr:nvGrpSpPr>
      <xdr:grpSpPr bwMode="auto">
        <a:xfrm>
          <a:off x="5430345" y="104775"/>
          <a:ext cx="0" cy="365125"/>
          <a:chOff x="7950200" y="104775"/>
          <a:chExt cx="0" cy="314325"/>
        </a:xfrm>
      </xdr:grpSpPr>
      <xdr:sp macro="" textlink="">
        <xdr:nvSpPr>
          <xdr:cNvPr id="10954445" name="Rectangle 2">
            <a:extLst>
              <a:ext uri="{FF2B5EF4-FFF2-40B4-BE49-F238E27FC236}">
                <a16:creationId xmlns:a16="http://schemas.microsoft.com/office/drawing/2014/main" id="{00000000-0008-0000-0F00-0000C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7" name="Text Box 3">
            <a:extLst>
              <a:ext uri="{FF2B5EF4-FFF2-40B4-BE49-F238E27FC236}">
                <a16:creationId xmlns:a16="http://schemas.microsoft.com/office/drawing/2014/main" id="{00000000-0008-0000-0F00-0000BB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99" name="Group 1">
          <a:extLst>
            <a:ext uri="{FF2B5EF4-FFF2-40B4-BE49-F238E27FC236}">
              <a16:creationId xmlns:a16="http://schemas.microsoft.com/office/drawing/2014/main" id="{00000000-0008-0000-0F00-00009F26A700}"/>
            </a:ext>
          </a:extLst>
        </xdr:cNvPr>
        <xdr:cNvGrpSpPr>
          <a:grpSpLocks/>
        </xdr:cNvGrpSpPr>
      </xdr:nvGrpSpPr>
      <xdr:grpSpPr bwMode="auto">
        <a:xfrm>
          <a:off x="3678621" y="104775"/>
          <a:ext cx="0" cy="365125"/>
          <a:chOff x="5362575" y="104775"/>
          <a:chExt cx="0" cy="314325"/>
        </a:xfrm>
      </xdr:grpSpPr>
      <xdr:sp macro="" textlink="">
        <xdr:nvSpPr>
          <xdr:cNvPr id="10954443" name="Rectangle 2">
            <a:extLst>
              <a:ext uri="{FF2B5EF4-FFF2-40B4-BE49-F238E27FC236}">
                <a16:creationId xmlns:a16="http://schemas.microsoft.com/office/drawing/2014/main" id="{00000000-0008-0000-0F00-0000C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0" name="Text Box 3">
            <a:extLst>
              <a:ext uri="{FF2B5EF4-FFF2-40B4-BE49-F238E27FC236}">
                <a16:creationId xmlns:a16="http://schemas.microsoft.com/office/drawing/2014/main" id="{00000000-0008-0000-0F00-0000BE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0" name="Group 15">
          <a:extLst>
            <a:ext uri="{FF2B5EF4-FFF2-40B4-BE49-F238E27FC236}">
              <a16:creationId xmlns:a16="http://schemas.microsoft.com/office/drawing/2014/main" id="{00000000-0008-0000-0F00-0000A026A700}"/>
            </a:ext>
          </a:extLst>
        </xdr:cNvPr>
        <xdr:cNvGrpSpPr>
          <a:grpSpLocks/>
        </xdr:cNvGrpSpPr>
      </xdr:nvGrpSpPr>
      <xdr:grpSpPr bwMode="auto">
        <a:xfrm>
          <a:off x="3678621" y="104775"/>
          <a:ext cx="0" cy="365125"/>
          <a:chOff x="5362575" y="104775"/>
          <a:chExt cx="0" cy="314325"/>
        </a:xfrm>
      </xdr:grpSpPr>
      <xdr:sp macro="" textlink="">
        <xdr:nvSpPr>
          <xdr:cNvPr id="10954441" name="Rectangle 16">
            <a:extLst>
              <a:ext uri="{FF2B5EF4-FFF2-40B4-BE49-F238E27FC236}">
                <a16:creationId xmlns:a16="http://schemas.microsoft.com/office/drawing/2014/main" id="{00000000-0008-0000-0F00-0000C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3" name="Text Box 17">
            <a:extLst>
              <a:ext uri="{FF2B5EF4-FFF2-40B4-BE49-F238E27FC236}">
                <a16:creationId xmlns:a16="http://schemas.microsoft.com/office/drawing/2014/main" id="{00000000-0008-0000-0F00-0000C1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1" name="Group 1">
          <a:extLst>
            <a:ext uri="{FF2B5EF4-FFF2-40B4-BE49-F238E27FC236}">
              <a16:creationId xmlns:a16="http://schemas.microsoft.com/office/drawing/2014/main" id="{00000000-0008-0000-0F00-0000A126A700}"/>
            </a:ext>
          </a:extLst>
        </xdr:cNvPr>
        <xdr:cNvGrpSpPr>
          <a:grpSpLocks/>
        </xdr:cNvGrpSpPr>
      </xdr:nvGrpSpPr>
      <xdr:grpSpPr bwMode="auto">
        <a:xfrm>
          <a:off x="3678621" y="104775"/>
          <a:ext cx="0" cy="365125"/>
          <a:chOff x="5362575" y="104775"/>
          <a:chExt cx="0" cy="314325"/>
        </a:xfrm>
      </xdr:grpSpPr>
      <xdr:sp macro="" textlink="">
        <xdr:nvSpPr>
          <xdr:cNvPr id="10954439" name="Rectangle 2">
            <a:extLst>
              <a:ext uri="{FF2B5EF4-FFF2-40B4-BE49-F238E27FC236}">
                <a16:creationId xmlns:a16="http://schemas.microsoft.com/office/drawing/2014/main" id="{00000000-0008-0000-0F00-0000C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6" name="Text Box 3">
            <a:extLst>
              <a:ext uri="{FF2B5EF4-FFF2-40B4-BE49-F238E27FC236}">
                <a16:creationId xmlns:a16="http://schemas.microsoft.com/office/drawing/2014/main" id="{00000000-0008-0000-0F00-0000C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2" name="Group 15">
          <a:extLst>
            <a:ext uri="{FF2B5EF4-FFF2-40B4-BE49-F238E27FC236}">
              <a16:creationId xmlns:a16="http://schemas.microsoft.com/office/drawing/2014/main" id="{00000000-0008-0000-0F00-0000A226A700}"/>
            </a:ext>
          </a:extLst>
        </xdr:cNvPr>
        <xdr:cNvGrpSpPr>
          <a:grpSpLocks/>
        </xdr:cNvGrpSpPr>
      </xdr:nvGrpSpPr>
      <xdr:grpSpPr bwMode="auto">
        <a:xfrm>
          <a:off x="3678621" y="104775"/>
          <a:ext cx="0" cy="365125"/>
          <a:chOff x="5362575" y="104775"/>
          <a:chExt cx="0" cy="314325"/>
        </a:xfrm>
      </xdr:grpSpPr>
      <xdr:sp macro="" textlink="">
        <xdr:nvSpPr>
          <xdr:cNvPr id="10954437" name="Rectangle 16">
            <a:extLst>
              <a:ext uri="{FF2B5EF4-FFF2-40B4-BE49-F238E27FC236}">
                <a16:creationId xmlns:a16="http://schemas.microsoft.com/office/drawing/2014/main" id="{00000000-0008-0000-0F00-0000C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9" name="Text Box 17">
            <a:extLst>
              <a:ext uri="{FF2B5EF4-FFF2-40B4-BE49-F238E27FC236}">
                <a16:creationId xmlns:a16="http://schemas.microsoft.com/office/drawing/2014/main" id="{00000000-0008-0000-0F00-0000C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3" name="Group 1">
          <a:extLst>
            <a:ext uri="{FF2B5EF4-FFF2-40B4-BE49-F238E27FC236}">
              <a16:creationId xmlns:a16="http://schemas.microsoft.com/office/drawing/2014/main" id="{00000000-0008-0000-0F00-0000A326A700}"/>
            </a:ext>
          </a:extLst>
        </xdr:cNvPr>
        <xdr:cNvGrpSpPr>
          <a:grpSpLocks/>
        </xdr:cNvGrpSpPr>
      </xdr:nvGrpSpPr>
      <xdr:grpSpPr bwMode="auto">
        <a:xfrm>
          <a:off x="3678621" y="104775"/>
          <a:ext cx="0" cy="365125"/>
          <a:chOff x="7950200" y="104775"/>
          <a:chExt cx="0" cy="314325"/>
        </a:xfrm>
      </xdr:grpSpPr>
      <xdr:sp macro="" textlink="">
        <xdr:nvSpPr>
          <xdr:cNvPr id="10954435" name="Rectangle 2">
            <a:extLst>
              <a:ext uri="{FF2B5EF4-FFF2-40B4-BE49-F238E27FC236}">
                <a16:creationId xmlns:a16="http://schemas.microsoft.com/office/drawing/2014/main" id="{00000000-0008-0000-0F00-0000C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2" name="Text Box 3">
            <a:extLst>
              <a:ext uri="{FF2B5EF4-FFF2-40B4-BE49-F238E27FC236}">
                <a16:creationId xmlns:a16="http://schemas.microsoft.com/office/drawing/2014/main" id="{00000000-0008-0000-0F00-0000CA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4" name="Group 1">
          <a:extLst>
            <a:ext uri="{FF2B5EF4-FFF2-40B4-BE49-F238E27FC236}">
              <a16:creationId xmlns:a16="http://schemas.microsoft.com/office/drawing/2014/main" id="{00000000-0008-0000-0F00-0000A426A700}"/>
            </a:ext>
          </a:extLst>
        </xdr:cNvPr>
        <xdr:cNvGrpSpPr>
          <a:grpSpLocks/>
        </xdr:cNvGrpSpPr>
      </xdr:nvGrpSpPr>
      <xdr:grpSpPr bwMode="auto">
        <a:xfrm>
          <a:off x="3678621" y="104775"/>
          <a:ext cx="0" cy="365125"/>
          <a:chOff x="5362575" y="104775"/>
          <a:chExt cx="0" cy="314325"/>
        </a:xfrm>
      </xdr:grpSpPr>
      <xdr:sp macro="" textlink="">
        <xdr:nvSpPr>
          <xdr:cNvPr id="10954433" name="Rectangle 2">
            <a:extLst>
              <a:ext uri="{FF2B5EF4-FFF2-40B4-BE49-F238E27FC236}">
                <a16:creationId xmlns:a16="http://schemas.microsoft.com/office/drawing/2014/main" id="{00000000-0008-0000-0F00-0000C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5" name="Text Box 3">
            <a:extLst>
              <a:ext uri="{FF2B5EF4-FFF2-40B4-BE49-F238E27FC236}">
                <a16:creationId xmlns:a16="http://schemas.microsoft.com/office/drawing/2014/main" id="{00000000-0008-0000-0F00-0000C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5" name="Group 15">
          <a:extLst>
            <a:ext uri="{FF2B5EF4-FFF2-40B4-BE49-F238E27FC236}">
              <a16:creationId xmlns:a16="http://schemas.microsoft.com/office/drawing/2014/main" id="{00000000-0008-0000-0F00-0000A526A700}"/>
            </a:ext>
          </a:extLst>
        </xdr:cNvPr>
        <xdr:cNvGrpSpPr>
          <a:grpSpLocks/>
        </xdr:cNvGrpSpPr>
      </xdr:nvGrpSpPr>
      <xdr:grpSpPr bwMode="auto">
        <a:xfrm>
          <a:off x="3678621" y="104775"/>
          <a:ext cx="0" cy="365125"/>
          <a:chOff x="5362575" y="104775"/>
          <a:chExt cx="0" cy="314325"/>
        </a:xfrm>
      </xdr:grpSpPr>
      <xdr:sp macro="" textlink="">
        <xdr:nvSpPr>
          <xdr:cNvPr id="10954431" name="Rectangle 16">
            <a:extLst>
              <a:ext uri="{FF2B5EF4-FFF2-40B4-BE49-F238E27FC236}">
                <a16:creationId xmlns:a16="http://schemas.microsoft.com/office/drawing/2014/main" id="{00000000-0008-0000-0F00-0000B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8" name="Text Box 17">
            <a:extLst>
              <a:ext uri="{FF2B5EF4-FFF2-40B4-BE49-F238E27FC236}">
                <a16:creationId xmlns:a16="http://schemas.microsoft.com/office/drawing/2014/main" id="{00000000-0008-0000-0F00-0000D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6" name="Group 1">
          <a:extLst>
            <a:ext uri="{FF2B5EF4-FFF2-40B4-BE49-F238E27FC236}">
              <a16:creationId xmlns:a16="http://schemas.microsoft.com/office/drawing/2014/main" id="{00000000-0008-0000-0F00-0000A626A700}"/>
            </a:ext>
          </a:extLst>
        </xdr:cNvPr>
        <xdr:cNvGrpSpPr>
          <a:grpSpLocks/>
        </xdr:cNvGrpSpPr>
      </xdr:nvGrpSpPr>
      <xdr:grpSpPr bwMode="auto">
        <a:xfrm>
          <a:off x="3678621" y="104775"/>
          <a:ext cx="0" cy="365125"/>
          <a:chOff x="5362575" y="104775"/>
          <a:chExt cx="0" cy="314325"/>
        </a:xfrm>
      </xdr:grpSpPr>
      <xdr:sp macro="" textlink="">
        <xdr:nvSpPr>
          <xdr:cNvPr id="10954429" name="Rectangle 2">
            <a:extLst>
              <a:ext uri="{FF2B5EF4-FFF2-40B4-BE49-F238E27FC236}">
                <a16:creationId xmlns:a16="http://schemas.microsoft.com/office/drawing/2014/main" id="{00000000-0008-0000-0F00-0000B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1" name="Text Box 3">
            <a:extLst>
              <a:ext uri="{FF2B5EF4-FFF2-40B4-BE49-F238E27FC236}">
                <a16:creationId xmlns:a16="http://schemas.microsoft.com/office/drawing/2014/main" id="{00000000-0008-0000-0F00-0000D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7" name="Group 15">
          <a:extLst>
            <a:ext uri="{FF2B5EF4-FFF2-40B4-BE49-F238E27FC236}">
              <a16:creationId xmlns:a16="http://schemas.microsoft.com/office/drawing/2014/main" id="{00000000-0008-0000-0F00-0000A726A700}"/>
            </a:ext>
          </a:extLst>
        </xdr:cNvPr>
        <xdr:cNvGrpSpPr>
          <a:grpSpLocks/>
        </xdr:cNvGrpSpPr>
      </xdr:nvGrpSpPr>
      <xdr:grpSpPr bwMode="auto">
        <a:xfrm>
          <a:off x="3678621" y="104775"/>
          <a:ext cx="0" cy="365125"/>
          <a:chOff x="5362575" y="104775"/>
          <a:chExt cx="0" cy="314325"/>
        </a:xfrm>
      </xdr:grpSpPr>
      <xdr:sp macro="" textlink="">
        <xdr:nvSpPr>
          <xdr:cNvPr id="10954427" name="Rectangle 16">
            <a:extLst>
              <a:ext uri="{FF2B5EF4-FFF2-40B4-BE49-F238E27FC236}">
                <a16:creationId xmlns:a16="http://schemas.microsoft.com/office/drawing/2014/main" id="{00000000-0008-0000-0F00-0000B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4" name="Text Box 17">
            <a:extLst>
              <a:ext uri="{FF2B5EF4-FFF2-40B4-BE49-F238E27FC236}">
                <a16:creationId xmlns:a16="http://schemas.microsoft.com/office/drawing/2014/main" id="{00000000-0008-0000-0F00-0000D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8" name="Group 1">
          <a:extLst>
            <a:ext uri="{FF2B5EF4-FFF2-40B4-BE49-F238E27FC236}">
              <a16:creationId xmlns:a16="http://schemas.microsoft.com/office/drawing/2014/main" id="{00000000-0008-0000-0F00-0000A826A700}"/>
            </a:ext>
          </a:extLst>
        </xdr:cNvPr>
        <xdr:cNvGrpSpPr>
          <a:grpSpLocks/>
        </xdr:cNvGrpSpPr>
      </xdr:nvGrpSpPr>
      <xdr:grpSpPr bwMode="auto">
        <a:xfrm>
          <a:off x="3678621" y="104775"/>
          <a:ext cx="0" cy="365125"/>
          <a:chOff x="7950200" y="104775"/>
          <a:chExt cx="0" cy="314325"/>
        </a:xfrm>
      </xdr:grpSpPr>
      <xdr:sp macro="" textlink="">
        <xdr:nvSpPr>
          <xdr:cNvPr id="10954425" name="Rectangle 2">
            <a:extLst>
              <a:ext uri="{FF2B5EF4-FFF2-40B4-BE49-F238E27FC236}">
                <a16:creationId xmlns:a16="http://schemas.microsoft.com/office/drawing/2014/main" id="{00000000-0008-0000-0F00-0000B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7" name="Text Box 3">
            <a:extLst>
              <a:ext uri="{FF2B5EF4-FFF2-40B4-BE49-F238E27FC236}">
                <a16:creationId xmlns:a16="http://schemas.microsoft.com/office/drawing/2014/main" id="{00000000-0008-0000-0F00-0000D9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9" name="Group 1">
          <a:extLst>
            <a:ext uri="{FF2B5EF4-FFF2-40B4-BE49-F238E27FC236}">
              <a16:creationId xmlns:a16="http://schemas.microsoft.com/office/drawing/2014/main" id="{00000000-0008-0000-0F00-0000A926A700}"/>
            </a:ext>
          </a:extLst>
        </xdr:cNvPr>
        <xdr:cNvGrpSpPr>
          <a:grpSpLocks/>
        </xdr:cNvGrpSpPr>
      </xdr:nvGrpSpPr>
      <xdr:grpSpPr bwMode="auto">
        <a:xfrm>
          <a:off x="3678621" y="104775"/>
          <a:ext cx="0" cy="365125"/>
          <a:chOff x="5362575" y="104775"/>
          <a:chExt cx="0" cy="314325"/>
        </a:xfrm>
      </xdr:grpSpPr>
      <xdr:sp macro="" textlink="">
        <xdr:nvSpPr>
          <xdr:cNvPr id="10954423" name="Rectangle 2">
            <a:extLst>
              <a:ext uri="{FF2B5EF4-FFF2-40B4-BE49-F238E27FC236}">
                <a16:creationId xmlns:a16="http://schemas.microsoft.com/office/drawing/2014/main" id="{00000000-0008-0000-0F00-0000B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0" name="Text Box 3">
            <a:extLst>
              <a:ext uri="{FF2B5EF4-FFF2-40B4-BE49-F238E27FC236}">
                <a16:creationId xmlns:a16="http://schemas.microsoft.com/office/drawing/2014/main" id="{00000000-0008-0000-0F00-0000D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0" name="Group 15">
          <a:extLst>
            <a:ext uri="{FF2B5EF4-FFF2-40B4-BE49-F238E27FC236}">
              <a16:creationId xmlns:a16="http://schemas.microsoft.com/office/drawing/2014/main" id="{00000000-0008-0000-0F00-0000AA26A700}"/>
            </a:ext>
          </a:extLst>
        </xdr:cNvPr>
        <xdr:cNvGrpSpPr>
          <a:grpSpLocks/>
        </xdr:cNvGrpSpPr>
      </xdr:nvGrpSpPr>
      <xdr:grpSpPr bwMode="auto">
        <a:xfrm>
          <a:off x="3678621" y="104775"/>
          <a:ext cx="0" cy="365125"/>
          <a:chOff x="5362575" y="104775"/>
          <a:chExt cx="0" cy="314325"/>
        </a:xfrm>
      </xdr:grpSpPr>
      <xdr:sp macro="" textlink="">
        <xdr:nvSpPr>
          <xdr:cNvPr id="10954421" name="Rectangle 16">
            <a:extLst>
              <a:ext uri="{FF2B5EF4-FFF2-40B4-BE49-F238E27FC236}">
                <a16:creationId xmlns:a16="http://schemas.microsoft.com/office/drawing/2014/main" id="{00000000-0008-0000-0F00-0000B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3" name="Text Box 17">
            <a:extLst>
              <a:ext uri="{FF2B5EF4-FFF2-40B4-BE49-F238E27FC236}">
                <a16:creationId xmlns:a16="http://schemas.microsoft.com/office/drawing/2014/main" id="{00000000-0008-0000-0F00-0000D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1" name="Group 1">
          <a:extLst>
            <a:ext uri="{FF2B5EF4-FFF2-40B4-BE49-F238E27FC236}">
              <a16:creationId xmlns:a16="http://schemas.microsoft.com/office/drawing/2014/main" id="{00000000-0008-0000-0F00-0000AB26A700}"/>
            </a:ext>
          </a:extLst>
        </xdr:cNvPr>
        <xdr:cNvGrpSpPr>
          <a:grpSpLocks/>
        </xdr:cNvGrpSpPr>
      </xdr:nvGrpSpPr>
      <xdr:grpSpPr bwMode="auto">
        <a:xfrm>
          <a:off x="3678621" y="104775"/>
          <a:ext cx="0" cy="365125"/>
          <a:chOff x="5362575" y="104775"/>
          <a:chExt cx="0" cy="314325"/>
        </a:xfrm>
      </xdr:grpSpPr>
      <xdr:sp macro="" textlink="">
        <xdr:nvSpPr>
          <xdr:cNvPr id="10954419" name="Rectangle 2">
            <a:extLst>
              <a:ext uri="{FF2B5EF4-FFF2-40B4-BE49-F238E27FC236}">
                <a16:creationId xmlns:a16="http://schemas.microsoft.com/office/drawing/2014/main" id="{00000000-0008-0000-0F00-0000B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6" name="Text Box 3">
            <a:extLst>
              <a:ext uri="{FF2B5EF4-FFF2-40B4-BE49-F238E27FC236}">
                <a16:creationId xmlns:a16="http://schemas.microsoft.com/office/drawing/2014/main" id="{00000000-0008-0000-0F00-0000E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2" name="Group 15">
          <a:extLst>
            <a:ext uri="{FF2B5EF4-FFF2-40B4-BE49-F238E27FC236}">
              <a16:creationId xmlns:a16="http://schemas.microsoft.com/office/drawing/2014/main" id="{00000000-0008-0000-0F00-0000AC26A700}"/>
            </a:ext>
          </a:extLst>
        </xdr:cNvPr>
        <xdr:cNvGrpSpPr>
          <a:grpSpLocks/>
        </xdr:cNvGrpSpPr>
      </xdr:nvGrpSpPr>
      <xdr:grpSpPr bwMode="auto">
        <a:xfrm>
          <a:off x="3678621" y="104775"/>
          <a:ext cx="0" cy="365125"/>
          <a:chOff x="5362575" y="104775"/>
          <a:chExt cx="0" cy="314325"/>
        </a:xfrm>
      </xdr:grpSpPr>
      <xdr:sp macro="" textlink="">
        <xdr:nvSpPr>
          <xdr:cNvPr id="10954417" name="Rectangle 16">
            <a:extLst>
              <a:ext uri="{FF2B5EF4-FFF2-40B4-BE49-F238E27FC236}">
                <a16:creationId xmlns:a16="http://schemas.microsoft.com/office/drawing/2014/main" id="{00000000-0008-0000-0F00-0000B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9" name="Text Box 17">
            <a:extLst>
              <a:ext uri="{FF2B5EF4-FFF2-40B4-BE49-F238E27FC236}">
                <a16:creationId xmlns:a16="http://schemas.microsoft.com/office/drawing/2014/main" id="{00000000-0008-0000-0F00-0000E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3" name="Group 1">
          <a:extLst>
            <a:ext uri="{FF2B5EF4-FFF2-40B4-BE49-F238E27FC236}">
              <a16:creationId xmlns:a16="http://schemas.microsoft.com/office/drawing/2014/main" id="{00000000-0008-0000-0F00-0000AD26A700}"/>
            </a:ext>
          </a:extLst>
        </xdr:cNvPr>
        <xdr:cNvGrpSpPr>
          <a:grpSpLocks/>
        </xdr:cNvGrpSpPr>
      </xdr:nvGrpSpPr>
      <xdr:grpSpPr bwMode="auto">
        <a:xfrm>
          <a:off x="3678621" y="104775"/>
          <a:ext cx="0" cy="365125"/>
          <a:chOff x="7950200" y="104775"/>
          <a:chExt cx="0" cy="314325"/>
        </a:xfrm>
      </xdr:grpSpPr>
      <xdr:sp macro="" textlink="">
        <xdr:nvSpPr>
          <xdr:cNvPr id="10954415" name="Rectangle 2">
            <a:extLst>
              <a:ext uri="{FF2B5EF4-FFF2-40B4-BE49-F238E27FC236}">
                <a16:creationId xmlns:a16="http://schemas.microsoft.com/office/drawing/2014/main" id="{00000000-0008-0000-0F00-0000A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2" name="Text Box 3">
            <a:extLst>
              <a:ext uri="{FF2B5EF4-FFF2-40B4-BE49-F238E27FC236}">
                <a16:creationId xmlns:a16="http://schemas.microsoft.com/office/drawing/2014/main" id="{00000000-0008-0000-0F00-0000E8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32844</xdr:colOff>
      <xdr:row>0</xdr:row>
      <xdr:rowOff>197068</xdr:rowOff>
    </xdr:from>
    <xdr:to>
      <xdr:col>0</xdr:col>
      <xdr:colOff>1334228</xdr:colOff>
      <xdr:row>3</xdr:row>
      <xdr:rowOff>109482</xdr:rowOff>
    </xdr:to>
    <xdr:pic>
      <xdr:nvPicPr>
        <xdr:cNvPr id="2" name="Imagen 1" descr="Texto&#10;&#10;Descripción generada automáticamente con confianza baja">
          <a:extLst>
            <a:ext uri="{FF2B5EF4-FFF2-40B4-BE49-F238E27FC236}">
              <a16:creationId xmlns:a16="http://schemas.microsoft.com/office/drawing/2014/main" id="{A1217F21-C3D8-4BEC-80E3-875F714FE3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32844" y="197068"/>
          <a:ext cx="1301384" cy="864914"/>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66675</xdr:colOff>
      <xdr:row>96</xdr:row>
      <xdr:rowOff>133350</xdr:rowOff>
    </xdr:from>
    <xdr:to>
      <xdr:col>15</xdr:col>
      <xdr:colOff>638175</xdr:colOff>
      <xdr:row>111</xdr:row>
      <xdr:rowOff>47625</xdr:rowOff>
    </xdr:to>
    <xdr:graphicFrame macro="">
      <xdr:nvGraphicFramePr>
        <xdr:cNvPr id="2" name="1 Gráfico">
          <a:extLst>
            <a:ext uri="{FF2B5EF4-FFF2-40B4-BE49-F238E27FC236}">
              <a16:creationId xmlns:a16="http://schemas.microsoft.com/office/drawing/2014/main" id="{CD8508E5-9BD8-4A9F-A43D-0964DCE563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76200</xdr:colOff>
      <xdr:row>1</xdr:row>
      <xdr:rowOff>10557</xdr:rowOff>
    </xdr:from>
    <xdr:ext cx="1352550" cy="852725"/>
    <xdr:pic>
      <xdr:nvPicPr>
        <xdr:cNvPr id="3" name="Imagen 2">
          <a:extLst>
            <a:ext uri="{FF2B5EF4-FFF2-40B4-BE49-F238E27FC236}">
              <a16:creationId xmlns:a16="http://schemas.microsoft.com/office/drawing/2014/main" id="{AA2129F3-9058-47C5-B59C-FA649A9AF6B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838200" y="172482"/>
          <a:ext cx="1352550" cy="852725"/>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18.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 name="Group 1">
          <a:extLst>
            <a:ext uri="{FF2B5EF4-FFF2-40B4-BE49-F238E27FC236}">
              <a16:creationId xmlns:a16="http://schemas.microsoft.com/office/drawing/2014/main" id="{8AA69093-9089-4B1B-9741-BDD861EE9466}"/>
            </a:ext>
          </a:extLst>
        </xdr:cNvPr>
        <xdr:cNvGrpSpPr>
          <a:grpSpLocks/>
        </xdr:cNvGrpSpPr>
      </xdr:nvGrpSpPr>
      <xdr:grpSpPr bwMode="auto">
        <a:xfrm>
          <a:off x="4762500" y="104775"/>
          <a:ext cx="0" cy="428625"/>
          <a:chOff x="5362575" y="104775"/>
          <a:chExt cx="0" cy="314325"/>
        </a:xfrm>
      </xdr:grpSpPr>
      <xdr:sp macro="" textlink="">
        <xdr:nvSpPr>
          <xdr:cNvPr id="3" name="Rectangle 2">
            <a:extLst>
              <a:ext uri="{FF2B5EF4-FFF2-40B4-BE49-F238E27FC236}">
                <a16:creationId xmlns:a16="http://schemas.microsoft.com/office/drawing/2014/main" id="{5571FCEA-9C32-0B21-FDA8-EE7A24DFB5D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F1AA5F4D-E6B9-1EE7-A154-4B763966103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5" name="Group 15">
          <a:extLst>
            <a:ext uri="{FF2B5EF4-FFF2-40B4-BE49-F238E27FC236}">
              <a16:creationId xmlns:a16="http://schemas.microsoft.com/office/drawing/2014/main" id="{94B06CAE-CE35-46F1-B1F4-2C880766A9BA}"/>
            </a:ext>
          </a:extLst>
        </xdr:cNvPr>
        <xdr:cNvGrpSpPr>
          <a:grpSpLocks/>
        </xdr:cNvGrpSpPr>
      </xdr:nvGrpSpPr>
      <xdr:grpSpPr bwMode="auto">
        <a:xfrm>
          <a:off x="4762500" y="104775"/>
          <a:ext cx="0" cy="428625"/>
          <a:chOff x="5362575" y="104775"/>
          <a:chExt cx="0" cy="314325"/>
        </a:xfrm>
      </xdr:grpSpPr>
      <xdr:sp macro="" textlink="">
        <xdr:nvSpPr>
          <xdr:cNvPr id="6" name="Rectangle 16">
            <a:extLst>
              <a:ext uri="{FF2B5EF4-FFF2-40B4-BE49-F238E27FC236}">
                <a16:creationId xmlns:a16="http://schemas.microsoft.com/office/drawing/2014/main" id="{5EDE8FCD-F6EB-9688-E162-E14CE185068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EC3074CA-41D4-5FE1-A03F-546C5C38037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8" name="Group 1">
          <a:extLst>
            <a:ext uri="{FF2B5EF4-FFF2-40B4-BE49-F238E27FC236}">
              <a16:creationId xmlns:a16="http://schemas.microsoft.com/office/drawing/2014/main" id="{FE78CD58-92E5-4B48-A2FC-58834E4380D3}"/>
            </a:ext>
          </a:extLst>
        </xdr:cNvPr>
        <xdr:cNvGrpSpPr>
          <a:grpSpLocks/>
        </xdr:cNvGrpSpPr>
      </xdr:nvGrpSpPr>
      <xdr:grpSpPr bwMode="auto">
        <a:xfrm>
          <a:off x="4762500" y="104775"/>
          <a:ext cx="0" cy="428625"/>
          <a:chOff x="5362575" y="104775"/>
          <a:chExt cx="0" cy="314325"/>
        </a:xfrm>
      </xdr:grpSpPr>
      <xdr:sp macro="" textlink="">
        <xdr:nvSpPr>
          <xdr:cNvPr id="9" name="Rectangle 2">
            <a:extLst>
              <a:ext uri="{FF2B5EF4-FFF2-40B4-BE49-F238E27FC236}">
                <a16:creationId xmlns:a16="http://schemas.microsoft.com/office/drawing/2014/main" id="{EF40CD7F-7EF3-4A14-6BC1-19E4A3B6940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74AA1CD7-2378-A0D7-017E-6F982E1BD53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1" name="Group 15">
          <a:extLst>
            <a:ext uri="{FF2B5EF4-FFF2-40B4-BE49-F238E27FC236}">
              <a16:creationId xmlns:a16="http://schemas.microsoft.com/office/drawing/2014/main" id="{93E830E2-CA86-4EC9-9564-6EDA51ADAE41}"/>
            </a:ext>
          </a:extLst>
        </xdr:cNvPr>
        <xdr:cNvGrpSpPr>
          <a:grpSpLocks/>
        </xdr:cNvGrpSpPr>
      </xdr:nvGrpSpPr>
      <xdr:grpSpPr bwMode="auto">
        <a:xfrm>
          <a:off x="4762500" y="104775"/>
          <a:ext cx="0" cy="428625"/>
          <a:chOff x="5362575" y="104775"/>
          <a:chExt cx="0" cy="314325"/>
        </a:xfrm>
      </xdr:grpSpPr>
      <xdr:sp macro="" textlink="">
        <xdr:nvSpPr>
          <xdr:cNvPr id="12" name="Rectangle 16">
            <a:extLst>
              <a:ext uri="{FF2B5EF4-FFF2-40B4-BE49-F238E27FC236}">
                <a16:creationId xmlns:a16="http://schemas.microsoft.com/office/drawing/2014/main" id="{DFFD56ED-C231-C148-55C5-7B881797280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672F2CEE-C55F-3B61-B5C1-B6988715EAB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4" name="Group 1">
          <a:extLst>
            <a:ext uri="{FF2B5EF4-FFF2-40B4-BE49-F238E27FC236}">
              <a16:creationId xmlns:a16="http://schemas.microsoft.com/office/drawing/2014/main" id="{D8D6EBCC-5168-47E2-A8B0-FE014E4EF019}"/>
            </a:ext>
          </a:extLst>
        </xdr:cNvPr>
        <xdr:cNvGrpSpPr>
          <a:grpSpLocks/>
        </xdr:cNvGrpSpPr>
      </xdr:nvGrpSpPr>
      <xdr:grpSpPr bwMode="auto">
        <a:xfrm>
          <a:off x="4762500" y="104775"/>
          <a:ext cx="0" cy="428625"/>
          <a:chOff x="7950200" y="104775"/>
          <a:chExt cx="0" cy="314325"/>
        </a:xfrm>
      </xdr:grpSpPr>
      <xdr:sp macro="" textlink="">
        <xdr:nvSpPr>
          <xdr:cNvPr id="15" name="Rectangle 2">
            <a:extLst>
              <a:ext uri="{FF2B5EF4-FFF2-40B4-BE49-F238E27FC236}">
                <a16:creationId xmlns:a16="http://schemas.microsoft.com/office/drawing/2014/main" id="{A58043D0-00BF-A9D8-4749-B612E6CCA9A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BA9F35BD-7116-AE62-6E1E-3AC8F7693DDD}"/>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7" name="Group 1">
          <a:extLst>
            <a:ext uri="{FF2B5EF4-FFF2-40B4-BE49-F238E27FC236}">
              <a16:creationId xmlns:a16="http://schemas.microsoft.com/office/drawing/2014/main" id="{9ED524AA-EC74-4165-8DD5-1D10E5A8CE90}"/>
            </a:ext>
          </a:extLst>
        </xdr:cNvPr>
        <xdr:cNvGrpSpPr>
          <a:grpSpLocks/>
        </xdr:cNvGrpSpPr>
      </xdr:nvGrpSpPr>
      <xdr:grpSpPr bwMode="auto">
        <a:xfrm>
          <a:off x="4762500" y="104775"/>
          <a:ext cx="0" cy="428625"/>
          <a:chOff x="5362575" y="104775"/>
          <a:chExt cx="0" cy="314325"/>
        </a:xfrm>
      </xdr:grpSpPr>
      <xdr:sp macro="" textlink="">
        <xdr:nvSpPr>
          <xdr:cNvPr id="18" name="Rectangle 2">
            <a:extLst>
              <a:ext uri="{FF2B5EF4-FFF2-40B4-BE49-F238E27FC236}">
                <a16:creationId xmlns:a16="http://schemas.microsoft.com/office/drawing/2014/main" id="{09721615-0706-9C87-CD4D-2846883AA03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2B6634B-B371-D67D-8A61-84EF2322AA9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0" name="Group 15">
          <a:extLst>
            <a:ext uri="{FF2B5EF4-FFF2-40B4-BE49-F238E27FC236}">
              <a16:creationId xmlns:a16="http://schemas.microsoft.com/office/drawing/2014/main" id="{3A426898-90E8-4A01-85BB-9A4A648EFA30}"/>
            </a:ext>
          </a:extLst>
        </xdr:cNvPr>
        <xdr:cNvGrpSpPr>
          <a:grpSpLocks/>
        </xdr:cNvGrpSpPr>
      </xdr:nvGrpSpPr>
      <xdr:grpSpPr bwMode="auto">
        <a:xfrm>
          <a:off x="4762500" y="104775"/>
          <a:ext cx="0" cy="428625"/>
          <a:chOff x="5362575" y="104775"/>
          <a:chExt cx="0" cy="314325"/>
        </a:xfrm>
      </xdr:grpSpPr>
      <xdr:sp macro="" textlink="">
        <xdr:nvSpPr>
          <xdr:cNvPr id="21" name="Rectangle 16">
            <a:extLst>
              <a:ext uri="{FF2B5EF4-FFF2-40B4-BE49-F238E27FC236}">
                <a16:creationId xmlns:a16="http://schemas.microsoft.com/office/drawing/2014/main" id="{5977AA99-0682-2401-C1E4-6AEFFA45CD6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9CD581AF-AC8E-3EF8-A59F-039BA728D0B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3" name="Group 1">
          <a:extLst>
            <a:ext uri="{FF2B5EF4-FFF2-40B4-BE49-F238E27FC236}">
              <a16:creationId xmlns:a16="http://schemas.microsoft.com/office/drawing/2014/main" id="{80072F45-C954-453B-BD93-E3FC5F1CFC46}"/>
            </a:ext>
          </a:extLst>
        </xdr:cNvPr>
        <xdr:cNvGrpSpPr>
          <a:grpSpLocks/>
        </xdr:cNvGrpSpPr>
      </xdr:nvGrpSpPr>
      <xdr:grpSpPr bwMode="auto">
        <a:xfrm>
          <a:off x="4762500" y="104775"/>
          <a:ext cx="0" cy="428625"/>
          <a:chOff x="5362575" y="104775"/>
          <a:chExt cx="0" cy="314325"/>
        </a:xfrm>
      </xdr:grpSpPr>
      <xdr:sp macro="" textlink="">
        <xdr:nvSpPr>
          <xdr:cNvPr id="24" name="Rectangle 2">
            <a:extLst>
              <a:ext uri="{FF2B5EF4-FFF2-40B4-BE49-F238E27FC236}">
                <a16:creationId xmlns:a16="http://schemas.microsoft.com/office/drawing/2014/main" id="{7C1FEA00-445C-A754-C38E-7FC738BE616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94522781-4C70-FD3B-C541-C758DD2FEA6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6" name="Group 15">
          <a:extLst>
            <a:ext uri="{FF2B5EF4-FFF2-40B4-BE49-F238E27FC236}">
              <a16:creationId xmlns:a16="http://schemas.microsoft.com/office/drawing/2014/main" id="{00D0937A-4F87-4252-AA7A-73987DFD7335}"/>
            </a:ext>
          </a:extLst>
        </xdr:cNvPr>
        <xdr:cNvGrpSpPr>
          <a:grpSpLocks/>
        </xdr:cNvGrpSpPr>
      </xdr:nvGrpSpPr>
      <xdr:grpSpPr bwMode="auto">
        <a:xfrm>
          <a:off x="4762500" y="104775"/>
          <a:ext cx="0" cy="428625"/>
          <a:chOff x="5362575" y="104775"/>
          <a:chExt cx="0" cy="314325"/>
        </a:xfrm>
      </xdr:grpSpPr>
      <xdr:sp macro="" textlink="">
        <xdr:nvSpPr>
          <xdr:cNvPr id="27" name="Rectangle 16">
            <a:extLst>
              <a:ext uri="{FF2B5EF4-FFF2-40B4-BE49-F238E27FC236}">
                <a16:creationId xmlns:a16="http://schemas.microsoft.com/office/drawing/2014/main" id="{F77BDBB7-9EF2-82DA-CAEB-780F8309ECF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607ED99-BFA3-6730-3929-B818A3CA1E6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9" name="Group 1">
          <a:extLst>
            <a:ext uri="{FF2B5EF4-FFF2-40B4-BE49-F238E27FC236}">
              <a16:creationId xmlns:a16="http://schemas.microsoft.com/office/drawing/2014/main" id="{86856FB9-A7A2-4E06-BFE2-D55C70B76FD7}"/>
            </a:ext>
          </a:extLst>
        </xdr:cNvPr>
        <xdr:cNvGrpSpPr>
          <a:grpSpLocks/>
        </xdr:cNvGrpSpPr>
      </xdr:nvGrpSpPr>
      <xdr:grpSpPr bwMode="auto">
        <a:xfrm>
          <a:off x="4762500" y="104775"/>
          <a:ext cx="0" cy="428625"/>
          <a:chOff x="7950200" y="104775"/>
          <a:chExt cx="0" cy="314325"/>
        </a:xfrm>
      </xdr:grpSpPr>
      <xdr:sp macro="" textlink="">
        <xdr:nvSpPr>
          <xdr:cNvPr id="30" name="Rectangle 2">
            <a:extLst>
              <a:ext uri="{FF2B5EF4-FFF2-40B4-BE49-F238E27FC236}">
                <a16:creationId xmlns:a16="http://schemas.microsoft.com/office/drawing/2014/main" id="{6197896C-99B1-C8E3-0A3B-BAA1E50BEBD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1F863555-8322-5A94-FB6C-39A7536049FE}"/>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2" name="Group 1">
          <a:extLst>
            <a:ext uri="{FF2B5EF4-FFF2-40B4-BE49-F238E27FC236}">
              <a16:creationId xmlns:a16="http://schemas.microsoft.com/office/drawing/2014/main" id="{A2CEB05B-8980-4276-B11A-073149631C92}"/>
            </a:ext>
          </a:extLst>
        </xdr:cNvPr>
        <xdr:cNvGrpSpPr>
          <a:grpSpLocks/>
        </xdr:cNvGrpSpPr>
      </xdr:nvGrpSpPr>
      <xdr:grpSpPr bwMode="auto">
        <a:xfrm>
          <a:off x="4762500" y="104775"/>
          <a:ext cx="0" cy="428625"/>
          <a:chOff x="5362575" y="104775"/>
          <a:chExt cx="0" cy="314325"/>
        </a:xfrm>
      </xdr:grpSpPr>
      <xdr:sp macro="" textlink="">
        <xdr:nvSpPr>
          <xdr:cNvPr id="33" name="Rectangle 2">
            <a:extLst>
              <a:ext uri="{FF2B5EF4-FFF2-40B4-BE49-F238E27FC236}">
                <a16:creationId xmlns:a16="http://schemas.microsoft.com/office/drawing/2014/main" id="{52133B9C-7640-8E8E-29CC-BED23D47975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87688479-D5EF-6366-874A-EC3AE80F223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5" name="Group 15">
          <a:extLst>
            <a:ext uri="{FF2B5EF4-FFF2-40B4-BE49-F238E27FC236}">
              <a16:creationId xmlns:a16="http://schemas.microsoft.com/office/drawing/2014/main" id="{171EC0C2-788B-4E3B-BD4E-16C5D05D508D}"/>
            </a:ext>
          </a:extLst>
        </xdr:cNvPr>
        <xdr:cNvGrpSpPr>
          <a:grpSpLocks/>
        </xdr:cNvGrpSpPr>
      </xdr:nvGrpSpPr>
      <xdr:grpSpPr bwMode="auto">
        <a:xfrm>
          <a:off x="4762500" y="104775"/>
          <a:ext cx="0" cy="428625"/>
          <a:chOff x="5362575" y="104775"/>
          <a:chExt cx="0" cy="314325"/>
        </a:xfrm>
      </xdr:grpSpPr>
      <xdr:sp macro="" textlink="">
        <xdr:nvSpPr>
          <xdr:cNvPr id="36" name="Rectangle 16">
            <a:extLst>
              <a:ext uri="{FF2B5EF4-FFF2-40B4-BE49-F238E27FC236}">
                <a16:creationId xmlns:a16="http://schemas.microsoft.com/office/drawing/2014/main" id="{61EFB537-E91D-7328-2E22-85CAF4A2CBA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79B8C1A-2FC1-C967-D7BE-70FA4BBECB3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8" name="Group 1">
          <a:extLst>
            <a:ext uri="{FF2B5EF4-FFF2-40B4-BE49-F238E27FC236}">
              <a16:creationId xmlns:a16="http://schemas.microsoft.com/office/drawing/2014/main" id="{2A01AA03-235A-4678-A699-1E08326CA1E0}"/>
            </a:ext>
          </a:extLst>
        </xdr:cNvPr>
        <xdr:cNvGrpSpPr>
          <a:grpSpLocks/>
        </xdr:cNvGrpSpPr>
      </xdr:nvGrpSpPr>
      <xdr:grpSpPr bwMode="auto">
        <a:xfrm>
          <a:off x="4762500" y="104775"/>
          <a:ext cx="0" cy="428625"/>
          <a:chOff x="5362575" y="104775"/>
          <a:chExt cx="0" cy="314325"/>
        </a:xfrm>
      </xdr:grpSpPr>
      <xdr:sp macro="" textlink="">
        <xdr:nvSpPr>
          <xdr:cNvPr id="39" name="Rectangle 2">
            <a:extLst>
              <a:ext uri="{FF2B5EF4-FFF2-40B4-BE49-F238E27FC236}">
                <a16:creationId xmlns:a16="http://schemas.microsoft.com/office/drawing/2014/main" id="{C377FE3F-0BE0-BBA7-5109-CD73BE3E40D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CD492487-2931-38F2-A026-7F0200AFEF4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1" name="Group 15">
          <a:extLst>
            <a:ext uri="{FF2B5EF4-FFF2-40B4-BE49-F238E27FC236}">
              <a16:creationId xmlns:a16="http://schemas.microsoft.com/office/drawing/2014/main" id="{35E9D66A-B3DB-456E-BC7C-B558AA23AA9F}"/>
            </a:ext>
          </a:extLst>
        </xdr:cNvPr>
        <xdr:cNvGrpSpPr>
          <a:grpSpLocks/>
        </xdr:cNvGrpSpPr>
      </xdr:nvGrpSpPr>
      <xdr:grpSpPr bwMode="auto">
        <a:xfrm>
          <a:off x="4762500" y="104775"/>
          <a:ext cx="0" cy="428625"/>
          <a:chOff x="5362575" y="104775"/>
          <a:chExt cx="0" cy="314325"/>
        </a:xfrm>
      </xdr:grpSpPr>
      <xdr:sp macro="" textlink="">
        <xdr:nvSpPr>
          <xdr:cNvPr id="42" name="Rectangle 16">
            <a:extLst>
              <a:ext uri="{FF2B5EF4-FFF2-40B4-BE49-F238E27FC236}">
                <a16:creationId xmlns:a16="http://schemas.microsoft.com/office/drawing/2014/main" id="{A9E39756-3C71-EA78-23B2-EBB49CA2F27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C2412A57-1D46-F334-062E-0C976D0CCDB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4" name="Group 1">
          <a:extLst>
            <a:ext uri="{FF2B5EF4-FFF2-40B4-BE49-F238E27FC236}">
              <a16:creationId xmlns:a16="http://schemas.microsoft.com/office/drawing/2014/main" id="{CD8411A7-373A-418D-B55D-AFCFEDC6AAF5}"/>
            </a:ext>
          </a:extLst>
        </xdr:cNvPr>
        <xdr:cNvGrpSpPr>
          <a:grpSpLocks/>
        </xdr:cNvGrpSpPr>
      </xdr:nvGrpSpPr>
      <xdr:grpSpPr bwMode="auto">
        <a:xfrm>
          <a:off x="4762500" y="104775"/>
          <a:ext cx="0" cy="428625"/>
          <a:chOff x="7950200" y="104775"/>
          <a:chExt cx="0" cy="314325"/>
        </a:xfrm>
      </xdr:grpSpPr>
      <xdr:sp macro="" textlink="">
        <xdr:nvSpPr>
          <xdr:cNvPr id="45" name="Rectangle 2">
            <a:extLst>
              <a:ext uri="{FF2B5EF4-FFF2-40B4-BE49-F238E27FC236}">
                <a16:creationId xmlns:a16="http://schemas.microsoft.com/office/drawing/2014/main" id="{BA307461-08C3-FBC0-815A-A1E3B9BE6AC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34D3A592-4A1A-447E-0066-A1E619ADFCD2}"/>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oneCellAnchor>
    <xdr:from>
      <xdr:col>0</xdr:col>
      <xdr:colOff>8580</xdr:colOff>
      <xdr:row>0</xdr:row>
      <xdr:rowOff>57150</xdr:rowOff>
    </xdr:from>
    <xdr:ext cx="1901537" cy="1257300"/>
    <xdr:pic>
      <xdr:nvPicPr>
        <xdr:cNvPr id="47" name="Imagen 46">
          <a:extLst>
            <a:ext uri="{FF2B5EF4-FFF2-40B4-BE49-F238E27FC236}">
              <a16:creationId xmlns:a16="http://schemas.microsoft.com/office/drawing/2014/main" id="{5E534CB5-EB29-4795-8279-48761A63BFA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580" y="57150"/>
          <a:ext cx="1901537" cy="1257300"/>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8377" name="Group 1">
          <a:extLst>
            <a:ext uri="{FF2B5EF4-FFF2-40B4-BE49-F238E27FC236}">
              <a16:creationId xmlns:a16="http://schemas.microsoft.com/office/drawing/2014/main" id="{00000000-0008-0000-0100-000099D6A500}"/>
            </a:ext>
          </a:extLst>
        </xdr:cNvPr>
        <xdr:cNvGrpSpPr>
          <a:grpSpLocks/>
        </xdr:cNvGrpSpPr>
      </xdr:nvGrpSpPr>
      <xdr:grpSpPr bwMode="auto">
        <a:xfrm>
          <a:off x="4854677" y="104775"/>
          <a:ext cx="0" cy="313915"/>
          <a:chOff x="5362575" y="104775"/>
          <a:chExt cx="0" cy="314325"/>
        </a:xfrm>
      </xdr:grpSpPr>
      <xdr:sp macro="" textlink="">
        <xdr:nvSpPr>
          <xdr:cNvPr id="10868433" name="Rectangle 2">
            <a:extLst>
              <a:ext uri="{FF2B5EF4-FFF2-40B4-BE49-F238E27FC236}">
                <a16:creationId xmlns:a16="http://schemas.microsoft.com/office/drawing/2014/main" id="{00000000-0008-0000-0100-0000D1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78" name="Group 15">
          <a:extLst>
            <a:ext uri="{FF2B5EF4-FFF2-40B4-BE49-F238E27FC236}">
              <a16:creationId xmlns:a16="http://schemas.microsoft.com/office/drawing/2014/main" id="{00000000-0008-0000-0100-00009AD6A500}"/>
            </a:ext>
          </a:extLst>
        </xdr:cNvPr>
        <xdr:cNvGrpSpPr>
          <a:grpSpLocks/>
        </xdr:cNvGrpSpPr>
      </xdr:nvGrpSpPr>
      <xdr:grpSpPr bwMode="auto">
        <a:xfrm>
          <a:off x="4854677" y="104775"/>
          <a:ext cx="0" cy="313915"/>
          <a:chOff x="5362575" y="104775"/>
          <a:chExt cx="0" cy="314325"/>
        </a:xfrm>
      </xdr:grpSpPr>
      <xdr:sp macro="" textlink="">
        <xdr:nvSpPr>
          <xdr:cNvPr id="10868431" name="Rectangle 16">
            <a:extLst>
              <a:ext uri="{FF2B5EF4-FFF2-40B4-BE49-F238E27FC236}">
                <a16:creationId xmlns:a16="http://schemas.microsoft.com/office/drawing/2014/main" id="{00000000-0008-0000-0100-0000CF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17">
            <a:extLst>
              <a:ext uri="{FF2B5EF4-FFF2-40B4-BE49-F238E27FC236}">
                <a16:creationId xmlns:a16="http://schemas.microsoft.com/office/drawing/2014/main" id="{00000000-0008-0000-0100-00000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79" name="Group 1">
          <a:extLst>
            <a:ext uri="{FF2B5EF4-FFF2-40B4-BE49-F238E27FC236}">
              <a16:creationId xmlns:a16="http://schemas.microsoft.com/office/drawing/2014/main" id="{00000000-0008-0000-0100-00009BD6A500}"/>
            </a:ext>
          </a:extLst>
        </xdr:cNvPr>
        <xdr:cNvGrpSpPr>
          <a:grpSpLocks/>
        </xdr:cNvGrpSpPr>
      </xdr:nvGrpSpPr>
      <xdr:grpSpPr bwMode="auto">
        <a:xfrm>
          <a:off x="4854677" y="104775"/>
          <a:ext cx="0" cy="313915"/>
          <a:chOff x="5362575" y="104775"/>
          <a:chExt cx="0" cy="314325"/>
        </a:xfrm>
      </xdr:grpSpPr>
      <xdr:sp macro="" textlink="">
        <xdr:nvSpPr>
          <xdr:cNvPr id="10868429" name="Rectangle 2">
            <a:extLst>
              <a:ext uri="{FF2B5EF4-FFF2-40B4-BE49-F238E27FC236}">
                <a16:creationId xmlns:a16="http://schemas.microsoft.com/office/drawing/2014/main" id="{00000000-0008-0000-0100-0000CD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0" name="Group 15">
          <a:extLst>
            <a:ext uri="{FF2B5EF4-FFF2-40B4-BE49-F238E27FC236}">
              <a16:creationId xmlns:a16="http://schemas.microsoft.com/office/drawing/2014/main" id="{00000000-0008-0000-0100-00009CD6A500}"/>
            </a:ext>
          </a:extLst>
        </xdr:cNvPr>
        <xdr:cNvGrpSpPr>
          <a:grpSpLocks/>
        </xdr:cNvGrpSpPr>
      </xdr:nvGrpSpPr>
      <xdr:grpSpPr bwMode="auto">
        <a:xfrm>
          <a:off x="4854677" y="104775"/>
          <a:ext cx="0" cy="313915"/>
          <a:chOff x="5362575" y="104775"/>
          <a:chExt cx="0" cy="314325"/>
        </a:xfrm>
      </xdr:grpSpPr>
      <xdr:sp macro="" textlink="">
        <xdr:nvSpPr>
          <xdr:cNvPr id="10868427" name="Rectangle 16">
            <a:extLst>
              <a:ext uri="{FF2B5EF4-FFF2-40B4-BE49-F238E27FC236}">
                <a16:creationId xmlns:a16="http://schemas.microsoft.com/office/drawing/2014/main" id="{00000000-0008-0000-0100-0000CB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00000000-0008-0000-0100-00000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2" name="Group 1">
          <a:extLst>
            <a:ext uri="{FF2B5EF4-FFF2-40B4-BE49-F238E27FC236}">
              <a16:creationId xmlns:a16="http://schemas.microsoft.com/office/drawing/2014/main" id="{00000000-0008-0000-0100-00009ED6A500}"/>
            </a:ext>
          </a:extLst>
        </xdr:cNvPr>
        <xdr:cNvGrpSpPr>
          <a:grpSpLocks/>
        </xdr:cNvGrpSpPr>
      </xdr:nvGrpSpPr>
      <xdr:grpSpPr bwMode="auto">
        <a:xfrm>
          <a:off x="4854677" y="104775"/>
          <a:ext cx="0" cy="313915"/>
          <a:chOff x="5362575" y="104775"/>
          <a:chExt cx="0" cy="314325"/>
        </a:xfrm>
      </xdr:grpSpPr>
      <xdr:sp macro="" textlink="">
        <xdr:nvSpPr>
          <xdr:cNvPr id="10868425" name="Rectangle 2">
            <a:extLst>
              <a:ext uri="{FF2B5EF4-FFF2-40B4-BE49-F238E27FC236}">
                <a16:creationId xmlns:a16="http://schemas.microsoft.com/office/drawing/2014/main" id="{00000000-0008-0000-0100-0000C9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00000000-0008-0000-0100-00001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3" name="Group 15">
          <a:extLst>
            <a:ext uri="{FF2B5EF4-FFF2-40B4-BE49-F238E27FC236}">
              <a16:creationId xmlns:a16="http://schemas.microsoft.com/office/drawing/2014/main" id="{00000000-0008-0000-0100-00009FD6A500}"/>
            </a:ext>
          </a:extLst>
        </xdr:cNvPr>
        <xdr:cNvGrpSpPr>
          <a:grpSpLocks/>
        </xdr:cNvGrpSpPr>
      </xdr:nvGrpSpPr>
      <xdr:grpSpPr bwMode="auto">
        <a:xfrm>
          <a:off x="4854677" y="104775"/>
          <a:ext cx="0" cy="313915"/>
          <a:chOff x="5362575" y="104775"/>
          <a:chExt cx="0" cy="314325"/>
        </a:xfrm>
      </xdr:grpSpPr>
      <xdr:sp macro="" textlink="">
        <xdr:nvSpPr>
          <xdr:cNvPr id="10868423" name="Rectangle 16">
            <a:extLst>
              <a:ext uri="{FF2B5EF4-FFF2-40B4-BE49-F238E27FC236}">
                <a16:creationId xmlns:a16="http://schemas.microsoft.com/office/drawing/2014/main" id="{00000000-0008-0000-0100-0000C7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17">
            <a:extLst>
              <a:ext uri="{FF2B5EF4-FFF2-40B4-BE49-F238E27FC236}">
                <a16:creationId xmlns:a16="http://schemas.microsoft.com/office/drawing/2014/main" id="{00000000-0008-0000-0100-00001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4" name="Group 1">
          <a:extLst>
            <a:ext uri="{FF2B5EF4-FFF2-40B4-BE49-F238E27FC236}">
              <a16:creationId xmlns:a16="http://schemas.microsoft.com/office/drawing/2014/main" id="{00000000-0008-0000-0100-0000A0D6A500}"/>
            </a:ext>
          </a:extLst>
        </xdr:cNvPr>
        <xdr:cNvGrpSpPr>
          <a:grpSpLocks/>
        </xdr:cNvGrpSpPr>
      </xdr:nvGrpSpPr>
      <xdr:grpSpPr bwMode="auto">
        <a:xfrm>
          <a:off x="4854677" y="104775"/>
          <a:ext cx="0" cy="313915"/>
          <a:chOff x="5362575" y="104775"/>
          <a:chExt cx="0" cy="314325"/>
        </a:xfrm>
      </xdr:grpSpPr>
      <xdr:sp macro="" textlink="">
        <xdr:nvSpPr>
          <xdr:cNvPr id="10868421" name="Rectangle 2">
            <a:extLst>
              <a:ext uri="{FF2B5EF4-FFF2-40B4-BE49-F238E27FC236}">
                <a16:creationId xmlns:a16="http://schemas.microsoft.com/office/drawing/2014/main" id="{00000000-0008-0000-0100-0000C5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3">
            <a:extLst>
              <a:ext uri="{FF2B5EF4-FFF2-40B4-BE49-F238E27FC236}">
                <a16:creationId xmlns:a16="http://schemas.microsoft.com/office/drawing/2014/main" id="{00000000-0008-0000-0100-00001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5" name="Group 15">
          <a:extLst>
            <a:ext uri="{FF2B5EF4-FFF2-40B4-BE49-F238E27FC236}">
              <a16:creationId xmlns:a16="http://schemas.microsoft.com/office/drawing/2014/main" id="{00000000-0008-0000-0100-0000A1D6A500}"/>
            </a:ext>
          </a:extLst>
        </xdr:cNvPr>
        <xdr:cNvGrpSpPr>
          <a:grpSpLocks/>
        </xdr:cNvGrpSpPr>
      </xdr:nvGrpSpPr>
      <xdr:grpSpPr bwMode="auto">
        <a:xfrm>
          <a:off x="4854677" y="104775"/>
          <a:ext cx="0" cy="313915"/>
          <a:chOff x="5362575" y="104775"/>
          <a:chExt cx="0" cy="314325"/>
        </a:xfrm>
      </xdr:grpSpPr>
      <xdr:sp macro="" textlink="">
        <xdr:nvSpPr>
          <xdr:cNvPr id="10868419" name="Rectangle 16">
            <a:extLst>
              <a:ext uri="{FF2B5EF4-FFF2-40B4-BE49-F238E27FC236}">
                <a16:creationId xmlns:a16="http://schemas.microsoft.com/office/drawing/2014/main" id="{00000000-0008-0000-0100-0000C3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17">
            <a:extLst>
              <a:ext uri="{FF2B5EF4-FFF2-40B4-BE49-F238E27FC236}">
                <a16:creationId xmlns:a16="http://schemas.microsoft.com/office/drawing/2014/main" id="{00000000-0008-0000-0100-00001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6" name="Group 1">
          <a:extLst>
            <a:ext uri="{FF2B5EF4-FFF2-40B4-BE49-F238E27FC236}">
              <a16:creationId xmlns:a16="http://schemas.microsoft.com/office/drawing/2014/main" id="{00000000-0008-0000-0100-0000A2D6A500}"/>
            </a:ext>
          </a:extLst>
        </xdr:cNvPr>
        <xdr:cNvGrpSpPr>
          <a:grpSpLocks/>
        </xdr:cNvGrpSpPr>
      </xdr:nvGrpSpPr>
      <xdr:grpSpPr bwMode="auto">
        <a:xfrm>
          <a:off x="4854677" y="104775"/>
          <a:ext cx="0" cy="313915"/>
          <a:chOff x="7950200" y="104775"/>
          <a:chExt cx="0" cy="314325"/>
        </a:xfrm>
      </xdr:grpSpPr>
      <xdr:sp macro="" textlink="">
        <xdr:nvSpPr>
          <xdr:cNvPr id="10868417" name="Rectangle 2">
            <a:extLst>
              <a:ext uri="{FF2B5EF4-FFF2-40B4-BE49-F238E27FC236}">
                <a16:creationId xmlns:a16="http://schemas.microsoft.com/office/drawing/2014/main" id="{00000000-0008-0000-0100-0000C1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3">
            <a:extLst>
              <a:ext uri="{FF2B5EF4-FFF2-40B4-BE49-F238E27FC236}">
                <a16:creationId xmlns:a16="http://schemas.microsoft.com/office/drawing/2014/main" id="{00000000-0008-0000-0100-00001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7" name="Group 1">
          <a:extLst>
            <a:ext uri="{FF2B5EF4-FFF2-40B4-BE49-F238E27FC236}">
              <a16:creationId xmlns:a16="http://schemas.microsoft.com/office/drawing/2014/main" id="{00000000-0008-0000-0100-0000A3D6A500}"/>
            </a:ext>
          </a:extLst>
        </xdr:cNvPr>
        <xdr:cNvGrpSpPr>
          <a:grpSpLocks/>
        </xdr:cNvGrpSpPr>
      </xdr:nvGrpSpPr>
      <xdr:grpSpPr bwMode="auto">
        <a:xfrm>
          <a:off x="4854677" y="104775"/>
          <a:ext cx="0" cy="313915"/>
          <a:chOff x="5362575" y="104775"/>
          <a:chExt cx="0" cy="314325"/>
        </a:xfrm>
      </xdr:grpSpPr>
      <xdr:sp macro="" textlink="">
        <xdr:nvSpPr>
          <xdr:cNvPr id="10868415" name="Rectangle 2">
            <a:extLst>
              <a:ext uri="{FF2B5EF4-FFF2-40B4-BE49-F238E27FC236}">
                <a16:creationId xmlns:a16="http://schemas.microsoft.com/office/drawing/2014/main" id="{00000000-0008-0000-0100-0000BF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3">
            <a:extLst>
              <a:ext uri="{FF2B5EF4-FFF2-40B4-BE49-F238E27FC236}">
                <a16:creationId xmlns:a16="http://schemas.microsoft.com/office/drawing/2014/main" id="{00000000-0008-0000-0100-00002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8" name="Group 15">
          <a:extLst>
            <a:ext uri="{FF2B5EF4-FFF2-40B4-BE49-F238E27FC236}">
              <a16:creationId xmlns:a16="http://schemas.microsoft.com/office/drawing/2014/main" id="{00000000-0008-0000-0100-0000A4D6A500}"/>
            </a:ext>
          </a:extLst>
        </xdr:cNvPr>
        <xdr:cNvGrpSpPr>
          <a:grpSpLocks/>
        </xdr:cNvGrpSpPr>
      </xdr:nvGrpSpPr>
      <xdr:grpSpPr bwMode="auto">
        <a:xfrm>
          <a:off x="4854677" y="104775"/>
          <a:ext cx="0" cy="313915"/>
          <a:chOff x="5362575" y="104775"/>
          <a:chExt cx="0" cy="314325"/>
        </a:xfrm>
      </xdr:grpSpPr>
      <xdr:sp macro="" textlink="">
        <xdr:nvSpPr>
          <xdr:cNvPr id="10868413" name="Rectangle 16">
            <a:extLst>
              <a:ext uri="{FF2B5EF4-FFF2-40B4-BE49-F238E27FC236}">
                <a16:creationId xmlns:a16="http://schemas.microsoft.com/office/drawing/2014/main" id="{00000000-0008-0000-0100-0000BD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17">
            <a:extLst>
              <a:ext uri="{FF2B5EF4-FFF2-40B4-BE49-F238E27FC236}">
                <a16:creationId xmlns:a16="http://schemas.microsoft.com/office/drawing/2014/main" id="{00000000-0008-0000-01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9" name="Group 1">
          <a:extLst>
            <a:ext uri="{FF2B5EF4-FFF2-40B4-BE49-F238E27FC236}">
              <a16:creationId xmlns:a16="http://schemas.microsoft.com/office/drawing/2014/main" id="{00000000-0008-0000-0100-0000A5D6A500}"/>
            </a:ext>
          </a:extLst>
        </xdr:cNvPr>
        <xdr:cNvGrpSpPr>
          <a:grpSpLocks/>
        </xdr:cNvGrpSpPr>
      </xdr:nvGrpSpPr>
      <xdr:grpSpPr bwMode="auto">
        <a:xfrm>
          <a:off x="4854677" y="104775"/>
          <a:ext cx="0" cy="313915"/>
          <a:chOff x="5362575" y="104775"/>
          <a:chExt cx="0" cy="314325"/>
        </a:xfrm>
      </xdr:grpSpPr>
      <xdr:sp macro="" textlink="">
        <xdr:nvSpPr>
          <xdr:cNvPr id="10868411" name="Rectangle 2">
            <a:extLst>
              <a:ext uri="{FF2B5EF4-FFF2-40B4-BE49-F238E27FC236}">
                <a16:creationId xmlns:a16="http://schemas.microsoft.com/office/drawing/2014/main" id="{00000000-0008-0000-0100-0000BB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3">
            <a:extLst>
              <a:ext uri="{FF2B5EF4-FFF2-40B4-BE49-F238E27FC236}">
                <a16:creationId xmlns:a16="http://schemas.microsoft.com/office/drawing/2014/main" id="{00000000-0008-0000-01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0" name="Group 15">
          <a:extLst>
            <a:ext uri="{FF2B5EF4-FFF2-40B4-BE49-F238E27FC236}">
              <a16:creationId xmlns:a16="http://schemas.microsoft.com/office/drawing/2014/main" id="{00000000-0008-0000-0100-0000A6D6A500}"/>
            </a:ext>
          </a:extLst>
        </xdr:cNvPr>
        <xdr:cNvGrpSpPr>
          <a:grpSpLocks/>
        </xdr:cNvGrpSpPr>
      </xdr:nvGrpSpPr>
      <xdr:grpSpPr bwMode="auto">
        <a:xfrm>
          <a:off x="4854677" y="104775"/>
          <a:ext cx="0" cy="313915"/>
          <a:chOff x="5362575" y="104775"/>
          <a:chExt cx="0" cy="314325"/>
        </a:xfrm>
      </xdr:grpSpPr>
      <xdr:sp macro="" textlink="">
        <xdr:nvSpPr>
          <xdr:cNvPr id="10868409" name="Rectangle 16">
            <a:extLst>
              <a:ext uri="{FF2B5EF4-FFF2-40B4-BE49-F238E27FC236}">
                <a16:creationId xmlns:a16="http://schemas.microsoft.com/office/drawing/2014/main" id="{00000000-0008-0000-0100-0000B9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17">
            <a:extLst>
              <a:ext uri="{FF2B5EF4-FFF2-40B4-BE49-F238E27FC236}">
                <a16:creationId xmlns:a16="http://schemas.microsoft.com/office/drawing/2014/main" id="{00000000-0008-0000-0100-00002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1" name="Group 1">
          <a:extLst>
            <a:ext uri="{FF2B5EF4-FFF2-40B4-BE49-F238E27FC236}">
              <a16:creationId xmlns:a16="http://schemas.microsoft.com/office/drawing/2014/main" id="{00000000-0008-0000-0100-0000A7D6A500}"/>
            </a:ext>
          </a:extLst>
        </xdr:cNvPr>
        <xdr:cNvGrpSpPr>
          <a:grpSpLocks/>
        </xdr:cNvGrpSpPr>
      </xdr:nvGrpSpPr>
      <xdr:grpSpPr bwMode="auto">
        <a:xfrm>
          <a:off x="4854677" y="104775"/>
          <a:ext cx="0" cy="313915"/>
          <a:chOff x="7950200" y="104775"/>
          <a:chExt cx="0" cy="314325"/>
        </a:xfrm>
      </xdr:grpSpPr>
      <xdr:sp macro="" textlink="">
        <xdr:nvSpPr>
          <xdr:cNvPr id="10868407" name="Rectangle 2">
            <a:extLst>
              <a:ext uri="{FF2B5EF4-FFF2-40B4-BE49-F238E27FC236}">
                <a16:creationId xmlns:a16="http://schemas.microsoft.com/office/drawing/2014/main" id="{00000000-0008-0000-0100-0000B7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3">
            <a:extLst>
              <a:ext uri="{FF2B5EF4-FFF2-40B4-BE49-F238E27FC236}">
                <a16:creationId xmlns:a16="http://schemas.microsoft.com/office/drawing/2014/main" id="{00000000-0008-0000-0100-00002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2" name="Group 1">
          <a:extLst>
            <a:ext uri="{FF2B5EF4-FFF2-40B4-BE49-F238E27FC236}">
              <a16:creationId xmlns:a16="http://schemas.microsoft.com/office/drawing/2014/main" id="{00000000-0008-0000-0100-0000A8D6A500}"/>
            </a:ext>
          </a:extLst>
        </xdr:cNvPr>
        <xdr:cNvGrpSpPr>
          <a:grpSpLocks/>
        </xdr:cNvGrpSpPr>
      </xdr:nvGrpSpPr>
      <xdr:grpSpPr bwMode="auto">
        <a:xfrm>
          <a:off x="4854677" y="104775"/>
          <a:ext cx="0" cy="313915"/>
          <a:chOff x="5362575" y="104775"/>
          <a:chExt cx="0" cy="314325"/>
        </a:xfrm>
      </xdr:grpSpPr>
      <xdr:sp macro="" textlink="">
        <xdr:nvSpPr>
          <xdr:cNvPr id="10868405" name="Rectangle 2">
            <a:extLst>
              <a:ext uri="{FF2B5EF4-FFF2-40B4-BE49-F238E27FC236}">
                <a16:creationId xmlns:a16="http://schemas.microsoft.com/office/drawing/2014/main" id="{00000000-0008-0000-0100-0000B5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00000000-0008-0000-0100-00003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3" name="Group 15">
          <a:extLst>
            <a:ext uri="{FF2B5EF4-FFF2-40B4-BE49-F238E27FC236}">
              <a16:creationId xmlns:a16="http://schemas.microsoft.com/office/drawing/2014/main" id="{00000000-0008-0000-0100-0000A9D6A500}"/>
            </a:ext>
          </a:extLst>
        </xdr:cNvPr>
        <xdr:cNvGrpSpPr>
          <a:grpSpLocks/>
        </xdr:cNvGrpSpPr>
      </xdr:nvGrpSpPr>
      <xdr:grpSpPr bwMode="auto">
        <a:xfrm>
          <a:off x="4854677" y="104775"/>
          <a:ext cx="0" cy="313915"/>
          <a:chOff x="5362575" y="104775"/>
          <a:chExt cx="0" cy="314325"/>
        </a:xfrm>
      </xdr:grpSpPr>
      <xdr:sp macro="" textlink="">
        <xdr:nvSpPr>
          <xdr:cNvPr id="10868403" name="Rectangle 16">
            <a:extLst>
              <a:ext uri="{FF2B5EF4-FFF2-40B4-BE49-F238E27FC236}">
                <a16:creationId xmlns:a16="http://schemas.microsoft.com/office/drawing/2014/main" id="{00000000-0008-0000-0100-0000B3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17">
            <a:extLst>
              <a:ext uri="{FF2B5EF4-FFF2-40B4-BE49-F238E27FC236}">
                <a16:creationId xmlns:a16="http://schemas.microsoft.com/office/drawing/2014/main" id="{00000000-0008-0000-0100-00003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4" name="Group 1">
          <a:extLst>
            <a:ext uri="{FF2B5EF4-FFF2-40B4-BE49-F238E27FC236}">
              <a16:creationId xmlns:a16="http://schemas.microsoft.com/office/drawing/2014/main" id="{00000000-0008-0000-0100-0000AAD6A500}"/>
            </a:ext>
          </a:extLst>
        </xdr:cNvPr>
        <xdr:cNvGrpSpPr>
          <a:grpSpLocks/>
        </xdr:cNvGrpSpPr>
      </xdr:nvGrpSpPr>
      <xdr:grpSpPr bwMode="auto">
        <a:xfrm>
          <a:off x="4854677" y="104775"/>
          <a:ext cx="0" cy="313915"/>
          <a:chOff x="5362575" y="104775"/>
          <a:chExt cx="0" cy="314325"/>
        </a:xfrm>
      </xdr:grpSpPr>
      <xdr:sp macro="" textlink="">
        <xdr:nvSpPr>
          <xdr:cNvPr id="10868401" name="Rectangle 2">
            <a:extLst>
              <a:ext uri="{FF2B5EF4-FFF2-40B4-BE49-F238E27FC236}">
                <a16:creationId xmlns:a16="http://schemas.microsoft.com/office/drawing/2014/main" id="{00000000-0008-0000-0100-0000B1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3">
            <a:extLst>
              <a:ext uri="{FF2B5EF4-FFF2-40B4-BE49-F238E27FC236}">
                <a16:creationId xmlns:a16="http://schemas.microsoft.com/office/drawing/2014/main" id="{00000000-0008-0000-0100-00003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5" name="Group 15">
          <a:extLst>
            <a:ext uri="{FF2B5EF4-FFF2-40B4-BE49-F238E27FC236}">
              <a16:creationId xmlns:a16="http://schemas.microsoft.com/office/drawing/2014/main" id="{00000000-0008-0000-0100-0000ABD6A500}"/>
            </a:ext>
          </a:extLst>
        </xdr:cNvPr>
        <xdr:cNvGrpSpPr>
          <a:grpSpLocks/>
        </xdr:cNvGrpSpPr>
      </xdr:nvGrpSpPr>
      <xdr:grpSpPr bwMode="auto">
        <a:xfrm>
          <a:off x="4854677" y="104775"/>
          <a:ext cx="0" cy="313915"/>
          <a:chOff x="5362575" y="104775"/>
          <a:chExt cx="0" cy="314325"/>
        </a:xfrm>
      </xdr:grpSpPr>
      <xdr:sp macro="" textlink="">
        <xdr:nvSpPr>
          <xdr:cNvPr id="10868399" name="Rectangle 16">
            <a:extLst>
              <a:ext uri="{FF2B5EF4-FFF2-40B4-BE49-F238E27FC236}">
                <a16:creationId xmlns:a16="http://schemas.microsoft.com/office/drawing/2014/main" id="{00000000-0008-0000-0100-0000AF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17">
            <a:extLst>
              <a:ext uri="{FF2B5EF4-FFF2-40B4-BE49-F238E27FC236}">
                <a16:creationId xmlns:a16="http://schemas.microsoft.com/office/drawing/2014/main" id="{00000000-0008-0000-0100-00003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6" name="Group 1">
          <a:extLst>
            <a:ext uri="{FF2B5EF4-FFF2-40B4-BE49-F238E27FC236}">
              <a16:creationId xmlns:a16="http://schemas.microsoft.com/office/drawing/2014/main" id="{00000000-0008-0000-0100-0000ACD6A500}"/>
            </a:ext>
          </a:extLst>
        </xdr:cNvPr>
        <xdr:cNvGrpSpPr>
          <a:grpSpLocks/>
        </xdr:cNvGrpSpPr>
      </xdr:nvGrpSpPr>
      <xdr:grpSpPr bwMode="auto">
        <a:xfrm>
          <a:off x="4854677" y="104775"/>
          <a:ext cx="0" cy="313915"/>
          <a:chOff x="7950200" y="104775"/>
          <a:chExt cx="0" cy="314325"/>
        </a:xfrm>
      </xdr:grpSpPr>
      <xdr:sp macro="" textlink="">
        <xdr:nvSpPr>
          <xdr:cNvPr id="10868397" name="Rectangle 2">
            <a:extLst>
              <a:ext uri="{FF2B5EF4-FFF2-40B4-BE49-F238E27FC236}">
                <a16:creationId xmlns:a16="http://schemas.microsoft.com/office/drawing/2014/main" id="{00000000-0008-0000-0100-0000AD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100-00003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92331</xdr:colOff>
      <xdr:row>0</xdr:row>
      <xdr:rowOff>43886</xdr:rowOff>
    </xdr:from>
    <xdr:to>
      <xdr:col>0</xdr:col>
      <xdr:colOff>1560292</xdr:colOff>
      <xdr:row>3</xdr:row>
      <xdr:rowOff>228600</xdr:rowOff>
    </xdr:to>
    <xdr:pic>
      <xdr:nvPicPr>
        <xdr:cNvPr id="2" name="Imagen 1" descr="Texto&#10;&#10;Descripción generada automáticamente con confianza baja">
          <a:extLst>
            <a:ext uri="{FF2B5EF4-FFF2-40B4-BE49-F238E27FC236}">
              <a16:creationId xmlns:a16="http://schemas.microsoft.com/office/drawing/2014/main" id="{591BE803-2762-4DDE-A0F2-727E210658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92331" y="43886"/>
          <a:ext cx="1467961" cy="90861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1666875</xdr:colOff>
      <xdr:row>49</xdr:row>
      <xdr:rowOff>47625</xdr:rowOff>
    </xdr:from>
    <xdr:to>
      <xdr:col>14</xdr:col>
      <xdr:colOff>381000</xdr:colOff>
      <xdr:row>64</xdr:row>
      <xdr:rowOff>57150</xdr:rowOff>
    </xdr:to>
    <xdr:graphicFrame macro="">
      <xdr:nvGraphicFramePr>
        <xdr:cNvPr id="141880" name="1 Gráfico">
          <a:extLst>
            <a:ext uri="{FF2B5EF4-FFF2-40B4-BE49-F238E27FC236}">
              <a16:creationId xmlns:a16="http://schemas.microsoft.com/office/drawing/2014/main" id="{00000000-0008-0000-0200-0000382A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381001</xdr:colOff>
      <xdr:row>1</xdr:row>
      <xdr:rowOff>41414</xdr:rowOff>
    </xdr:from>
    <xdr:to>
      <xdr:col>1</xdr:col>
      <xdr:colOff>1682385</xdr:colOff>
      <xdr:row>4</xdr:row>
      <xdr:rowOff>176630</xdr:rowOff>
    </xdr:to>
    <xdr:pic>
      <xdr:nvPicPr>
        <xdr:cNvPr id="2" name="Imagen 1" descr="Texto&#10;&#10;Descripción generada automáticamente con confianza baja">
          <a:extLst>
            <a:ext uri="{FF2B5EF4-FFF2-40B4-BE49-F238E27FC236}">
              <a16:creationId xmlns:a16="http://schemas.microsoft.com/office/drawing/2014/main" id="{E8D580CC-F80C-4EB8-8426-5B0FDCB317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405849" y="82827"/>
          <a:ext cx="1301384" cy="73984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70425" name="Group 1">
          <a:extLst>
            <a:ext uri="{FF2B5EF4-FFF2-40B4-BE49-F238E27FC236}">
              <a16:creationId xmlns:a16="http://schemas.microsoft.com/office/drawing/2014/main" id="{00000000-0008-0000-0300-000099DEA500}"/>
            </a:ext>
          </a:extLst>
        </xdr:cNvPr>
        <xdr:cNvGrpSpPr>
          <a:grpSpLocks/>
        </xdr:cNvGrpSpPr>
      </xdr:nvGrpSpPr>
      <xdr:grpSpPr bwMode="auto">
        <a:xfrm>
          <a:off x="4371975" y="104775"/>
          <a:ext cx="0" cy="314325"/>
          <a:chOff x="5362575" y="104775"/>
          <a:chExt cx="0" cy="314325"/>
        </a:xfrm>
      </xdr:grpSpPr>
      <xdr:sp macro="" textlink="">
        <xdr:nvSpPr>
          <xdr:cNvPr id="10870481" name="Rectangle 2">
            <a:extLst>
              <a:ext uri="{FF2B5EF4-FFF2-40B4-BE49-F238E27FC236}">
                <a16:creationId xmlns:a16="http://schemas.microsoft.com/office/drawing/2014/main" id="{00000000-0008-0000-0300-0000D1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6" name="Group 15">
          <a:extLst>
            <a:ext uri="{FF2B5EF4-FFF2-40B4-BE49-F238E27FC236}">
              <a16:creationId xmlns:a16="http://schemas.microsoft.com/office/drawing/2014/main" id="{00000000-0008-0000-0300-00009ADEA500}"/>
            </a:ext>
          </a:extLst>
        </xdr:cNvPr>
        <xdr:cNvGrpSpPr>
          <a:grpSpLocks/>
        </xdr:cNvGrpSpPr>
      </xdr:nvGrpSpPr>
      <xdr:grpSpPr bwMode="auto">
        <a:xfrm>
          <a:off x="4371975" y="104775"/>
          <a:ext cx="0" cy="314325"/>
          <a:chOff x="5362575" y="104775"/>
          <a:chExt cx="0" cy="314325"/>
        </a:xfrm>
      </xdr:grpSpPr>
      <xdr:sp macro="" textlink="">
        <xdr:nvSpPr>
          <xdr:cNvPr id="10870479" name="Rectangle 16">
            <a:extLst>
              <a:ext uri="{FF2B5EF4-FFF2-40B4-BE49-F238E27FC236}">
                <a16:creationId xmlns:a16="http://schemas.microsoft.com/office/drawing/2014/main" id="{00000000-0008-0000-0300-0000CF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7" name="Group 1">
          <a:extLst>
            <a:ext uri="{FF2B5EF4-FFF2-40B4-BE49-F238E27FC236}">
              <a16:creationId xmlns:a16="http://schemas.microsoft.com/office/drawing/2014/main" id="{00000000-0008-0000-0300-00009BDEA500}"/>
            </a:ext>
          </a:extLst>
        </xdr:cNvPr>
        <xdr:cNvGrpSpPr>
          <a:grpSpLocks/>
        </xdr:cNvGrpSpPr>
      </xdr:nvGrpSpPr>
      <xdr:grpSpPr bwMode="auto">
        <a:xfrm>
          <a:off x="4371975" y="104775"/>
          <a:ext cx="0" cy="314325"/>
          <a:chOff x="5362575" y="104775"/>
          <a:chExt cx="0" cy="314325"/>
        </a:xfrm>
      </xdr:grpSpPr>
      <xdr:sp macro="" textlink="">
        <xdr:nvSpPr>
          <xdr:cNvPr id="10870477" name="Rectangle 2">
            <a:extLst>
              <a:ext uri="{FF2B5EF4-FFF2-40B4-BE49-F238E27FC236}">
                <a16:creationId xmlns:a16="http://schemas.microsoft.com/office/drawing/2014/main" id="{00000000-0008-0000-0300-0000CD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8" name="Group 15">
          <a:extLst>
            <a:ext uri="{FF2B5EF4-FFF2-40B4-BE49-F238E27FC236}">
              <a16:creationId xmlns:a16="http://schemas.microsoft.com/office/drawing/2014/main" id="{00000000-0008-0000-0300-00009CDEA500}"/>
            </a:ext>
          </a:extLst>
        </xdr:cNvPr>
        <xdr:cNvGrpSpPr>
          <a:grpSpLocks/>
        </xdr:cNvGrpSpPr>
      </xdr:nvGrpSpPr>
      <xdr:grpSpPr bwMode="auto">
        <a:xfrm>
          <a:off x="4371975" y="104775"/>
          <a:ext cx="0" cy="314325"/>
          <a:chOff x="5362575" y="104775"/>
          <a:chExt cx="0" cy="314325"/>
        </a:xfrm>
      </xdr:grpSpPr>
      <xdr:sp macro="" textlink="">
        <xdr:nvSpPr>
          <xdr:cNvPr id="10870475" name="Rectangle 16">
            <a:extLst>
              <a:ext uri="{FF2B5EF4-FFF2-40B4-BE49-F238E27FC236}">
                <a16:creationId xmlns:a16="http://schemas.microsoft.com/office/drawing/2014/main" id="{00000000-0008-0000-0300-0000CB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0" name="Group 1">
          <a:extLst>
            <a:ext uri="{FF2B5EF4-FFF2-40B4-BE49-F238E27FC236}">
              <a16:creationId xmlns:a16="http://schemas.microsoft.com/office/drawing/2014/main" id="{00000000-0008-0000-0300-00009EDEA500}"/>
            </a:ext>
          </a:extLst>
        </xdr:cNvPr>
        <xdr:cNvGrpSpPr>
          <a:grpSpLocks/>
        </xdr:cNvGrpSpPr>
      </xdr:nvGrpSpPr>
      <xdr:grpSpPr bwMode="auto">
        <a:xfrm>
          <a:off x="4371975" y="104775"/>
          <a:ext cx="0" cy="314325"/>
          <a:chOff x="5362575" y="104775"/>
          <a:chExt cx="0" cy="314325"/>
        </a:xfrm>
      </xdr:grpSpPr>
      <xdr:sp macro="" textlink="">
        <xdr:nvSpPr>
          <xdr:cNvPr id="10870473" name="Rectangle 2">
            <a:extLst>
              <a:ext uri="{FF2B5EF4-FFF2-40B4-BE49-F238E27FC236}">
                <a16:creationId xmlns:a16="http://schemas.microsoft.com/office/drawing/2014/main" id="{00000000-0008-0000-0300-0000C9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 name="Text Box 3">
            <a:extLst>
              <a:ext uri="{FF2B5EF4-FFF2-40B4-BE49-F238E27FC236}">
                <a16:creationId xmlns:a16="http://schemas.microsoft.com/office/drawing/2014/main" id="{00000000-0008-0000-0300-00001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1" name="Group 15">
          <a:extLst>
            <a:ext uri="{FF2B5EF4-FFF2-40B4-BE49-F238E27FC236}">
              <a16:creationId xmlns:a16="http://schemas.microsoft.com/office/drawing/2014/main" id="{00000000-0008-0000-0300-00009FDEA500}"/>
            </a:ext>
          </a:extLst>
        </xdr:cNvPr>
        <xdr:cNvGrpSpPr>
          <a:grpSpLocks/>
        </xdr:cNvGrpSpPr>
      </xdr:nvGrpSpPr>
      <xdr:grpSpPr bwMode="auto">
        <a:xfrm>
          <a:off x="4371975" y="104775"/>
          <a:ext cx="0" cy="314325"/>
          <a:chOff x="5362575" y="104775"/>
          <a:chExt cx="0" cy="314325"/>
        </a:xfrm>
      </xdr:grpSpPr>
      <xdr:sp macro="" textlink="">
        <xdr:nvSpPr>
          <xdr:cNvPr id="10870471" name="Rectangle 16">
            <a:extLst>
              <a:ext uri="{FF2B5EF4-FFF2-40B4-BE49-F238E27FC236}">
                <a16:creationId xmlns:a16="http://schemas.microsoft.com/office/drawing/2014/main" id="{00000000-0008-0000-0300-0000C7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 name="Text Box 17">
            <a:extLst>
              <a:ext uri="{FF2B5EF4-FFF2-40B4-BE49-F238E27FC236}">
                <a16:creationId xmlns:a16="http://schemas.microsoft.com/office/drawing/2014/main" id="{00000000-0008-0000-0300-00001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2" name="Group 1">
          <a:extLst>
            <a:ext uri="{FF2B5EF4-FFF2-40B4-BE49-F238E27FC236}">
              <a16:creationId xmlns:a16="http://schemas.microsoft.com/office/drawing/2014/main" id="{00000000-0008-0000-0300-0000A0DEA500}"/>
            </a:ext>
          </a:extLst>
        </xdr:cNvPr>
        <xdr:cNvGrpSpPr>
          <a:grpSpLocks/>
        </xdr:cNvGrpSpPr>
      </xdr:nvGrpSpPr>
      <xdr:grpSpPr bwMode="auto">
        <a:xfrm>
          <a:off x="4371975" y="104775"/>
          <a:ext cx="0" cy="314325"/>
          <a:chOff x="5362575" y="104775"/>
          <a:chExt cx="0" cy="314325"/>
        </a:xfrm>
      </xdr:grpSpPr>
      <xdr:sp macro="" textlink="">
        <xdr:nvSpPr>
          <xdr:cNvPr id="10870469" name="Rectangle 2">
            <a:extLst>
              <a:ext uri="{FF2B5EF4-FFF2-40B4-BE49-F238E27FC236}">
                <a16:creationId xmlns:a16="http://schemas.microsoft.com/office/drawing/2014/main" id="{00000000-0008-0000-0300-0000C5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 name="Text Box 3">
            <a:extLst>
              <a:ext uri="{FF2B5EF4-FFF2-40B4-BE49-F238E27FC236}">
                <a16:creationId xmlns:a16="http://schemas.microsoft.com/office/drawing/2014/main" id="{00000000-0008-0000-0300-00001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3" name="Group 15">
          <a:extLst>
            <a:ext uri="{FF2B5EF4-FFF2-40B4-BE49-F238E27FC236}">
              <a16:creationId xmlns:a16="http://schemas.microsoft.com/office/drawing/2014/main" id="{00000000-0008-0000-0300-0000A1DEA500}"/>
            </a:ext>
          </a:extLst>
        </xdr:cNvPr>
        <xdr:cNvGrpSpPr>
          <a:grpSpLocks/>
        </xdr:cNvGrpSpPr>
      </xdr:nvGrpSpPr>
      <xdr:grpSpPr bwMode="auto">
        <a:xfrm>
          <a:off x="4371975" y="104775"/>
          <a:ext cx="0" cy="314325"/>
          <a:chOff x="5362575" y="104775"/>
          <a:chExt cx="0" cy="314325"/>
        </a:xfrm>
      </xdr:grpSpPr>
      <xdr:sp macro="" textlink="">
        <xdr:nvSpPr>
          <xdr:cNvPr id="10870467" name="Rectangle 16">
            <a:extLst>
              <a:ext uri="{FF2B5EF4-FFF2-40B4-BE49-F238E27FC236}">
                <a16:creationId xmlns:a16="http://schemas.microsoft.com/office/drawing/2014/main" id="{00000000-0008-0000-0300-0000C3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 name="Text Box 17">
            <a:extLst>
              <a:ext uri="{FF2B5EF4-FFF2-40B4-BE49-F238E27FC236}">
                <a16:creationId xmlns:a16="http://schemas.microsoft.com/office/drawing/2014/main" id="{00000000-0008-0000-0300-00001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4" name="Group 1">
          <a:extLst>
            <a:ext uri="{FF2B5EF4-FFF2-40B4-BE49-F238E27FC236}">
              <a16:creationId xmlns:a16="http://schemas.microsoft.com/office/drawing/2014/main" id="{00000000-0008-0000-0300-0000A2DEA500}"/>
            </a:ext>
          </a:extLst>
        </xdr:cNvPr>
        <xdr:cNvGrpSpPr>
          <a:grpSpLocks/>
        </xdr:cNvGrpSpPr>
      </xdr:nvGrpSpPr>
      <xdr:grpSpPr bwMode="auto">
        <a:xfrm>
          <a:off x="4371975" y="104775"/>
          <a:ext cx="0" cy="314325"/>
          <a:chOff x="7950200" y="104775"/>
          <a:chExt cx="0" cy="314325"/>
        </a:xfrm>
      </xdr:grpSpPr>
      <xdr:sp macro="" textlink="">
        <xdr:nvSpPr>
          <xdr:cNvPr id="10870465" name="Rectangle 2">
            <a:extLst>
              <a:ext uri="{FF2B5EF4-FFF2-40B4-BE49-F238E27FC236}">
                <a16:creationId xmlns:a16="http://schemas.microsoft.com/office/drawing/2014/main" id="{00000000-0008-0000-0300-0000C1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300-00001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5" name="Group 1">
          <a:extLst>
            <a:ext uri="{FF2B5EF4-FFF2-40B4-BE49-F238E27FC236}">
              <a16:creationId xmlns:a16="http://schemas.microsoft.com/office/drawing/2014/main" id="{00000000-0008-0000-0300-0000A3DEA500}"/>
            </a:ext>
          </a:extLst>
        </xdr:cNvPr>
        <xdr:cNvGrpSpPr>
          <a:grpSpLocks/>
        </xdr:cNvGrpSpPr>
      </xdr:nvGrpSpPr>
      <xdr:grpSpPr bwMode="auto">
        <a:xfrm>
          <a:off x="4371975" y="104775"/>
          <a:ext cx="0" cy="314325"/>
          <a:chOff x="5362575" y="104775"/>
          <a:chExt cx="0" cy="314325"/>
        </a:xfrm>
      </xdr:grpSpPr>
      <xdr:sp macro="" textlink="">
        <xdr:nvSpPr>
          <xdr:cNvPr id="10870463" name="Rectangle 2">
            <a:extLst>
              <a:ext uri="{FF2B5EF4-FFF2-40B4-BE49-F238E27FC236}">
                <a16:creationId xmlns:a16="http://schemas.microsoft.com/office/drawing/2014/main" id="{00000000-0008-0000-0300-0000BF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3">
            <a:extLst>
              <a:ext uri="{FF2B5EF4-FFF2-40B4-BE49-F238E27FC236}">
                <a16:creationId xmlns:a16="http://schemas.microsoft.com/office/drawing/2014/main" id="{00000000-0008-0000-03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6" name="Group 15">
          <a:extLst>
            <a:ext uri="{FF2B5EF4-FFF2-40B4-BE49-F238E27FC236}">
              <a16:creationId xmlns:a16="http://schemas.microsoft.com/office/drawing/2014/main" id="{00000000-0008-0000-0300-0000A4DEA500}"/>
            </a:ext>
          </a:extLst>
        </xdr:cNvPr>
        <xdr:cNvGrpSpPr>
          <a:grpSpLocks/>
        </xdr:cNvGrpSpPr>
      </xdr:nvGrpSpPr>
      <xdr:grpSpPr bwMode="auto">
        <a:xfrm>
          <a:off x="4371975" y="104775"/>
          <a:ext cx="0" cy="314325"/>
          <a:chOff x="5362575" y="104775"/>
          <a:chExt cx="0" cy="314325"/>
        </a:xfrm>
      </xdr:grpSpPr>
      <xdr:sp macro="" textlink="">
        <xdr:nvSpPr>
          <xdr:cNvPr id="10870461" name="Rectangle 16">
            <a:extLst>
              <a:ext uri="{FF2B5EF4-FFF2-40B4-BE49-F238E27FC236}">
                <a16:creationId xmlns:a16="http://schemas.microsoft.com/office/drawing/2014/main" id="{00000000-0008-0000-0300-0000BD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17">
            <a:extLst>
              <a:ext uri="{FF2B5EF4-FFF2-40B4-BE49-F238E27FC236}">
                <a16:creationId xmlns:a16="http://schemas.microsoft.com/office/drawing/2014/main" id="{00000000-0008-0000-03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7" name="Group 1">
          <a:extLst>
            <a:ext uri="{FF2B5EF4-FFF2-40B4-BE49-F238E27FC236}">
              <a16:creationId xmlns:a16="http://schemas.microsoft.com/office/drawing/2014/main" id="{00000000-0008-0000-0300-0000A5DEA500}"/>
            </a:ext>
          </a:extLst>
        </xdr:cNvPr>
        <xdr:cNvGrpSpPr>
          <a:grpSpLocks/>
        </xdr:cNvGrpSpPr>
      </xdr:nvGrpSpPr>
      <xdr:grpSpPr bwMode="auto">
        <a:xfrm>
          <a:off x="4371975" y="104775"/>
          <a:ext cx="0" cy="314325"/>
          <a:chOff x="5362575" y="104775"/>
          <a:chExt cx="0" cy="314325"/>
        </a:xfrm>
      </xdr:grpSpPr>
      <xdr:sp macro="" textlink="">
        <xdr:nvSpPr>
          <xdr:cNvPr id="10870459" name="Rectangle 2">
            <a:extLst>
              <a:ext uri="{FF2B5EF4-FFF2-40B4-BE49-F238E27FC236}">
                <a16:creationId xmlns:a16="http://schemas.microsoft.com/office/drawing/2014/main" id="{00000000-0008-0000-0300-0000BB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3">
            <a:extLst>
              <a:ext uri="{FF2B5EF4-FFF2-40B4-BE49-F238E27FC236}">
                <a16:creationId xmlns:a16="http://schemas.microsoft.com/office/drawing/2014/main" id="{00000000-0008-0000-03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8" name="Group 15">
          <a:extLst>
            <a:ext uri="{FF2B5EF4-FFF2-40B4-BE49-F238E27FC236}">
              <a16:creationId xmlns:a16="http://schemas.microsoft.com/office/drawing/2014/main" id="{00000000-0008-0000-0300-0000A6DEA500}"/>
            </a:ext>
          </a:extLst>
        </xdr:cNvPr>
        <xdr:cNvGrpSpPr>
          <a:grpSpLocks/>
        </xdr:cNvGrpSpPr>
      </xdr:nvGrpSpPr>
      <xdr:grpSpPr bwMode="auto">
        <a:xfrm>
          <a:off x="4371975" y="104775"/>
          <a:ext cx="0" cy="314325"/>
          <a:chOff x="5362575" y="104775"/>
          <a:chExt cx="0" cy="314325"/>
        </a:xfrm>
      </xdr:grpSpPr>
      <xdr:sp macro="" textlink="">
        <xdr:nvSpPr>
          <xdr:cNvPr id="10870457" name="Rectangle 16">
            <a:extLst>
              <a:ext uri="{FF2B5EF4-FFF2-40B4-BE49-F238E27FC236}">
                <a16:creationId xmlns:a16="http://schemas.microsoft.com/office/drawing/2014/main" id="{00000000-0008-0000-0300-0000B9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17">
            <a:extLst>
              <a:ext uri="{FF2B5EF4-FFF2-40B4-BE49-F238E27FC236}">
                <a16:creationId xmlns:a16="http://schemas.microsoft.com/office/drawing/2014/main" id="{00000000-0008-0000-0300-00002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9" name="Group 1">
          <a:extLst>
            <a:ext uri="{FF2B5EF4-FFF2-40B4-BE49-F238E27FC236}">
              <a16:creationId xmlns:a16="http://schemas.microsoft.com/office/drawing/2014/main" id="{00000000-0008-0000-0300-0000A7DEA500}"/>
            </a:ext>
          </a:extLst>
        </xdr:cNvPr>
        <xdr:cNvGrpSpPr>
          <a:grpSpLocks/>
        </xdr:cNvGrpSpPr>
      </xdr:nvGrpSpPr>
      <xdr:grpSpPr bwMode="auto">
        <a:xfrm>
          <a:off x="4371975" y="104775"/>
          <a:ext cx="0" cy="314325"/>
          <a:chOff x="7950200" y="104775"/>
          <a:chExt cx="0" cy="314325"/>
        </a:xfrm>
      </xdr:grpSpPr>
      <xdr:sp macro="" textlink="">
        <xdr:nvSpPr>
          <xdr:cNvPr id="10870455" name="Rectangle 2">
            <a:extLst>
              <a:ext uri="{FF2B5EF4-FFF2-40B4-BE49-F238E27FC236}">
                <a16:creationId xmlns:a16="http://schemas.microsoft.com/office/drawing/2014/main" id="{00000000-0008-0000-0300-0000B7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300-00002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0" name="Group 1">
          <a:extLst>
            <a:ext uri="{FF2B5EF4-FFF2-40B4-BE49-F238E27FC236}">
              <a16:creationId xmlns:a16="http://schemas.microsoft.com/office/drawing/2014/main" id="{00000000-0008-0000-0300-0000A8DEA500}"/>
            </a:ext>
          </a:extLst>
        </xdr:cNvPr>
        <xdr:cNvGrpSpPr>
          <a:grpSpLocks/>
        </xdr:cNvGrpSpPr>
      </xdr:nvGrpSpPr>
      <xdr:grpSpPr bwMode="auto">
        <a:xfrm>
          <a:off x="4371975" y="104775"/>
          <a:ext cx="0" cy="314325"/>
          <a:chOff x="5362575" y="104775"/>
          <a:chExt cx="0" cy="314325"/>
        </a:xfrm>
      </xdr:grpSpPr>
      <xdr:sp macro="" textlink="">
        <xdr:nvSpPr>
          <xdr:cNvPr id="10870453" name="Rectangle 2">
            <a:extLst>
              <a:ext uri="{FF2B5EF4-FFF2-40B4-BE49-F238E27FC236}">
                <a16:creationId xmlns:a16="http://schemas.microsoft.com/office/drawing/2014/main" id="{00000000-0008-0000-0300-0000B5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3">
            <a:extLst>
              <a:ext uri="{FF2B5EF4-FFF2-40B4-BE49-F238E27FC236}">
                <a16:creationId xmlns:a16="http://schemas.microsoft.com/office/drawing/2014/main" id="{00000000-0008-0000-03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1" name="Group 15">
          <a:extLst>
            <a:ext uri="{FF2B5EF4-FFF2-40B4-BE49-F238E27FC236}">
              <a16:creationId xmlns:a16="http://schemas.microsoft.com/office/drawing/2014/main" id="{00000000-0008-0000-0300-0000A9DEA500}"/>
            </a:ext>
          </a:extLst>
        </xdr:cNvPr>
        <xdr:cNvGrpSpPr>
          <a:grpSpLocks/>
        </xdr:cNvGrpSpPr>
      </xdr:nvGrpSpPr>
      <xdr:grpSpPr bwMode="auto">
        <a:xfrm>
          <a:off x="4371975" y="104775"/>
          <a:ext cx="0" cy="314325"/>
          <a:chOff x="5362575" y="104775"/>
          <a:chExt cx="0" cy="314325"/>
        </a:xfrm>
      </xdr:grpSpPr>
      <xdr:sp macro="" textlink="">
        <xdr:nvSpPr>
          <xdr:cNvPr id="10870451" name="Rectangle 16">
            <a:extLst>
              <a:ext uri="{FF2B5EF4-FFF2-40B4-BE49-F238E27FC236}">
                <a16:creationId xmlns:a16="http://schemas.microsoft.com/office/drawing/2014/main" id="{00000000-0008-0000-0300-0000B3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17">
            <a:extLst>
              <a:ext uri="{FF2B5EF4-FFF2-40B4-BE49-F238E27FC236}">
                <a16:creationId xmlns:a16="http://schemas.microsoft.com/office/drawing/2014/main" id="{00000000-0008-0000-03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2" name="Group 1">
          <a:extLst>
            <a:ext uri="{FF2B5EF4-FFF2-40B4-BE49-F238E27FC236}">
              <a16:creationId xmlns:a16="http://schemas.microsoft.com/office/drawing/2014/main" id="{00000000-0008-0000-0300-0000AADEA500}"/>
            </a:ext>
          </a:extLst>
        </xdr:cNvPr>
        <xdr:cNvGrpSpPr>
          <a:grpSpLocks/>
        </xdr:cNvGrpSpPr>
      </xdr:nvGrpSpPr>
      <xdr:grpSpPr bwMode="auto">
        <a:xfrm>
          <a:off x="4371975" y="104775"/>
          <a:ext cx="0" cy="314325"/>
          <a:chOff x="5362575" y="104775"/>
          <a:chExt cx="0" cy="314325"/>
        </a:xfrm>
      </xdr:grpSpPr>
      <xdr:sp macro="" textlink="">
        <xdr:nvSpPr>
          <xdr:cNvPr id="10870449" name="Rectangle 2">
            <a:extLst>
              <a:ext uri="{FF2B5EF4-FFF2-40B4-BE49-F238E27FC236}">
                <a16:creationId xmlns:a16="http://schemas.microsoft.com/office/drawing/2014/main" id="{00000000-0008-0000-0300-0000B1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3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3" name="Group 15">
          <a:extLst>
            <a:ext uri="{FF2B5EF4-FFF2-40B4-BE49-F238E27FC236}">
              <a16:creationId xmlns:a16="http://schemas.microsoft.com/office/drawing/2014/main" id="{00000000-0008-0000-0300-0000ABDEA500}"/>
            </a:ext>
          </a:extLst>
        </xdr:cNvPr>
        <xdr:cNvGrpSpPr>
          <a:grpSpLocks/>
        </xdr:cNvGrpSpPr>
      </xdr:nvGrpSpPr>
      <xdr:grpSpPr bwMode="auto">
        <a:xfrm>
          <a:off x="4371975" y="104775"/>
          <a:ext cx="0" cy="314325"/>
          <a:chOff x="5362575" y="104775"/>
          <a:chExt cx="0" cy="314325"/>
        </a:xfrm>
      </xdr:grpSpPr>
      <xdr:sp macro="" textlink="">
        <xdr:nvSpPr>
          <xdr:cNvPr id="10870447" name="Rectangle 16">
            <a:extLst>
              <a:ext uri="{FF2B5EF4-FFF2-40B4-BE49-F238E27FC236}">
                <a16:creationId xmlns:a16="http://schemas.microsoft.com/office/drawing/2014/main" id="{00000000-0008-0000-0300-0000AF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17">
            <a:extLst>
              <a:ext uri="{FF2B5EF4-FFF2-40B4-BE49-F238E27FC236}">
                <a16:creationId xmlns:a16="http://schemas.microsoft.com/office/drawing/2014/main" id="{00000000-0008-0000-0300-00003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4" name="Group 1">
          <a:extLst>
            <a:ext uri="{FF2B5EF4-FFF2-40B4-BE49-F238E27FC236}">
              <a16:creationId xmlns:a16="http://schemas.microsoft.com/office/drawing/2014/main" id="{00000000-0008-0000-0300-0000ACDEA500}"/>
            </a:ext>
          </a:extLst>
        </xdr:cNvPr>
        <xdr:cNvGrpSpPr>
          <a:grpSpLocks/>
        </xdr:cNvGrpSpPr>
      </xdr:nvGrpSpPr>
      <xdr:grpSpPr bwMode="auto">
        <a:xfrm>
          <a:off x="4371975" y="104775"/>
          <a:ext cx="0" cy="314325"/>
          <a:chOff x="7950200" y="104775"/>
          <a:chExt cx="0" cy="314325"/>
        </a:xfrm>
      </xdr:grpSpPr>
      <xdr:sp macro="" textlink="">
        <xdr:nvSpPr>
          <xdr:cNvPr id="10870445" name="Rectangle 2">
            <a:extLst>
              <a:ext uri="{FF2B5EF4-FFF2-40B4-BE49-F238E27FC236}">
                <a16:creationId xmlns:a16="http://schemas.microsoft.com/office/drawing/2014/main" id="{00000000-0008-0000-0300-0000AD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300-00003B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33618</xdr:colOff>
      <xdr:row>0</xdr:row>
      <xdr:rowOff>22412</xdr:rowOff>
    </xdr:from>
    <xdr:to>
      <xdr:col>0</xdr:col>
      <xdr:colOff>1628662</xdr:colOff>
      <xdr:row>3</xdr:row>
      <xdr:rowOff>252336</xdr:rowOff>
    </xdr:to>
    <xdr:pic>
      <xdr:nvPicPr>
        <xdr:cNvPr id="2" name="Imagen 1" descr="Texto&#10;&#10;Descripción generada automáticamente con confianza baja">
          <a:extLst>
            <a:ext uri="{FF2B5EF4-FFF2-40B4-BE49-F238E27FC236}">
              <a16:creationId xmlns:a16="http://schemas.microsoft.com/office/drawing/2014/main" id="{AA19415D-7EE2-4EFB-AAA2-4CB92FC19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33618" y="22412"/>
          <a:ext cx="1591234" cy="9394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1695450</xdr:colOff>
      <xdr:row>49</xdr:row>
      <xdr:rowOff>57150</xdr:rowOff>
    </xdr:from>
    <xdr:to>
      <xdr:col>14</xdr:col>
      <xdr:colOff>419100</xdr:colOff>
      <xdr:row>63</xdr:row>
      <xdr:rowOff>152400</xdr:rowOff>
    </xdr:to>
    <xdr:graphicFrame macro="">
      <xdr:nvGraphicFramePr>
        <xdr:cNvPr id="10973" name="1 Gráfico">
          <a:extLst>
            <a:ext uri="{FF2B5EF4-FFF2-40B4-BE49-F238E27FC236}">
              <a16:creationId xmlns:a16="http://schemas.microsoft.com/office/drawing/2014/main" id="{00000000-0008-0000-0400-0000DD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263772</xdr:colOff>
      <xdr:row>1</xdr:row>
      <xdr:rowOff>21981</xdr:rowOff>
    </xdr:from>
    <xdr:to>
      <xdr:col>1</xdr:col>
      <xdr:colOff>1736484</xdr:colOff>
      <xdr:row>4</xdr:row>
      <xdr:rowOff>266635</xdr:rowOff>
    </xdr:to>
    <xdr:pic>
      <xdr:nvPicPr>
        <xdr:cNvPr id="2" name="Imagen 1" descr="Texto&#10;&#10;Descripción generada automáticamente con confianza baja">
          <a:extLst>
            <a:ext uri="{FF2B5EF4-FFF2-40B4-BE49-F238E27FC236}">
              <a16:creationId xmlns:a16="http://schemas.microsoft.com/office/drawing/2014/main" id="{556EFBE7-AF1B-4D26-8E73-3687165BFF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37041" y="95250"/>
          <a:ext cx="1472712" cy="94071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58345" name="Group 1">
          <a:extLst>
            <a:ext uri="{FF2B5EF4-FFF2-40B4-BE49-F238E27FC236}">
              <a16:creationId xmlns:a16="http://schemas.microsoft.com/office/drawing/2014/main" id="{00000000-0008-0000-0500-000069AFA500}"/>
            </a:ext>
          </a:extLst>
        </xdr:cNvPr>
        <xdr:cNvGrpSpPr>
          <a:grpSpLocks/>
        </xdr:cNvGrpSpPr>
      </xdr:nvGrpSpPr>
      <xdr:grpSpPr bwMode="auto">
        <a:xfrm>
          <a:off x="3619500" y="104775"/>
          <a:ext cx="0" cy="314325"/>
          <a:chOff x="5362575" y="104775"/>
          <a:chExt cx="0" cy="314325"/>
        </a:xfrm>
      </xdr:grpSpPr>
      <xdr:sp macro="" textlink="">
        <xdr:nvSpPr>
          <xdr:cNvPr id="10858413" name="Rectangle 2">
            <a:extLst>
              <a:ext uri="{FF2B5EF4-FFF2-40B4-BE49-F238E27FC236}">
                <a16:creationId xmlns:a16="http://schemas.microsoft.com/office/drawing/2014/main" id="{00000000-0008-0000-0500-0000AD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6" name="Group 15">
          <a:extLst>
            <a:ext uri="{FF2B5EF4-FFF2-40B4-BE49-F238E27FC236}">
              <a16:creationId xmlns:a16="http://schemas.microsoft.com/office/drawing/2014/main" id="{00000000-0008-0000-0500-00006AAFA500}"/>
            </a:ext>
          </a:extLst>
        </xdr:cNvPr>
        <xdr:cNvGrpSpPr>
          <a:grpSpLocks/>
        </xdr:cNvGrpSpPr>
      </xdr:nvGrpSpPr>
      <xdr:grpSpPr bwMode="auto">
        <a:xfrm>
          <a:off x="3619500" y="104775"/>
          <a:ext cx="0" cy="314325"/>
          <a:chOff x="5362575" y="104775"/>
          <a:chExt cx="0" cy="314325"/>
        </a:xfrm>
      </xdr:grpSpPr>
      <xdr:sp macro="" textlink="">
        <xdr:nvSpPr>
          <xdr:cNvPr id="10858411" name="Rectangle 16">
            <a:extLst>
              <a:ext uri="{FF2B5EF4-FFF2-40B4-BE49-F238E27FC236}">
                <a16:creationId xmlns:a16="http://schemas.microsoft.com/office/drawing/2014/main" id="{00000000-0008-0000-0500-0000AB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17">
            <a:extLst>
              <a:ext uri="{FF2B5EF4-FFF2-40B4-BE49-F238E27FC236}">
                <a16:creationId xmlns:a16="http://schemas.microsoft.com/office/drawing/2014/main" id="{00000000-0008-0000-0500-00000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7" name="Group 1">
          <a:extLst>
            <a:ext uri="{FF2B5EF4-FFF2-40B4-BE49-F238E27FC236}">
              <a16:creationId xmlns:a16="http://schemas.microsoft.com/office/drawing/2014/main" id="{00000000-0008-0000-0500-00006BAFA500}"/>
            </a:ext>
          </a:extLst>
        </xdr:cNvPr>
        <xdr:cNvGrpSpPr>
          <a:grpSpLocks/>
        </xdr:cNvGrpSpPr>
      </xdr:nvGrpSpPr>
      <xdr:grpSpPr bwMode="auto">
        <a:xfrm>
          <a:off x="3619500" y="104775"/>
          <a:ext cx="0" cy="314325"/>
          <a:chOff x="5362575" y="104775"/>
          <a:chExt cx="0" cy="314325"/>
        </a:xfrm>
      </xdr:grpSpPr>
      <xdr:sp macro="" textlink="">
        <xdr:nvSpPr>
          <xdr:cNvPr id="10858409" name="Rectangle 2">
            <a:extLst>
              <a:ext uri="{FF2B5EF4-FFF2-40B4-BE49-F238E27FC236}">
                <a16:creationId xmlns:a16="http://schemas.microsoft.com/office/drawing/2014/main" id="{00000000-0008-0000-0500-0000A9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8" name="Group 15">
          <a:extLst>
            <a:ext uri="{FF2B5EF4-FFF2-40B4-BE49-F238E27FC236}">
              <a16:creationId xmlns:a16="http://schemas.microsoft.com/office/drawing/2014/main" id="{00000000-0008-0000-0500-00006CAFA500}"/>
            </a:ext>
          </a:extLst>
        </xdr:cNvPr>
        <xdr:cNvGrpSpPr>
          <a:grpSpLocks/>
        </xdr:cNvGrpSpPr>
      </xdr:nvGrpSpPr>
      <xdr:grpSpPr bwMode="auto">
        <a:xfrm>
          <a:off x="3619500" y="104775"/>
          <a:ext cx="0" cy="314325"/>
          <a:chOff x="5362575" y="104775"/>
          <a:chExt cx="0" cy="314325"/>
        </a:xfrm>
      </xdr:grpSpPr>
      <xdr:sp macro="" textlink="">
        <xdr:nvSpPr>
          <xdr:cNvPr id="10858407" name="Rectangle 16">
            <a:extLst>
              <a:ext uri="{FF2B5EF4-FFF2-40B4-BE49-F238E27FC236}">
                <a16:creationId xmlns:a16="http://schemas.microsoft.com/office/drawing/2014/main" id="{00000000-0008-0000-0500-0000A7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00000000-0008-0000-0500-00000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9" name="Group 1">
          <a:extLst>
            <a:ext uri="{FF2B5EF4-FFF2-40B4-BE49-F238E27FC236}">
              <a16:creationId xmlns:a16="http://schemas.microsoft.com/office/drawing/2014/main" id="{00000000-0008-0000-0500-00006DAFA500}"/>
            </a:ext>
          </a:extLst>
        </xdr:cNvPr>
        <xdr:cNvGrpSpPr>
          <a:grpSpLocks/>
        </xdr:cNvGrpSpPr>
      </xdr:nvGrpSpPr>
      <xdr:grpSpPr bwMode="auto">
        <a:xfrm>
          <a:off x="3619500" y="104775"/>
          <a:ext cx="0" cy="314325"/>
          <a:chOff x="5362575" y="104775"/>
          <a:chExt cx="0" cy="314325"/>
        </a:xfrm>
      </xdr:grpSpPr>
      <xdr:sp macro="" textlink="">
        <xdr:nvSpPr>
          <xdr:cNvPr id="10858405" name="Rectangle 2">
            <a:extLst>
              <a:ext uri="{FF2B5EF4-FFF2-40B4-BE49-F238E27FC236}">
                <a16:creationId xmlns:a16="http://schemas.microsoft.com/office/drawing/2014/main" id="{00000000-0008-0000-0500-0000A5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0" name="Group 15">
          <a:extLst>
            <a:ext uri="{FF2B5EF4-FFF2-40B4-BE49-F238E27FC236}">
              <a16:creationId xmlns:a16="http://schemas.microsoft.com/office/drawing/2014/main" id="{00000000-0008-0000-0500-00006EAFA500}"/>
            </a:ext>
          </a:extLst>
        </xdr:cNvPr>
        <xdr:cNvGrpSpPr>
          <a:grpSpLocks/>
        </xdr:cNvGrpSpPr>
      </xdr:nvGrpSpPr>
      <xdr:grpSpPr bwMode="auto">
        <a:xfrm>
          <a:off x="3619500" y="104775"/>
          <a:ext cx="0" cy="314325"/>
          <a:chOff x="5362575" y="104775"/>
          <a:chExt cx="0" cy="314325"/>
        </a:xfrm>
      </xdr:grpSpPr>
      <xdr:sp macro="" textlink="">
        <xdr:nvSpPr>
          <xdr:cNvPr id="10858403" name="Rectangle 16">
            <a:extLst>
              <a:ext uri="{FF2B5EF4-FFF2-40B4-BE49-F238E27FC236}">
                <a16:creationId xmlns:a16="http://schemas.microsoft.com/office/drawing/2014/main" id="{00000000-0008-0000-0500-0000A3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17">
            <a:extLst>
              <a:ext uri="{FF2B5EF4-FFF2-40B4-BE49-F238E27FC236}">
                <a16:creationId xmlns:a16="http://schemas.microsoft.com/office/drawing/2014/main" id="{00000000-0008-0000-0500-00001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1" name="Group 1">
          <a:extLst>
            <a:ext uri="{FF2B5EF4-FFF2-40B4-BE49-F238E27FC236}">
              <a16:creationId xmlns:a16="http://schemas.microsoft.com/office/drawing/2014/main" id="{00000000-0008-0000-0500-00006FAFA500}"/>
            </a:ext>
          </a:extLst>
        </xdr:cNvPr>
        <xdr:cNvGrpSpPr>
          <a:grpSpLocks/>
        </xdr:cNvGrpSpPr>
      </xdr:nvGrpSpPr>
      <xdr:grpSpPr bwMode="auto">
        <a:xfrm>
          <a:off x="3619500" y="104775"/>
          <a:ext cx="0" cy="314325"/>
          <a:chOff x="5362575" y="104775"/>
          <a:chExt cx="0" cy="314325"/>
        </a:xfrm>
      </xdr:grpSpPr>
      <xdr:sp macro="" textlink="">
        <xdr:nvSpPr>
          <xdr:cNvPr id="10858401" name="Rectangle 2">
            <a:extLst>
              <a:ext uri="{FF2B5EF4-FFF2-40B4-BE49-F238E27FC236}">
                <a16:creationId xmlns:a16="http://schemas.microsoft.com/office/drawing/2014/main" id="{00000000-0008-0000-0500-0000A1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3">
            <a:extLst>
              <a:ext uri="{FF2B5EF4-FFF2-40B4-BE49-F238E27FC236}">
                <a16:creationId xmlns:a16="http://schemas.microsoft.com/office/drawing/2014/main" id="{00000000-0008-0000-0500-00001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2" name="Group 15">
          <a:extLst>
            <a:ext uri="{FF2B5EF4-FFF2-40B4-BE49-F238E27FC236}">
              <a16:creationId xmlns:a16="http://schemas.microsoft.com/office/drawing/2014/main" id="{00000000-0008-0000-0500-000070AFA500}"/>
            </a:ext>
          </a:extLst>
        </xdr:cNvPr>
        <xdr:cNvGrpSpPr>
          <a:grpSpLocks/>
        </xdr:cNvGrpSpPr>
      </xdr:nvGrpSpPr>
      <xdr:grpSpPr bwMode="auto">
        <a:xfrm>
          <a:off x="3619500" y="104775"/>
          <a:ext cx="0" cy="314325"/>
          <a:chOff x="5362575" y="104775"/>
          <a:chExt cx="0" cy="314325"/>
        </a:xfrm>
      </xdr:grpSpPr>
      <xdr:sp macro="" textlink="">
        <xdr:nvSpPr>
          <xdr:cNvPr id="10858399" name="Rectangle 16">
            <a:extLst>
              <a:ext uri="{FF2B5EF4-FFF2-40B4-BE49-F238E27FC236}">
                <a16:creationId xmlns:a16="http://schemas.microsoft.com/office/drawing/2014/main" id="{00000000-0008-0000-0500-00009F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4" name="Group 1">
          <a:extLst>
            <a:ext uri="{FF2B5EF4-FFF2-40B4-BE49-F238E27FC236}">
              <a16:creationId xmlns:a16="http://schemas.microsoft.com/office/drawing/2014/main" id="{00000000-0008-0000-0500-000072AFA500}"/>
            </a:ext>
          </a:extLst>
        </xdr:cNvPr>
        <xdr:cNvGrpSpPr>
          <a:grpSpLocks/>
        </xdr:cNvGrpSpPr>
      </xdr:nvGrpSpPr>
      <xdr:grpSpPr bwMode="auto">
        <a:xfrm>
          <a:off x="3619500" y="104775"/>
          <a:ext cx="0" cy="314325"/>
          <a:chOff x="5362575" y="104775"/>
          <a:chExt cx="0" cy="314325"/>
        </a:xfrm>
      </xdr:grpSpPr>
      <xdr:sp macro="" textlink="">
        <xdr:nvSpPr>
          <xdr:cNvPr id="10858397" name="Rectangle 2">
            <a:extLst>
              <a:ext uri="{FF2B5EF4-FFF2-40B4-BE49-F238E27FC236}">
                <a16:creationId xmlns:a16="http://schemas.microsoft.com/office/drawing/2014/main" id="{00000000-0008-0000-0500-00009D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3">
            <a:extLst>
              <a:ext uri="{FF2B5EF4-FFF2-40B4-BE49-F238E27FC236}">
                <a16:creationId xmlns:a16="http://schemas.microsoft.com/office/drawing/2014/main" id="{00000000-0008-0000-0500-00001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5" name="Group 15">
          <a:extLst>
            <a:ext uri="{FF2B5EF4-FFF2-40B4-BE49-F238E27FC236}">
              <a16:creationId xmlns:a16="http://schemas.microsoft.com/office/drawing/2014/main" id="{00000000-0008-0000-0500-000073AFA500}"/>
            </a:ext>
          </a:extLst>
        </xdr:cNvPr>
        <xdr:cNvGrpSpPr>
          <a:grpSpLocks/>
        </xdr:cNvGrpSpPr>
      </xdr:nvGrpSpPr>
      <xdr:grpSpPr bwMode="auto">
        <a:xfrm>
          <a:off x="3619500" y="104775"/>
          <a:ext cx="0" cy="314325"/>
          <a:chOff x="5362575" y="104775"/>
          <a:chExt cx="0" cy="314325"/>
        </a:xfrm>
      </xdr:grpSpPr>
      <xdr:sp macro="" textlink="">
        <xdr:nvSpPr>
          <xdr:cNvPr id="10858395" name="Rectangle 16">
            <a:extLst>
              <a:ext uri="{FF2B5EF4-FFF2-40B4-BE49-F238E27FC236}">
                <a16:creationId xmlns:a16="http://schemas.microsoft.com/office/drawing/2014/main" id="{00000000-0008-0000-0500-00009B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17">
            <a:extLst>
              <a:ext uri="{FF2B5EF4-FFF2-40B4-BE49-F238E27FC236}">
                <a16:creationId xmlns:a16="http://schemas.microsoft.com/office/drawing/2014/main" id="{00000000-0008-0000-0500-00002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6" name="Group 1">
          <a:extLst>
            <a:ext uri="{FF2B5EF4-FFF2-40B4-BE49-F238E27FC236}">
              <a16:creationId xmlns:a16="http://schemas.microsoft.com/office/drawing/2014/main" id="{00000000-0008-0000-0500-000074AFA500}"/>
            </a:ext>
          </a:extLst>
        </xdr:cNvPr>
        <xdr:cNvGrpSpPr>
          <a:grpSpLocks/>
        </xdr:cNvGrpSpPr>
      </xdr:nvGrpSpPr>
      <xdr:grpSpPr bwMode="auto">
        <a:xfrm>
          <a:off x="3619500" y="104775"/>
          <a:ext cx="0" cy="314325"/>
          <a:chOff x="5362575" y="104775"/>
          <a:chExt cx="0" cy="314325"/>
        </a:xfrm>
      </xdr:grpSpPr>
      <xdr:sp macro="" textlink="">
        <xdr:nvSpPr>
          <xdr:cNvPr id="10858393" name="Rectangle 2">
            <a:extLst>
              <a:ext uri="{FF2B5EF4-FFF2-40B4-BE49-F238E27FC236}">
                <a16:creationId xmlns:a16="http://schemas.microsoft.com/office/drawing/2014/main" id="{00000000-0008-0000-0500-000099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7" name="Group 15">
          <a:extLst>
            <a:ext uri="{FF2B5EF4-FFF2-40B4-BE49-F238E27FC236}">
              <a16:creationId xmlns:a16="http://schemas.microsoft.com/office/drawing/2014/main" id="{00000000-0008-0000-0500-000075AFA500}"/>
            </a:ext>
          </a:extLst>
        </xdr:cNvPr>
        <xdr:cNvGrpSpPr>
          <a:grpSpLocks/>
        </xdr:cNvGrpSpPr>
      </xdr:nvGrpSpPr>
      <xdr:grpSpPr bwMode="auto">
        <a:xfrm>
          <a:off x="3619500" y="104775"/>
          <a:ext cx="0" cy="314325"/>
          <a:chOff x="5362575" y="104775"/>
          <a:chExt cx="0" cy="314325"/>
        </a:xfrm>
      </xdr:grpSpPr>
      <xdr:sp macro="" textlink="">
        <xdr:nvSpPr>
          <xdr:cNvPr id="10858391" name="Rectangle 16">
            <a:extLst>
              <a:ext uri="{FF2B5EF4-FFF2-40B4-BE49-F238E27FC236}">
                <a16:creationId xmlns:a16="http://schemas.microsoft.com/office/drawing/2014/main" id="{00000000-0008-0000-0500-000097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00000000-0008-0000-05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8" name="Group 1">
          <a:extLst>
            <a:ext uri="{FF2B5EF4-FFF2-40B4-BE49-F238E27FC236}">
              <a16:creationId xmlns:a16="http://schemas.microsoft.com/office/drawing/2014/main" id="{00000000-0008-0000-0500-000076AFA500}"/>
            </a:ext>
          </a:extLst>
        </xdr:cNvPr>
        <xdr:cNvGrpSpPr>
          <a:grpSpLocks/>
        </xdr:cNvGrpSpPr>
      </xdr:nvGrpSpPr>
      <xdr:grpSpPr bwMode="auto">
        <a:xfrm>
          <a:off x="3619500" y="104775"/>
          <a:ext cx="0" cy="314325"/>
          <a:chOff x="7950200" y="104775"/>
          <a:chExt cx="0" cy="314325"/>
        </a:xfrm>
      </xdr:grpSpPr>
      <xdr:sp macro="" textlink="">
        <xdr:nvSpPr>
          <xdr:cNvPr id="10858389" name="Rectangle 2">
            <a:extLst>
              <a:ext uri="{FF2B5EF4-FFF2-40B4-BE49-F238E27FC236}">
                <a16:creationId xmlns:a16="http://schemas.microsoft.com/office/drawing/2014/main" id="{00000000-0008-0000-0500-000095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9" name="Group 1">
          <a:extLst>
            <a:ext uri="{FF2B5EF4-FFF2-40B4-BE49-F238E27FC236}">
              <a16:creationId xmlns:a16="http://schemas.microsoft.com/office/drawing/2014/main" id="{00000000-0008-0000-0500-000077AFA500}"/>
            </a:ext>
          </a:extLst>
        </xdr:cNvPr>
        <xdr:cNvGrpSpPr>
          <a:grpSpLocks/>
        </xdr:cNvGrpSpPr>
      </xdr:nvGrpSpPr>
      <xdr:grpSpPr bwMode="auto">
        <a:xfrm>
          <a:off x="3619500" y="104775"/>
          <a:ext cx="0" cy="314325"/>
          <a:chOff x="5362575" y="104775"/>
          <a:chExt cx="0" cy="314325"/>
        </a:xfrm>
      </xdr:grpSpPr>
      <xdr:sp macro="" textlink="">
        <xdr:nvSpPr>
          <xdr:cNvPr id="10858387" name="Rectangle 2">
            <a:extLst>
              <a:ext uri="{FF2B5EF4-FFF2-40B4-BE49-F238E27FC236}">
                <a16:creationId xmlns:a16="http://schemas.microsoft.com/office/drawing/2014/main" id="{00000000-0008-0000-0500-000093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0" name="Group 15">
          <a:extLst>
            <a:ext uri="{FF2B5EF4-FFF2-40B4-BE49-F238E27FC236}">
              <a16:creationId xmlns:a16="http://schemas.microsoft.com/office/drawing/2014/main" id="{00000000-0008-0000-0500-000078AFA500}"/>
            </a:ext>
          </a:extLst>
        </xdr:cNvPr>
        <xdr:cNvGrpSpPr>
          <a:grpSpLocks/>
        </xdr:cNvGrpSpPr>
      </xdr:nvGrpSpPr>
      <xdr:grpSpPr bwMode="auto">
        <a:xfrm>
          <a:off x="3619500" y="104775"/>
          <a:ext cx="0" cy="314325"/>
          <a:chOff x="5362575" y="104775"/>
          <a:chExt cx="0" cy="314325"/>
        </a:xfrm>
      </xdr:grpSpPr>
      <xdr:sp macro="" textlink="">
        <xdr:nvSpPr>
          <xdr:cNvPr id="10858385" name="Rectangle 16">
            <a:extLst>
              <a:ext uri="{FF2B5EF4-FFF2-40B4-BE49-F238E27FC236}">
                <a16:creationId xmlns:a16="http://schemas.microsoft.com/office/drawing/2014/main" id="{00000000-0008-0000-0500-000091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17">
            <a:extLst>
              <a:ext uri="{FF2B5EF4-FFF2-40B4-BE49-F238E27FC236}">
                <a16:creationId xmlns:a16="http://schemas.microsoft.com/office/drawing/2014/main" id="{00000000-0008-0000-0500-00003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1" name="Group 1">
          <a:extLst>
            <a:ext uri="{FF2B5EF4-FFF2-40B4-BE49-F238E27FC236}">
              <a16:creationId xmlns:a16="http://schemas.microsoft.com/office/drawing/2014/main" id="{00000000-0008-0000-0500-000079AFA500}"/>
            </a:ext>
          </a:extLst>
        </xdr:cNvPr>
        <xdr:cNvGrpSpPr>
          <a:grpSpLocks/>
        </xdr:cNvGrpSpPr>
      </xdr:nvGrpSpPr>
      <xdr:grpSpPr bwMode="auto">
        <a:xfrm>
          <a:off x="3619500" y="104775"/>
          <a:ext cx="0" cy="314325"/>
          <a:chOff x="5362575" y="104775"/>
          <a:chExt cx="0" cy="314325"/>
        </a:xfrm>
      </xdr:grpSpPr>
      <xdr:sp macro="" textlink="">
        <xdr:nvSpPr>
          <xdr:cNvPr id="10858383" name="Rectangle 2">
            <a:extLst>
              <a:ext uri="{FF2B5EF4-FFF2-40B4-BE49-F238E27FC236}">
                <a16:creationId xmlns:a16="http://schemas.microsoft.com/office/drawing/2014/main" id="{00000000-0008-0000-0500-00008F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2" name="Group 15">
          <a:extLst>
            <a:ext uri="{FF2B5EF4-FFF2-40B4-BE49-F238E27FC236}">
              <a16:creationId xmlns:a16="http://schemas.microsoft.com/office/drawing/2014/main" id="{00000000-0008-0000-0500-00007AAFA500}"/>
            </a:ext>
          </a:extLst>
        </xdr:cNvPr>
        <xdr:cNvGrpSpPr>
          <a:grpSpLocks/>
        </xdr:cNvGrpSpPr>
      </xdr:nvGrpSpPr>
      <xdr:grpSpPr bwMode="auto">
        <a:xfrm>
          <a:off x="3619500" y="104775"/>
          <a:ext cx="0" cy="314325"/>
          <a:chOff x="5362575" y="104775"/>
          <a:chExt cx="0" cy="314325"/>
        </a:xfrm>
      </xdr:grpSpPr>
      <xdr:sp macro="" textlink="">
        <xdr:nvSpPr>
          <xdr:cNvPr id="10858381" name="Rectangle 16">
            <a:extLst>
              <a:ext uri="{FF2B5EF4-FFF2-40B4-BE49-F238E27FC236}">
                <a16:creationId xmlns:a16="http://schemas.microsoft.com/office/drawing/2014/main" id="{00000000-0008-0000-0500-00008D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17">
            <a:extLst>
              <a:ext uri="{FF2B5EF4-FFF2-40B4-BE49-F238E27FC236}">
                <a16:creationId xmlns:a16="http://schemas.microsoft.com/office/drawing/2014/main" id="{00000000-0008-0000-0500-00003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3" name="Group 1">
          <a:extLst>
            <a:ext uri="{FF2B5EF4-FFF2-40B4-BE49-F238E27FC236}">
              <a16:creationId xmlns:a16="http://schemas.microsoft.com/office/drawing/2014/main" id="{00000000-0008-0000-0500-00007BAFA500}"/>
            </a:ext>
          </a:extLst>
        </xdr:cNvPr>
        <xdr:cNvGrpSpPr>
          <a:grpSpLocks/>
        </xdr:cNvGrpSpPr>
      </xdr:nvGrpSpPr>
      <xdr:grpSpPr bwMode="auto">
        <a:xfrm>
          <a:off x="3619500" y="104775"/>
          <a:ext cx="0" cy="314325"/>
          <a:chOff x="7950200" y="104775"/>
          <a:chExt cx="0" cy="314325"/>
        </a:xfrm>
      </xdr:grpSpPr>
      <xdr:sp macro="" textlink="">
        <xdr:nvSpPr>
          <xdr:cNvPr id="10858379" name="Rectangle 2">
            <a:extLst>
              <a:ext uri="{FF2B5EF4-FFF2-40B4-BE49-F238E27FC236}">
                <a16:creationId xmlns:a16="http://schemas.microsoft.com/office/drawing/2014/main" id="{00000000-0008-0000-0500-00008B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3">
            <a:extLst>
              <a:ext uri="{FF2B5EF4-FFF2-40B4-BE49-F238E27FC236}">
                <a16:creationId xmlns:a16="http://schemas.microsoft.com/office/drawing/2014/main" id="{00000000-0008-0000-0500-000039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4" name="Group 1">
          <a:extLst>
            <a:ext uri="{FF2B5EF4-FFF2-40B4-BE49-F238E27FC236}">
              <a16:creationId xmlns:a16="http://schemas.microsoft.com/office/drawing/2014/main" id="{00000000-0008-0000-0500-00007CAFA500}"/>
            </a:ext>
          </a:extLst>
        </xdr:cNvPr>
        <xdr:cNvGrpSpPr>
          <a:grpSpLocks/>
        </xdr:cNvGrpSpPr>
      </xdr:nvGrpSpPr>
      <xdr:grpSpPr bwMode="auto">
        <a:xfrm>
          <a:off x="3619500" y="104775"/>
          <a:ext cx="0" cy="314325"/>
          <a:chOff x="5362575" y="104775"/>
          <a:chExt cx="0" cy="314325"/>
        </a:xfrm>
      </xdr:grpSpPr>
      <xdr:sp macro="" textlink="">
        <xdr:nvSpPr>
          <xdr:cNvPr id="10858377" name="Rectangle 2">
            <a:extLst>
              <a:ext uri="{FF2B5EF4-FFF2-40B4-BE49-F238E27FC236}">
                <a16:creationId xmlns:a16="http://schemas.microsoft.com/office/drawing/2014/main" id="{00000000-0008-0000-0500-000089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500-00003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5" name="Group 15">
          <a:extLst>
            <a:ext uri="{FF2B5EF4-FFF2-40B4-BE49-F238E27FC236}">
              <a16:creationId xmlns:a16="http://schemas.microsoft.com/office/drawing/2014/main" id="{00000000-0008-0000-0500-00007DAFA500}"/>
            </a:ext>
          </a:extLst>
        </xdr:cNvPr>
        <xdr:cNvGrpSpPr>
          <a:grpSpLocks/>
        </xdr:cNvGrpSpPr>
      </xdr:nvGrpSpPr>
      <xdr:grpSpPr bwMode="auto">
        <a:xfrm>
          <a:off x="3619500" y="104775"/>
          <a:ext cx="0" cy="314325"/>
          <a:chOff x="5362575" y="104775"/>
          <a:chExt cx="0" cy="314325"/>
        </a:xfrm>
      </xdr:grpSpPr>
      <xdr:sp macro="" textlink="">
        <xdr:nvSpPr>
          <xdr:cNvPr id="10858375" name="Rectangle 16">
            <a:extLst>
              <a:ext uri="{FF2B5EF4-FFF2-40B4-BE49-F238E27FC236}">
                <a16:creationId xmlns:a16="http://schemas.microsoft.com/office/drawing/2014/main" id="{00000000-0008-0000-0500-000087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 name="Text Box 17">
            <a:extLst>
              <a:ext uri="{FF2B5EF4-FFF2-40B4-BE49-F238E27FC236}">
                <a16:creationId xmlns:a16="http://schemas.microsoft.com/office/drawing/2014/main" id="{00000000-0008-0000-0500-00003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6" name="Group 1">
          <a:extLst>
            <a:ext uri="{FF2B5EF4-FFF2-40B4-BE49-F238E27FC236}">
              <a16:creationId xmlns:a16="http://schemas.microsoft.com/office/drawing/2014/main" id="{00000000-0008-0000-0500-00007EAFA500}"/>
            </a:ext>
          </a:extLst>
        </xdr:cNvPr>
        <xdr:cNvGrpSpPr>
          <a:grpSpLocks/>
        </xdr:cNvGrpSpPr>
      </xdr:nvGrpSpPr>
      <xdr:grpSpPr bwMode="auto">
        <a:xfrm>
          <a:off x="3619500" y="104775"/>
          <a:ext cx="0" cy="314325"/>
          <a:chOff x="5362575" y="104775"/>
          <a:chExt cx="0" cy="314325"/>
        </a:xfrm>
      </xdr:grpSpPr>
      <xdr:sp macro="" textlink="">
        <xdr:nvSpPr>
          <xdr:cNvPr id="10858373" name="Rectangle 2">
            <a:extLst>
              <a:ext uri="{FF2B5EF4-FFF2-40B4-BE49-F238E27FC236}">
                <a16:creationId xmlns:a16="http://schemas.microsoft.com/office/drawing/2014/main" id="{00000000-0008-0000-0500-000085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500-00004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7" name="Group 15">
          <a:extLst>
            <a:ext uri="{FF2B5EF4-FFF2-40B4-BE49-F238E27FC236}">
              <a16:creationId xmlns:a16="http://schemas.microsoft.com/office/drawing/2014/main" id="{00000000-0008-0000-0500-00007FAFA500}"/>
            </a:ext>
          </a:extLst>
        </xdr:cNvPr>
        <xdr:cNvGrpSpPr>
          <a:grpSpLocks/>
        </xdr:cNvGrpSpPr>
      </xdr:nvGrpSpPr>
      <xdr:grpSpPr bwMode="auto">
        <a:xfrm>
          <a:off x="3619500" y="104775"/>
          <a:ext cx="0" cy="314325"/>
          <a:chOff x="5362575" y="104775"/>
          <a:chExt cx="0" cy="314325"/>
        </a:xfrm>
      </xdr:grpSpPr>
      <xdr:sp macro="" textlink="">
        <xdr:nvSpPr>
          <xdr:cNvPr id="10858371" name="Rectangle 16">
            <a:extLst>
              <a:ext uri="{FF2B5EF4-FFF2-40B4-BE49-F238E27FC236}">
                <a16:creationId xmlns:a16="http://schemas.microsoft.com/office/drawing/2014/main" id="{00000000-0008-0000-0500-000083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500-00004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8" name="Group 1">
          <a:extLst>
            <a:ext uri="{FF2B5EF4-FFF2-40B4-BE49-F238E27FC236}">
              <a16:creationId xmlns:a16="http://schemas.microsoft.com/office/drawing/2014/main" id="{00000000-0008-0000-0500-000080AFA500}"/>
            </a:ext>
          </a:extLst>
        </xdr:cNvPr>
        <xdr:cNvGrpSpPr>
          <a:grpSpLocks/>
        </xdr:cNvGrpSpPr>
      </xdr:nvGrpSpPr>
      <xdr:grpSpPr bwMode="auto">
        <a:xfrm>
          <a:off x="3619500" y="104775"/>
          <a:ext cx="0" cy="314325"/>
          <a:chOff x="7950200" y="104775"/>
          <a:chExt cx="0" cy="314325"/>
        </a:xfrm>
      </xdr:grpSpPr>
      <xdr:sp macro="" textlink="">
        <xdr:nvSpPr>
          <xdr:cNvPr id="10858369" name="Rectangle 2">
            <a:extLst>
              <a:ext uri="{FF2B5EF4-FFF2-40B4-BE49-F238E27FC236}">
                <a16:creationId xmlns:a16="http://schemas.microsoft.com/office/drawing/2014/main" id="{00000000-0008-0000-0500-000081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500-000048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179294</xdr:colOff>
      <xdr:row>0</xdr:row>
      <xdr:rowOff>44499</xdr:rowOff>
    </xdr:from>
    <xdr:to>
      <xdr:col>0</xdr:col>
      <xdr:colOff>1630387</xdr:colOff>
      <xdr:row>3</xdr:row>
      <xdr:rowOff>255735</xdr:rowOff>
    </xdr:to>
    <xdr:pic>
      <xdr:nvPicPr>
        <xdr:cNvPr id="2" name="Imagen 1" descr="Texto&#10;&#10;Descripción generada automáticamente con confianza baja">
          <a:extLst>
            <a:ext uri="{FF2B5EF4-FFF2-40B4-BE49-F238E27FC236}">
              <a16:creationId xmlns:a16="http://schemas.microsoft.com/office/drawing/2014/main" id="{E1E337E5-800E-4C46-AE4B-1ACC6CE167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179294" y="44499"/>
          <a:ext cx="1447283" cy="921654"/>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1304925</xdr:colOff>
      <xdr:row>50</xdr:row>
      <xdr:rowOff>57150</xdr:rowOff>
    </xdr:from>
    <xdr:to>
      <xdr:col>14</xdr:col>
      <xdr:colOff>657225</xdr:colOff>
      <xdr:row>65</xdr:row>
      <xdr:rowOff>133350</xdr:rowOff>
    </xdr:to>
    <xdr:graphicFrame macro="">
      <xdr:nvGraphicFramePr>
        <xdr:cNvPr id="2491965" name="1 Gráfico">
          <a:extLst>
            <a:ext uri="{FF2B5EF4-FFF2-40B4-BE49-F238E27FC236}">
              <a16:creationId xmlns:a16="http://schemas.microsoft.com/office/drawing/2014/main" id="{00000000-0008-0000-0600-00003D062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293077</xdr:colOff>
      <xdr:row>0</xdr:row>
      <xdr:rowOff>58614</xdr:rowOff>
    </xdr:from>
    <xdr:to>
      <xdr:col>1</xdr:col>
      <xdr:colOff>1795715</xdr:colOff>
      <xdr:row>4</xdr:row>
      <xdr:rowOff>263768</xdr:rowOff>
    </xdr:to>
    <xdr:pic>
      <xdr:nvPicPr>
        <xdr:cNvPr id="2" name="Imagen 1" descr="Texto&#10;&#10;Descripción generada automáticamente con confianza baja">
          <a:extLst>
            <a:ext uri="{FF2B5EF4-FFF2-40B4-BE49-F238E27FC236}">
              <a16:creationId xmlns:a16="http://schemas.microsoft.com/office/drawing/2014/main" id="{7676BBD1-8701-4EE8-AA77-CF087A8390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51692" y="58614"/>
          <a:ext cx="1502638" cy="95982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0393" name="Group 1">
          <a:extLst>
            <a:ext uri="{FF2B5EF4-FFF2-40B4-BE49-F238E27FC236}">
              <a16:creationId xmlns:a16="http://schemas.microsoft.com/office/drawing/2014/main" id="{00000000-0008-0000-0700-000069B7A500}"/>
            </a:ext>
          </a:extLst>
        </xdr:cNvPr>
        <xdr:cNvGrpSpPr>
          <a:grpSpLocks/>
        </xdr:cNvGrpSpPr>
      </xdr:nvGrpSpPr>
      <xdr:grpSpPr bwMode="auto">
        <a:xfrm>
          <a:off x="3619500" y="104775"/>
          <a:ext cx="0" cy="314325"/>
          <a:chOff x="5362575" y="104775"/>
          <a:chExt cx="0" cy="314325"/>
        </a:xfrm>
      </xdr:grpSpPr>
      <xdr:sp macro="" textlink="">
        <xdr:nvSpPr>
          <xdr:cNvPr id="10860461" name="Rectangle 2">
            <a:extLst>
              <a:ext uri="{FF2B5EF4-FFF2-40B4-BE49-F238E27FC236}">
                <a16:creationId xmlns:a16="http://schemas.microsoft.com/office/drawing/2014/main" id="{00000000-0008-0000-0700-0000AD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4" name="Group 15">
          <a:extLst>
            <a:ext uri="{FF2B5EF4-FFF2-40B4-BE49-F238E27FC236}">
              <a16:creationId xmlns:a16="http://schemas.microsoft.com/office/drawing/2014/main" id="{00000000-0008-0000-0700-00006AB7A500}"/>
            </a:ext>
          </a:extLst>
        </xdr:cNvPr>
        <xdr:cNvGrpSpPr>
          <a:grpSpLocks/>
        </xdr:cNvGrpSpPr>
      </xdr:nvGrpSpPr>
      <xdr:grpSpPr bwMode="auto">
        <a:xfrm>
          <a:off x="3619500" y="104775"/>
          <a:ext cx="0" cy="314325"/>
          <a:chOff x="5362575" y="104775"/>
          <a:chExt cx="0" cy="314325"/>
        </a:xfrm>
      </xdr:grpSpPr>
      <xdr:sp macro="" textlink="">
        <xdr:nvSpPr>
          <xdr:cNvPr id="10860459" name="Rectangle 16">
            <a:extLst>
              <a:ext uri="{FF2B5EF4-FFF2-40B4-BE49-F238E27FC236}">
                <a16:creationId xmlns:a16="http://schemas.microsoft.com/office/drawing/2014/main" id="{00000000-0008-0000-0700-0000AB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5" name="Group 1">
          <a:extLst>
            <a:ext uri="{FF2B5EF4-FFF2-40B4-BE49-F238E27FC236}">
              <a16:creationId xmlns:a16="http://schemas.microsoft.com/office/drawing/2014/main" id="{00000000-0008-0000-0700-00006BB7A500}"/>
            </a:ext>
          </a:extLst>
        </xdr:cNvPr>
        <xdr:cNvGrpSpPr>
          <a:grpSpLocks/>
        </xdr:cNvGrpSpPr>
      </xdr:nvGrpSpPr>
      <xdr:grpSpPr bwMode="auto">
        <a:xfrm>
          <a:off x="3619500" y="104775"/>
          <a:ext cx="0" cy="314325"/>
          <a:chOff x="5362575" y="104775"/>
          <a:chExt cx="0" cy="314325"/>
        </a:xfrm>
      </xdr:grpSpPr>
      <xdr:sp macro="" textlink="">
        <xdr:nvSpPr>
          <xdr:cNvPr id="10860457" name="Rectangle 2">
            <a:extLst>
              <a:ext uri="{FF2B5EF4-FFF2-40B4-BE49-F238E27FC236}">
                <a16:creationId xmlns:a16="http://schemas.microsoft.com/office/drawing/2014/main" id="{00000000-0008-0000-0700-0000A9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6" name="Group 15">
          <a:extLst>
            <a:ext uri="{FF2B5EF4-FFF2-40B4-BE49-F238E27FC236}">
              <a16:creationId xmlns:a16="http://schemas.microsoft.com/office/drawing/2014/main" id="{00000000-0008-0000-0700-00006CB7A500}"/>
            </a:ext>
          </a:extLst>
        </xdr:cNvPr>
        <xdr:cNvGrpSpPr>
          <a:grpSpLocks/>
        </xdr:cNvGrpSpPr>
      </xdr:nvGrpSpPr>
      <xdr:grpSpPr bwMode="auto">
        <a:xfrm>
          <a:off x="3619500" y="104775"/>
          <a:ext cx="0" cy="314325"/>
          <a:chOff x="5362575" y="104775"/>
          <a:chExt cx="0" cy="314325"/>
        </a:xfrm>
      </xdr:grpSpPr>
      <xdr:sp macro="" textlink="">
        <xdr:nvSpPr>
          <xdr:cNvPr id="10860455" name="Rectangle 16">
            <a:extLst>
              <a:ext uri="{FF2B5EF4-FFF2-40B4-BE49-F238E27FC236}">
                <a16:creationId xmlns:a16="http://schemas.microsoft.com/office/drawing/2014/main" id="{00000000-0008-0000-0700-0000A7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7" name="Group 1">
          <a:extLst>
            <a:ext uri="{FF2B5EF4-FFF2-40B4-BE49-F238E27FC236}">
              <a16:creationId xmlns:a16="http://schemas.microsoft.com/office/drawing/2014/main" id="{00000000-0008-0000-0700-00006DB7A500}"/>
            </a:ext>
          </a:extLst>
        </xdr:cNvPr>
        <xdr:cNvGrpSpPr>
          <a:grpSpLocks/>
        </xdr:cNvGrpSpPr>
      </xdr:nvGrpSpPr>
      <xdr:grpSpPr bwMode="auto">
        <a:xfrm>
          <a:off x="3619500" y="104775"/>
          <a:ext cx="0" cy="314325"/>
          <a:chOff x="5362575" y="104775"/>
          <a:chExt cx="0" cy="314325"/>
        </a:xfrm>
      </xdr:grpSpPr>
      <xdr:sp macro="" textlink="">
        <xdr:nvSpPr>
          <xdr:cNvPr id="10860453" name="Rectangle 2">
            <a:extLst>
              <a:ext uri="{FF2B5EF4-FFF2-40B4-BE49-F238E27FC236}">
                <a16:creationId xmlns:a16="http://schemas.microsoft.com/office/drawing/2014/main" id="{00000000-0008-0000-0700-0000A5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8" name="Group 15">
          <a:extLst>
            <a:ext uri="{FF2B5EF4-FFF2-40B4-BE49-F238E27FC236}">
              <a16:creationId xmlns:a16="http://schemas.microsoft.com/office/drawing/2014/main" id="{00000000-0008-0000-0700-00006EB7A500}"/>
            </a:ext>
          </a:extLst>
        </xdr:cNvPr>
        <xdr:cNvGrpSpPr>
          <a:grpSpLocks/>
        </xdr:cNvGrpSpPr>
      </xdr:nvGrpSpPr>
      <xdr:grpSpPr bwMode="auto">
        <a:xfrm>
          <a:off x="3619500" y="104775"/>
          <a:ext cx="0" cy="314325"/>
          <a:chOff x="5362575" y="104775"/>
          <a:chExt cx="0" cy="314325"/>
        </a:xfrm>
      </xdr:grpSpPr>
      <xdr:sp macro="" textlink="">
        <xdr:nvSpPr>
          <xdr:cNvPr id="10860451" name="Rectangle 16">
            <a:extLst>
              <a:ext uri="{FF2B5EF4-FFF2-40B4-BE49-F238E27FC236}">
                <a16:creationId xmlns:a16="http://schemas.microsoft.com/office/drawing/2014/main" id="{00000000-0008-0000-0700-0000A3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a:extLst>
              <a:ext uri="{FF2B5EF4-FFF2-40B4-BE49-F238E27FC236}">
                <a16:creationId xmlns:a16="http://schemas.microsoft.com/office/drawing/2014/main" id="{00000000-0008-0000-07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9" name="Group 1">
          <a:extLst>
            <a:ext uri="{FF2B5EF4-FFF2-40B4-BE49-F238E27FC236}">
              <a16:creationId xmlns:a16="http://schemas.microsoft.com/office/drawing/2014/main" id="{00000000-0008-0000-0700-00006FB7A500}"/>
            </a:ext>
          </a:extLst>
        </xdr:cNvPr>
        <xdr:cNvGrpSpPr>
          <a:grpSpLocks/>
        </xdr:cNvGrpSpPr>
      </xdr:nvGrpSpPr>
      <xdr:grpSpPr bwMode="auto">
        <a:xfrm>
          <a:off x="3619500" y="104775"/>
          <a:ext cx="0" cy="314325"/>
          <a:chOff x="5362575" y="104775"/>
          <a:chExt cx="0" cy="314325"/>
        </a:xfrm>
      </xdr:grpSpPr>
      <xdr:sp macro="" textlink="">
        <xdr:nvSpPr>
          <xdr:cNvPr id="10860449" name="Rectangle 2">
            <a:extLst>
              <a:ext uri="{FF2B5EF4-FFF2-40B4-BE49-F238E27FC236}">
                <a16:creationId xmlns:a16="http://schemas.microsoft.com/office/drawing/2014/main" id="{00000000-0008-0000-0700-0000A1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00000000-0008-0000-07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0" name="Group 15">
          <a:extLst>
            <a:ext uri="{FF2B5EF4-FFF2-40B4-BE49-F238E27FC236}">
              <a16:creationId xmlns:a16="http://schemas.microsoft.com/office/drawing/2014/main" id="{00000000-0008-0000-0700-000070B7A500}"/>
            </a:ext>
          </a:extLst>
        </xdr:cNvPr>
        <xdr:cNvGrpSpPr>
          <a:grpSpLocks/>
        </xdr:cNvGrpSpPr>
      </xdr:nvGrpSpPr>
      <xdr:grpSpPr bwMode="auto">
        <a:xfrm>
          <a:off x="3619500" y="104775"/>
          <a:ext cx="0" cy="314325"/>
          <a:chOff x="5362575" y="104775"/>
          <a:chExt cx="0" cy="314325"/>
        </a:xfrm>
      </xdr:grpSpPr>
      <xdr:sp macro="" textlink="">
        <xdr:nvSpPr>
          <xdr:cNvPr id="10860447" name="Rectangle 16">
            <a:extLst>
              <a:ext uri="{FF2B5EF4-FFF2-40B4-BE49-F238E27FC236}">
                <a16:creationId xmlns:a16="http://schemas.microsoft.com/office/drawing/2014/main" id="{00000000-0008-0000-0700-00009F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17">
            <a:extLst>
              <a:ext uri="{FF2B5EF4-FFF2-40B4-BE49-F238E27FC236}">
                <a16:creationId xmlns:a16="http://schemas.microsoft.com/office/drawing/2014/main" id="{00000000-0008-0000-07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2" name="Group 1">
          <a:extLst>
            <a:ext uri="{FF2B5EF4-FFF2-40B4-BE49-F238E27FC236}">
              <a16:creationId xmlns:a16="http://schemas.microsoft.com/office/drawing/2014/main" id="{00000000-0008-0000-0700-000072B7A500}"/>
            </a:ext>
          </a:extLst>
        </xdr:cNvPr>
        <xdr:cNvGrpSpPr>
          <a:grpSpLocks/>
        </xdr:cNvGrpSpPr>
      </xdr:nvGrpSpPr>
      <xdr:grpSpPr bwMode="auto">
        <a:xfrm>
          <a:off x="3619500" y="104775"/>
          <a:ext cx="0" cy="314325"/>
          <a:chOff x="5362575" y="104775"/>
          <a:chExt cx="0" cy="314325"/>
        </a:xfrm>
      </xdr:grpSpPr>
      <xdr:sp macro="" textlink="">
        <xdr:nvSpPr>
          <xdr:cNvPr id="10860445" name="Rectangle 2">
            <a:extLst>
              <a:ext uri="{FF2B5EF4-FFF2-40B4-BE49-F238E27FC236}">
                <a16:creationId xmlns:a16="http://schemas.microsoft.com/office/drawing/2014/main" id="{00000000-0008-0000-0700-00009D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700-00001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3" name="Group 15">
          <a:extLst>
            <a:ext uri="{FF2B5EF4-FFF2-40B4-BE49-F238E27FC236}">
              <a16:creationId xmlns:a16="http://schemas.microsoft.com/office/drawing/2014/main" id="{00000000-0008-0000-0700-000073B7A500}"/>
            </a:ext>
          </a:extLst>
        </xdr:cNvPr>
        <xdr:cNvGrpSpPr>
          <a:grpSpLocks/>
        </xdr:cNvGrpSpPr>
      </xdr:nvGrpSpPr>
      <xdr:grpSpPr bwMode="auto">
        <a:xfrm>
          <a:off x="3619500" y="104775"/>
          <a:ext cx="0" cy="314325"/>
          <a:chOff x="5362575" y="104775"/>
          <a:chExt cx="0" cy="314325"/>
        </a:xfrm>
      </xdr:grpSpPr>
      <xdr:sp macro="" textlink="">
        <xdr:nvSpPr>
          <xdr:cNvPr id="10860443" name="Rectangle 16">
            <a:extLst>
              <a:ext uri="{FF2B5EF4-FFF2-40B4-BE49-F238E27FC236}">
                <a16:creationId xmlns:a16="http://schemas.microsoft.com/office/drawing/2014/main" id="{00000000-0008-0000-0700-00009B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17">
            <a:extLst>
              <a:ext uri="{FF2B5EF4-FFF2-40B4-BE49-F238E27FC236}">
                <a16:creationId xmlns:a16="http://schemas.microsoft.com/office/drawing/2014/main" id="{00000000-0008-0000-07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4" name="Group 1">
          <a:extLst>
            <a:ext uri="{FF2B5EF4-FFF2-40B4-BE49-F238E27FC236}">
              <a16:creationId xmlns:a16="http://schemas.microsoft.com/office/drawing/2014/main" id="{00000000-0008-0000-0700-000074B7A500}"/>
            </a:ext>
          </a:extLst>
        </xdr:cNvPr>
        <xdr:cNvGrpSpPr>
          <a:grpSpLocks/>
        </xdr:cNvGrpSpPr>
      </xdr:nvGrpSpPr>
      <xdr:grpSpPr bwMode="auto">
        <a:xfrm>
          <a:off x="3619500" y="104775"/>
          <a:ext cx="0" cy="314325"/>
          <a:chOff x="5362575" y="104775"/>
          <a:chExt cx="0" cy="314325"/>
        </a:xfrm>
      </xdr:grpSpPr>
      <xdr:sp macro="" textlink="">
        <xdr:nvSpPr>
          <xdr:cNvPr id="10860441" name="Rectangle 2">
            <a:extLst>
              <a:ext uri="{FF2B5EF4-FFF2-40B4-BE49-F238E27FC236}">
                <a16:creationId xmlns:a16="http://schemas.microsoft.com/office/drawing/2014/main" id="{00000000-0008-0000-0700-000099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7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5" name="Group 15">
          <a:extLst>
            <a:ext uri="{FF2B5EF4-FFF2-40B4-BE49-F238E27FC236}">
              <a16:creationId xmlns:a16="http://schemas.microsoft.com/office/drawing/2014/main" id="{00000000-0008-0000-0700-000075B7A500}"/>
            </a:ext>
          </a:extLst>
        </xdr:cNvPr>
        <xdr:cNvGrpSpPr>
          <a:grpSpLocks/>
        </xdr:cNvGrpSpPr>
      </xdr:nvGrpSpPr>
      <xdr:grpSpPr bwMode="auto">
        <a:xfrm>
          <a:off x="3619500" y="104775"/>
          <a:ext cx="0" cy="314325"/>
          <a:chOff x="5362575" y="104775"/>
          <a:chExt cx="0" cy="314325"/>
        </a:xfrm>
      </xdr:grpSpPr>
      <xdr:sp macro="" textlink="">
        <xdr:nvSpPr>
          <xdr:cNvPr id="10860439" name="Rectangle 16">
            <a:extLst>
              <a:ext uri="{FF2B5EF4-FFF2-40B4-BE49-F238E27FC236}">
                <a16:creationId xmlns:a16="http://schemas.microsoft.com/office/drawing/2014/main" id="{00000000-0008-0000-0700-000097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17">
            <a:extLst>
              <a:ext uri="{FF2B5EF4-FFF2-40B4-BE49-F238E27FC236}">
                <a16:creationId xmlns:a16="http://schemas.microsoft.com/office/drawing/2014/main" id="{00000000-0008-0000-07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6" name="Group 1">
          <a:extLst>
            <a:ext uri="{FF2B5EF4-FFF2-40B4-BE49-F238E27FC236}">
              <a16:creationId xmlns:a16="http://schemas.microsoft.com/office/drawing/2014/main" id="{00000000-0008-0000-0700-000076B7A500}"/>
            </a:ext>
          </a:extLst>
        </xdr:cNvPr>
        <xdr:cNvGrpSpPr>
          <a:grpSpLocks/>
        </xdr:cNvGrpSpPr>
      </xdr:nvGrpSpPr>
      <xdr:grpSpPr bwMode="auto">
        <a:xfrm>
          <a:off x="3619500" y="104775"/>
          <a:ext cx="0" cy="314325"/>
          <a:chOff x="7950200" y="104775"/>
          <a:chExt cx="0" cy="314325"/>
        </a:xfrm>
      </xdr:grpSpPr>
      <xdr:sp macro="" textlink="">
        <xdr:nvSpPr>
          <xdr:cNvPr id="10860437" name="Rectangle 2">
            <a:extLst>
              <a:ext uri="{FF2B5EF4-FFF2-40B4-BE49-F238E27FC236}">
                <a16:creationId xmlns:a16="http://schemas.microsoft.com/office/drawing/2014/main" id="{00000000-0008-0000-0700-000095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3">
            <a:extLst>
              <a:ext uri="{FF2B5EF4-FFF2-40B4-BE49-F238E27FC236}">
                <a16:creationId xmlns:a16="http://schemas.microsoft.com/office/drawing/2014/main" id="{00000000-0008-0000-0700-000029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7" name="Group 1">
          <a:extLst>
            <a:ext uri="{FF2B5EF4-FFF2-40B4-BE49-F238E27FC236}">
              <a16:creationId xmlns:a16="http://schemas.microsoft.com/office/drawing/2014/main" id="{00000000-0008-0000-0700-000077B7A500}"/>
            </a:ext>
          </a:extLst>
        </xdr:cNvPr>
        <xdr:cNvGrpSpPr>
          <a:grpSpLocks/>
        </xdr:cNvGrpSpPr>
      </xdr:nvGrpSpPr>
      <xdr:grpSpPr bwMode="auto">
        <a:xfrm>
          <a:off x="3619500" y="104775"/>
          <a:ext cx="0" cy="314325"/>
          <a:chOff x="5362575" y="104775"/>
          <a:chExt cx="0" cy="314325"/>
        </a:xfrm>
      </xdr:grpSpPr>
      <xdr:sp macro="" textlink="">
        <xdr:nvSpPr>
          <xdr:cNvPr id="10860435" name="Rectangle 2">
            <a:extLst>
              <a:ext uri="{FF2B5EF4-FFF2-40B4-BE49-F238E27FC236}">
                <a16:creationId xmlns:a16="http://schemas.microsoft.com/office/drawing/2014/main" id="{00000000-0008-0000-0700-000093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700-00002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8" name="Group 15">
          <a:extLst>
            <a:ext uri="{FF2B5EF4-FFF2-40B4-BE49-F238E27FC236}">
              <a16:creationId xmlns:a16="http://schemas.microsoft.com/office/drawing/2014/main" id="{00000000-0008-0000-0700-000078B7A500}"/>
            </a:ext>
          </a:extLst>
        </xdr:cNvPr>
        <xdr:cNvGrpSpPr>
          <a:grpSpLocks/>
        </xdr:cNvGrpSpPr>
      </xdr:nvGrpSpPr>
      <xdr:grpSpPr bwMode="auto">
        <a:xfrm>
          <a:off x="3619500" y="104775"/>
          <a:ext cx="0" cy="314325"/>
          <a:chOff x="5362575" y="104775"/>
          <a:chExt cx="0" cy="314325"/>
        </a:xfrm>
      </xdr:grpSpPr>
      <xdr:sp macro="" textlink="">
        <xdr:nvSpPr>
          <xdr:cNvPr id="10860433" name="Rectangle 16">
            <a:extLst>
              <a:ext uri="{FF2B5EF4-FFF2-40B4-BE49-F238E27FC236}">
                <a16:creationId xmlns:a16="http://schemas.microsoft.com/office/drawing/2014/main" id="{00000000-0008-0000-0700-000091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17">
            <a:extLst>
              <a:ext uri="{FF2B5EF4-FFF2-40B4-BE49-F238E27FC236}">
                <a16:creationId xmlns:a16="http://schemas.microsoft.com/office/drawing/2014/main" id="{00000000-0008-0000-07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9" name="Group 1">
          <a:extLst>
            <a:ext uri="{FF2B5EF4-FFF2-40B4-BE49-F238E27FC236}">
              <a16:creationId xmlns:a16="http://schemas.microsoft.com/office/drawing/2014/main" id="{00000000-0008-0000-0700-000079B7A500}"/>
            </a:ext>
          </a:extLst>
        </xdr:cNvPr>
        <xdr:cNvGrpSpPr>
          <a:grpSpLocks/>
        </xdr:cNvGrpSpPr>
      </xdr:nvGrpSpPr>
      <xdr:grpSpPr bwMode="auto">
        <a:xfrm>
          <a:off x="3619500" y="104775"/>
          <a:ext cx="0" cy="314325"/>
          <a:chOff x="5362575" y="104775"/>
          <a:chExt cx="0" cy="314325"/>
        </a:xfrm>
      </xdr:grpSpPr>
      <xdr:sp macro="" textlink="">
        <xdr:nvSpPr>
          <xdr:cNvPr id="10860431" name="Rectangle 2">
            <a:extLst>
              <a:ext uri="{FF2B5EF4-FFF2-40B4-BE49-F238E27FC236}">
                <a16:creationId xmlns:a16="http://schemas.microsoft.com/office/drawing/2014/main" id="{00000000-0008-0000-0700-00008F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7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0" name="Group 15">
          <a:extLst>
            <a:ext uri="{FF2B5EF4-FFF2-40B4-BE49-F238E27FC236}">
              <a16:creationId xmlns:a16="http://schemas.microsoft.com/office/drawing/2014/main" id="{00000000-0008-0000-0700-00007AB7A500}"/>
            </a:ext>
          </a:extLst>
        </xdr:cNvPr>
        <xdr:cNvGrpSpPr>
          <a:grpSpLocks/>
        </xdr:cNvGrpSpPr>
      </xdr:nvGrpSpPr>
      <xdr:grpSpPr bwMode="auto">
        <a:xfrm>
          <a:off x="3619500" y="104775"/>
          <a:ext cx="0" cy="314325"/>
          <a:chOff x="5362575" y="104775"/>
          <a:chExt cx="0" cy="314325"/>
        </a:xfrm>
      </xdr:grpSpPr>
      <xdr:sp macro="" textlink="">
        <xdr:nvSpPr>
          <xdr:cNvPr id="10860429" name="Rectangle 16">
            <a:extLst>
              <a:ext uri="{FF2B5EF4-FFF2-40B4-BE49-F238E27FC236}">
                <a16:creationId xmlns:a16="http://schemas.microsoft.com/office/drawing/2014/main" id="{00000000-0008-0000-0700-00008D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7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1" name="Group 1">
          <a:extLst>
            <a:ext uri="{FF2B5EF4-FFF2-40B4-BE49-F238E27FC236}">
              <a16:creationId xmlns:a16="http://schemas.microsoft.com/office/drawing/2014/main" id="{00000000-0008-0000-0700-00007BB7A500}"/>
            </a:ext>
          </a:extLst>
        </xdr:cNvPr>
        <xdr:cNvGrpSpPr>
          <a:grpSpLocks/>
        </xdr:cNvGrpSpPr>
      </xdr:nvGrpSpPr>
      <xdr:grpSpPr bwMode="auto">
        <a:xfrm>
          <a:off x="3619500" y="104775"/>
          <a:ext cx="0" cy="314325"/>
          <a:chOff x="7950200" y="104775"/>
          <a:chExt cx="0" cy="314325"/>
        </a:xfrm>
      </xdr:grpSpPr>
      <xdr:sp macro="" textlink="">
        <xdr:nvSpPr>
          <xdr:cNvPr id="10860427" name="Rectangle 2">
            <a:extLst>
              <a:ext uri="{FF2B5EF4-FFF2-40B4-BE49-F238E27FC236}">
                <a16:creationId xmlns:a16="http://schemas.microsoft.com/office/drawing/2014/main" id="{00000000-0008-0000-0700-00008B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700-000038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2" name="Group 1">
          <a:extLst>
            <a:ext uri="{FF2B5EF4-FFF2-40B4-BE49-F238E27FC236}">
              <a16:creationId xmlns:a16="http://schemas.microsoft.com/office/drawing/2014/main" id="{00000000-0008-0000-0700-00007CB7A500}"/>
            </a:ext>
          </a:extLst>
        </xdr:cNvPr>
        <xdr:cNvGrpSpPr>
          <a:grpSpLocks/>
        </xdr:cNvGrpSpPr>
      </xdr:nvGrpSpPr>
      <xdr:grpSpPr bwMode="auto">
        <a:xfrm>
          <a:off x="3619500" y="104775"/>
          <a:ext cx="0" cy="314325"/>
          <a:chOff x="5362575" y="104775"/>
          <a:chExt cx="0" cy="314325"/>
        </a:xfrm>
      </xdr:grpSpPr>
      <xdr:sp macro="" textlink="">
        <xdr:nvSpPr>
          <xdr:cNvPr id="10860425" name="Rectangle 2">
            <a:extLst>
              <a:ext uri="{FF2B5EF4-FFF2-40B4-BE49-F238E27FC236}">
                <a16:creationId xmlns:a16="http://schemas.microsoft.com/office/drawing/2014/main" id="{00000000-0008-0000-0700-000089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700-00003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3" name="Group 15">
          <a:extLst>
            <a:ext uri="{FF2B5EF4-FFF2-40B4-BE49-F238E27FC236}">
              <a16:creationId xmlns:a16="http://schemas.microsoft.com/office/drawing/2014/main" id="{00000000-0008-0000-0700-00007DB7A500}"/>
            </a:ext>
          </a:extLst>
        </xdr:cNvPr>
        <xdr:cNvGrpSpPr>
          <a:grpSpLocks/>
        </xdr:cNvGrpSpPr>
      </xdr:nvGrpSpPr>
      <xdr:grpSpPr bwMode="auto">
        <a:xfrm>
          <a:off x="3619500" y="104775"/>
          <a:ext cx="0" cy="314325"/>
          <a:chOff x="5362575" y="104775"/>
          <a:chExt cx="0" cy="314325"/>
        </a:xfrm>
      </xdr:grpSpPr>
      <xdr:sp macro="" textlink="">
        <xdr:nvSpPr>
          <xdr:cNvPr id="10860423" name="Rectangle 16">
            <a:extLst>
              <a:ext uri="{FF2B5EF4-FFF2-40B4-BE49-F238E27FC236}">
                <a16:creationId xmlns:a16="http://schemas.microsoft.com/office/drawing/2014/main" id="{00000000-0008-0000-0700-000087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700-00003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4" name="Group 1">
          <a:extLst>
            <a:ext uri="{FF2B5EF4-FFF2-40B4-BE49-F238E27FC236}">
              <a16:creationId xmlns:a16="http://schemas.microsoft.com/office/drawing/2014/main" id="{00000000-0008-0000-0700-00007EB7A500}"/>
            </a:ext>
          </a:extLst>
        </xdr:cNvPr>
        <xdr:cNvGrpSpPr>
          <a:grpSpLocks/>
        </xdr:cNvGrpSpPr>
      </xdr:nvGrpSpPr>
      <xdr:grpSpPr bwMode="auto">
        <a:xfrm>
          <a:off x="3619500" y="104775"/>
          <a:ext cx="0" cy="314325"/>
          <a:chOff x="5362575" y="104775"/>
          <a:chExt cx="0" cy="314325"/>
        </a:xfrm>
      </xdr:grpSpPr>
      <xdr:sp macro="" textlink="">
        <xdr:nvSpPr>
          <xdr:cNvPr id="10860421" name="Rectangle 2">
            <a:extLst>
              <a:ext uri="{FF2B5EF4-FFF2-40B4-BE49-F238E27FC236}">
                <a16:creationId xmlns:a16="http://schemas.microsoft.com/office/drawing/2014/main" id="{00000000-0008-0000-0700-000085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700-00004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5" name="Group 15">
          <a:extLst>
            <a:ext uri="{FF2B5EF4-FFF2-40B4-BE49-F238E27FC236}">
              <a16:creationId xmlns:a16="http://schemas.microsoft.com/office/drawing/2014/main" id="{00000000-0008-0000-0700-00007FB7A500}"/>
            </a:ext>
          </a:extLst>
        </xdr:cNvPr>
        <xdr:cNvGrpSpPr>
          <a:grpSpLocks/>
        </xdr:cNvGrpSpPr>
      </xdr:nvGrpSpPr>
      <xdr:grpSpPr bwMode="auto">
        <a:xfrm>
          <a:off x="3619500" y="104775"/>
          <a:ext cx="0" cy="314325"/>
          <a:chOff x="5362575" y="104775"/>
          <a:chExt cx="0" cy="314325"/>
        </a:xfrm>
      </xdr:grpSpPr>
      <xdr:sp macro="" textlink="">
        <xdr:nvSpPr>
          <xdr:cNvPr id="10860419" name="Rectangle 16">
            <a:extLst>
              <a:ext uri="{FF2B5EF4-FFF2-40B4-BE49-F238E27FC236}">
                <a16:creationId xmlns:a16="http://schemas.microsoft.com/office/drawing/2014/main" id="{00000000-0008-0000-0700-000083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700-00004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6" name="Group 1">
          <a:extLst>
            <a:ext uri="{FF2B5EF4-FFF2-40B4-BE49-F238E27FC236}">
              <a16:creationId xmlns:a16="http://schemas.microsoft.com/office/drawing/2014/main" id="{00000000-0008-0000-0700-000080B7A500}"/>
            </a:ext>
          </a:extLst>
        </xdr:cNvPr>
        <xdr:cNvGrpSpPr>
          <a:grpSpLocks/>
        </xdr:cNvGrpSpPr>
      </xdr:nvGrpSpPr>
      <xdr:grpSpPr bwMode="auto">
        <a:xfrm>
          <a:off x="3619500" y="104775"/>
          <a:ext cx="0" cy="314325"/>
          <a:chOff x="7950200" y="104775"/>
          <a:chExt cx="0" cy="314325"/>
        </a:xfrm>
      </xdr:grpSpPr>
      <xdr:sp macro="" textlink="">
        <xdr:nvSpPr>
          <xdr:cNvPr id="10860417" name="Rectangle 2">
            <a:extLst>
              <a:ext uri="{FF2B5EF4-FFF2-40B4-BE49-F238E27FC236}">
                <a16:creationId xmlns:a16="http://schemas.microsoft.com/office/drawing/2014/main" id="{00000000-0008-0000-0700-000081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700-000047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168090</xdr:colOff>
      <xdr:row>0</xdr:row>
      <xdr:rowOff>0</xdr:rowOff>
    </xdr:from>
    <xdr:to>
      <xdr:col>0</xdr:col>
      <xdr:colOff>1586554</xdr:colOff>
      <xdr:row>3</xdr:row>
      <xdr:rowOff>224118</xdr:rowOff>
    </xdr:to>
    <xdr:pic>
      <xdr:nvPicPr>
        <xdr:cNvPr id="2" name="Imagen 1" descr="Texto&#10;&#10;Descripción generada automáticamente con confianza baja">
          <a:extLst>
            <a:ext uri="{FF2B5EF4-FFF2-40B4-BE49-F238E27FC236}">
              <a16:creationId xmlns:a16="http://schemas.microsoft.com/office/drawing/2014/main" id="{1EB3FF86-4CA4-4494-8F75-3F14EB9114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567" t="6026" r="8366" b="19231"/>
        <a:stretch>
          <a:fillRect/>
        </a:stretch>
      </xdr:blipFill>
      <xdr:spPr bwMode="auto">
        <a:xfrm>
          <a:off x="168090" y="0"/>
          <a:ext cx="1418464" cy="941294"/>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609600</xdr:colOff>
      <xdr:row>51</xdr:row>
      <xdr:rowOff>9525</xdr:rowOff>
    </xdr:from>
    <xdr:to>
      <xdr:col>15</xdr:col>
      <xdr:colOff>219075</xdr:colOff>
      <xdr:row>66</xdr:row>
      <xdr:rowOff>104775</xdr:rowOff>
    </xdr:to>
    <xdr:graphicFrame macro="">
      <xdr:nvGraphicFramePr>
        <xdr:cNvPr id="35595" name="1 Gráfico">
          <a:extLst>
            <a:ext uri="{FF2B5EF4-FFF2-40B4-BE49-F238E27FC236}">
              <a16:creationId xmlns:a16="http://schemas.microsoft.com/office/drawing/2014/main" id="{00000000-0008-0000-0800-00000B8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295604</xdr:colOff>
      <xdr:row>1</xdr:row>
      <xdr:rowOff>19707</xdr:rowOff>
    </xdr:from>
    <xdr:to>
      <xdr:col>1</xdr:col>
      <xdr:colOff>1661949</xdr:colOff>
      <xdr:row>4</xdr:row>
      <xdr:rowOff>191839</xdr:rowOff>
    </xdr:to>
    <xdr:pic>
      <xdr:nvPicPr>
        <xdr:cNvPr id="2" name="Imagen 1" descr="Texto&#10;&#10;Descripción generada automáticamente con confianza baja">
          <a:extLst>
            <a:ext uri="{FF2B5EF4-FFF2-40B4-BE49-F238E27FC236}">
              <a16:creationId xmlns:a16="http://schemas.microsoft.com/office/drawing/2014/main" id="{AF24DD3E-F85D-47D9-B09B-C133C4EAAC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0567" t="6026" r="8366" b="19231"/>
        <a:stretch>
          <a:fillRect/>
        </a:stretch>
      </xdr:blipFill>
      <xdr:spPr bwMode="auto">
        <a:xfrm>
          <a:off x="341587" y="45983"/>
          <a:ext cx="1366345" cy="7764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upersociedades365-my.sharepoint.com/Users/meryangelicamantilla/Downloads/file:/intranet/DSS/Users/DianaGM/Desktop/Indicadores%20investigaciones%20con%20oportunid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d_InvAdministrativas_202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es atendidas AEC"/>
      <sheetName val="Registro solicitudes AEC"/>
      <sheetName val="Solicitudes atendidas"/>
      <sheetName val="Registro solicitudes atendidas"/>
      <sheetName val="Otras solicitudes atendidas "/>
      <sheetName val="Registro otras solicitudes "/>
      <sheetName val="Resoluciónes de confirmación"/>
      <sheetName val="Registro resoluciones"/>
      <sheetName val="conglomerados eficacia "/>
      <sheetName val="Registro 3"/>
      <sheetName val="conglomerados eficacia 4"/>
      <sheetName val="Registro 4"/>
    </sheetNames>
    <sheetDataSet>
      <sheetData sheetId="0"/>
      <sheetData sheetId="1"/>
      <sheetData sheetId="2"/>
      <sheetData sheetId="3"/>
      <sheetData sheetId="4"/>
      <sheetData sheetId="5"/>
      <sheetData sheetId="6"/>
      <sheetData sheetId="7"/>
      <sheetData sheetId="8"/>
      <sheetData sheetId="9"/>
      <sheetData sheetId="10">
        <row r="14">
          <cell r="C14" t="str">
            <v>Radicaciones enrutadas y tramitadas</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esAtendidas"/>
      <sheetName val="RegistroSolicitudesAtendidas"/>
      <sheetName val="DerechosPeticion"/>
      <sheetName val="RegistroDerechos"/>
      <sheetName val="Recursos"/>
      <sheetName val="RegistroRecursos"/>
      <sheetName val="Captación"/>
      <sheetName val="RegistroCaptacion"/>
      <sheetName val="ConglomeradosInvTerminad "/>
      <sheetName val="RegistroConglom"/>
      <sheetName val="RadicacionesEnrutadas"/>
      <sheetName val="RegistroEnrutadas"/>
      <sheetName val="RadicacionesSAPAC"/>
      <sheetName val="RegistroSAPAC"/>
      <sheetName val="InvSobornoTransnacional "/>
      <sheetName val="RegistroSobor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0">
          <cell r="B40" t="str">
            <v>No. de acciones en las diferentes etapas de Investigaciones por soborno transnacional gestionadas en el periodo evaluado</v>
          </cell>
        </row>
        <row r="41">
          <cell r="B41" t="str">
            <v>Acciones programadas en las diferentes etapas de Investigaciones por soborno transnacional durante el periodo evaluado</v>
          </cell>
        </row>
      </sheetData>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Post@l" TargetMode="External"/><Relationship Id="rId1" Type="http://schemas.openxmlformats.org/officeDocument/2006/relationships/hyperlink" Target="mailto:Post@l" TargetMode="External"/><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rgb="FF7030A0"/>
  </sheetPr>
  <dimension ref="A1:S172"/>
  <sheetViews>
    <sheetView zoomScale="115" zoomScaleNormal="115" workbookViewId="0"/>
  </sheetViews>
  <sheetFormatPr baseColWidth="10" defaultColWidth="9.140625" defaultRowHeight="12.75" x14ac:dyDescent="0.2"/>
  <cols>
    <col min="1" max="1" width="0.7109375" style="36" customWidth="1"/>
    <col min="2" max="2" width="32.7109375" style="36" customWidth="1"/>
    <col min="3" max="3" width="16.85546875" style="36" customWidth="1"/>
    <col min="4" max="4" width="5" style="36" bestFit="1" customWidth="1"/>
    <col min="5" max="5" width="4.7109375" style="36" bestFit="1" customWidth="1"/>
    <col min="6" max="6" width="8" style="36" customWidth="1"/>
    <col min="7" max="7" width="5.42578125" style="36" bestFit="1" customWidth="1"/>
    <col min="8" max="8" width="5.140625" style="36" bestFit="1" customWidth="1"/>
    <col min="9" max="9" width="7.42578125" style="36" customWidth="1"/>
    <col min="10" max="10" width="5.42578125" style="36" customWidth="1"/>
    <col min="11" max="11" width="6.42578125" style="36" bestFit="1" customWidth="1"/>
    <col min="12" max="12" width="8.140625" style="36" customWidth="1"/>
    <col min="13" max="13" width="8.42578125" style="36" customWidth="1"/>
    <col min="14" max="14" width="6.42578125" style="36" customWidth="1"/>
    <col min="15" max="15" width="9.28515625" style="36" customWidth="1"/>
    <col min="16" max="16" width="16.42578125" style="36" customWidth="1"/>
    <col min="17" max="18" width="11.7109375" style="36" customWidth="1"/>
    <col min="19" max="19" width="11.42578125" style="36" hidden="1" customWidth="1"/>
    <col min="20" max="16384" width="9.140625" style="36"/>
  </cols>
  <sheetData>
    <row r="1" spans="1:19" ht="5.25" customHeight="1" thickBot="1" x14ac:dyDescent="0.25"/>
    <row r="2" spans="1:19" ht="16.5" customHeight="1" x14ac:dyDescent="0.2">
      <c r="B2" s="362"/>
      <c r="C2" s="365" t="s">
        <v>58</v>
      </c>
      <c r="D2" s="366"/>
      <c r="E2" s="366"/>
      <c r="F2" s="366"/>
      <c r="G2" s="366"/>
      <c r="H2" s="366"/>
      <c r="I2" s="366"/>
      <c r="J2" s="366"/>
      <c r="K2" s="366"/>
      <c r="L2" s="366"/>
      <c r="M2" s="367"/>
      <c r="N2" s="368" t="s">
        <v>136</v>
      </c>
      <c r="O2" s="369"/>
      <c r="P2" s="370"/>
      <c r="S2" s="61">
        <v>0.8</v>
      </c>
    </row>
    <row r="3" spans="1:19" ht="15.75" customHeight="1" x14ac:dyDescent="0.2">
      <c r="B3" s="363"/>
      <c r="C3" s="371" t="s">
        <v>60</v>
      </c>
      <c r="D3" s="372"/>
      <c r="E3" s="372"/>
      <c r="F3" s="372"/>
      <c r="G3" s="372"/>
      <c r="H3" s="372"/>
      <c r="I3" s="372"/>
      <c r="J3" s="372"/>
      <c r="K3" s="372"/>
      <c r="L3" s="372"/>
      <c r="M3" s="373"/>
      <c r="N3" s="374" t="s">
        <v>168</v>
      </c>
      <c r="O3" s="375"/>
      <c r="P3" s="376"/>
      <c r="S3" s="61">
        <v>0.79999900000000002</v>
      </c>
    </row>
    <row r="4" spans="1:19" ht="15.75" customHeight="1" x14ac:dyDescent="0.2">
      <c r="B4" s="363"/>
      <c r="C4" s="371" t="s">
        <v>61</v>
      </c>
      <c r="D4" s="372"/>
      <c r="E4" s="372"/>
      <c r="F4" s="372"/>
      <c r="G4" s="372"/>
      <c r="H4" s="372"/>
      <c r="I4" s="372"/>
      <c r="J4" s="372"/>
      <c r="K4" s="372"/>
      <c r="L4" s="372"/>
      <c r="M4" s="373"/>
      <c r="N4" s="374" t="s">
        <v>169</v>
      </c>
      <c r="O4" s="375"/>
      <c r="P4" s="376"/>
      <c r="S4" s="61">
        <v>0.71</v>
      </c>
    </row>
    <row r="5" spans="1:19" ht="16.5" customHeight="1" thickBot="1" x14ac:dyDescent="0.25">
      <c r="B5" s="364"/>
      <c r="C5" s="377" t="s">
        <v>62</v>
      </c>
      <c r="D5" s="378"/>
      <c r="E5" s="378"/>
      <c r="F5" s="378"/>
      <c r="G5" s="378"/>
      <c r="H5" s="378"/>
      <c r="I5" s="378"/>
      <c r="J5" s="378"/>
      <c r="K5" s="378"/>
      <c r="L5" s="378"/>
      <c r="M5" s="379"/>
      <c r="N5" s="380" t="s">
        <v>63</v>
      </c>
      <c r="O5" s="381"/>
      <c r="P5" s="382"/>
      <c r="S5" s="61">
        <v>0.70999999000000003</v>
      </c>
    </row>
    <row r="6" spans="1:19" ht="1.5" customHeight="1" thickBot="1" x14ac:dyDescent="0.25"/>
    <row r="7" spans="1:19" ht="12.75" customHeight="1" x14ac:dyDescent="0.2">
      <c r="A7" s="37"/>
      <c r="B7" s="876" t="s">
        <v>66</v>
      </c>
      <c r="C7" s="877"/>
      <c r="D7" s="877"/>
      <c r="E7" s="877"/>
      <c r="F7" s="877"/>
      <c r="G7" s="877"/>
      <c r="H7" s="877"/>
      <c r="I7" s="877"/>
      <c r="J7" s="877"/>
      <c r="K7" s="877"/>
      <c r="L7" s="877"/>
      <c r="M7" s="877"/>
      <c r="N7" s="877"/>
      <c r="O7" s="877"/>
      <c r="P7" s="878"/>
      <c r="Q7" s="37"/>
    </row>
    <row r="8" spans="1:19" ht="13.5" customHeight="1" thickBot="1" x14ac:dyDescent="0.25">
      <c r="A8" s="37"/>
      <c r="B8" s="879"/>
      <c r="C8" s="880"/>
      <c r="D8" s="880"/>
      <c r="E8" s="880"/>
      <c r="F8" s="880"/>
      <c r="G8" s="880"/>
      <c r="H8" s="880"/>
      <c r="I8" s="880"/>
      <c r="J8" s="880"/>
      <c r="K8" s="880"/>
      <c r="L8" s="880"/>
      <c r="M8" s="880"/>
      <c r="N8" s="880"/>
      <c r="O8" s="880"/>
      <c r="P8" s="881"/>
      <c r="Q8" s="37"/>
    </row>
    <row r="9" spans="1:19" ht="2.25" customHeight="1" thickBot="1" x14ac:dyDescent="0.25">
      <c r="A9" s="37"/>
      <c r="B9" s="386"/>
      <c r="C9" s="386"/>
      <c r="D9" s="386"/>
      <c r="E9" s="386"/>
      <c r="F9" s="386"/>
      <c r="G9" s="386"/>
      <c r="H9" s="386"/>
      <c r="I9" s="386"/>
      <c r="J9" s="386"/>
      <c r="K9" s="386"/>
      <c r="L9" s="386"/>
      <c r="M9" s="386"/>
      <c r="N9" s="386"/>
      <c r="O9" s="386"/>
      <c r="P9" s="386"/>
      <c r="Q9" s="37"/>
    </row>
    <row r="10" spans="1:19" ht="26.25" customHeight="1" thickBot="1" x14ac:dyDescent="0.25">
      <c r="A10" s="37"/>
      <c r="B10" s="873" t="s">
        <v>76</v>
      </c>
      <c r="C10" s="387">
        <v>2025</v>
      </c>
      <c r="D10" s="388"/>
      <c r="E10" s="388"/>
      <c r="F10" s="388"/>
      <c r="G10" s="388"/>
      <c r="H10" s="388"/>
      <c r="I10" s="389"/>
      <c r="J10" s="874" t="s">
        <v>1</v>
      </c>
      <c r="K10" s="875"/>
      <c r="L10" s="875"/>
      <c r="M10" s="875"/>
      <c r="N10" s="390" t="s">
        <v>170</v>
      </c>
      <c r="O10" s="391"/>
      <c r="P10" s="392"/>
      <c r="Q10" s="37"/>
    </row>
    <row r="11" spans="1:19" ht="3" customHeight="1" thickBot="1" x14ac:dyDescent="0.25">
      <c r="A11" s="37"/>
      <c r="B11" s="383"/>
      <c r="C11" s="384"/>
      <c r="D11" s="384"/>
      <c r="E11" s="384"/>
      <c r="F11" s="384"/>
      <c r="G11" s="384"/>
      <c r="H11" s="384"/>
      <c r="I11" s="384"/>
      <c r="J11" s="384"/>
      <c r="K11" s="384"/>
      <c r="L11" s="384"/>
      <c r="M11" s="384"/>
      <c r="N11" s="384"/>
      <c r="O11" s="384"/>
      <c r="P11" s="385"/>
      <c r="Q11" s="37"/>
    </row>
    <row r="12" spans="1:19" ht="15.95" customHeight="1" thickBot="1" x14ac:dyDescent="0.25">
      <c r="A12" s="37"/>
      <c r="B12" s="871" t="s">
        <v>0</v>
      </c>
      <c r="C12" s="341" t="s">
        <v>56</v>
      </c>
      <c r="D12" s="341"/>
      <c r="E12" s="341"/>
      <c r="F12" s="341"/>
      <c r="G12" s="341"/>
      <c r="H12" s="341"/>
      <c r="I12" s="341"/>
      <c r="J12" s="341"/>
      <c r="K12" s="341"/>
      <c r="L12" s="341"/>
      <c r="M12" s="341"/>
      <c r="N12" s="341"/>
      <c r="O12" s="341"/>
      <c r="P12" s="342"/>
      <c r="Q12" s="37"/>
    </row>
    <row r="13" spans="1:19" ht="3" customHeight="1" thickBot="1" x14ac:dyDescent="0.25">
      <c r="A13" s="37"/>
      <c r="B13" s="311"/>
      <c r="C13" s="312"/>
      <c r="D13" s="312"/>
      <c r="E13" s="312"/>
      <c r="F13" s="312"/>
      <c r="G13" s="312"/>
      <c r="H13" s="312"/>
      <c r="I13" s="312"/>
      <c r="J13" s="312"/>
      <c r="K13" s="312"/>
      <c r="L13" s="312"/>
      <c r="M13" s="312"/>
      <c r="N13" s="312"/>
      <c r="O13" s="312"/>
      <c r="P13" s="313"/>
      <c r="Q13" s="37"/>
    </row>
    <row r="14" spans="1:19" ht="15.95" customHeight="1" thickBot="1" x14ac:dyDescent="0.25">
      <c r="A14" s="37"/>
      <c r="B14" s="871" t="s">
        <v>6</v>
      </c>
      <c r="C14" s="343" t="s">
        <v>133</v>
      </c>
      <c r="D14" s="344"/>
      <c r="E14" s="344"/>
      <c r="F14" s="344"/>
      <c r="G14" s="344"/>
      <c r="H14" s="344"/>
      <c r="I14" s="344"/>
      <c r="J14" s="344"/>
      <c r="K14" s="344"/>
      <c r="L14" s="344"/>
      <c r="M14" s="344"/>
      <c r="N14" s="344"/>
      <c r="O14" s="344"/>
      <c r="P14" s="345"/>
      <c r="Q14" s="37"/>
    </row>
    <row r="15" spans="1:19" ht="3" customHeight="1" thickBot="1" x14ac:dyDescent="0.25">
      <c r="A15" s="37"/>
      <c r="B15" s="346"/>
      <c r="C15" s="347"/>
      <c r="D15" s="347"/>
      <c r="E15" s="347"/>
      <c r="F15" s="347"/>
      <c r="G15" s="347"/>
      <c r="H15" s="347"/>
      <c r="I15" s="347"/>
      <c r="J15" s="347"/>
      <c r="K15" s="347"/>
      <c r="L15" s="347"/>
      <c r="M15" s="347"/>
      <c r="N15" s="347"/>
      <c r="O15" s="347"/>
      <c r="P15" s="348"/>
      <c r="Q15" s="37"/>
    </row>
    <row r="16" spans="1:19" ht="15.95" customHeight="1" thickBot="1" x14ac:dyDescent="0.25">
      <c r="A16" s="37"/>
      <c r="B16" s="871" t="s">
        <v>36</v>
      </c>
      <c r="C16" s="349" t="s">
        <v>134</v>
      </c>
      <c r="D16" s="350"/>
      <c r="E16" s="350"/>
      <c r="F16" s="350"/>
      <c r="G16" s="350"/>
      <c r="H16" s="350"/>
      <c r="I16" s="350"/>
      <c r="J16" s="350"/>
      <c r="K16" s="350"/>
      <c r="L16" s="350"/>
      <c r="M16" s="350"/>
      <c r="N16" s="350"/>
      <c r="O16" s="350"/>
      <c r="P16" s="351"/>
      <c r="Q16" s="37"/>
    </row>
    <row r="17" spans="1:17" ht="3" customHeight="1" thickBot="1" x14ac:dyDescent="0.25">
      <c r="A17" s="37"/>
      <c r="B17" s="346"/>
      <c r="C17" s="347"/>
      <c r="D17" s="347"/>
      <c r="E17" s="347"/>
      <c r="F17" s="347"/>
      <c r="G17" s="347"/>
      <c r="H17" s="347"/>
      <c r="I17" s="347"/>
      <c r="J17" s="347"/>
      <c r="K17" s="347"/>
      <c r="L17" s="347"/>
      <c r="M17" s="347"/>
      <c r="N17" s="347"/>
      <c r="O17" s="347"/>
      <c r="P17" s="348"/>
      <c r="Q17" s="37"/>
    </row>
    <row r="18" spans="1:17" ht="26.25" customHeight="1" thickBot="1" x14ac:dyDescent="0.25">
      <c r="A18" s="37"/>
      <c r="B18" s="871" t="s">
        <v>23</v>
      </c>
      <c r="C18" s="352" t="s">
        <v>249</v>
      </c>
      <c r="D18" s="353"/>
      <c r="E18" s="353"/>
      <c r="F18" s="353"/>
      <c r="G18" s="353"/>
      <c r="H18" s="353"/>
      <c r="I18" s="353"/>
      <c r="J18" s="353"/>
      <c r="K18" s="353"/>
      <c r="L18" s="353"/>
      <c r="M18" s="353"/>
      <c r="N18" s="353"/>
      <c r="O18" s="353"/>
      <c r="P18" s="354"/>
      <c r="Q18" s="37"/>
    </row>
    <row r="19" spans="1:17" ht="3" customHeight="1" thickBot="1" x14ac:dyDescent="0.25">
      <c r="A19" s="37"/>
      <c r="B19" s="355"/>
      <c r="C19" s="355"/>
      <c r="D19" s="355"/>
      <c r="E19" s="355"/>
      <c r="F19" s="355"/>
      <c r="G19" s="355"/>
      <c r="H19" s="355"/>
      <c r="I19" s="355"/>
      <c r="J19" s="355"/>
      <c r="K19" s="355"/>
      <c r="L19" s="355"/>
      <c r="M19" s="355"/>
      <c r="N19" s="355"/>
      <c r="O19" s="355"/>
      <c r="P19" s="355"/>
      <c r="Q19" s="37"/>
    </row>
    <row r="20" spans="1:17" ht="17.25" customHeight="1" thickBot="1" x14ac:dyDescent="0.25">
      <c r="A20" s="37"/>
      <c r="B20" s="865" t="s">
        <v>37</v>
      </c>
      <c r="C20" s="866"/>
      <c r="D20" s="866"/>
      <c r="E20" s="866"/>
      <c r="F20" s="866"/>
      <c r="G20" s="866"/>
      <c r="H20" s="866"/>
      <c r="I20" s="866"/>
      <c r="J20" s="866"/>
      <c r="K20" s="866"/>
      <c r="L20" s="866"/>
      <c r="M20" s="866"/>
      <c r="N20" s="866"/>
      <c r="O20" s="866"/>
      <c r="P20" s="867"/>
      <c r="Q20" s="37"/>
    </row>
    <row r="21" spans="1:17" ht="3" customHeight="1" thickBot="1" x14ac:dyDescent="0.25">
      <c r="A21" s="37"/>
      <c r="B21" s="356"/>
      <c r="C21" s="357"/>
      <c r="D21" s="357"/>
      <c r="E21" s="357"/>
      <c r="F21" s="357"/>
      <c r="G21" s="357"/>
      <c r="H21" s="357"/>
      <c r="I21" s="357"/>
      <c r="J21" s="357"/>
      <c r="K21" s="357"/>
      <c r="L21" s="357"/>
      <c r="M21" s="357"/>
      <c r="N21" s="357"/>
      <c r="O21" s="357"/>
      <c r="P21" s="358"/>
      <c r="Q21" s="37"/>
    </row>
    <row r="22" spans="1:17" ht="51" customHeight="1" thickBot="1" x14ac:dyDescent="0.25">
      <c r="A22" s="37"/>
      <c r="B22" s="871" t="s">
        <v>3</v>
      </c>
      <c r="C22" s="359" t="s">
        <v>161</v>
      </c>
      <c r="D22" s="360"/>
      <c r="E22" s="360"/>
      <c r="F22" s="360"/>
      <c r="G22" s="360"/>
      <c r="H22" s="360"/>
      <c r="I22" s="360"/>
      <c r="J22" s="360"/>
      <c r="K22" s="360"/>
      <c r="L22" s="360"/>
      <c r="M22" s="360"/>
      <c r="N22" s="360"/>
      <c r="O22" s="360"/>
      <c r="P22" s="361"/>
      <c r="Q22" s="37"/>
    </row>
    <row r="23" spans="1:17" ht="3" customHeight="1" thickBot="1" x14ac:dyDescent="0.25">
      <c r="A23" s="37"/>
      <c r="B23" s="337"/>
      <c r="C23" s="338"/>
      <c r="D23" s="338"/>
      <c r="E23" s="338"/>
      <c r="F23" s="338"/>
      <c r="G23" s="338"/>
      <c r="H23" s="338"/>
      <c r="I23" s="338"/>
      <c r="J23" s="338"/>
      <c r="K23" s="338"/>
      <c r="L23" s="338"/>
      <c r="M23" s="338"/>
      <c r="N23" s="338"/>
      <c r="O23" s="338"/>
      <c r="P23" s="339"/>
      <c r="Q23" s="37"/>
    </row>
    <row r="24" spans="1:17" ht="77.25" customHeight="1" thickBot="1" x14ac:dyDescent="0.25">
      <c r="A24" s="37"/>
      <c r="B24" s="871" t="s">
        <v>24</v>
      </c>
      <c r="C24" s="318" t="s">
        <v>242</v>
      </c>
      <c r="D24" s="319"/>
      <c r="E24" s="319"/>
      <c r="F24" s="319"/>
      <c r="G24" s="319"/>
      <c r="H24" s="319"/>
      <c r="I24" s="319"/>
      <c r="J24" s="319"/>
      <c r="K24" s="319"/>
      <c r="L24" s="319"/>
      <c r="M24" s="319"/>
      <c r="N24" s="319"/>
      <c r="O24" s="319"/>
      <c r="P24" s="320"/>
      <c r="Q24" s="37"/>
    </row>
    <row r="25" spans="1:17" ht="3" customHeight="1" thickBot="1" x14ac:dyDescent="0.25">
      <c r="A25" s="37"/>
      <c r="B25" s="321" t="s">
        <v>200</v>
      </c>
      <c r="C25" s="322"/>
      <c r="D25" s="322"/>
      <c r="E25" s="322"/>
      <c r="F25" s="322"/>
      <c r="G25" s="322"/>
      <c r="H25" s="322"/>
      <c r="I25" s="322"/>
      <c r="J25" s="322"/>
      <c r="K25" s="322"/>
      <c r="L25" s="322"/>
      <c r="M25" s="322"/>
      <c r="N25" s="322"/>
      <c r="O25" s="322"/>
      <c r="P25" s="323"/>
      <c r="Q25" s="37"/>
    </row>
    <row r="26" spans="1:17" ht="13.5" customHeight="1" thickBot="1" x14ac:dyDescent="0.25">
      <c r="A26" s="37"/>
      <c r="B26" s="872" t="s">
        <v>2</v>
      </c>
      <c r="C26" s="324">
        <v>0.8</v>
      </c>
      <c r="D26" s="325"/>
      <c r="E26" s="325"/>
      <c r="F26" s="325"/>
      <c r="G26" s="325"/>
      <c r="H26" s="325"/>
      <c r="I26" s="325"/>
      <c r="J26" s="325"/>
      <c r="K26" s="325"/>
      <c r="L26" s="325"/>
      <c r="M26" s="325"/>
      <c r="N26" s="325"/>
      <c r="O26" s="325"/>
      <c r="P26" s="326"/>
      <c r="Q26" s="37"/>
    </row>
    <row r="27" spans="1:17" ht="3" customHeight="1" thickBot="1" x14ac:dyDescent="0.25">
      <c r="A27" s="37"/>
      <c r="B27" s="327"/>
      <c r="C27" s="328"/>
      <c r="D27" s="328"/>
      <c r="E27" s="328"/>
      <c r="F27" s="328"/>
      <c r="G27" s="328"/>
      <c r="H27" s="328"/>
      <c r="I27" s="328"/>
      <c r="J27" s="328"/>
      <c r="K27" s="328"/>
      <c r="L27" s="328"/>
      <c r="M27" s="328"/>
      <c r="N27" s="328"/>
      <c r="O27" s="328"/>
      <c r="P27" s="329"/>
      <c r="Q27" s="37"/>
    </row>
    <row r="28" spans="1:17" ht="18.75" customHeight="1" thickBot="1" x14ac:dyDescent="0.25">
      <c r="A28" s="37"/>
      <c r="B28" s="872" t="s">
        <v>25</v>
      </c>
      <c r="C28" s="129" t="s">
        <v>26</v>
      </c>
      <c r="D28" s="330" t="s">
        <v>216</v>
      </c>
      <c r="E28" s="325"/>
      <c r="F28" s="325"/>
      <c r="G28" s="326"/>
      <c r="H28" s="331" t="s">
        <v>27</v>
      </c>
      <c r="I28" s="331"/>
      <c r="J28" s="331"/>
      <c r="K28" s="330" t="s">
        <v>217</v>
      </c>
      <c r="L28" s="325"/>
      <c r="M28" s="326"/>
      <c r="N28" s="332" t="s">
        <v>28</v>
      </c>
      <c r="O28" s="333"/>
      <c r="P28" s="75" t="s">
        <v>215</v>
      </c>
      <c r="Q28" s="37"/>
    </row>
    <row r="29" spans="1:17" ht="3" customHeight="1" thickBot="1" x14ac:dyDescent="0.25">
      <c r="A29" s="37"/>
      <c r="B29" s="334"/>
      <c r="C29" s="335"/>
      <c r="D29" s="335"/>
      <c r="E29" s="335"/>
      <c r="F29" s="335"/>
      <c r="G29" s="335"/>
      <c r="H29" s="335"/>
      <c r="I29" s="335"/>
      <c r="J29" s="335"/>
      <c r="K29" s="335"/>
      <c r="L29" s="335"/>
      <c r="M29" s="335"/>
      <c r="N29" s="335"/>
      <c r="O29" s="335"/>
      <c r="P29" s="336"/>
      <c r="Q29" s="37"/>
    </row>
    <row r="30" spans="1:17" ht="15.95" customHeight="1" thickBot="1" x14ac:dyDescent="0.25">
      <c r="A30" s="37"/>
      <c r="B30" s="870" t="s">
        <v>7</v>
      </c>
      <c r="C30" s="317" t="s">
        <v>124</v>
      </c>
      <c r="D30" s="289"/>
      <c r="E30" s="289"/>
      <c r="F30" s="289"/>
      <c r="G30" s="289"/>
      <c r="H30" s="289"/>
      <c r="I30" s="289"/>
      <c r="J30" s="289"/>
      <c r="K30" s="289"/>
      <c r="L30" s="289"/>
      <c r="M30" s="289"/>
      <c r="N30" s="289"/>
      <c r="O30" s="289"/>
      <c r="P30" s="290"/>
      <c r="Q30" s="37"/>
    </row>
    <row r="31" spans="1:17" ht="3" customHeight="1" thickBot="1" x14ac:dyDescent="0.25">
      <c r="A31" s="37"/>
      <c r="B31" s="337"/>
      <c r="C31" s="338"/>
      <c r="D31" s="338"/>
      <c r="E31" s="338"/>
      <c r="F31" s="338"/>
      <c r="G31" s="338"/>
      <c r="H31" s="338"/>
      <c r="I31" s="338"/>
      <c r="J31" s="338"/>
      <c r="K31" s="338"/>
      <c r="L31" s="338"/>
      <c r="M31" s="338"/>
      <c r="N31" s="338"/>
      <c r="O31" s="338"/>
      <c r="P31" s="339"/>
      <c r="Q31" s="37"/>
    </row>
    <row r="32" spans="1:17" ht="15.95" customHeight="1" thickBot="1" x14ac:dyDescent="0.25">
      <c r="A32" s="37"/>
      <c r="B32" s="870" t="s">
        <v>4</v>
      </c>
      <c r="C32" s="340" t="s">
        <v>72</v>
      </c>
      <c r="D32" s="315"/>
      <c r="E32" s="315"/>
      <c r="F32" s="315"/>
      <c r="G32" s="315"/>
      <c r="H32" s="315"/>
      <c r="I32" s="315"/>
      <c r="J32" s="315"/>
      <c r="K32" s="315"/>
      <c r="L32" s="315"/>
      <c r="M32" s="315"/>
      <c r="N32" s="315"/>
      <c r="O32" s="315"/>
      <c r="P32" s="316"/>
      <c r="Q32" s="37"/>
    </row>
    <row r="33" spans="1:19" ht="3" customHeight="1" thickBot="1" x14ac:dyDescent="0.25">
      <c r="A33" s="37"/>
      <c r="B33" s="337"/>
      <c r="C33" s="338"/>
      <c r="D33" s="338"/>
      <c r="E33" s="338"/>
      <c r="F33" s="338"/>
      <c r="G33" s="338"/>
      <c r="H33" s="338"/>
      <c r="I33" s="338"/>
      <c r="J33" s="338"/>
      <c r="K33" s="338"/>
      <c r="L33" s="338"/>
      <c r="M33" s="338"/>
      <c r="N33" s="338"/>
      <c r="O33" s="338"/>
      <c r="P33" s="339"/>
      <c r="Q33" s="37"/>
    </row>
    <row r="34" spans="1:19" s="62" customFormat="1" ht="15.95" customHeight="1" thickBot="1" x14ac:dyDescent="0.25">
      <c r="A34" s="38"/>
      <c r="B34" s="871" t="s">
        <v>35</v>
      </c>
      <c r="C34" s="317" t="s">
        <v>72</v>
      </c>
      <c r="D34" s="289"/>
      <c r="E34" s="289"/>
      <c r="F34" s="289"/>
      <c r="G34" s="289"/>
      <c r="H34" s="289"/>
      <c r="I34" s="289"/>
      <c r="J34" s="289"/>
      <c r="K34" s="289"/>
      <c r="L34" s="289"/>
      <c r="M34" s="289"/>
      <c r="N34" s="289"/>
      <c r="O34" s="289"/>
      <c r="P34" s="290"/>
      <c r="Q34" s="38"/>
      <c r="S34" s="36"/>
    </row>
    <row r="35" spans="1:19" ht="3" customHeight="1" thickBot="1" x14ac:dyDescent="0.25">
      <c r="A35" s="37"/>
      <c r="B35" s="311"/>
      <c r="C35" s="312"/>
      <c r="D35" s="312"/>
      <c r="E35" s="312"/>
      <c r="F35" s="312"/>
      <c r="G35" s="312"/>
      <c r="H35" s="312"/>
      <c r="I35" s="312"/>
      <c r="J35" s="312"/>
      <c r="K35" s="312"/>
      <c r="L35" s="312"/>
      <c r="M35" s="312"/>
      <c r="N35" s="312"/>
      <c r="O35" s="312"/>
      <c r="P35" s="313"/>
      <c r="Q35" s="37"/>
    </row>
    <row r="36" spans="1:19" ht="15.95" customHeight="1" thickBot="1" x14ac:dyDescent="0.25">
      <c r="A36" s="37"/>
      <c r="B36" s="870" t="s">
        <v>126</v>
      </c>
      <c r="C36" s="314" t="s">
        <v>71</v>
      </c>
      <c r="D36" s="315"/>
      <c r="E36" s="315"/>
      <c r="F36" s="315"/>
      <c r="G36" s="315"/>
      <c r="H36" s="315"/>
      <c r="I36" s="315"/>
      <c r="J36" s="315"/>
      <c r="K36" s="315"/>
      <c r="L36" s="315"/>
      <c r="M36" s="315"/>
      <c r="N36" s="315"/>
      <c r="O36" s="315"/>
      <c r="P36" s="316"/>
      <c r="Q36" s="37"/>
    </row>
    <row r="37" spans="1:19" ht="3" customHeight="1" thickBot="1" x14ac:dyDescent="0.25">
      <c r="A37" s="37"/>
      <c r="B37" s="39"/>
      <c r="C37" s="39"/>
      <c r="D37" s="39"/>
      <c r="E37" s="39"/>
      <c r="F37" s="39"/>
      <c r="G37" s="39"/>
      <c r="H37" s="39"/>
      <c r="I37" s="39"/>
      <c r="J37" s="39"/>
      <c r="K37" s="39"/>
      <c r="L37" s="39"/>
      <c r="M37" s="39"/>
      <c r="N37" s="39"/>
      <c r="O37" s="39"/>
      <c r="P37" s="39"/>
      <c r="Q37" s="37"/>
    </row>
    <row r="38" spans="1:19" ht="18.75" customHeight="1" thickBot="1" x14ac:dyDescent="0.25">
      <c r="A38" s="37"/>
      <c r="B38" s="858" t="s">
        <v>29</v>
      </c>
      <c r="C38" s="859"/>
      <c r="D38" s="859"/>
      <c r="E38" s="859"/>
      <c r="F38" s="859"/>
      <c r="G38" s="859"/>
      <c r="H38" s="859"/>
      <c r="I38" s="859"/>
      <c r="J38" s="859"/>
      <c r="K38" s="859"/>
      <c r="L38" s="859"/>
      <c r="M38" s="859"/>
      <c r="N38" s="859"/>
      <c r="O38" s="860"/>
      <c r="P38" s="861"/>
      <c r="Q38" s="37"/>
    </row>
    <row r="39" spans="1:19" s="62" customFormat="1" ht="18" customHeight="1" x14ac:dyDescent="0.2">
      <c r="A39" s="38"/>
      <c r="B39" s="862" t="s">
        <v>34</v>
      </c>
      <c r="C39" s="863" t="s">
        <v>30</v>
      </c>
      <c r="D39" s="863"/>
      <c r="E39" s="863"/>
      <c r="F39" s="863"/>
      <c r="G39" s="863"/>
      <c r="H39" s="863" t="s">
        <v>7</v>
      </c>
      <c r="I39" s="863"/>
      <c r="J39" s="863"/>
      <c r="K39" s="863"/>
      <c r="L39" s="863"/>
      <c r="M39" s="863" t="s">
        <v>31</v>
      </c>
      <c r="N39" s="863"/>
      <c r="O39" s="863"/>
      <c r="P39" s="864"/>
      <c r="Q39" s="38"/>
      <c r="S39" s="36"/>
    </row>
    <row r="40" spans="1:19" ht="107.25" customHeight="1" x14ac:dyDescent="0.2">
      <c r="A40" s="37"/>
      <c r="B40" s="40" t="s">
        <v>146</v>
      </c>
      <c r="C40" s="307" t="s">
        <v>127</v>
      </c>
      <c r="D40" s="307"/>
      <c r="E40" s="307"/>
      <c r="F40" s="307"/>
      <c r="G40" s="307"/>
      <c r="H40" s="308" t="s">
        <v>120</v>
      </c>
      <c r="I40" s="308"/>
      <c r="J40" s="308"/>
      <c r="K40" s="308"/>
      <c r="L40" s="308"/>
      <c r="M40" s="309" t="s">
        <v>260</v>
      </c>
      <c r="N40" s="307"/>
      <c r="O40" s="307"/>
      <c r="P40" s="310"/>
      <c r="Q40" s="37"/>
    </row>
    <row r="41" spans="1:19" ht="90.75" customHeight="1" x14ac:dyDescent="0.2">
      <c r="A41" s="37"/>
      <c r="B41" s="40" t="s">
        <v>147</v>
      </c>
      <c r="C41" s="307" t="s">
        <v>127</v>
      </c>
      <c r="D41" s="307"/>
      <c r="E41" s="307"/>
      <c r="F41" s="307"/>
      <c r="G41" s="307"/>
      <c r="H41" s="308" t="s">
        <v>120</v>
      </c>
      <c r="I41" s="308"/>
      <c r="J41" s="308"/>
      <c r="K41" s="308"/>
      <c r="L41" s="308"/>
      <c r="M41" s="309" t="s">
        <v>260</v>
      </c>
      <c r="N41" s="307"/>
      <c r="O41" s="307"/>
      <c r="P41" s="310"/>
      <c r="Q41" s="37"/>
    </row>
    <row r="42" spans="1:19" ht="13.5" customHeight="1" thickBot="1" x14ac:dyDescent="0.25">
      <c r="A42" s="37"/>
      <c r="B42" s="41"/>
      <c r="C42" s="305"/>
      <c r="D42" s="305"/>
      <c r="E42" s="305"/>
      <c r="F42" s="305"/>
      <c r="G42" s="305"/>
      <c r="H42" s="305"/>
      <c r="I42" s="305"/>
      <c r="J42" s="305"/>
      <c r="K42" s="305"/>
      <c r="L42" s="305"/>
      <c r="M42" s="305"/>
      <c r="N42" s="305"/>
      <c r="O42" s="305"/>
      <c r="P42" s="306"/>
      <c r="Q42" s="37"/>
    </row>
    <row r="43" spans="1:19" ht="3" customHeight="1" thickBot="1" x14ac:dyDescent="0.25">
      <c r="A43" s="37"/>
      <c r="B43" s="42"/>
      <c r="C43" s="42"/>
      <c r="D43" s="42"/>
      <c r="E43" s="42"/>
      <c r="F43" s="42"/>
      <c r="G43" s="42"/>
      <c r="H43" s="42"/>
      <c r="I43" s="42"/>
      <c r="J43" s="42"/>
      <c r="K43" s="42"/>
      <c r="L43" s="42"/>
      <c r="M43" s="42"/>
      <c r="N43" s="42"/>
      <c r="O43" s="42"/>
      <c r="P43" s="42"/>
      <c r="Q43" s="37"/>
    </row>
    <row r="44" spans="1:19" ht="13.5" customHeight="1" thickBot="1" x14ac:dyDescent="0.25">
      <c r="A44" s="37"/>
      <c r="B44" s="865" t="s">
        <v>8</v>
      </c>
      <c r="C44" s="866"/>
      <c r="D44" s="866"/>
      <c r="E44" s="866"/>
      <c r="F44" s="866"/>
      <c r="G44" s="866"/>
      <c r="H44" s="866"/>
      <c r="I44" s="866"/>
      <c r="J44" s="866"/>
      <c r="K44" s="866"/>
      <c r="L44" s="866"/>
      <c r="M44" s="866"/>
      <c r="N44" s="866"/>
      <c r="O44" s="866"/>
      <c r="P44" s="867"/>
      <c r="Q44" s="37"/>
    </row>
    <row r="45" spans="1:19" ht="3" customHeight="1" thickBot="1" x14ac:dyDescent="0.25">
      <c r="A45" s="37"/>
      <c r="B45" s="43"/>
      <c r="C45" s="39"/>
      <c r="D45" s="39"/>
      <c r="E45" s="39"/>
      <c r="F45" s="39"/>
      <c r="G45" s="39"/>
      <c r="H45" s="39"/>
      <c r="I45" s="39"/>
      <c r="J45" s="39"/>
      <c r="K45" s="39"/>
      <c r="L45" s="39"/>
      <c r="M45" s="39"/>
      <c r="N45" s="39"/>
      <c r="O45" s="39"/>
      <c r="P45" s="44"/>
      <c r="Q45" s="37"/>
    </row>
    <row r="46" spans="1:19" ht="15" customHeight="1" x14ac:dyDescent="0.2">
      <c r="A46" s="37"/>
      <c r="B46" s="868" t="s">
        <v>32</v>
      </c>
      <c r="C46" s="45" t="s">
        <v>9</v>
      </c>
      <c r="D46" s="46" t="s">
        <v>11</v>
      </c>
      <c r="E46" s="46" t="s">
        <v>12</v>
      </c>
      <c r="F46" s="46" t="s">
        <v>13</v>
      </c>
      <c r="G46" s="46" t="s">
        <v>14</v>
      </c>
      <c r="H46" s="46" t="s">
        <v>15</v>
      </c>
      <c r="I46" s="46" t="s">
        <v>16</v>
      </c>
      <c r="J46" s="46" t="s">
        <v>17</v>
      </c>
      <c r="K46" s="46" t="s">
        <v>18</v>
      </c>
      <c r="L46" s="46" t="s">
        <v>19</v>
      </c>
      <c r="M46" s="46" t="s">
        <v>20</v>
      </c>
      <c r="N46" s="46" t="s">
        <v>21</v>
      </c>
      <c r="O46" s="47" t="s">
        <v>22</v>
      </c>
      <c r="P46" s="48" t="s">
        <v>10</v>
      </c>
      <c r="Q46" s="37"/>
    </row>
    <row r="47" spans="1:19" ht="15" customHeight="1" thickBot="1" x14ac:dyDescent="0.25">
      <c r="A47" s="37"/>
      <c r="B47" s="869"/>
      <c r="C47" s="49" t="s">
        <v>10</v>
      </c>
      <c r="D47" s="50"/>
      <c r="E47" s="50"/>
      <c r="F47" s="128">
        <f>'1.Reg_SolicitudesAt'!D10</f>
        <v>1</v>
      </c>
      <c r="G47" s="50"/>
      <c r="H47" s="50"/>
      <c r="I47" s="128">
        <f>'1.Reg_SolicitudesAt'!F10</f>
        <v>1</v>
      </c>
      <c r="J47" s="52"/>
      <c r="K47" s="52"/>
      <c r="L47" s="128">
        <f>'1.Reg_SolicitudesAt'!H10</f>
        <v>1.0056980056980056</v>
      </c>
      <c r="M47" s="52"/>
      <c r="N47" s="52"/>
      <c r="O47" s="128">
        <f>'1.Reg_SolicitudesAt'!J10</f>
        <v>1</v>
      </c>
      <c r="P47" s="128">
        <f>'1.Reg_SolicitudesAt'!L10</f>
        <v>1.0015302218821729</v>
      </c>
      <c r="Q47" s="37"/>
    </row>
    <row r="48" spans="1:19" ht="3" customHeight="1" thickBot="1" x14ac:dyDescent="0.25">
      <c r="A48" s="37"/>
      <c r="B48" s="63">
        <v>0.9</v>
      </c>
      <c r="C48" s="64"/>
      <c r="D48" s="64"/>
      <c r="E48" s="64"/>
      <c r="F48" s="64">
        <v>0.8</v>
      </c>
      <c r="G48" s="64"/>
      <c r="H48" s="64"/>
      <c r="I48" s="64">
        <v>0.8</v>
      </c>
      <c r="J48" s="64"/>
      <c r="K48" s="64"/>
      <c r="L48" s="64">
        <v>0.8</v>
      </c>
      <c r="M48" s="64"/>
      <c r="N48" s="64"/>
      <c r="O48" s="64">
        <v>0.8</v>
      </c>
      <c r="P48" s="65">
        <v>0.8</v>
      </c>
      <c r="Q48" s="37"/>
    </row>
    <row r="49" spans="1:17" ht="13.5" thickBot="1" x14ac:dyDescent="0.25">
      <c r="A49" s="37"/>
      <c r="B49" s="865" t="s">
        <v>33</v>
      </c>
      <c r="C49" s="866"/>
      <c r="D49" s="866"/>
      <c r="E49" s="866"/>
      <c r="F49" s="866"/>
      <c r="G49" s="866"/>
      <c r="H49" s="866"/>
      <c r="I49" s="866"/>
      <c r="J49" s="866"/>
      <c r="K49" s="866"/>
      <c r="L49" s="866"/>
      <c r="M49" s="866"/>
      <c r="N49" s="866"/>
      <c r="O49" s="866"/>
      <c r="P49" s="867"/>
      <c r="Q49" s="37"/>
    </row>
    <row r="50" spans="1:17" ht="12.75" customHeight="1" x14ac:dyDescent="0.2">
      <c r="A50" s="37"/>
      <c r="B50" s="278"/>
      <c r="C50" s="279"/>
      <c r="D50" s="279"/>
      <c r="E50" s="279"/>
      <c r="F50" s="279"/>
      <c r="G50" s="279"/>
      <c r="H50" s="279"/>
      <c r="I50" s="279"/>
      <c r="J50" s="279"/>
      <c r="K50" s="279"/>
      <c r="L50" s="279"/>
      <c r="M50" s="279"/>
      <c r="N50" s="279"/>
      <c r="O50" s="279"/>
      <c r="P50" s="280"/>
      <c r="Q50" s="37"/>
    </row>
    <row r="51" spans="1:17" ht="12.75" customHeight="1" x14ac:dyDescent="0.2">
      <c r="A51" s="37"/>
      <c r="B51" s="281"/>
      <c r="C51" s="282"/>
      <c r="D51" s="282"/>
      <c r="E51" s="282"/>
      <c r="F51" s="282"/>
      <c r="G51" s="282"/>
      <c r="H51" s="282"/>
      <c r="I51" s="282"/>
      <c r="J51" s="282"/>
      <c r="K51" s="282"/>
      <c r="L51" s="282"/>
      <c r="M51" s="282"/>
      <c r="N51" s="282"/>
      <c r="O51" s="282"/>
      <c r="P51" s="283"/>
      <c r="Q51" s="37"/>
    </row>
    <row r="52" spans="1:17" ht="12.75" customHeight="1" x14ac:dyDescent="0.2">
      <c r="A52" s="37"/>
      <c r="B52" s="281"/>
      <c r="C52" s="282"/>
      <c r="D52" s="282"/>
      <c r="E52" s="282"/>
      <c r="F52" s="282"/>
      <c r="G52" s="282"/>
      <c r="H52" s="282"/>
      <c r="I52" s="282"/>
      <c r="J52" s="282"/>
      <c r="K52" s="282"/>
      <c r="L52" s="282"/>
      <c r="M52" s="282"/>
      <c r="N52" s="282"/>
      <c r="O52" s="282"/>
      <c r="P52" s="283"/>
      <c r="Q52" s="37"/>
    </row>
    <row r="53" spans="1:17" ht="12.75" customHeight="1" x14ac:dyDescent="0.2">
      <c r="A53" s="37"/>
      <c r="B53" s="281"/>
      <c r="C53" s="282"/>
      <c r="D53" s="282"/>
      <c r="E53" s="282"/>
      <c r="F53" s="282"/>
      <c r="G53" s="282"/>
      <c r="H53" s="282"/>
      <c r="I53" s="282"/>
      <c r="J53" s="282"/>
      <c r="K53" s="282"/>
      <c r="L53" s="282"/>
      <c r="M53" s="282"/>
      <c r="N53" s="282"/>
      <c r="O53" s="282"/>
      <c r="P53" s="283"/>
      <c r="Q53" s="37"/>
    </row>
    <row r="54" spans="1:17" ht="12.75" customHeight="1" x14ac:dyDescent="0.2">
      <c r="A54" s="37"/>
      <c r="B54" s="281"/>
      <c r="C54" s="282"/>
      <c r="D54" s="282"/>
      <c r="E54" s="282"/>
      <c r="F54" s="282"/>
      <c r="G54" s="282"/>
      <c r="H54" s="282"/>
      <c r="I54" s="282"/>
      <c r="J54" s="282"/>
      <c r="K54" s="282"/>
      <c r="L54" s="282"/>
      <c r="M54" s="282"/>
      <c r="N54" s="282"/>
      <c r="O54" s="282"/>
      <c r="P54" s="283"/>
      <c r="Q54" s="37"/>
    </row>
    <row r="55" spans="1:17" ht="12.75" customHeight="1" x14ac:dyDescent="0.2">
      <c r="A55" s="37"/>
      <c r="B55" s="281"/>
      <c r="C55" s="282"/>
      <c r="D55" s="282"/>
      <c r="E55" s="282"/>
      <c r="F55" s="282"/>
      <c r="G55" s="282"/>
      <c r="H55" s="282"/>
      <c r="I55" s="282"/>
      <c r="J55" s="282"/>
      <c r="K55" s="282"/>
      <c r="L55" s="282"/>
      <c r="M55" s="282"/>
      <c r="N55" s="282"/>
      <c r="O55" s="282"/>
      <c r="P55" s="283"/>
      <c r="Q55" s="37"/>
    </row>
    <row r="56" spans="1:17" ht="12.75" customHeight="1" x14ac:dyDescent="0.2">
      <c r="A56" s="37"/>
      <c r="B56" s="281"/>
      <c r="C56" s="282"/>
      <c r="D56" s="282"/>
      <c r="E56" s="282"/>
      <c r="F56" s="282"/>
      <c r="G56" s="282"/>
      <c r="H56" s="282"/>
      <c r="I56" s="282"/>
      <c r="J56" s="282"/>
      <c r="K56" s="282"/>
      <c r="L56" s="282"/>
      <c r="M56" s="282"/>
      <c r="N56" s="282"/>
      <c r="O56" s="282"/>
      <c r="P56" s="283"/>
      <c r="Q56" s="37"/>
    </row>
    <row r="57" spans="1:17" ht="12.75" customHeight="1" x14ac:dyDescent="0.2">
      <c r="A57" s="37"/>
      <c r="B57" s="281"/>
      <c r="C57" s="282"/>
      <c r="D57" s="282"/>
      <c r="E57" s="282"/>
      <c r="F57" s="282"/>
      <c r="G57" s="282"/>
      <c r="H57" s="282"/>
      <c r="I57" s="282"/>
      <c r="J57" s="282"/>
      <c r="K57" s="282"/>
      <c r="L57" s="282"/>
      <c r="M57" s="282"/>
      <c r="N57" s="282"/>
      <c r="O57" s="282"/>
      <c r="P57" s="283"/>
      <c r="Q57" s="37"/>
    </row>
    <row r="58" spans="1:17" ht="12.75" customHeight="1" x14ac:dyDescent="0.2">
      <c r="A58" s="37"/>
      <c r="B58" s="281"/>
      <c r="C58" s="282"/>
      <c r="D58" s="282"/>
      <c r="E58" s="282"/>
      <c r="F58" s="282"/>
      <c r="G58" s="282"/>
      <c r="H58" s="282"/>
      <c r="I58" s="282"/>
      <c r="J58" s="282"/>
      <c r="K58" s="282"/>
      <c r="L58" s="282"/>
      <c r="M58" s="282"/>
      <c r="N58" s="282"/>
      <c r="O58" s="282"/>
      <c r="P58" s="283"/>
      <c r="Q58" s="37"/>
    </row>
    <row r="59" spans="1:17" ht="12.75" customHeight="1" x14ac:dyDescent="0.2">
      <c r="A59" s="37"/>
      <c r="B59" s="281"/>
      <c r="C59" s="282"/>
      <c r="D59" s="282"/>
      <c r="E59" s="282"/>
      <c r="F59" s="282"/>
      <c r="G59" s="282"/>
      <c r="H59" s="282"/>
      <c r="I59" s="282"/>
      <c r="J59" s="282"/>
      <c r="K59" s="282"/>
      <c r="L59" s="282"/>
      <c r="M59" s="282"/>
      <c r="N59" s="282"/>
      <c r="O59" s="282"/>
      <c r="P59" s="283"/>
      <c r="Q59" s="37"/>
    </row>
    <row r="60" spans="1:17" ht="12.75" customHeight="1" x14ac:dyDescent="0.2">
      <c r="A60" s="37"/>
      <c r="B60" s="281"/>
      <c r="C60" s="282"/>
      <c r="D60" s="282"/>
      <c r="E60" s="282"/>
      <c r="F60" s="282"/>
      <c r="G60" s="282"/>
      <c r="H60" s="282"/>
      <c r="I60" s="282"/>
      <c r="J60" s="282"/>
      <c r="K60" s="282"/>
      <c r="L60" s="282"/>
      <c r="M60" s="282"/>
      <c r="N60" s="282"/>
      <c r="O60" s="282"/>
      <c r="P60" s="283"/>
      <c r="Q60" s="37"/>
    </row>
    <row r="61" spans="1:17" ht="12.75" customHeight="1" x14ac:dyDescent="0.2">
      <c r="A61" s="37"/>
      <c r="B61" s="281"/>
      <c r="C61" s="282"/>
      <c r="D61" s="282"/>
      <c r="E61" s="282"/>
      <c r="F61" s="282"/>
      <c r="G61" s="282"/>
      <c r="H61" s="282"/>
      <c r="I61" s="282"/>
      <c r="J61" s="282"/>
      <c r="K61" s="282"/>
      <c r="L61" s="282"/>
      <c r="M61" s="282"/>
      <c r="N61" s="282"/>
      <c r="O61" s="282"/>
      <c r="P61" s="283"/>
      <c r="Q61" s="37"/>
    </row>
    <row r="62" spans="1:17" ht="12.75" customHeight="1" x14ac:dyDescent="0.2">
      <c r="A62" s="37"/>
      <c r="B62" s="281"/>
      <c r="C62" s="282"/>
      <c r="D62" s="282"/>
      <c r="E62" s="282"/>
      <c r="F62" s="282"/>
      <c r="G62" s="282"/>
      <c r="H62" s="282"/>
      <c r="I62" s="282"/>
      <c r="J62" s="282"/>
      <c r="K62" s="282"/>
      <c r="L62" s="282"/>
      <c r="M62" s="282"/>
      <c r="N62" s="282"/>
      <c r="O62" s="282"/>
      <c r="P62" s="283"/>
      <c r="Q62" s="37"/>
    </row>
    <row r="63" spans="1:17" ht="12.75" customHeight="1" x14ac:dyDescent="0.2">
      <c r="A63" s="37"/>
      <c r="B63" s="281"/>
      <c r="C63" s="282"/>
      <c r="D63" s="282"/>
      <c r="E63" s="282"/>
      <c r="F63" s="282"/>
      <c r="G63" s="282"/>
      <c r="H63" s="282"/>
      <c r="I63" s="282"/>
      <c r="J63" s="282"/>
      <c r="K63" s="282"/>
      <c r="L63" s="282"/>
      <c r="M63" s="282"/>
      <c r="N63" s="282"/>
      <c r="O63" s="282"/>
      <c r="P63" s="283"/>
      <c r="Q63" s="37"/>
    </row>
    <row r="64" spans="1:17" ht="12.75" customHeight="1" x14ac:dyDescent="0.2">
      <c r="A64" s="37"/>
      <c r="B64" s="281"/>
      <c r="C64" s="282"/>
      <c r="D64" s="282"/>
      <c r="E64" s="282"/>
      <c r="F64" s="282"/>
      <c r="G64" s="282"/>
      <c r="H64" s="282"/>
      <c r="I64" s="282"/>
      <c r="J64" s="282"/>
      <c r="K64" s="282"/>
      <c r="L64" s="282"/>
      <c r="M64" s="282"/>
      <c r="N64" s="282"/>
      <c r="O64" s="282"/>
      <c r="P64" s="283"/>
      <c r="Q64" s="37"/>
    </row>
    <row r="65" spans="1:19" ht="13.5" customHeight="1" thickBot="1" x14ac:dyDescent="0.25">
      <c r="A65" s="37"/>
      <c r="B65" s="284"/>
      <c r="C65" s="285"/>
      <c r="D65" s="285"/>
      <c r="E65" s="285"/>
      <c r="F65" s="285"/>
      <c r="G65" s="285"/>
      <c r="H65" s="285"/>
      <c r="I65" s="285"/>
      <c r="J65" s="285"/>
      <c r="K65" s="285"/>
      <c r="L65" s="285"/>
      <c r="M65" s="285"/>
      <c r="N65" s="285"/>
      <c r="O65" s="285"/>
      <c r="P65" s="286"/>
      <c r="Q65" s="37"/>
    </row>
    <row r="66" spans="1:19" customFormat="1" ht="4.5" customHeight="1" thickBot="1" x14ac:dyDescent="0.25">
      <c r="A66" s="287"/>
      <c r="B66" s="287"/>
      <c r="C66" s="287"/>
      <c r="D66" s="287"/>
      <c r="E66" s="287"/>
      <c r="F66" s="287"/>
      <c r="G66" s="287"/>
      <c r="H66" s="287"/>
      <c r="I66" s="287"/>
      <c r="J66" s="287"/>
      <c r="K66" s="287"/>
      <c r="L66" s="287"/>
      <c r="M66" s="287"/>
      <c r="N66" s="287"/>
      <c r="O66" s="287"/>
      <c r="P66" s="287"/>
      <c r="Q66" s="287"/>
      <c r="S66" s="36"/>
    </row>
    <row r="67" spans="1:19" ht="17.25" customHeight="1" x14ac:dyDescent="0.2">
      <c r="A67" s="37"/>
      <c r="B67" s="854" t="s">
        <v>5</v>
      </c>
      <c r="C67" s="293" t="s">
        <v>142</v>
      </c>
      <c r="D67" s="294"/>
      <c r="E67" s="294"/>
      <c r="F67" s="294"/>
      <c r="G67" s="294"/>
      <c r="H67" s="294"/>
      <c r="I67" s="294"/>
      <c r="J67" s="294"/>
      <c r="K67" s="294"/>
      <c r="L67" s="294"/>
      <c r="M67" s="294"/>
      <c r="N67" s="294"/>
      <c r="O67" s="294"/>
      <c r="P67" s="295"/>
      <c r="Q67" s="37"/>
    </row>
    <row r="68" spans="1:19" ht="168" customHeight="1" x14ac:dyDescent="0.2">
      <c r="A68" s="37"/>
      <c r="B68" s="855"/>
      <c r="C68" s="296" t="s">
        <v>362</v>
      </c>
      <c r="D68" s="297"/>
      <c r="E68" s="297"/>
      <c r="F68" s="297"/>
      <c r="G68" s="297"/>
      <c r="H68" s="297"/>
      <c r="I68" s="297"/>
      <c r="J68" s="297"/>
      <c r="K68" s="297"/>
      <c r="L68" s="297"/>
      <c r="M68" s="297"/>
      <c r="N68" s="297"/>
      <c r="O68" s="297"/>
      <c r="P68" s="298"/>
      <c r="Q68" s="37"/>
    </row>
    <row r="69" spans="1:19" ht="17.25" customHeight="1" x14ac:dyDescent="0.2">
      <c r="A69" s="37"/>
      <c r="B69" s="855"/>
      <c r="C69" s="299" t="s">
        <v>143</v>
      </c>
      <c r="D69" s="300"/>
      <c r="E69" s="300"/>
      <c r="F69" s="300"/>
      <c r="G69" s="300"/>
      <c r="H69" s="300"/>
      <c r="I69" s="300"/>
      <c r="J69" s="300"/>
      <c r="K69" s="300"/>
      <c r="L69" s="300"/>
      <c r="M69" s="300"/>
      <c r="N69" s="300"/>
      <c r="O69" s="300"/>
      <c r="P69" s="301"/>
      <c r="Q69" s="37"/>
    </row>
    <row r="70" spans="1:19" ht="187.5" customHeight="1" thickBot="1" x14ac:dyDescent="0.25">
      <c r="A70" s="37"/>
      <c r="B70" s="856"/>
      <c r="C70" s="302" t="s">
        <v>363</v>
      </c>
      <c r="D70" s="303"/>
      <c r="E70" s="303"/>
      <c r="F70" s="303"/>
      <c r="G70" s="303"/>
      <c r="H70" s="303"/>
      <c r="I70" s="303"/>
      <c r="J70" s="303"/>
      <c r="K70" s="303"/>
      <c r="L70" s="303"/>
      <c r="M70" s="303"/>
      <c r="N70" s="303"/>
      <c r="O70" s="303"/>
      <c r="P70" s="304"/>
      <c r="Q70" s="37"/>
    </row>
    <row r="71" spans="1:19" ht="41.25" customHeight="1" thickBot="1" x14ac:dyDescent="0.25">
      <c r="A71" s="37"/>
      <c r="B71" s="857" t="s">
        <v>64</v>
      </c>
      <c r="C71" s="288" t="s">
        <v>174</v>
      </c>
      <c r="D71" s="289"/>
      <c r="E71" s="289"/>
      <c r="F71" s="289"/>
      <c r="G71" s="289"/>
      <c r="H71" s="289"/>
      <c r="I71" s="289"/>
      <c r="J71" s="289"/>
      <c r="K71" s="289"/>
      <c r="L71" s="289"/>
      <c r="M71" s="289"/>
      <c r="N71" s="289"/>
      <c r="O71" s="289"/>
      <c r="P71" s="290"/>
      <c r="Q71" s="37"/>
    </row>
    <row r="72" spans="1:19" ht="27.75" customHeight="1" thickBot="1" x14ac:dyDescent="0.25">
      <c r="A72" s="37"/>
      <c r="B72" s="857" t="s">
        <v>77</v>
      </c>
      <c r="C72" s="291"/>
      <c r="D72" s="291"/>
      <c r="E72" s="291"/>
      <c r="F72" s="291"/>
      <c r="G72" s="291"/>
      <c r="H72" s="291"/>
      <c r="I72" s="291"/>
      <c r="J72" s="291"/>
      <c r="K72" s="291"/>
      <c r="L72" s="291"/>
      <c r="M72" s="291"/>
      <c r="N72" s="291"/>
      <c r="O72" s="291"/>
      <c r="P72" s="292"/>
      <c r="Q72" s="37"/>
    </row>
    <row r="74" spans="1:19" ht="19.5" hidden="1" customHeight="1" x14ac:dyDescent="0.2">
      <c r="C74" s="36">
        <v>2018</v>
      </c>
      <c r="S74"/>
    </row>
    <row r="75" spans="1:19" hidden="1" x14ac:dyDescent="0.2">
      <c r="C75" s="66">
        <v>2019</v>
      </c>
    </row>
    <row r="76" spans="1:19" hidden="1" x14ac:dyDescent="0.2">
      <c r="C76" s="36">
        <v>2020</v>
      </c>
    </row>
    <row r="77" spans="1:19" hidden="1" x14ac:dyDescent="0.2">
      <c r="C77" s="36">
        <v>2021</v>
      </c>
    </row>
    <row r="86" spans="1:18" x14ac:dyDescent="0.2">
      <c r="B86" s="67"/>
      <c r="C86" s="67"/>
      <c r="D86" s="67"/>
      <c r="E86" s="67"/>
      <c r="F86" s="67"/>
      <c r="G86" s="67"/>
      <c r="H86" s="67"/>
      <c r="I86" s="67"/>
      <c r="J86" s="67"/>
      <c r="K86" s="67"/>
      <c r="L86" s="67"/>
      <c r="M86" s="67"/>
    </row>
    <row r="87" spans="1:18" x14ac:dyDescent="0.2">
      <c r="B87" s="67"/>
      <c r="C87" s="67"/>
      <c r="D87" s="67"/>
      <c r="E87" s="67"/>
      <c r="F87" s="67"/>
      <c r="G87" s="67"/>
      <c r="H87" s="67"/>
      <c r="I87" s="67"/>
      <c r="J87" s="67"/>
      <c r="K87" s="67"/>
      <c r="L87" s="67"/>
      <c r="M87" s="67"/>
    </row>
    <row r="88" spans="1:18" x14ac:dyDescent="0.2">
      <c r="B88" s="67"/>
      <c r="C88" s="67"/>
      <c r="D88" s="67"/>
      <c r="E88" s="67"/>
      <c r="F88" s="67"/>
      <c r="G88" s="67"/>
      <c r="H88" s="67"/>
      <c r="I88" s="67"/>
      <c r="J88" s="67"/>
      <c r="K88" s="67"/>
      <c r="L88" s="67"/>
      <c r="M88" s="67"/>
    </row>
    <row r="89" spans="1:18" x14ac:dyDescent="0.2">
      <c r="B89" s="67"/>
      <c r="C89" s="67"/>
      <c r="D89" s="67"/>
      <c r="E89" s="67"/>
      <c r="F89" s="67"/>
      <c r="G89" s="67"/>
      <c r="H89" s="67"/>
      <c r="I89" s="67"/>
      <c r="J89" s="67"/>
      <c r="K89" s="67"/>
      <c r="L89" s="67"/>
      <c r="M89" s="67"/>
    </row>
    <row r="90" spans="1:18" x14ac:dyDescent="0.2">
      <c r="B90" s="67"/>
      <c r="C90" s="67"/>
      <c r="D90" s="67"/>
      <c r="E90" s="67"/>
      <c r="F90" s="67"/>
      <c r="G90" s="67"/>
      <c r="H90" s="67"/>
      <c r="I90" s="67"/>
      <c r="J90" s="67"/>
      <c r="K90" s="67"/>
      <c r="L90" s="67"/>
      <c r="M90" s="67"/>
    </row>
    <row r="91" spans="1:18" x14ac:dyDescent="0.2">
      <c r="B91" s="67"/>
      <c r="C91" s="67"/>
      <c r="D91" s="67"/>
      <c r="E91" s="67"/>
      <c r="F91" s="67"/>
      <c r="G91" s="67"/>
      <c r="H91" s="67"/>
      <c r="J91" s="67"/>
      <c r="K91" s="67"/>
      <c r="L91" s="67"/>
      <c r="M91" s="67"/>
    </row>
    <row r="92" spans="1:18" x14ac:dyDescent="0.2">
      <c r="B92" s="67"/>
      <c r="C92" s="67"/>
      <c r="D92" s="67"/>
      <c r="E92" s="67"/>
      <c r="F92" s="67"/>
      <c r="G92" s="67"/>
      <c r="H92" s="67"/>
      <c r="J92" s="67"/>
      <c r="K92" s="67"/>
      <c r="L92" s="67"/>
      <c r="M92" s="67"/>
    </row>
    <row r="93" spans="1:18" x14ac:dyDescent="0.2">
      <c r="B93" s="67"/>
      <c r="C93" s="67"/>
      <c r="D93" s="67"/>
      <c r="E93" s="67"/>
      <c r="F93" s="67"/>
      <c r="G93" s="67"/>
      <c r="H93" s="67"/>
      <c r="J93" s="67"/>
      <c r="K93" s="67"/>
      <c r="L93" s="67"/>
      <c r="M93" s="67"/>
    </row>
    <row r="94" spans="1:18" x14ac:dyDescent="0.2">
      <c r="A94" s="68"/>
      <c r="B94" s="68"/>
      <c r="C94" s="68"/>
      <c r="D94" s="68"/>
      <c r="E94" s="68"/>
      <c r="F94" s="68"/>
      <c r="G94" s="68"/>
      <c r="H94" s="68"/>
      <c r="I94" s="68"/>
      <c r="J94" s="68"/>
      <c r="K94" s="68"/>
      <c r="L94" s="68"/>
      <c r="M94" s="68"/>
      <c r="N94" s="68"/>
      <c r="O94" s="68"/>
      <c r="P94" s="68"/>
      <c r="Q94" s="68"/>
      <c r="R94" s="68"/>
    </row>
    <row r="95" spans="1:18" x14ac:dyDescent="0.2">
      <c r="A95" s="69"/>
      <c r="B95" s="69"/>
      <c r="C95" s="69"/>
      <c r="D95" s="69"/>
      <c r="E95" s="69"/>
      <c r="F95" s="69"/>
      <c r="G95" s="69"/>
      <c r="H95" s="69"/>
      <c r="I95" s="69"/>
      <c r="J95" s="69"/>
      <c r="K95" s="69"/>
      <c r="L95" s="69"/>
      <c r="M95" s="69"/>
      <c r="N95" s="69"/>
      <c r="O95" s="69"/>
      <c r="P95" s="69"/>
      <c r="Q95" s="69"/>
      <c r="R95" s="69"/>
    </row>
    <row r="96" spans="1:18" x14ac:dyDescent="0.2">
      <c r="A96" s="69"/>
      <c r="B96" s="69"/>
      <c r="C96" s="69"/>
      <c r="D96" s="69"/>
      <c r="E96" s="69"/>
      <c r="F96" s="69"/>
      <c r="G96" s="69"/>
      <c r="H96" s="69"/>
      <c r="I96" s="69"/>
      <c r="J96" s="69"/>
      <c r="K96" s="69"/>
      <c r="L96" s="69"/>
      <c r="M96" s="69"/>
      <c r="N96" s="69"/>
      <c r="O96" s="69"/>
      <c r="P96" s="69"/>
      <c r="Q96" s="69"/>
      <c r="R96" s="69"/>
    </row>
    <row r="97" spans="1:19" x14ac:dyDescent="0.2">
      <c r="A97" s="69"/>
      <c r="B97" s="69" t="s">
        <v>39</v>
      </c>
      <c r="C97" s="69" t="s">
        <v>38</v>
      </c>
      <c r="D97" s="69" t="s">
        <v>40</v>
      </c>
      <c r="E97" s="69"/>
      <c r="F97" s="69"/>
      <c r="G97" s="69"/>
      <c r="H97" s="69"/>
      <c r="I97" s="69"/>
      <c r="J97" s="69"/>
      <c r="K97" s="69"/>
      <c r="L97" s="69"/>
      <c r="M97" s="69"/>
      <c r="N97" s="69"/>
      <c r="O97" s="69"/>
      <c r="P97" s="69"/>
      <c r="Q97" s="70" t="s">
        <v>70</v>
      </c>
      <c r="R97" s="69"/>
    </row>
    <row r="98" spans="1:19" x14ac:dyDescent="0.2">
      <c r="A98" s="69"/>
      <c r="B98" s="70" t="s">
        <v>41</v>
      </c>
      <c r="C98" s="70" t="s">
        <v>43</v>
      </c>
      <c r="D98" s="71" t="s">
        <v>89</v>
      </c>
      <c r="E98" s="69"/>
      <c r="F98" s="69"/>
      <c r="G98" s="69"/>
      <c r="H98" s="69"/>
      <c r="I98" s="69"/>
      <c r="J98" s="69"/>
      <c r="K98" s="69"/>
      <c r="L98" s="69"/>
      <c r="M98" s="70" t="s">
        <v>67</v>
      </c>
      <c r="N98" s="69"/>
      <c r="O98" s="69"/>
      <c r="P98" s="69"/>
      <c r="Q98" s="70" t="s">
        <v>71</v>
      </c>
      <c r="R98" s="69"/>
    </row>
    <row r="99" spans="1:19" x14ac:dyDescent="0.2">
      <c r="A99" s="69"/>
      <c r="B99" s="70" t="s">
        <v>79</v>
      </c>
      <c r="C99" s="70" t="s">
        <v>44</v>
      </c>
      <c r="D99" s="71" t="s">
        <v>90</v>
      </c>
      <c r="E99" s="69"/>
      <c r="F99" s="69"/>
      <c r="G99" s="69"/>
      <c r="H99" s="69"/>
      <c r="I99" s="69"/>
      <c r="J99" s="69"/>
      <c r="K99" s="69"/>
      <c r="L99" s="69"/>
      <c r="M99" s="70" t="s">
        <v>69</v>
      </c>
      <c r="N99" s="69"/>
      <c r="O99" s="69"/>
      <c r="P99" s="69"/>
      <c r="Q99" s="70" t="s">
        <v>73</v>
      </c>
      <c r="R99" s="69"/>
    </row>
    <row r="100" spans="1:19" x14ac:dyDescent="0.2">
      <c r="A100" s="69"/>
      <c r="B100" s="70" t="s">
        <v>42</v>
      </c>
      <c r="C100" s="70" t="s">
        <v>45</v>
      </c>
      <c r="D100" s="71" t="s">
        <v>91</v>
      </c>
      <c r="E100" s="69"/>
      <c r="F100" s="69"/>
      <c r="G100" s="69"/>
      <c r="H100" s="69"/>
      <c r="I100" s="69"/>
      <c r="J100" s="69"/>
      <c r="K100" s="69"/>
      <c r="L100" s="69"/>
      <c r="M100" s="70" t="s">
        <v>78</v>
      </c>
      <c r="N100" s="69"/>
      <c r="O100" s="69"/>
      <c r="P100" s="69"/>
      <c r="Q100" s="70" t="s">
        <v>72</v>
      </c>
      <c r="R100" s="69"/>
    </row>
    <row r="101" spans="1:19" x14ac:dyDescent="0.2">
      <c r="A101" s="69"/>
      <c r="B101" s="69"/>
      <c r="C101" s="70" t="s">
        <v>46</v>
      </c>
      <c r="D101" s="71" t="s">
        <v>92</v>
      </c>
      <c r="E101" s="69"/>
      <c r="F101" s="69"/>
      <c r="G101" s="69"/>
      <c r="H101" s="69"/>
      <c r="I101" s="69"/>
      <c r="J101" s="69"/>
      <c r="K101" s="69"/>
      <c r="L101" s="69"/>
      <c r="M101" s="70"/>
      <c r="N101" s="69"/>
      <c r="O101" s="69"/>
      <c r="P101" s="69"/>
      <c r="Q101" s="70" t="s">
        <v>74</v>
      </c>
      <c r="R101" s="69"/>
    </row>
    <row r="102" spans="1:19" x14ac:dyDescent="0.2">
      <c r="A102" s="69"/>
      <c r="B102" s="69"/>
      <c r="C102" s="70" t="s">
        <v>47</v>
      </c>
      <c r="D102" s="71" t="s">
        <v>93</v>
      </c>
      <c r="E102" s="69"/>
      <c r="F102" s="69"/>
      <c r="G102" s="69"/>
      <c r="H102" s="69"/>
      <c r="I102" s="69"/>
      <c r="J102" s="69"/>
      <c r="K102" s="69"/>
      <c r="L102" s="69"/>
      <c r="M102" s="69"/>
      <c r="N102" s="69" t="s">
        <v>68</v>
      </c>
      <c r="O102" s="69"/>
      <c r="P102" s="69"/>
      <c r="Q102" s="70" t="s">
        <v>75</v>
      </c>
      <c r="R102" s="69"/>
      <c r="S102" s="68"/>
    </row>
    <row r="103" spans="1:19" x14ac:dyDescent="0.2">
      <c r="A103" s="69"/>
      <c r="B103" s="69"/>
      <c r="C103" s="70" t="s">
        <v>48</v>
      </c>
      <c r="D103" s="71" t="s">
        <v>94</v>
      </c>
      <c r="E103" s="69"/>
      <c r="F103" s="69"/>
      <c r="G103" s="69"/>
      <c r="H103" s="69"/>
      <c r="I103" s="69"/>
      <c r="J103" s="69"/>
      <c r="K103" s="69"/>
      <c r="L103" s="69"/>
      <c r="M103" s="69"/>
      <c r="N103" s="69"/>
      <c r="O103" s="69"/>
      <c r="P103" s="69"/>
      <c r="Q103" s="69"/>
      <c r="R103" s="69"/>
      <c r="S103" s="69"/>
    </row>
    <row r="104" spans="1:19" x14ac:dyDescent="0.2">
      <c r="A104" s="69"/>
      <c r="B104" s="69"/>
      <c r="C104" s="70" t="s">
        <v>49</v>
      </c>
      <c r="D104" s="71" t="s">
        <v>57</v>
      </c>
      <c r="E104" s="69"/>
      <c r="F104" s="69"/>
      <c r="G104" s="69"/>
      <c r="H104" s="69"/>
      <c r="I104" s="69"/>
      <c r="J104" s="69"/>
      <c r="K104" s="69"/>
      <c r="L104" s="69"/>
      <c r="M104" s="69"/>
      <c r="N104" s="69"/>
      <c r="O104" s="69"/>
      <c r="P104" s="69"/>
      <c r="Q104" s="69"/>
      <c r="R104" s="69"/>
      <c r="S104" s="69"/>
    </row>
    <row r="105" spans="1:19" x14ac:dyDescent="0.2">
      <c r="A105" s="69"/>
      <c r="B105" s="69"/>
      <c r="C105" s="69"/>
      <c r="D105" s="71" t="s">
        <v>56</v>
      </c>
      <c r="E105" s="69"/>
      <c r="F105" s="69"/>
      <c r="G105" s="69"/>
      <c r="H105" s="69"/>
      <c r="I105" s="69"/>
      <c r="J105" s="69"/>
      <c r="K105" s="69"/>
      <c r="L105" s="69"/>
      <c r="M105" s="69"/>
      <c r="N105" s="69"/>
      <c r="O105" s="69"/>
      <c r="P105" s="69"/>
      <c r="Q105" s="69"/>
      <c r="R105" s="69"/>
      <c r="S105" s="69"/>
    </row>
    <row r="106" spans="1:19" x14ac:dyDescent="0.2">
      <c r="A106" s="69"/>
      <c r="B106" s="69"/>
      <c r="C106" s="69"/>
      <c r="D106" s="71" t="s">
        <v>51</v>
      </c>
      <c r="E106" s="69"/>
      <c r="F106" s="69"/>
      <c r="G106" s="69"/>
      <c r="H106" s="69"/>
      <c r="I106" s="69"/>
      <c r="J106" s="69"/>
      <c r="K106" s="69"/>
      <c r="L106" s="69"/>
      <c r="M106" s="69"/>
      <c r="N106" s="69"/>
      <c r="O106" s="69"/>
      <c r="P106" s="69"/>
      <c r="Q106" s="69"/>
      <c r="R106" s="69"/>
      <c r="S106" s="69"/>
    </row>
    <row r="107" spans="1:19" x14ac:dyDescent="0.2">
      <c r="A107" s="69"/>
      <c r="B107" s="69"/>
      <c r="C107" s="69"/>
      <c r="D107" s="71" t="s">
        <v>50</v>
      </c>
      <c r="E107" s="69"/>
      <c r="F107" s="69"/>
      <c r="G107" s="69"/>
      <c r="H107" s="69"/>
      <c r="I107" s="69"/>
      <c r="J107" s="69"/>
      <c r="K107" s="69"/>
      <c r="L107" s="69"/>
      <c r="M107" s="69"/>
      <c r="N107" s="69"/>
      <c r="O107" s="69"/>
      <c r="P107" s="69"/>
      <c r="Q107" s="70">
        <v>2015</v>
      </c>
      <c r="R107" s="69"/>
      <c r="S107" s="69"/>
    </row>
    <row r="108" spans="1:19" ht="12.75" customHeight="1" x14ac:dyDescent="0.2">
      <c r="A108" s="69"/>
      <c r="B108" s="69"/>
      <c r="C108" s="69"/>
      <c r="D108" s="71" t="s">
        <v>53</v>
      </c>
      <c r="E108" s="69"/>
      <c r="F108" s="69"/>
      <c r="G108" s="69"/>
      <c r="H108" s="69"/>
      <c r="I108" s="69"/>
      <c r="J108" s="69"/>
      <c r="K108" s="69"/>
      <c r="L108" s="69"/>
      <c r="M108" s="69"/>
      <c r="N108" s="69"/>
      <c r="O108" s="69"/>
      <c r="P108" s="69"/>
      <c r="Q108" s="70">
        <v>2016</v>
      </c>
      <c r="R108" s="69"/>
      <c r="S108" s="69"/>
    </row>
    <row r="109" spans="1:19" x14ac:dyDescent="0.2">
      <c r="A109" s="69"/>
      <c r="B109" s="69"/>
      <c r="C109" s="69"/>
      <c r="D109" s="71" t="s">
        <v>52</v>
      </c>
      <c r="E109" s="69"/>
      <c r="F109" s="69"/>
      <c r="G109" s="69"/>
      <c r="H109" s="69"/>
      <c r="I109" s="69"/>
      <c r="J109" s="69"/>
      <c r="K109" s="69"/>
      <c r="L109" s="69"/>
      <c r="M109" s="69"/>
      <c r="N109" s="69"/>
      <c r="O109" s="69"/>
      <c r="P109" s="69"/>
      <c r="Q109" s="70">
        <v>2017</v>
      </c>
      <c r="R109" s="69"/>
      <c r="S109" s="69"/>
    </row>
    <row r="110" spans="1:19" x14ac:dyDescent="0.2">
      <c r="A110" s="69"/>
      <c r="B110" s="69"/>
      <c r="C110" s="69"/>
      <c r="D110" s="71" t="s">
        <v>54</v>
      </c>
      <c r="E110" s="69"/>
      <c r="F110" s="69"/>
      <c r="G110" s="69"/>
      <c r="H110" s="69"/>
      <c r="I110" s="69"/>
      <c r="J110" s="69"/>
      <c r="K110" s="69"/>
      <c r="L110" s="69"/>
      <c r="M110" s="69"/>
      <c r="N110" s="69"/>
      <c r="O110" s="69"/>
      <c r="P110" s="69"/>
      <c r="Q110" s="70">
        <v>2018</v>
      </c>
      <c r="R110" s="69"/>
      <c r="S110" s="69"/>
    </row>
    <row r="111" spans="1:19" x14ac:dyDescent="0.2">
      <c r="A111" s="69"/>
      <c r="B111" s="69"/>
      <c r="C111" s="69"/>
      <c r="D111" s="71" t="s">
        <v>95</v>
      </c>
      <c r="E111" s="69"/>
      <c r="F111" s="69"/>
      <c r="G111" s="69"/>
      <c r="H111" s="69"/>
      <c r="I111" s="69"/>
      <c r="J111" s="69"/>
      <c r="K111" s="69"/>
      <c r="L111" s="69"/>
      <c r="M111" s="69"/>
      <c r="N111" s="69"/>
      <c r="O111" s="69"/>
      <c r="P111" s="69"/>
      <c r="Q111" s="69"/>
      <c r="R111" s="69"/>
      <c r="S111" s="69"/>
    </row>
    <row r="112" spans="1:19" x14ac:dyDescent="0.2">
      <c r="A112" s="69"/>
      <c r="B112" s="69"/>
      <c r="C112" s="69"/>
      <c r="D112" s="71" t="s">
        <v>81</v>
      </c>
      <c r="E112" s="69"/>
      <c r="F112" s="69"/>
      <c r="G112" s="69"/>
      <c r="H112" s="69"/>
      <c r="I112" s="69"/>
      <c r="J112" s="69"/>
      <c r="K112" s="69"/>
      <c r="L112" s="69"/>
      <c r="M112" s="69"/>
      <c r="N112" s="69"/>
      <c r="O112" s="69"/>
      <c r="P112" s="69"/>
      <c r="Q112" s="69"/>
      <c r="R112" s="69"/>
      <c r="S112" s="69"/>
    </row>
    <row r="113" spans="1:19" x14ac:dyDescent="0.2">
      <c r="A113" s="69"/>
      <c r="B113" s="72"/>
      <c r="C113" s="69"/>
      <c r="D113" s="71" t="s">
        <v>82</v>
      </c>
      <c r="E113" s="69"/>
      <c r="F113" s="69"/>
      <c r="G113" s="69"/>
      <c r="H113" s="69"/>
      <c r="I113" s="69"/>
      <c r="J113" s="69"/>
      <c r="K113" s="69"/>
      <c r="L113" s="69"/>
      <c r="M113" s="69"/>
      <c r="N113" s="69"/>
      <c r="O113" s="69"/>
      <c r="P113" s="69"/>
      <c r="Q113" s="69"/>
      <c r="R113" s="69"/>
      <c r="S113" s="69"/>
    </row>
    <row r="114" spans="1:19" x14ac:dyDescent="0.2">
      <c r="A114" s="69"/>
      <c r="B114" s="72"/>
      <c r="C114" s="69"/>
      <c r="D114" s="71" t="s">
        <v>80</v>
      </c>
      <c r="E114" s="69"/>
      <c r="F114" s="69"/>
      <c r="G114" s="69"/>
      <c r="H114" s="69"/>
      <c r="I114" s="69"/>
      <c r="J114" s="69"/>
      <c r="K114" s="69"/>
      <c r="L114" s="69"/>
      <c r="M114" s="69"/>
      <c r="N114" s="69"/>
      <c r="O114" s="69"/>
      <c r="P114" s="69"/>
      <c r="Q114" s="69"/>
      <c r="R114" s="69"/>
      <c r="S114" s="69"/>
    </row>
    <row r="115" spans="1:19" x14ac:dyDescent="0.2">
      <c r="A115" s="69"/>
      <c r="B115" s="72"/>
      <c r="C115" s="69"/>
      <c r="D115" s="71" t="s">
        <v>96</v>
      </c>
      <c r="E115" s="69"/>
      <c r="F115" s="69"/>
      <c r="G115" s="69"/>
      <c r="H115" s="69"/>
      <c r="I115" s="69"/>
      <c r="J115" s="69"/>
      <c r="K115" s="69"/>
      <c r="L115" s="69"/>
      <c r="M115" s="69"/>
      <c r="N115" s="69"/>
      <c r="O115" s="69"/>
      <c r="P115" s="69"/>
      <c r="Q115" s="69"/>
      <c r="R115" s="69"/>
      <c r="S115" s="69"/>
    </row>
    <row r="116" spans="1:19" x14ac:dyDescent="0.2">
      <c r="A116" s="69"/>
      <c r="B116" s="72"/>
      <c r="C116" s="69"/>
      <c r="D116" s="71" t="s">
        <v>97</v>
      </c>
      <c r="E116" s="69"/>
      <c r="F116" s="69"/>
      <c r="G116" s="69"/>
      <c r="H116" s="69"/>
      <c r="I116" s="69"/>
      <c r="J116" s="69"/>
      <c r="K116" s="69"/>
      <c r="L116" s="69"/>
      <c r="M116" s="69"/>
      <c r="N116" s="69"/>
      <c r="O116" s="69"/>
      <c r="P116" s="69"/>
      <c r="Q116" s="69"/>
      <c r="R116" s="69"/>
      <c r="S116" s="69"/>
    </row>
    <row r="117" spans="1:19" x14ac:dyDescent="0.2">
      <c r="A117" s="69"/>
      <c r="B117" s="72"/>
      <c r="C117" s="69"/>
      <c r="D117" s="71" t="s">
        <v>98</v>
      </c>
      <c r="E117" s="69"/>
      <c r="F117" s="69"/>
      <c r="G117" s="69"/>
      <c r="H117" s="69"/>
      <c r="I117" s="69"/>
      <c r="J117" s="69"/>
      <c r="K117" s="69"/>
      <c r="L117" s="69"/>
      <c r="M117" s="69"/>
      <c r="N117" s="69"/>
      <c r="O117" s="69"/>
      <c r="P117" s="69"/>
      <c r="Q117" s="69"/>
      <c r="R117" s="69"/>
      <c r="S117" s="69"/>
    </row>
    <row r="118" spans="1:19" x14ac:dyDescent="0.2">
      <c r="A118" s="69"/>
      <c r="B118" s="72"/>
      <c r="C118" s="69"/>
      <c r="D118" s="71" t="s">
        <v>99</v>
      </c>
      <c r="E118" s="69"/>
      <c r="F118" s="69"/>
      <c r="G118" s="69"/>
      <c r="H118" s="69"/>
      <c r="I118" s="69"/>
      <c r="J118" s="69"/>
      <c r="K118" s="69"/>
      <c r="L118" s="69"/>
      <c r="M118" s="69"/>
      <c r="N118" s="69"/>
      <c r="O118" s="69"/>
      <c r="P118" s="69"/>
      <c r="Q118" s="69"/>
      <c r="R118" s="69"/>
      <c r="S118" s="69"/>
    </row>
    <row r="119" spans="1:19" x14ac:dyDescent="0.2">
      <c r="A119" s="69"/>
      <c r="B119" s="72"/>
      <c r="C119" s="69"/>
      <c r="D119" s="71" t="s">
        <v>100</v>
      </c>
      <c r="E119" s="69"/>
      <c r="F119" s="69"/>
      <c r="G119" s="69"/>
      <c r="H119" s="69"/>
      <c r="I119" s="69"/>
      <c r="J119" s="69"/>
      <c r="K119" s="69"/>
      <c r="L119" s="69"/>
      <c r="M119" s="69"/>
      <c r="N119" s="69"/>
      <c r="O119" s="69"/>
      <c r="P119" s="69"/>
      <c r="Q119" s="69"/>
      <c r="R119" s="69"/>
      <c r="S119" s="69"/>
    </row>
    <row r="120" spans="1:19" x14ac:dyDescent="0.2">
      <c r="A120" s="69"/>
      <c r="B120" s="73"/>
      <c r="C120" s="69"/>
      <c r="D120" s="71" t="s">
        <v>101</v>
      </c>
      <c r="E120" s="69"/>
      <c r="F120" s="69"/>
      <c r="G120" s="69"/>
      <c r="H120" s="69"/>
      <c r="I120" s="69"/>
      <c r="J120" s="69"/>
      <c r="K120" s="69"/>
      <c r="L120" s="69"/>
      <c r="M120" s="69"/>
      <c r="N120" s="69"/>
      <c r="O120" s="69"/>
      <c r="P120" s="69"/>
      <c r="Q120" s="69"/>
      <c r="R120" s="69"/>
      <c r="S120" s="69"/>
    </row>
    <row r="121" spans="1:19" x14ac:dyDescent="0.2">
      <c r="A121" s="69"/>
      <c r="B121" s="73"/>
      <c r="C121" s="69"/>
      <c r="D121" s="71" t="s">
        <v>102</v>
      </c>
      <c r="E121" s="69"/>
      <c r="F121" s="69"/>
      <c r="G121" s="69"/>
      <c r="H121" s="69"/>
      <c r="I121" s="69"/>
      <c r="J121" s="69"/>
      <c r="K121" s="69"/>
      <c r="L121" s="69"/>
      <c r="M121" s="69"/>
      <c r="N121" s="69"/>
      <c r="O121" s="69"/>
      <c r="P121" s="69"/>
      <c r="Q121" s="69"/>
      <c r="R121" s="69"/>
      <c r="S121" s="69"/>
    </row>
    <row r="122" spans="1:19" x14ac:dyDescent="0.2">
      <c r="A122" s="69"/>
      <c r="C122" s="69"/>
      <c r="D122" s="71" t="s">
        <v>103</v>
      </c>
      <c r="E122" s="69"/>
      <c r="F122" s="69"/>
      <c r="G122" s="69"/>
      <c r="H122" s="69"/>
      <c r="I122" s="69"/>
      <c r="J122" s="69"/>
      <c r="K122" s="69"/>
      <c r="L122" s="69"/>
      <c r="M122" s="69"/>
      <c r="N122" s="69"/>
      <c r="O122" s="69"/>
      <c r="P122" s="69"/>
      <c r="Q122" s="69"/>
      <c r="R122" s="69"/>
      <c r="S122" s="69"/>
    </row>
    <row r="123" spans="1:19" x14ac:dyDescent="0.2">
      <c r="A123" s="69"/>
      <c r="B123" s="73"/>
      <c r="C123" s="69"/>
      <c r="D123" s="71" t="s">
        <v>55</v>
      </c>
      <c r="E123" s="69"/>
      <c r="F123" s="69"/>
      <c r="G123" s="69"/>
      <c r="H123" s="69"/>
      <c r="I123" s="69"/>
      <c r="J123" s="69"/>
      <c r="K123" s="69"/>
      <c r="L123" s="69"/>
      <c r="M123" s="69"/>
      <c r="N123" s="69"/>
      <c r="O123" s="69"/>
      <c r="P123" s="69"/>
      <c r="Q123" s="69"/>
      <c r="R123" s="69"/>
      <c r="S123" s="69"/>
    </row>
    <row r="124" spans="1:19" x14ac:dyDescent="0.2">
      <c r="A124" s="69"/>
      <c r="B124" s="73"/>
      <c r="C124" s="69"/>
      <c r="D124" s="69"/>
      <c r="E124" s="69"/>
      <c r="F124" s="69"/>
      <c r="G124" s="69"/>
      <c r="H124" s="69"/>
      <c r="I124" s="69"/>
      <c r="J124" s="69"/>
      <c r="K124" s="69"/>
      <c r="L124" s="69"/>
      <c r="M124" s="69"/>
      <c r="N124" s="69"/>
      <c r="O124" s="69"/>
      <c r="P124" s="69"/>
      <c r="Q124" s="69"/>
      <c r="R124" s="69"/>
      <c r="S124" s="69"/>
    </row>
    <row r="125" spans="1:19" x14ac:dyDescent="0.2">
      <c r="A125" s="69"/>
      <c r="B125" s="73"/>
      <c r="C125" s="69"/>
      <c r="D125" s="69"/>
      <c r="E125" s="69"/>
      <c r="F125" s="69"/>
      <c r="G125" s="69"/>
      <c r="H125" s="69"/>
      <c r="I125" s="69"/>
      <c r="J125" s="69"/>
      <c r="K125" s="69"/>
      <c r="L125" s="69"/>
      <c r="M125" s="69"/>
      <c r="N125" s="69"/>
      <c r="O125" s="69"/>
      <c r="P125" s="69"/>
      <c r="Q125" s="69"/>
      <c r="R125" s="69"/>
      <c r="S125" s="69"/>
    </row>
    <row r="126" spans="1:19" x14ac:dyDescent="0.2">
      <c r="A126" s="69"/>
      <c r="B126" s="73"/>
      <c r="C126" s="69"/>
      <c r="D126" s="69"/>
      <c r="E126" s="69"/>
      <c r="F126" s="69"/>
      <c r="G126" s="69"/>
      <c r="H126" s="69"/>
      <c r="I126" s="69"/>
      <c r="J126" s="69"/>
      <c r="K126" s="69"/>
      <c r="L126" s="69"/>
      <c r="M126" s="69"/>
      <c r="N126" s="69"/>
      <c r="O126" s="69"/>
      <c r="P126" s="69"/>
      <c r="Q126" s="69"/>
      <c r="R126" s="69"/>
      <c r="S126" s="69"/>
    </row>
    <row r="127" spans="1:19" x14ac:dyDescent="0.2">
      <c r="A127" s="69"/>
      <c r="B127" s="73"/>
      <c r="C127" s="69"/>
      <c r="D127" s="69"/>
      <c r="E127" s="69"/>
      <c r="F127" s="69"/>
      <c r="G127" s="69"/>
      <c r="H127" s="69"/>
      <c r="I127" s="69"/>
      <c r="J127" s="69"/>
      <c r="K127" s="69"/>
      <c r="L127" s="69"/>
      <c r="M127" s="69"/>
      <c r="N127" s="69"/>
      <c r="O127" s="69"/>
      <c r="P127" s="69"/>
      <c r="Q127" s="69"/>
      <c r="R127" s="69"/>
      <c r="S127" s="69"/>
    </row>
    <row r="128" spans="1:19" x14ac:dyDescent="0.2">
      <c r="A128" s="69"/>
      <c r="B128" s="73"/>
      <c r="C128" s="69"/>
      <c r="D128" s="69"/>
      <c r="E128" s="69"/>
      <c r="F128" s="69"/>
      <c r="G128" s="69"/>
      <c r="H128" s="69"/>
      <c r="I128" s="69"/>
      <c r="J128" s="69"/>
      <c r="K128" s="69"/>
      <c r="L128" s="69"/>
      <c r="M128" s="69"/>
      <c r="N128" s="69"/>
      <c r="O128" s="69"/>
      <c r="P128" s="69"/>
      <c r="Q128" s="69"/>
      <c r="R128" s="69"/>
      <c r="S128" s="69"/>
    </row>
    <row r="129" spans="1:19" x14ac:dyDescent="0.2">
      <c r="A129" s="69"/>
      <c r="B129" s="166" t="s">
        <v>247</v>
      </c>
      <c r="C129" s="69"/>
      <c r="D129" s="69"/>
      <c r="E129" s="69"/>
      <c r="F129" s="69"/>
      <c r="G129" s="69"/>
      <c r="H129" s="69"/>
      <c r="I129" s="69"/>
      <c r="J129" s="69"/>
      <c r="K129" s="69"/>
      <c r="L129" s="69"/>
      <c r="M129" s="69"/>
      <c r="N129" s="69"/>
      <c r="O129" s="69"/>
      <c r="P129" s="69"/>
      <c r="Q129" s="69"/>
      <c r="R129" s="69"/>
      <c r="S129" s="69"/>
    </row>
    <row r="130" spans="1:19" x14ac:dyDescent="0.2">
      <c r="A130" s="69"/>
      <c r="B130" s="166" t="s">
        <v>248</v>
      </c>
      <c r="C130" s="69"/>
      <c r="D130" s="69"/>
      <c r="E130" s="69"/>
      <c r="F130" s="69"/>
      <c r="G130" s="69"/>
      <c r="H130" s="69"/>
      <c r="I130" s="69"/>
      <c r="J130" s="69"/>
      <c r="K130" s="69"/>
      <c r="L130" s="69"/>
      <c r="M130" s="69"/>
      <c r="N130" s="69"/>
      <c r="O130" s="69"/>
      <c r="P130" s="69"/>
      <c r="Q130" s="69"/>
      <c r="R130" s="69"/>
      <c r="S130" s="69"/>
    </row>
    <row r="131" spans="1:19" x14ac:dyDescent="0.2">
      <c r="A131" s="69"/>
      <c r="B131" s="166" t="s">
        <v>249</v>
      </c>
      <c r="C131" s="69"/>
      <c r="D131" s="69"/>
      <c r="E131" s="69"/>
      <c r="F131" s="69"/>
      <c r="G131" s="69"/>
      <c r="H131" s="69"/>
      <c r="I131" s="69"/>
      <c r="J131" s="69"/>
      <c r="K131" s="69"/>
      <c r="L131" s="69"/>
      <c r="M131" s="69"/>
      <c r="N131" s="69"/>
      <c r="O131" s="69"/>
      <c r="P131" s="69"/>
      <c r="Q131" s="69"/>
      <c r="R131" s="69"/>
      <c r="S131" s="69"/>
    </row>
    <row r="132" spans="1:19" x14ac:dyDescent="0.2">
      <c r="A132" s="69"/>
      <c r="B132" s="166" t="s">
        <v>250</v>
      </c>
      <c r="C132" s="69"/>
      <c r="D132" s="69"/>
      <c r="E132" s="69"/>
      <c r="F132" s="69"/>
      <c r="G132" s="69"/>
      <c r="H132" s="69"/>
      <c r="I132" s="69"/>
      <c r="J132" s="69"/>
      <c r="K132" s="69"/>
      <c r="L132" s="69"/>
      <c r="M132" s="69"/>
      <c r="N132" s="69"/>
      <c r="O132" s="69"/>
      <c r="P132" s="69"/>
      <c r="Q132" s="69"/>
      <c r="R132" s="69"/>
      <c r="S132" s="69"/>
    </row>
    <row r="133" spans="1:19" x14ac:dyDescent="0.2">
      <c r="A133" s="69"/>
      <c r="B133" s="166" t="s">
        <v>251</v>
      </c>
      <c r="C133" s="69"/>
      <c r="D133" s="69"/>
      <c r="E133" s="69"/>
      <c r="F133" s="69"/>
      <c r="G133" s="69"/>
      <c r="H133" s="69"/>
      <c r="I133" s="69"/>
      <c r="J133" s="69"/>
      <c r="K133" s="69"/>
      <c r="L133" s="69"/>
      <c r="M133" s="69"/>
      <c r="N133" s="69"/>
      <c r="O133" s="69"/>
      <c r="P133" s="69"/>
      <c r="Q133" s="69"/>
      <c r="R133" s="69"/>
      <c r="S133" s="69"/>
    </row>
    <row r="134" spans="1:19" x14ac:dyDescent="0.2">
      <c r="B134" s="166" t="s">
        <v>252</v>
      </c>
      <c r="S134" s="69"/>
    </row>
    <row r="135" spans="1:19" x14ac:dyDescent="0.2">
      <c r="B135" s="166" t="s">
        <v>253</v>
      </c>
      <c r="S135" s="69"/>
    </row>
    <row r="136" spans="1:19" x14ac:dyDescent="0.2">
      <c r="B136" s="74"/>
      <c r="S136" s="69"/>
    </row>
    <row r="137" spans="1:19" x14ac:dyDescent="0.2">
      <c r="B137" s="74"/>
      <c r="S137" s="69"/>
    </row>
    <row r="138" spans="1:19" x14ac:dyDescent="0.2">
      <c r="B138" s="74"/>
      <c r="S138" s="69"/>
    </row>
    <row r="139" spans="1:19" x14ac:dyDescent="0.2">
      <c r="B139" s="74"/>
      <c r="S139" s="69"/>
    </row>
    <row r="140" spans="1:19" x14ac:dyDescent="0.2">
      <c r="B140" s="74"/>
      <c r="S140" s="69"/>
    </row>
    <row r="141" spans="1:19" x14ac:dyDescent="0.2">
      <c r="B141" s="74"/>
      <c r="S141" s="69"/>
    </row>
    <row r="142" spans="1:19" x14ac:dyDescent="0.2">
      <c r="B142" s="74"/>
    </row>
    <row r="143" spans="1:19" x14ac:dyDescent="0.2">
      <c r="B143" s="74"/>
    </row>
    <row r="144" spans="1:19" x14ac:dyDescent="0.2">
      <c r="B144" s="74"/>
    </row>
    <row r="145" spans="2:2" x14ac:dyDescent="0.2">
      <c r="B145" s="74"/>
    </row>
    <row r="146" spans="2:2" x14ac:dyDescent="0.2">
      <c r="B146" s="74"/>
    </row>
    <row r="147" spans="2:2" x14ac:dyDescent="0.2">
      <c r="B147" s="74"/>
    </row>
    <row r="148" spans="2:2" x14ac:dyDescent="0.2">
      <c r="B148" s="74"/>
    </row>
    <row r="149" spans="2:2" x14ac:dyDescent="0.2">
      <c r="B149" s="74"/>
    </row>
    <row r="150" spans="2:2" x14ac:dyDescent="0.2">
      <c r="B150" s="74"/>
    </row>
    <row r="151" spans="2:2" x14ac:dyDescent="0.2">
      <c r="B151" s="74"/>
    </row>
    <row r="152" spans="2:2" x14ac:dyDescent="0.2">
      <c r="B152" s="74"/>
    </row>
    <row r="153" spans="2:2" x14ac:dyDescent="0.2">
      <c r="B153" s="74"/>
    </row>
    <row r="154" spans="2:2" x14ac:dyDescent="0.2">
      <c r="B154" s="74"/>
    </row>
    <row r="155" spans="2:2" x14ac:dyDescent="0.2">
      <c r="B155" s="74"/>
    </row>
    <row r="156" spans="2:2" x14ac:dyDescent="0.2">
      <c r="B156" s="74"/>
    </row>
    <row r="157" spans="2:2" x14ac:dyDescent="0.2">
      <c r="B157" s="74"/>
    </row>
    <row r="158" spans="2:2" x14ac:dyDescent="0.2">
      <c r="B158" s="74"/>
    </row>
    <row r="159" spans="2:2" x14ac:dyDescent="0.2">
      <c r="B159" s="74"/>
    </row>
    <row r="160" spans="2:2" x14ac:dyDescent="0.2">
      <c r="B160" s="74"/>
    </row>
    <row r="161" spans="2:2" x14ac:dyDescent="0.2">
      <c r="B161" s="74"/>
    </row>
    <row r="162" spans="2:2" x14ac:dyDescent="0.2">
      <c r="B162" s="74"/>
    </row>
    <row r="163" spans="2:2" x14ac:dyDescent="0.2">
      <c r="B163" s="74"/>
    </row>
    <row r="164" spans="2:2" x14ac:dyDescent="0.2">
      <c r="B164" s="74"/>
    </row>
    <row r="165" spans="2:2" x14ac:dyDescent="0.2">
      <c r="B165" s="74"/>
    </row>
    <row r="166" spans="2:2" x14ac:dyDescent="0.2">
      <c r="B166" s="74"/>
    </row>
    <row r="167" spans="2:2" x14ac:dyDescent="0.2">
      <c r="B167" s="74"/>
    </row>
    <row r="168" spans="2:2" x14ac:dyDescent="0.2">
      <c r="B168" s="74"/>
    </row>
    <row r="169" spans="2:2" x14ac:dyDescent="0.2">
      <c r="B169" s="74"/>
    </row>
    <row r="170" spans="2:2" x14ac:dyDescent="0.2">
      <c r="B170" s="74"/>
    </row>
    <row r="171" spans="2:2" x14ac:dyDescent="0.2">
      <c r="B171" s="74"/>
    </row>
    <row r="172" spans="2:2" x14ac:dyDescent="0.2">
      <c r="B172" s="74"/>
    </row>
  </sheetData>
  <sheetProtection formatColumns="0" formatRows="0"/>
  <mergeCells count="68">
    <mergeCell ref="B11:P11"/>
    <mergeCell ref="B7:P8"/>
    <mergeCell ref="B9:P9"/>
    <mergeCell ref="C10:I10"/>
    <mergeCell ref="J10:M10"/>
    <mergeCell ref="N10:P10"/>
    <mergeCell ref="B2:B5"/>
    <mergeCell ref="C2:M2"/>
    <mergeCell ref="N2:P2"/>
    <mergeCell ref="C3:M3"/>
    <mergeCell ref="N3:P3"/>
    <mergeCell ref="C4:M4"/>
    <mergeCell ref="N4:P4"/>
    <mergeCell ref="C5:M5"/>
    <mergeCell ref="N5:P5"/>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44:P44"/>
    <mergeCell ref="B46:B47"/>
    <mergeCell ref="C42:G42"/>
    <mergeCell ref="H42:L42"/>
    <mergeCell ref="M42:P42"/>
    <mergeCell ref="B49:P49"/>
    <mergeCell ref="B50:P65"/>
    <mergeCell ref="A66:Q66"/>
    <mergeCell ref="C71:P71"/>
    <mergeCell ref="C72:P72"/>
    <mergeCell ref="B67:B70"/>
    <mergeCell ref="C67:P67"/>
    <mergeCell ref="C68:P68"/>
    <mergeCell ref="C69:P69"/>
    <mergeCell ref="C70:P70"/>
  </mergeCells>
  <conditionalFormatting sqref="F47">
    <cfRule type="cellIs" dxfId="283" priority="53" stopIfTrue="1" operator="equal">
      <formula>" "</formula>
    </cfRule>
    <cfRule type="cellIs" dxfId="282" priority="54" stopIfTrue="1" operator="lessThanOrEqual">
      <formula>$S$5</formula>
    </cfRule>
    <cfRule type="cellIs" dxfId="281" priority="55" stopIfTrue="1" operator="greaterThanOrEqual">
      <formula>$S$2</formula>
    </cfRule>
    <cfRule type="cellIs" dxfId="280" priority="56" stopIfTrue="1" operator="between">
      <formula>$S$4</formula>
      <formula>$S$3</formula>
    </cfRule>
  </conditionalFormatting>
  <conditionalFormatting sqref="I47">
    <cfRule type="cellIs" dxfId="279" priority="13" stopIfTrue="1" operator="equal">
      <formula>" "</formula>
    </cfRule>
    <cfRule type="cellIs" dxfId="278" priority="14" stopIfTrue="1" operator="lessThanOrEqual">
      <formula>$S$5</formula>
    </cfRule>
    <cfRule type="cellIs" dxfId="277" priority="15" stopIfTrue="1" operator="greaterThanOrEqual">
      <formula>$S$2</formula>
    </cfRule>
    <cfRule type="cellIs" dxfId="276" priority="16" stopIfTrue="1" operator="between">
      <formula>$S$4</formula>
      <formula>$S$3</formula>
    </cfRule>
  </conditionalFormatting>
  <conditionalFormatting sqref="L47">
    <cfRule type="cellIs" dxfId="275" priority="9" stopIfTrue="1" operator="equal">
      <formula>" "</formula>
    </cfRule>
    <cfRule type="cellIs" dxfId="274" priority="10" stopIfTrue="1" operator="lessThanOrEqual">
      <formula>$S$5</formula>
    </cfRule>
    <cfRule type="cellIs" dxfId="273" priority="11" stopIfTrue="1" operator="greaterThanOrEqual">
      <formula>$S$2</formula>
    </cfRule>
    <cfRule type="cellIs" dxfId="272" priority="12" stopIfTrue="1" operator="between">
      <formula>$S$4</formula>
      <formula>$S$3</formula>
    </cfRule>
  </conditionalFormatting>
  <conditionalFormatting sqref="O47:P47">
    <cfRule type="cellIs" dxfId="271" priority="1" stopIfTrue="1" operator="equal">
      <formula>" "</formula>
    </cfRule>
    <cfRule type="cellIs" dxfId="270" priority="2" stopIfTrue="1" operator="lessThanOrEqual">
      <formula>$S$5</formula>
    </cfRule>
    <cfRule type="cellIs" dxfId="269" priority="3" stopIfTrue="1" operator="greaterThanOrEqual">
      <formula>$S$2</formula>
    </cfRule>
    <cfRule type="cellIs" dxfId="268" priority="4" stopIfTrue="1" operator="between">
      <formula>$S$4</formula>
      <formula>$S$3</formula>
    </cfRule>
  </conditionalFormatting>
  <dataValidations count="6">
    <dataValidation type="list" allowBlank="1" showInputMessage="1" showErrorMessage="1" sqref="C72:P72" xr:uid="{00000000-0002-0000-0000-000000000000}">
      <formula1>$M$98:$M$100</formula1>
    </dataValidation>
    <dataValidation type="list" allowBlank="1" showInputMessage="1" showErrorMessage="1" sqref="C32:P32 C34:P34 C36:P36" xr:uid="{00000000-0002-0000-0000-000001000000}">
      <formula1>$Q$97:$Q$102</formula1>
    </dataValidation>
    <dataValidation type="list" allowBlank="1" showInputMessage="1" showErrorMessage="1" sqref="C12:P12" xr:uid="{00000000-0002-0000-0000-000002000000}">
      <formula1>$D$98:$D$115</formula1>
    </dataValidation>
    <dataValidation type="list" allowBlank="1" showInputMessage="1" showErrorMessage="1" sqref="C10:I10" xr:uid="{00000000-0002-0000-0000-000003000000}">
      <formula1>"2023,2024,2025,2026,2027"</formula1>
    </dataValidation>
    <dataValidation type="list" allowBlank="1" showInputMessage="1" showErrorMessage="1" sqref="N10:P10" xr:uid="{00000000-0002-0000-0000-000004000000}">
      <formula1>"Economicos,Eficiencia,Eficacia, Efectividad,Calidad"</formula1>
    </dataValidation>
    <dataValidation type="list" allowBlank="1" showInputMessage="1" showErrorMessage="1" sqref="C18:P18" xr:uid="{00000000-0002-0000-00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9"/>
  </sheetPr>
  <dimension ref="A1:AD52"/>
  <sheetViews>
    <sheetView showGridLines="0" zoomScale="130" zoomScaleNormal="130" workbookViewId="0">
      <selection activeCell="D20" sqref="D20"/>
    </sheetView>
  </sheetViews>
  <sheetFormatPr baseColWidth="10" defaultColWidth="9.140625" defaultRowHeight="12.75" x14ac:dyDescent="0.2"/>
  <cols>
    <col min="1" max="1" width="24.85546875" style="3" customWidth="1"/>
    <col min="2" max="2" width="27.140625" customWidth="1"/>
    <col min="3" max="8" width="15.7109375" customWidth="1"/>
    <col min="9" max="9" width="13.85546875" customWidth="1"/>
    <col min="10" max="11" width="8.7109375" customWidth="1"/>
    <col min="12" max="12" width="9.85546875" customWidth="1"/>
    <col min="13" max="14" width="8.7109375" customWidth="1"/>
    <col min="15" max="15" width="16.140625" style="6" customWidth="1"/>
    <col min="16" max="16" width="8.7109375" customWidth="1"/>
    <col min="17" max="17" width="8.7109375" style="6" customWidth="1"/>
    <col min="18" max="18" width="27.28515625" customWidth="1"/>
    <col min="19" max="19" width="5.42578125" customWidth="1"/>
  </cols>
  <sheetData>
    <row r="1" spans="1:30" ht="18" x14ac:dyDescent="0.25">
      <c r="A1" s="440"/>
      <c r="B1" s="408" t="s">
        <v>58</v>
      </c>
      <c r="C1" s="409"/>
      <c r="D1" s="409"/>
      <c r="E1" s="409"/>
      <c r="F1" s="409"/>
      <c r="G1" s="409"/>
      <c r="H1" s="409"/>
      <c r="I1" s="409"/>
      <c r="J1" s="409"/>
      <c r="K1" s="409"/>
      <c r="L1" s="409"/>
      <c r="M1" s="410"/>
      <c r="N1" s="411" t="s">
        <v>59</v>
      </c>
      <c r="O1" s="412"/>
      <c r="P1" s="1"/>
      <c r="Q1" s="1"/>
      <c r="R1" s="1"/>
    </row>
    <row r="2" spans="1:30" ht="18" x14ac:dyDescent="0.25">
      <c r="A2" s="440"/>
      <c r="B2" s="408" t="s">
        <v>83</v>
      </c>
      <c r="C2" s="409"/>
      <c r="D2" s="409"/>
      <c r="E2" s="409"/>
      <c r="F2" s="409"/>
      <c r="G2" s="409"/>
      <c r="H2" s="409"/>
      <c r="I2" s="409"/>
      <c r="J2" s="409"/>
      <c r="K2" s="409"/>
      <c r="L2" s="409"/>
      <c r="M2" s="410"/>
      <c r="N2" s="411" t="s">
        <v>168</v>
      </c>
      <c r="O2" s="412"/>
      <c r="P2" s="1"/>
      <c r="Q2" s="1"/>
      <c r="R2" s="1"/>
    </row>
    <row r="3" spans="1:30" ht="18" x14ac:dyDescent="0.25">
      <c r="A3" s="440"/>
      <c r="B3" s="408" t="s">
        <v>84</v>
      </c>
      <c r="C3" s="409"/>
      <c r="D3" s="409"/>
      <c r="E3" s="409"/>
      <c r="F3" s="409"/>
      <c r="G3" s="409"/>
      <c r="H3" s="409"/>
      <c r="I3" s="409"/>
      <c r="J3" s="409"/>
      <c r="K3" s="409"/>
      <c r="L3" s="409"/>
      <c r="M3" s="410"/>
      <c r="N3" s="411" t="s">
        <v>173</v>
      </c>
      <c r="O3" s="412"/>
      <c r="P3" s="1"/>
      <c r="Q3" s="1"/>
      <c r="R3" s="1"/>
    </row>
    <row r="4" spans="1:30" ht="18" x14ac:dyDescent="0.25">
      <c r="A4" s="440"/>
      <c r="B4" s="408" t="s">
        <v>85</v>
      </c>
      <c r="C4" s="409"/>
      <c r="D4" s="409"/>
      <c r="E4" s="409"/>
      <c r="F4" s="409"/>
      <c r="G4" s="409"/>
      <c r="H4" s="409"/>
      <c r="I4" s="409"/>
      <c r="J4" s="409"/>
      <c r="K4" s="409"/>
      <c r="L4" s="409"/>
      <c r="M4" s="410"/>
      <c r="N4" s="412" t="s">
        <v>63</v>
      </c>
      <c r="O4" s="412"/>
      <c r="P4" s="2"/>
      <c r="Q4" s="2"/>
      <c r="R4" s="2"/>
    </row>
    <row r="5" spans="1:30" ht="18" x14ac:dyDescent="0.25">
      <c r="C5" s="4"/>
      <c r="D5" s="4"/>
      <c r="E5" s="4"/>
      <c r="F5" s="4"/>
      <c r="G5" s="4"/>
      <c r="H5" s="4"/>
      <c r="I5" s="4"/>
      <c r="J5" s="4"/>
      <c r="K5" s="4"/>
      <c r="L5" s="4"/>
      <c r="M5" s="4"/>
      <c r="N5" s="4"/>
      <c r="O5" s="4"/>
      <c r="P5" s="4"/>
      <c r="Q5" s="4"/>
      <c r="R5" s="5"/>
      <c r="S5" s="5"/>
      <c r="T5" s="2"/>
      <c r="U5" s="2"/>
      <c r="V5" s="2"/>
      <c r="W5" s="2"/>
      <c r="X5" s="2"/>
      <c r="Y5" s="2"/>
      <c r="Z5" s="2"/>
      <c r="AA5" s="2"/>
      <c r="AB5" s="2"/>
      <c r="AC5" s="2"/>
      <c r="AD5" s="2"/>
    </row>
    <row r="6" spans="1:30" ht="15.75" x14ac:dyDescent="0.25">
      <c r="A6" s="14" t="s">
        <v>0</v>
      </c>
      <c r="B6" s="548" t="str">
        <f>'5.ConglomeradosInvTerminad '!C12</f>
        <v>INVESTIGACIONES ADMINISTRATIVAS</v>
      </c>
      <c r="C6" s="549"/>
      <c r="D6" s="549"/>
      <c r="E6" s="549"/>
      <c r="F6" s="549"/>
      <c r="G6" s="549"/>
      <c r="H6" s="549"/>
      <c r="I6" s="549"/>
      <c r="J6" s="549"/>
      <c r="K6" s="549"/>
      <c r="L6" s="549"/>
      <c r="M6" s="13"/>
      <c r="N6" s="13"/>
      <c r="O6" s="13"/>
      <c r="P6" s="13"/>
      <c r="Q6" s="13"/>
      <c r="R6" s="13"/>
      <c r="S6" s="13"/>
    </row>
    <row r="7" spans="1:30" ht="16.5" thickBot="1" x14ac:dyDescent="0.3">
      <c r="A7" s="10"/>
      <c r="B7" s="12"/>
      <c r="C7" s="11"/>
      <c r="D7" s="11"/>
      <c r="E7" s="11"/>
      <c r="F7" s="11"/>
      <c r="G7" s="11"/>
      <c r="H7" s="11"/>
      <c r="I7" s="11"/>
      <c r="J7" s="11"/>
      <c r="K7" s="11"/>
      <c r="L7" s="11"/>
      <c r="M7" s="11"/>
      <c r="N7" s="11"/>
      <c r="O7" s="11"/>
      <c r="P7" s="11"/>
      <c r="Q7" s="11"/>
      <c r="R7" s="11"/>
      <c r="S7" s="11"/>
    </row>
    <row r="8" spans="1:30" ht="21.75" customHeight="1" x14ac:dyDescent="0.2">
      <c r="A8" s="910" t="s">
        <v>86</v>
      </c>
      <c r="B8" s="911" t="s">
        <v>32</v>
      </c>
      <c r="C8" s="919" t="str">
        <f>'6.RadicacionesEnrutadas'!C14</f>
        <v>Radicaciones enrutadas y tramitadas</v>
      </c>
      <c r="D8" s="919"/>
      <c r="E8" s="919"/>
      <c r="F8" s="919"/>
      <c r="G8" s="919"/>
      <c r="H8" s="919"/>
      <c r="I8" s="919"/>
      <c r="J8" s="919"/>
      <c r="K8" s="919"/>
      <c r="L8" s="924"/>
      <c r="M8" s="16"/>
      <c r="N8" s="16"/>
      <c r="O8" s="16"/>
      <c r="P8" s="16"/>
      <c r="Q8" s="16"/>
      <c r="R8" s="16"/>
      <c r="S8" s="16"/>
    </row>
    <row r="9" spans="1:30" ht="21.75" customHeight="1" x14ac:dyDescent="0.2">
      <c r="A9" s="914"/>
      <c r="B9" s="915"/>
      <c r="C9" s="897" t="s">
        <v>131</v>
      </c>
      <c r="D9" s="897" t="s">
        <v>87</v>
      </c>
      <c r="E9" s="897" t="s">
        <v>132</v>
      </c>
      <c r="F9" s="897" t="s">
        <v>87</v>
      </c>
      <c r="G9" s="897" t="s">
        <v>10</v>
      </c>
      <c r="H9" s="897" t="s">
        <v>87</v>
      </c>
      <c r="I9" s="925" t="s">
        <v>88</v>
      </c>
      <c r="J9" s="925"/>
      <c r="K9" s="925"/>
      <c r="L9" s="926"/>
      <c r="M9" s="15"/>
      <c r="N9" s="15"/>
      <c r="O9" s="15"/>
      <c r="Q9"/>
    </row>
    <row r="10" spans="1:30" s="19" customFormat="1" ht="51.75" customHeight="1" x14ac:dyDescent="0.2">
      <c r="A10" s="555" t="s">
        <v>106</v>
      </c>
      <c r="B10" s="21" t="str">
        <f>'5.ConglomeradosInvTerminad '!B40</f>
        <v xml:space="preserve">Investigaciones terminadas </v>
      </c>
      <c r="C10" s="125">
        <v>20</v>
      </c>
      <c r="D10" s="550">
        <f>IF(C10&gt;0,C10/C11," ")</f>
        <v>1</v>
      </c>
      <c r="E10" s="125">
        <v>28</v>
      </c>
      <c r="F10" s="550">
        <f>IF(E10&gt;0,E10/E11," ")</f>
        <v>1.1200000000000001</v>
      </c>
      <c r="G10" s="141">
        <f>C10+E10</f>
        <v>48</v>
      </c>
      <c r="H10" s="550">
        <f>IF(G10&gt;0,G10/G11," ")</f>
        <v>1.0666666666666667</v>
      </c>
      <c r="I10" s="551" t="s">
        <v>351</v>
      </c>
      <c r="J10" s="551"/>
      <c r="K10" s="551"/>
      <c r="L10" s="552"/>
    </row>
    <row r="11" spans="1:30" s="19" customFormat="1" ht="51" customHeight="1" thickBot="1" x14ac:dyDescent="0.25">
      <c r="A11" s="419"/>
      <c r="B11" s="18" t="str">
        <f>'5.ConglomeradosInvTerminad '!B41</f>
        <v>Investigaciones proyectadas para terminar</v>
      </c>
      <c r="C11" s="123">
        <v>20</v>
      </c>
      <c r="D11" s="478"/>
      <c r="E11" s="123">
        <v>25</v>
      </c>
      <c r="F11" s="478"/>
      <c r="G11" s="135">
        <f>C11+E11</f>
        <v>45</v>
      </c>
      <c r="H11" s="478"/>
      <c r="I11" s="553"/>
      <c r="J11" s="553"/>
      <c r="K11" s="553"/>
      <c r="L11" s="554"/>
    </row>
    <row r="12" spans="1:30" x14ac:dyDescent="0.2">
      <c r="C12" s="7"/>
      <c r="D12" s="7"/>
      <c r="E12" s="7"/>
      <c r="F12" s="7"/>
      <c r="G12" s="7"/>
      <c r="H12" s="7"/>
      <c r="I12" s="7"/>
      <c r="J12" s="7"/>
      <c r="K12" s="7"/>
      <c r="L12" s="7"/>
      <c r="M12" s="7"/>
      <c r="N12" s="7"/>
    </row>
    <row r="13" spans="1:30" x14ac:dyDescent="0.2">
      <c r="C13" s="7"/>
      <c r="D13" s="7"/>
      <c r="E13" s="7"/>
      <c r="F13" s="7"/>
      <c r="G13" s="7"/>
      <c r="H13" s="7"/>
      <c r="I13" s="7"/>
      <c r="J13" s="7"/>
      <c r="K13" s="7"/>
      <c r="L13" s="7"/>
      <c r="M13" s="7"/>
      <c r="N13" s="7"/>
    </row>
    <row r="14" spans="1:30" x14ac:dyDescent="0.2">
      <c r="C14" s="7"/>
      <c r="D14" s="7"/>
      <c r="E14" s="7"/>
      <c r="F14" s="7"/>
      <c r="G14" s="7"/>
      <c r="H14" s="7"/>
      <c r="I14" s="7"/>
      <c r="J14" s="7"/>
      <c r="K14" s="7"/>
      <c r="L14" s="7"/>
      <c r="M14" s="7"/>
      <c r="N14" s="7"/>
    </row>
    <row r="15" spans="1:30" x14ac:dyDescent="0.2">
      <c r="C15" s="7"/>
      <c r="D15" s="7"/>
      <c r="E15" s="7"/>
      <c r="F15" s="7"/>
      <c r="G15" s="7"/>
      <c r="H15" s="7"/>
      <c r="I15" s="7"/>
      <c r="J15" s="7"/>
      <c r="K15" s="7"/>
      <c r="L15" s="7"/>
      <c r="M15" s="7"/>
      <c r="N15" s="7"/>
    </row>
    <row r="16" spans="1:30" x14ac:dyDescent="0.2">
      <c r="C16" s="7"/>
      <c r="D16" s="7"/>
      <c r="E16" s="7"/>
      <c r="F16" s="7"/>
      <c r="G16" s="7"/>
      <c r="H16" s="7"/>
      <c r="I16" s="7"/>
      <c r="J16" s="7"/>
      <c r="K16" s="7"/>
      <c r="L16" s="7"/>
      <c r="M16" s="7"/>
      <c r="N16" s="7"/>
    </row>
    <row r="17" spans="3:14" x14ac:dyDescent="0.2">
      <c r="C17" s="7"/>
      <c r="D17" s="7"/>
      <c r="E17" s="7"/>
      <c r="F17" s="7"/>
      <c r="G17" s="7"/>
      <c r="H17" s="7"/>
      <c r="I17" s="7"/>
      <c r="J17" s="7"/>
      <c r="K17" s="7"/>
      <c r="L17" s="7"/>
      <c r="M17" s="7"/>
      <c r="N17" s="7"/>
    </row>
    <row r="18" spans="3:14" x14ac:dyDescent="0.2">
      <c r="C18" s="7"/>
      <c r="D18" s="7"/>
      <c r="E18" s="7"/>
      <c r="F18" s="7"/>
      <c r="G18" s="7"/>
      <c r="H18" s="7"/>
      <c r="I18" s="7"/>
      <c r="J18" s="7"/>
      <c r="K18" s="7"/>
      <c r="L18" s="7"/>
      <c r="M18" s="7"/>
      <c r="N18" s="7"/>
    </row>
    <row r="19" spans="3:14" x14ac:dyDescent="0.2">
      <c r="C19" s="7"/>
      <c r="D19" s="7"/>
      <c r="E19" s="7"/>
      <c r="F19" s="7"/>
      <c r="G19" s="7"/>
      <c r="H19" s="7"/>
      <c r="I19" s="7"/>
      <c r="J19" s="7"/>
      <c r="K19" s="7"/>
      <c r="L19" s="7"/>
      <c r="M19" s="7"/>
      <c r="N19" s="7"/>
    </row>
    <row r="20" spans="3:14" x14ac:dyDescent="0.2">
      <c r="C20" s="7"/>
      <c r="D20" s="7"/>
      <c r="E20" s="7"/>
      <c r="F20" s="7"/>
      <c r="G20" s="7"/>
      <c r="H20" s="7"/>
      <c r="I20" s="7"/>
      <c r="J20" s="7"/>
      <c r="K20" s="7"/>
      <c r="L20" s="7"/>
      <c r="M20" s="7"/>
      <c r="N20" s="7"/>
    </row>
    <row r="21" spans="3:14" x14ac:dyDescent="0.2">
      <c r="C21" s="7"/>
      <c r="D21" s="7"/>
      <c r="E21" s="7"/>
      <c r="F21" s="7"/>
      <c r="G21" s="7"/>
      <c r="H21" s="7"/>
      <c r="I21" s="7"/>
      <c r="J21" s="7"/>
      <c r="K21" s="7"/>
      <c r="L21" s="7"/>
      <c r="M21" s="7"/>
      <c r="N21" s="7"/>
    </row>
    <row r="22" spans="3:14" x14ac:dyDescent="0.2">
      <c r="C22" s="7"/>
      <c r="D22" s="7"/>
      <c r="E22" s="7"/>
      <c r="F22" s="7"/>
      <c r="G22" s="7"/>
      <c r="H22" s="7"/>
      <c r="I22" s="7"/>
      <c r="J22" s="7"/>
      <c r="K22" s="7"/>
      <c r="L22" s="7"/>
      <c r="M22" s="7"/>
      <c r="N22" s="7"/>
    </row>
    <row r="23" spans="3:14" x14ac:dyDescent="0.2">
      <c r="C23" s="7"/>
      <c r="D23" s="7"/>
      <c r="E23" s="7"/>
      <c r="F23" s="7"/>
      <c r="G23" s="7"/>
      <c r="H23" s="7"/>
      <c r="I23" s="7"/>
      <c r="J23" s="7"/>
      <c r="K23" s="7"/>
      <c r="L23" s="7"/>
      <c r="M23" s="7"/>
      <c r="N23" s="7"/>
    </row>
    <row r="24" spans="3:14" x14ac:dyDescent="0.2">
      <c r="C24" s="7"/>
      <c r="D24" s="7"/>
      <c r="E24" s="7"/>
      <c r="F24" s="7"/>
      <c r="G24" s="7"/>
      <c r="H24" s="7"/>
      <c r="I24" s="7"/>
      <c r="J24" s="7"/>
      <c r="K24" s="7"/>
      <c r="L24" s="7"/>
      <c r="M24" s="7"/>
      <c r="N24" s="7"/>
    </row>
    <row r="25" spans="3:14" x14ac:dyDescent="0.2">
      <c r="C25" s="7"/>
      <c r="D25" s="7"/>
      <c r="E25" s="7"/>
      <c r="F25" s="7"/>
      <c r="G25" s="7"/>
      <c r="H25" s="7"/>
      <c r="I25" s="7"/>
      <c r="J25" s="7"/>
      <c r="K25" s="7"/>
      <c r="L25" s="7"/>
      <c r="M25" s="7"/>
      <c r="N25" s="7"/>
    </row>
    <row r="26" spans="3:14" x14ac:dyDescent="0.2">
      <c r="C26" s="7"/>
      <c r="D26" s="7"/>
      <c r="E26" s="7"/>
      <c r="F26" s="7"/>
      <c r="G26" s="7"/>
      <c r="H26" s="7"/>
      <c r="I26" s="7"/>
      <c r="J26" s="7"/>
      <c r="K26" s="7"/>
      <c r="L26" s="7"/>
      <c r="M26" s="7"/>
      <c r="N26" s="7"/>
    </row>
    <row r="27" spans="3:14" x14ac:dyDescent="0.2">
      <c r="C27" s="7"/>
      <c r="D27" s="7"/>
      <c r="E27" s="7"/>
      <c r="F27" s="7"/>
      <c r="G27" s="7"/>
      <c r="H27" s="7"/>
      <c r="I27" s="7"/>
      <c r="J27" s="7"/>
      <c r="K27" s="7"/>
      <c r="L27" s="7"/>
      <c r="M27" s="7"/>
      <c r="N27" s="7"/>
    </row>
    <row r="28" spans="3:14" x14ac:dyDescent="0.2">
      <c r="C28" s="7"/>
      <c r="D28" s="7"/>
      <c r="E28" s="7"/>
      <c r="F28" s="7"/>
      <c r="G28" s="7"/>
      <c r="H28" s="7"/>
      <c r="I28" s="7"/>
      <c r="J28" s="7"/>
      <c r="K28" s="7"/>
      <c r="L28" s="7"/>
      <c r="M28" s="7"/>
      <c r="N28" s="7"/>
    </row>
    <row r="29" spans="3:14" x14ac:dyDescent="0.2">
      <c r="C29" s="7"/>
      <c r="D29" s="7"/>
      <c r="E29" s="7"/>
      <c r="F29" s="7"/>
      <c r="G29" s="7"/>
      <c r="H29" s="7"/>
      <c r="I29" s="7"/>
      <c r="J29" s="7"/>
      <c r="K29" s="7"/>
      <c r="L29" s="7"/>
      <c r="M29" s="7"/>
      <c r="N29" s="7"/>
    </row>
    <row r="30" spans="3:14" x14ac:dyDescent="0.2">
      <c r="C30" s="7"/>
      <c r="D30" s="7"/>
      <c r="E30" s="7"/>
      <c r="F30" s="7"/>
      <c r="G30" s="7"/>
      <c r="H30" s="7"/>
      <c r="I30" s="7"/>
      <c r="J30" s="7"/>
      <c r="K30" s="7"/>
      <c r="L30" s="7"/>
      <c r="M30" s="7"/>
      <c r="N30" s="7"/>
    </row>
    <row r="31" spans="3:14" x14ac:dyDescent="0.2">
      <c r="C31" s="7"/>
      <c r="D31" s="7"/>
      <c r="E31" s="7"/>
      <c r="F31" s="7"/>
      <c r="G31" s="7"/>
      <c r="H31" s="7"/>
      <c r="I31" s="7"/>
      <c r="J31" s="7"/>
      <c r="K31" s="7"/>
      <c r="L31" s="7"/>
      <c r="M31" s="7"/>
      <c r="N31" s="7"/>
    </row>
    <row r="32" spans="3:14" x14ac:dyDescent="0.2">
      <c r="C32" s="7"/>
      <c r="D32" s="7"/>
      <c r="E32" s="7"/>
      <c r="F32" s="7"/>
      <c r="G32" s="7"/>
      <c r="H32" s="7"/>
      <c r="I32" s="7"/>
      <c r="J32" s="7"/>
      <c r="K32" s="7"/>
      <c r="L32" s="7"/>
      <c r="M32" s="7"/>
      <c r="N32" s="7"/>
    </row>
    <row r="33" spans="3:14" x14ac:dyDescent="0.2">
      <c r="C33" s="7"/>
      <c r="D33" s="7"/>
      <c r="E33" s="7"/>
      <c r="F33" s="7"/>
      <c r="G33" s="7"/>
      <c r="H33" s="7"/>
      <c r="I33" s="7"/>
      <c r="J33" s="7"/>
      <c r="K33" s="7"/>
      <c r="L33" s="7"/>
      <c r="M33" s="7"/>
      <c r="N33" s="7"/>
    </row>
    <row r="34" spans="3:14" x14ac:dyDescent="0.2">
      <c r="C34" s="7"/>
      <c r="D34" s="7"/>
      <c r="E34" s="7"/>
      <c r="F34" s="7"/>
      <c r="G34" s="7"/>
      <c r="H34" s="7"/>
      <c r="I34" s="7"/>
      <c r="J34" s="7"/>
      <c r="K34" s="7"/>
      <c r="L34" s="7"/>
      <c r="M34" s="7"/>
      <c r="N34" s="7"/>
    </row>
    <row r="35" spans="3:14" x14ac:dyDescent="0.2">
      <c r="C35" s="7"/>
      <c r="D35" s="7"/>
      <c r="E35" s="7"/>
      <c r="F35" s="7"/>
      <c r="G35" s="7"/>
      <c r="H35" s="7"/>
      <c r="I35" s="7"/>
      <c r="J35" s="7"/>
      <c r="K35" s="7"/>
      <c r="L35" s="7"/>
      <c r="M35" s="7"/>
      <c r="N35" s="7"/>
    </row>
    <row r="36" spans="3:14" x14ac:dyDescent="0.2">
      <c r="C36" s="7"/>
      <c r="D36" s="7"/>
      <c r="E36" s="7"/>
      <c r="F36" s="7"/>
      <c r="G36" s="7"/>
      <c r="H36" s="7"/>
      <c r="I36" s="7"/>
      <c r="J36" s="7"/>
      <c r="K36" s="7"/>
      <c r="L36" s="7"/>
      <c r="M36" s="7"/>
      <c r="N36" s="7"/>
    </row>
    <row r="37" spans="3:14" x14ac:dyDescent="0.2">
      <c r="C37" s="7"/>
      <c r="D37" s="7"/>
      <c r="E37" s="7"/>
      <c r="F37" s="7"/>
      <c r="G37" s="7"/>
      <c r="H37" s="7"/>
      <c r="I37" s="7"/>
      <c r="J37" s="7"/>
      <c r="K37" s="7"/>
      <c r="L37" s="7"/>
      <c r="M37" s="7"/>
      <c r="N37" s="7"/>
    </row>
    <row r="38" spans="3:14" x14ac:dyDescent="0.2">
      <c r="C38" s="7"/>
      <c r="D38" s="7"/>
      <c r="E38" s="7"/>
      <c r="F38" s="7"/>
      <c r="G38" s="7"/>
      <c r="H38" s="7"/>
      <c r="I38" s="7"/>
      <c r="J38" s="7"/>
      <c r="K38" s="7"/>
      <c r="L38" s="7"/>
      <c r="M38" s="7"/>
      <c r="N38" s="7"/>
    </row>
    <row r="39" spans="3:14" x14ac:dyDescent="0.2">
      <c r="C39" s="7"/>
      <c r="D39" s="7"/>
      <c r="E39" s="7"/>
      <c r="F39" s="7"/>
      <c r="G39" s="7"/>
      <c r="H39" s="7"/>
      <c r="I39" s="7"/>
      <c r="J39" s="7"/>
      <c r="K39" s="7"/>
      <c r="L39" s="7"/>
      <c r="M39" s="7"/>
      <c r="N39" s="7"/>
    </row>
    <row r="40" spans="3:14" x14ac:dyDescent="0.2">
      <c r="C40" s="7"/>
      <c r="D40" s="7"/>
      <c r="E40" s="7"/>
      <c r="F40" s="7"/>
      <c r="G40" s="7"/>
      <c r="H40" s="7"/>
      <c r="I40" s="7"/>
      <c r="J40" s="7"/>
      <c r="K40" s="7"/>
      <c r="L40" s="7"/>
      <c r="M40" s="7"/>
      <c r="N40" s="7"/>
    </row>
    <row r="41" spans="3:14" x14ac:dyDescent="0.2">
      <c r="C41" s="7"/>
      <c r="D41" s="7"/>
      <c r="E41" s="7"/>
      <c r="F41" s="7"/>
      <c r="G41" s="7"/>
      <c r="H41" s="7"/>
      <c r="I41" s="7"/>
      <c r="J41" s="7"/>
      <c r="K41" s="7"/>
      <c r="L41" s="7"/>
      <c r="M41" s="7"/>
      <c r="N41" s="7"/>
    </row>
    <row r="51" spans="2:16" x14ac:dyDescent="0.2">
      <c r="B51" s="8"/>
      <c r="C51" s="6"/>
      <c r="D51" s="6"/>
      <c r="E51" s="6"/>
      <c r="F51" s="6"/>
      <c r="G51" s="6"/>
      <c r="H51" s="6"/>
      <c r="I51" s="6"/>
      <c r="J51" s="6"/>
      <c r="K51" s="6"/>
      <c r="L51" s="6"/>
      <c r="M51" s="6"/>
      <c r="N51" s="6"/>
      <c r="P51" s="6"/>
    </row>
    <row r="52" spans="2:16" x14ac:dyDescent="0.2">
      <c r="B52" s="9"/>
      <c r="C52" s="6"/>
      <c r="D52" s="6"/>
      <c r="E52" s="6"/>
      <c r="F52" s="6"/>
      <c r="G52" s="6"/>
      <c r="H52" s="6"/>
      <c r="I52" s="6"/>
      <c r="J52" s="6"/>
      <c r="K52" s="6"/>
      <c r="L52" s="6"/>
      <c r="M52" s="6"/>
      <c r="N52" s="6"/>
      <c r="P52" s="6"/>
    </row>
  </sheetData>
  <sheetProtection sheet="1" formatCells="0" formatColumns="0" formatRows="0" insertRows="0"/>
  <mergeCells count="19">
    <mergeCell ref="N4:O4"/>
    <mergeCell ref="B1:M1"/>
    <mergeCell ref="N1:O1"/>
    <mergeCell ref="B2:M2"/>
    <mergeCell ref="N2:O2"/>
    <mergeCell ref="B3:M3"/>
    <mergeCell ref="N3:O3"/>
    <mergeCell ref="A1:A4"/>
    <mergeCell ref="B6:L6"/>
    <mergeCell ref="H10:H11"/>
    <mergeCell ref="C8:L8"/>
    <mergeCell ref="I9:L9"/>
    <mergeCell ref="I10:L11"/>
    <mergeCell ref="A10:A11"/>
    <mergeCell ref="D10:D11"/>
    <mergeCell ref="F10:F11"/>
    <mergeCell ref="A8:A9"/>
    <mergeCell ref="B8:B9"/>
    <mergeCell ref="B4:M4"/>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9"/>
  </sheetPr>
  <dimension ref="A1:AE173"/>
  <sheetViews>
    <sheetView zoomScale="130" zoomScaleNormal="130" workbookViewId="0">
      <selection activeCell="B1" sqref="B1"/>
    </sheetView>
  </sheetViews>
  <sheetFormatPr baseColWidth="10" defaultColWidth="9.140625" defaultRowHeight="12.75" x14ac:dyDescent="0.2"/>
  <cols>
    <col min="1" max="1" width="0.7109375" style="36" customWidth="1"/>
    <col min="2" max="2" width="30" style="36" customWidth="1"/>
    <col min="3" max="3" width="16.85546875" style="36" customWidth="1"/>
    <col min="4" max="4" width="5" style="36" bestFit="1" customWidth="1"/>
    <col min="5" max="5" width="4.7109375" style="36" bestFit="1" customWidth="1"/>
    <col min="6" max="6" width="5.1406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4.85546875" style="36" bestFit="1" customWidth="1"/>
    <col min="13" max="13" width="8.42578125" style="36" customWidth="1"/>
    <col min="14" max="14" width="6.42578125" style="36" customWidth="1"/>
    <col min="15" max="15" width="11.140625" style="36" customWidth="1"/>
    <col min="16" max="16" width="16.42578125" style="36" customWidth="1"/>
    <col min="17" max="18" width="11.7109375" style="36" customWidth="1"/>
    <col min="19" max="19" width="9.140625" style="36" hidden="1" customWidth="1"/>
    <col min="20" max="16384" width="9.140625" style="36"/>
  </cols>
  <sheetData>
    <row r="1" spans="1:19" ht="6" customHeight="1" thickBot="1" x14ac:dyDescent="0.25"/>
    <row r="2" spans="1:19" ht="16.5" customHeight="1" x14ac:dyDescent="0.2">
      <c r="B2" s="362"/>
      <c r="C2" s="365" t="s">
        <v>58</v>
      </c>
      <c r="D2" s="366"/>
      <c r="E2" s="366"/>
      <c r="F2" s="366"/>
      <c r="G2" s="366"/>
      <c r="H2" s="366"/>
      <c r="I2" s="366"/>
      <c r="J2" s="366"/>
      <c r="K2" s="366"/>
      <c r="L2" s="366"/>
      <c r="M2" s="367"/>
      <c r="N2" s="368" t="s">
        <v>136</v>
      </c>
      <c r="O2" s="369"/>
      <c r="P2" s="370"/>
      <c r="S2" s="36">
        <v>0.8</v>
      </c>
    </row>
    <row r="3" spans="1:19" ht="15.75" customHeight="1" x14ac:dyDescent="0.2">
      <c r="B3" s="363"/>
      <c r="C3" s="371" t="s">
        <v>60</v>
      </c>
      <c r="D3" s="372"/>
      <c r="E3" s="372"/>
      <c r="F3" s="372"/>
      <c r="G3" s="372"/>
      <c r="H3" s="372"/>
      <c r="I3" s="372"/>
      <c r="J3" s="372"/>
      <c r="K3" s="372"/>
      <c r="L3" s="372"/>
      <c r="M3" s="373"/>
      <c r="N3" s="374" t="s">
        <v>168</v>
      </c>
      <c r="O3" s="375"/>
      <c r="P3" s="376"/>
      <c r="S3" s="36">
        <v>0.79990000000000006</v>
      </c>
    </row>
    <row r="4" spans="1:19" ht="15.75" customHeight="1" x14ac:dyDescent="0.2">
      <c r="B4" s="363"/>
      <c r="C4" s="371" t="s">
        <v>61</v>
      </c>
      <c r="D4" s="372"/>
      <c r="E4" s="372"/>
      <c r="F4" s="372"/>
      <c r="G4" s="372"/>
      <c r="H4" s="372"/>
      <c r="I4" s="372"/>
      <c r="J4" s="372"/>
      <c r="K4" s="372"/>
      <c r="L4" s="372"/>
      <c r="M4" s="373"/>
      <c r="N4" s="374" t="s">
        <v>169</v>
      </c>
      <c r="O4" s="375"/>
      <c r="P4" s="376"/>
      <c r="S4" s="37">
        <v>0.7</v>
      </c>
    </row>
    <row r="5" spans="1:19" ht="16.5" customHeight="1" thickBot="1" x14ac:dyDescent="0.25">
      <c r="B5" s="364"/>
      <c r="C5" s="377" t="s">
        <v>62</v>
      </c>
      <c r="D5" s="378"/>
      <c r="E5" s="378"/>
      <c r="F5" s="378"/>
      <c r="G5" s="378"/>
      <c r="H5" s="378"/>
      <c r="I5" s="378"/>
      <c r="J5" s="378"/>
      <c r="K5" s="378"/>
      <c r="L5" s="378"/>
      <c r="M5" s="379"/>
      <c r="N5" s="380" t="s">
        <v>63</v>
      </c>
      <c r="O5" s="381"/>
      <c r="P5" s="382"/>
      <c r="S5" s="37">
        <v>0.69899999999999995</v>
      </c>
    </row>
    <row r="6" spans="1:19" ht="3" customHeight="1" thickBot="1" x14ac:dyDescent="0.25"/>
    <row r="7" spans="1:19" ht="12.75" customHeight="1" x14ac:dyDescent="0.2">
      <c r="A7" s="37"/>
      <c r="B7" s="876" t="s">
        <v>66</v>
      </c>
      <c r="C7" s="877"/>
      <c r="D7" s="877"/>
      <c r="E7" s="877"/>
      <c r="F7" s="877"/>
      <c r="G7" s="877"/>
      <c r="H7" s="877"/>
      <c r="I7" s="877"/>
      <c r="J7" s="877"/>
      <c r="K7" s="877"/>
      <c r="L7" s="877"/>
      <c r="M7" s="877"/>
      <c r="N7" s="877"/>
      <c r="O7" s="877"/>
      <c r="P7" s="878"/>
      <c r="Q7" s="37"/>
    </row>
    <row r="8" spans="1:19" ht="13.5" customHeight="1" thickBot="1" x14ac:dyDescent="0.25">
      <c r="A8" s="37"/>
      <c r="B8" s="879"/>
      <c r="C8" s="880"/>
      <c r="D8" s="880"/>
      <c r="E8" s="880"/>
      <c r="F8" s="880"/>
      <c r="G8" s="880"/>
      <c r="H8" s="880"/>
      <c r="I8" s="880"/>
      <c r="J8" s="880"/>
      <c r="K8" s="880"/>
      <c r="L8" s="880"/>
      <c r="M8" s="880"/>
      <c r="N8" s="880"/>
      <c r="O8" s="880"/>
      <c r="P8" s="881"/>
      <c r="Q8" s="37"/>
    </row>
    <row r="9" spans="1:19" ht="3" customHeight="1" thickBot="1" x14ac:dyDescent="0.25">
      <c r="A9" s="37"/>
      <c r="B9" s="386"/>
      <c r="C9" s="386"/>
      <c r="D9" s="386"/>
      <c r="E9" s="386"/>
      <c r="F9" s="386"/>
      <c r="G9" s="386"/>
      <c r="H9" s="386"/>
      <c r="I9" s="386"/>
      <c r="J9" s="386"/>
      <c r="K9" s="386"/>
      <c r="L9" s="386"/>
      <c r="M9" s="386"/>
      <c r="N9" s="386"/>
      <c r="O9" s="386"/>
      <c r="P9" s="386"/>
      <c r="Q9" s="37"/>
    </row>
    <row r="10" spans="1:19" ht="26.25" customHeight="1" thickBot="1" x14ac:dyDescent="0.25">
      <c r="A10" s="37"/>
      <c r="B10" s="873" t="s">
        <v>76</v>
      </c>
      <c r="C10" s="387">
        <v>2025</v>
      </c>
      <c r="D10" s="388"/>
      <c r="E10" s="388"/>
      <c r="F10" s="388"/>
      <c r="G10" s="388"/>
      <c r="H10" s="388"/>
      <c r="I10" s="389"/>
      <c r="J10" s="874" t="s">
        <v>1</v>
      </c>
      <c r="K10" s="875"/>
      <c r="L10" s="875"/>
      <c r="M10" s="875"/>
      <c r="N10" s="390" t="s">
        <v>170</v>
      </c>
      <c r="O10" s="391"/>
      <c r="P10" s="392"/>
      <c r="Q10" s="37"/>
    </row>
    <row r="11" spans="1:19" ht="3" customHeight="1" thickBot="1" x14ac:dyDescent="0.25">
      <c r="A11" s="37"/>
      <c r="B11" s="383"/>
      <c r="C11" s="384"/>
      <c r="D11" s="384"/>
      <c r="E11" s="384"/>
      <c r="F11" s="384"/>
      <c r="G11" s="384"/>
      <c r="H11" s="384"/>
      <c r="I11" s="384"/>
      <c r="J11" s="384"/>
      <c r="K11" s="384"/>
      <c r="L11" s="384"/>
      <c r="M11" s="384"/>
      <c r="N11" s="384"/>
      <c r="O11" s="384"/>
      <c r="P11" s="385"/>
      <c r="Q11" s="37"/>
    </row>
    <row r="12" spans="1:19" ht="15" customHeight="1" thickBot="1" x14ac:dyDescent="0.25">
      <c r="A12" s="37"/>
      <c r="B12" s="871" t="s">
        <v>0</v>
      </c>
      <c r="C12" s="531" t="s">
        <v>56</v>
      </c>
      <c r="D12" s="531"/>
      <c r="E12" s="531"/>
      <c r="F12" s="531"/>
      <c r="G12" s="531"/>
      <c r="H12" s="531"/>
      <c r="I12" s="531"/>
      <c r="J12" s="531"/>
      <c r="K12" s="531"/>
      <c r="L12" s="531"/>
      <c r="M12" s="531"/>
      <c r="N12" s="531"/>
      <c r="O12" s="531"/>
      <c r="P12" s="532"/>
      <c r="Q12" s="37"/>
    </row>
    <row r="13" spans="1:19" ht="3" customHeight="1" thickBot="1" x14ac:dyDescent="0.25">
      <c r="A13" s="37"/>
      <c r="B13" s="311"/>
      <c r="C13" s="312"/>
      <c r="D13" s="312"/>
      <c r="E13" s="312"/>
      <c r="F13" s="312"/>
      <c r="G13" s="312"/>
      <c r="H13" s="312"/>
      <c r="I13" s="312"/>
      <c r="J13" s="312"/>
      <c r="K13" s="312"/>
      <c r="L13" s="312"/>
      <c r="M13" s="312"/>
      <c r="N13" s="312"/>
      <c r="O13" s="312"/>
      <c r="P13" s="313"/>
      <c r="Q13" s="37"/>
    </row>
    <row r="14" spans="1:19" ht="15" customHeight="1" thickBot="1" x14ac:dyDescent="0.25">
      <c r="A14" s="37"/>
      <c r="B14" s="871" t="s">
        <v>6</v>
      </c>
      <c r="C14" s="343" t="s">
        <v>125</v>
      </c>
      <c r="D14" s="344"/>
      <c r="E14" s="344"/>
      <c r="F14" s="344"/>
      <c r="G14" s="344"/>
      <c r="H14" s="344"/>
      <c r="I14" s="344"/>
      <c r="J14" s="344"/>
      <c r="K14" s="344"/>
      <c r="L14" s="344"/>
      <c r="M14" s="344"/>
      <c r="N14" s="344"/>
      <c r="O14" s="344"/>
      <c r="P14" s="345"/>
      <c r="Q14" s="37"/>
    </row>
    <row r="15" spans="1:19" ht="3" customHeight="1" thickBot="1" x14ac:dyDescent="0.25">
      <c r="A15" s="37"/>
      <c r="B15" s="337"/>
      <c r="C15" s="338"/>
      <c r="D15" s="338"/>
      <c r="E15" s="338"/>
      <c r="F15" s="338"/>
      <c r="G15" s="338"/>
      <c r="H15" s="338"/>
      <c r="I15" s="338"/>
      <c r="J15" s="338"/>
      <c r="K15" s="338"/>
      <c r="L15" s="338"/>
      <c r="M15" s="338"/>
      <c r="N15" s="338"/>
      <c r="O15" s="338"/>
      <c r="P15" s="339"/>
      <c r="Q15" s="37"/>
    </row>
    <row r="16" spans="1:19" s="62" customFormat="1" ht="24.75" customHeight="1" thickBot="1" x14ac:dyDescent="0.25">
      <c r="A16" s="38"/>
      <c r="B16" s="871" t="s">
        <v>36</v>
      </c>
      <c r="C16" s="556" t="s">
        <v>157</v>
      </c>
      <c r="D16" s="557"/>
      <c r="E16" s="557"/>
      <c r="F16" s="557"/>
      <c r="G16" s="557"/>
      <c r="H16" s="557"/>
      <c r="I16" s="557"/>
      <c r="J16" s="557"/>
      <c r="K16" s="557"/>
      <c r="L16" s="557"/>
      <c r="M16" s="557"/>
      <c r="N16" s="557"/>
      <c r="O16" s="557"/>
      <c r="P16" s="558"/>
      <c r="Q16" s="38"/>
    </row>
    <row r="17" spans="1:31" ht="3" customHeight="1" thickBot="1" x14ac:dyDescent="0.25">
      <c r="A17" s="37"/>
      <c r="B17" s="337"/>
      <c r="C17" s="338"/>
      <c r="D17" s="338"/>
      <c r="E17" s="338"/>
      <c r="F17" s="338"/>
      <c r="G17" s="338"/>
      <c r="H17" s="338"/>
      <c r="I17" s="338"/>
      <c r="J17" s="338"/>
      <c r="K17" s="338"/>
      <c r="L17" s="338"/>
      <c r="M17" s="338"/>
      <c r="N17" s="338"/>
      <c r="O17" s="338"/>
      <c r="P17" s="339"/>
      <c r="Q17" s="37"/>
    </row>
    <row r="18" spans="1:31" ht="37.5" customHeight="1" thickBot="1" x14ac:dyDescent="0.25">
      <c r="A18" s="37"/>
      <c r="B18" s="871" t="s">
        <v>23</v>
      </c>
      <c r="C18" s="352" t="s">
        <v>249</v>
      </c>
      <c r="D18" s="353"/>
      <c r="E18" s="353"/>
      <c r="F18" s="353"/>
      <c r="G18" s="353"/>
      <c r="H18" s="353"/>
      <c r="I18" s="353"/>
      <c r="J18" s="353"/>
      <c r="K18" s="353"/>
      <c r="L18" s="353"/>
      <c r="M18" s="353"/>
      <c r="N18" s="353"/>
      <c r="O18" s="353"/>
      <c r="P18" s="354"/>
      <c r="Q18" s="37"/>
    </row>
    <row r="19" spans="1:31" ht="3" customHeight="1" thickBot="1" x14ac:dyDescent="0.25">
      <c r="A19" s="37"/>
      <c r="B19" s="355"/>
      <c r="C19" s="355"/>
      <c r="D19" s="355"/>
      <c r="E19" s="355"/>
      <c r="F19" s="355"/>
      <c r="G19" s="355"/>
      <c r="H19" s="355"/>
      <c r="I19" s="355"/>
      <c r="J19" s="355"/>
      <c r="K19" s="355"/>
      <c r="L19" s="355"/>
      <c r="M19" s="355"/>
      <c r="N19" s="355"/>
      <c r="O19" s="355"/>
      <c r="P19" s="355"/>
      <c r="Q19" s="37"/>
    </row>
    <row r="20" spans="1:31" ht="17.25" customHeight="1" thickBot="1" x14ac:dyDescent="0.25">
      <c r="A20" s="37"/>
      <c r="B20" s="907" t="s">
        <v>37</v>
      </c>
      <c r="C20" s="908"/>
      <c r="D20" s="908"/>
      <c r="E20" s="908"/>
      <c r="F20" s="908"/>
      <c r="G20" s="908"/>
      <c r="H20" s="908"/>
      <c r="I20" s="908"/>
      <c r="J20" s="908"/>
      <c r="K20" s="908"/>
      <c r="L20" s="908"/>
      <c r="M20" s="908"/>
      <c r="N20" s="908"/>
      <c r="O20" s="908"/>
      <c r="P20" s="909"/>
      <c r="Q20" s="37"/>
    </row>
    <row r="21" spans="1:31" ht="3" customHeight="1" thickBot="1" x14ac:dyDescent="0.25">
      <c r="A21" s="37"/>
      <c r="B21" s="356"/>
      <c r="C21" s="357"/>
      <c r="D21" s="357"/>
      <c r="E21" s="357"/>
      <c r="F21" s="357"/>
      <c r="G21" s="357"/>
      <c r="H21" s="357"/>
      <c r="I21" s="357"/>
      <c r="J21" s="357"/>
      <c r="K21" s="357"/>
      <c r="L21" s="357"/>
      <c r="M21" s="357"/>
      <c r="N21" s="357"/>
      <c r="O21" s="357"/>
      <c r="P21" s="358"/>
      <c r="Q21" s="37"/>
    </row>
    <row r="22" spans="1:31" ht="51" customHeight="1" thickBot="1" x14ac:dyDescent="0.25">
      <c r="A22" s="37"/>
      <c r="B22" s="871" t="s">
        <v>3</v>
      </c>
      <c r="C22" s="359" t="s">
        <v>213</v>
      </c>
      <c r="D22" s="360"/>
      <c r="E22" s="360"/>
      <c r="F22" s="360"/>
      <c r="G22" s="360"/>
      <c r="H22" s="360"/>
      <c r="I22" s="360"/>
      <c r="J22" s="360"/>
      <c r="K22" s="360"/>
      <c r="L22" s="360"/>
      <c r="M22" s="360"/>
      <c r="N22" s="360"/>
      <c r="O22" s="360"/>
      <c r="P22" s="361"/>
      <c r="Q22" s="37"/>
    </row>
    <row r="23" spans="1:31" ht="3" customHeight="1" thickBot="1" x14ac:dyDescent="0.25">
      <c r="A23" s="37"/>
      <c r="B23" s="337"/>
      <c r="C23" s="338"/>
      <c r="D23" s="338"/>
      <c r="E23" s="338"/>
      <c r="F23" s="338"/>
      <c r="G23" s="338"/>
      <c r="H23" s="338"/>
      <c r="I23" s="338"/>
      <c r="J23" s="338"/>
      <c r="K23" s="338"/>
      <c r="L23" s="338"/>
      <c r="M23" s="338"/>
      <c r="N23" s="338"/>
      <c r="O23" s="338"/>
      <c r="P23" s="339"/>
      <c r="Q23" s="37"/>
      <c r="T23" s="91"/>
    </row>
    <row r="24" spans="1:31" ht="93.75" customHeight="1" thickBot="1" x14ac:dyDescent="0.25">
      <c r="A24" s="37"/>
      <c r="B24" s="871" t="s">
        <v>24</v>
      </c>
      <c r="C24" s="456" t="s">
        <v>159</v>
      </c>
      <c r="D24" s="457"/>
      <c r="E24" s="457"/>
      <c r="F24" s="457"/>
      <c r="G24" s="457"/>
      <c r="H24" s="457"/>
      <c r="I24" s="457"/>
      <c r="J24" s="457"/>
      <c r="K24" s="457"/>
      <c r="L24" s="457"/>
      <c r="M24" s="457"/>
      <c r="N24" s="457"/>
      <c r="O24" s="457"/>
      <c r="P24" s="458"/>
      <c r="Q24" s="37"/>
    </row>
    <row r="25" spans="1:31" ht="3" customHeight="1" thickBot="1" x14ac:dyDescent="0.25">
      <c r="A25" s="37"/>
      <c r="B25" s="321"/>
      <c r="C25" s="322"/>
      <c r="D25" s="322"/>
      <c r="E25" s="322"/>
      <c r="F25" s="322"/>
      <c r="G25" s="322"/>
      <c r="H25" s="322"/>
      <c r="I25" s="322"/>
      <c r="J25" s="322"/>
      <c r="K25" s="322"/>
      <c r="L25" s="322"/>
      <c r="M25" s="322"/>
      <c r="N25" s="322"/>
      <c r="O25" s="322"/>
      <c r="P25" s="323"/>
      <c r="Q25" s="37"/>
    </row>
    <row r="26" spans="1:31" ht="13.5" customHeight="1" thickBot="1" x14ac:dyDescent="0.25">
      <c r="A26" s="37"/>
      <c r="B26" s="872" t="s">
        <v>2</v>
      </c>
      <c r="C26" s="500">
        <v>0.8</v>
      </c>
      <c r="D26" s="501"/>
      <c r="E26" s="501"/>
      <c r="F26" s="501"/>
      <c r="G26" s="501"/>
      <c r="H26" s="501"/>
      <c r="I26" s="501"/>
      <c r="J26" s="501"/>
      <c r="K26" s="501"/>
      <c r="L26" s="501"/>
      <c r="M26" s="501"/>
      <c r="N26" s="501"/>
      <c r="O26" s="501"/>
      <c r="P26" s="502"/>
      <c r="Q26" s="37"/>
    </row>
    <row r="27" spans="1:31" ht="3" customHeight="1" thickBot="1" x14ac:dyDescent="0.25">
      <c r="A27" s="37"/>
      <c r="B27" s="327"/>
      <c r="C27" s="328"/>
      <c r="D27" s="328"/>
      <c r="E27" s="328"/>
      <c r="F27" s="328"/>
      <c r="G27" s="328"/>
      <c r="H27" s="328"/>
      <c r="I27" s="328"/>
      <c r="J27" s="328"/>
      <c r="K27" s="328"/>
      <c r="L27" s="328"/>
      <c r="M27" s="328"/>
      <c r="N27" s="328"/>
      <c r="O27" s="328"/>
      <c r="P27" s="329"/>
      <c r="Q27" s="37"/>
    </row>
    <row r="28" spans="1:31" s="62" customFormat="1" ht="12.75" customHeight="1" thickBot="1" x14ac:dyDescent="0.25">
      <c r="A28" s="38"/>
      <c r="B28" s="894" t="s">
        <v>25</v>
      </c>
      <c r="C28" s="129" t="s">
        <v>26</v>
      </c>
      <c r="D28" s="330" t="s">
        <v>226</v>
      </c>
      <c r="E28" s="325"/>
      <c r="F28" s="325"/>
      <c r="G28" s="326"/>
      <c r="H28" s="331" t="s">
        <v>27</v>
      </c>
      <c r="I28" s="331"/>
      <c r="J28" s="331"/>
      <c r="K28" s="330" t="s">
        <v>227</v>
      </c>
      <c r="L28" s="325"/>
      <c r="M28" s="326"/>
      <c r="N28" s="332" t="s">
        <v>28</v>
      </c>
      <c r="O28" s="333"/>
      <c r="P28" s="75" t="s">
        <v>228</v>
      </c>
      <c r="Q28" s="38"/>
      <c r="R28" s="9"/>
      <c r="S28" s="530"/>
      <c r="T28" s="530"/>
      <c r="U28" s="530"/>
      <c r="V28" s="530"/>
      <c r="W28" s="530"/>
      <c r="X28" s="530"/>
      <c r="Y28" s="530"/>
      <c r="Z28" s="530"/>
      <c r="AA28" s="530"/>
      <c r="AB28" s="530"/>
      <c r="AC28" s="530"/>
      <c r="AD28" s="530"/>
      <c r="AE28" s="133"/>
    </row>
    <row r="29" spans="1:31" ht="3" customHeight="1" thickBot="1" x14ac:dyDescent="0.25">
      <c r="A29" s="37"/>
      <c r="B29" s="334"/>
      <c r="C29" s="335"/>
      <c r="D29" s="335"/>
      <c r="E29" s="335"/>
      <c r="F29" s="335"/>
      <c r="G29" s="335"/>
      <c r="H29" s="335"/>
      <c r="I29" s="335"/>
      <c r="J29" s="335"/>
      <c r="K29" s="335"/>
      <c r="L29" s="335"/>
      <c r="M29" s="335"/>
      <c r="N29" s="335"/>
      <c r="O29" s="335"/>
      <c r="P29" s="336"/>
      <c r="Q29" s="37"/>
    </row>
    <row r="30" spans="1:31" ht="13.5" thickBot="1" x14ac:dyDescent="0.25">
      <c r="A30" s="37"/>
      <c r="B30" s="870" t="s">
        <v>7</v>
      </c>
      <c r="C30" s="559" t="s">
        <v>124</v>
      </c>
      <c r="D30" s="560"/>
      <c r="E30" s="560"/>
      <c r="F30" s="560"/>
      <c r="G30" s="560"/>
      <c r="H30" s="560"/>
      <c r="I30" s="560"/>
      <c r="J30" s="560"/>
      <c r="K30" s="560"/>
      <c r="L30" s="560"/>
      <c r="M30" s="560"/>
      <c r="N30" s="560"/>
      <c r="O30" s="560"/>
      <c r="P30" s="561"/>
      <c r="Q30" s="37"/>
    </row>
    <row r="31" spans="1:31" ht="3" customHeight="1" thickBot="1" x14ac:dyDescent="0.25">
      <c r="A31" s="37"/>
      <c r="B31" s="337"/>
      <c r="C31" s="338"/>
      <c r="D31" s="338"/>
      <c r="E31" s="338"/>
      <c r="F31" s="338"/>
      <c r="G31" s="338"/>
      <c r="H31" s="338"/>
      <c r="I31" s="338"/>
      <c r="J31" s="338"/>
      <c r="K31" s="338"/>
      <c r="L31" s="338"/>
      <c r="M31" s="338"/>
      <c r="N31" s="338"/>
      <c r="O31" s="338"/>
      <c r="P31" s="339"/>
      <c r="Q31" s="37"/>
    </row>
    <row r="32" spans="1:31" ht="13.5" thickBot="1" x14ac:dyDescent="0.25">
      <c r="A32" s="37"/>
      <c r="B32" s="870" t="s">
        <v>4</v>
      </c>
      <c r="C32" s="562" t="s">
        <v>71</v>
      </c>
      <c r="D32" s="563"/>
      <c r="E32" s="563"/>
      <c r="F32" s="563"/>
      <c r="G32" s="563"/>
      <c r="H32" s="563"/>
      <c r="I32" s="563"/>
      <c r="J32" s="563"/>
      <c r="K32" s="563"/>
      <c r="L32" s="563"/>
      <c r="M32" s="563"/>
      <c r="N32" s="563"/>
      <c r="O32" s="563"/>
      <c r="P32" s="564"/>
      <c r="Q32" s="37"/>
    </row>
    <row r="33" spans="1:17" ht="3" customHeight="1" thickBot="1" x14ac:dyDescent="0.25">
      <c r="A33" s="37"/>
      <c r="B33" s="337"/>
      <c r="C33" s="338"/>
      <c r="D33" s="338"/>
      <c r="E33" s="338"/>
      <c r="F33" s="338"/>
      <c r="G33" s="338"/>
      <c r="H33" s="338"/>
      <c r="I33" s="338"/>
      <c r="J33" s="338"/>
      <c r="K33" s="338"/>
      <c r="L33" s="338"/>
      <c r="M33" s="338"/>
      <c r="N33" s="338"/>
      <c r="O33" s="338"/>
      <c r="P33" s="339"/>
      <c r="Q33" s="37"/>
    </row>
    <row r="34" spans="1:17" ht="13.5" thickBot="1" x14ac:dyDescent="0.25">
      <c r="A34" s="37"/>
      <c r="B34" s="870" t="s">
        <v>35</v>
      </c>
      <c r="C34" s="562" t="s">
        <v>71</v>
      </c>
      <c r="D34" s="563"/>
      <c r="E34" s="563"/>
      <c r="F34" s="563"/>
      <c r="G34" s="563"/>
      <c r="H34" s="563"/>
      <c r="I34" s="563"/>
      <c r="J34" s="563"/>
      <c r="K34" s="563"/>
      <c r="L34" s="563"/>
      <c r="M34" s="563"/>
      <c r="N34" s="563"/>
      <c r="O34" s="563"/>
      <c r="P34" s="564"/>
      <c r="Q34" s="37"/>
    </row>
    <row r="35" spans="1:17" ht="3" customHeight="1" thickBot="1" x14ac:dyDescent="0.25">
      <c r="A35" s="37"/>
      <c r="B35" s="311"/>
      <c r="C35" s="312"/>
      <c r="D35" s="312"/>
      <c r="E35" s="312"/>
      <c r="F35" s="312"/>
      <c r="G35" s="312"/>
      <c r="H35" s="312"/>
      <c r="I35" s="312"/>
      <c r="J35" s="312"/>
      <c r="K35" s="312"/>
      <c r="L35" s="312"/>
      <c r="M35" s="312"/>
      <c r="N35" s="312"/>
      <c r="O35" s="312"/>
      <c r="P35" s="313"/>
      <c r="Q35" s="37"/>
    </row>
    <row r="36" spans="1:17" ht="16.5" customHeight="1" thickBot="1" x14ac:dyDescent="0.25">
      <c r="A36" s="37"/>
      <c r="B36" s="870" t="s">
        <v>65</v>
      </c>
      <c r="C36" s="559" t="s">
        <v>71</v>
      </c>
      <c r="D36" s="560"/>
      <c r="E36" s="560"/>
      <c r="F36" s="560"/>
      <c r="G36" s="560"/>
      <c r="H36" s="560"/>
      <c r="I36" s="560"/>
      <c r="J36" s="560"/>
      <c r="K36" s="560"/>
      <c r="L36" s="560"/>
      <c r="M36" s="560"/>
      <c r="N36" s="560"/>
      <c r="O36" s="560"/>
      <c r="P36" s="561"/>
      <c r="Q36" s="37"/>
    </row>
    <row r="37" spans="1:17" ht="3" customHeight="1" thickBot="1" x14ac:dyDescent="0.25">
      <c r="A37" s="37"/>
      <c r="B37" s="39"/>
      <c r="C37" s="39"/>
      <c r="D37" s="39"/>
      <c r="E37" s="39"/>
      <c r="F37" s="39"/>
      <c r="G37" s="39"/>
      <c r="H37" s="39"/>
      <c r="I37" s="39"/>
      <c r="J37" s="39"/>
      <c r="K37" s="39"/>
      <c r="L37" s="39"/>
      <c r="M37" s="39"/>
      <c r="N37" s="39"/>
      <c r="O37" s="39"/>
      <c r="P37" s="39"/>
      <c r="Q37" s="37"/>
    </row>
    <row r="38" spans="1:17" ht="13.5" thickBot="1" x14ac:dyDescent="0.25">
      <c r="A38" s="37"/>
      <c r="B38" s="858" t="s">
        <v>29</v>
      </c>
      <c r="C38" s="859"/>
      <c r="D38" s="859"/>
      <c r="E38" s="859"/>
      <c r="F38" s="859"/>
      <c r="G38" s="859"/>
      <c r="H38" s="859"/>
      <c r="I38" s="859"/>
      <c r="J38" s="859"/>
      <c r="K38" s="859"/>
      <c r="L38" s="859"/>
      <c r="M38" s="859"/>
      <c r="N38" s="859"/>
      <c r="O38" s="860"/>
      <c r="P38" s="861"/>
      <c r="Q38" s="37"/>
    </row>
    <row r="39" spans="1:17" ht="13.5" thickBot="1" x14ac:dyDescent="0.25">
      <c r="A39" s="37"/>
      <c r="B39" s="927" t="s">
        <v>34</v>
      </c>
      <c r="C39" s="858" t="s">
        <v>30</v>
      </c>
      <c r="D39" s="859"/>
      <c r="E39" s="859"/>
      <c r="F39" s="859"/>
      <c r="G39" s="861"/>
      <c r="H39" s="858" t="s">
        <v>7</v>
      </c>
      <c r="I39" s="859"/>
      <c r="J39" s="859"/>
      <c r="K39" s="859"/>
      <c r="L39" s="861"/>
      <c r="M39" s="858" t="s">
        <v>31</v>
      </c>
      <c r="N39" s="859"/>
      <c r="O39" s="860"/>
      <c r="P39" s="861"/>
      <c r="Q39" s="37"/>
    </row>
    <row r="40" spans="1:17" ht="80.25" customHeight="1" thickBot="1" x14ac:dyDescent="0.25">
      <c r="A40" s="38"/>
      <c r="B40" s="92" t="s">
        <v>130</v>
      </c>
      <c r="C40" s="565" t="s">
        <v>128</v>
      </c>
      <c r="D40" s="565"/>
      <c r="E40" s="565"/>
      <c r="F40" s="565"/>
      <c r="G40" s="565"/>
      <c r="H40" s="565" t="s">
        <v>129</v>
      </c>
      <c r="I40" s="565"/>
      <c r="J40" s="565"/>
      <c r="K40" s="565"/>
      <c r="L40" s="565"/>
      <c r="M40" s="566" t="s">
        <v>256</v>
      </c>
      <c r="N40" s="567"/>
      <c r="O40" s="567"/>
      <c r="P40" s="568"/>
      <c r="Q40" s="38"/>
    </row>
    <row r="41" spans="1:17" ht="72.75" customHeight="1" x14ac:dyDescent="0.2">
      <c r="A41" s="38"/>
      <c r="B41" s="168" t="s">
        <v>237</v>
      </c>
      <c r="C41" s="308" t="s">
        <v>128</v>
      </c>
      <c r="D41" s="308"/>
      <c r="E41" s="308"/>
      <c r="F41" s="308"/>
      <c r="G41" s="308"/>
      <c r="H41" s="308" t="s">
        <v>129</v>
      </c>
      <c r="I41" s="308"/>
      <c r="J41" s="308"/>
      <c r="K41" s="308"/>
      <c r="L41" s="308"/>
      <c r="M41" s="566" t="s">
        <v>256</v>
      </c>
      <c r="N41" s="567"/>
      <c r="O41" s="567"/>
      <c r="P41" s="568"/>
      <c r="Q41" s="38"/>
    </row>
    <row r="42" spans="1:17" ht="13.5" customHeight="1" x14ac:dyDescent="0.2">
      <c r="A42" s="37"/>
      <c r="B42" s="77"/>
      <c r="C42" s="569"/>
      <c r="D42" s="569"/>
      <c r="E42" s="569"/>
      <c r="F42" s="569"/>
      <c r="G42" s="569"/>
      <c r="H42" s="569"/>
      <c r="I42" s="569"/>
      <c r="J42" s="569"/>
      <c r="K42" s="569"/>
      <c r="L42" s="569"/>
      <c r="M42" s="569"/>
      <c r="N42" s="569"/>
      <c r="O42" s="569"/>
      <c r="P42" s="570"/>
      <c r="Q42" s="37"/>
    </row>
    <row r="43" spans="1:17" ht="12.75" customHeight="1" thickBot="1" x14ac:dyDescent="0.25">
      <c r="A43" s="37"/>
      <c r="B43" s="41"/>
      <c r="C43" s="305"/>
      <c r="D43" s="305"/>
      <c r="E43" s="305"/>
      <c r="F43" s="305"/>
      <c r="G43" s="305"/>
      <c r="H43" s="305"/>
      <c r="I43" s="305"/>
      <c r="J43" s="305"/>
      <c r="K43" s="305"/>
      <c r="L43" s="305"/>
      <c r="M43" s="305"/>
      <c r="N43" s="305"/>
      <c r="O43" s="305"/>
      <c r="P43" s="306"/>
      <c r="Q43" s="37"/>
    </row>
    <row r="44" spans="1:17" ht="3" customHeight="1" thickBot="1" x14ac:dyDescent="0.25">
      <c r="A44" s="37"/>
      <c r="B44" s="42"/>
      <c r="C44" s="42"/>
      <c r="D44" s="42"/>
      <c r="E44" s="42"/>
      <c r="F44" s="42"/>
      <c r="G44" s="42"/>
      <c r="H44" s="42"/>
      <c r="I44" s="42"/>
      <c r="J44" s="42"/>
      <c r="K44" s="42"/>
      <c r="L44" s="42"/>
      <c r="M44" s="42"/>
      <c r="N44" s="42"/>
      <c r="O44" s="42"/>
      <c r="P44" s="42"/>
      <c r="Q44" s="37"/>
    </row>
    <row r="45" spans="1:17" ht="13.5" customHeight="1" thickBot="1" x14ac:dyDescent="0.25">
      <c r="A45" s="37"/>
      <c r="B45" s="865" t="s">
        <v>8</v>
      </c>
      <c r="C45" s="866"/>
      <c r="D45" s="866"/>
      <c r="E45" s="866"/>
      <c r="F45" s="866"/>
      <c r="G45" s="866"/>
      <c r="H45" s="866"/>
      <c r="I45" s="866"/>
      <c r="J45" s="866"/>
      <c r="K45" s="866"/>
      <c r="L45" s="866"/>
      <c r="M45" s="866"/>
      <c r="N45" s="866"/>
      <c r="O45" s="866"/>
      <c r="P45" s="867"/>
      <c r="Q45" s="37"/>
    </row>
    <row r="46" spans="1:17" ht="3" customHeight="1" thickBot="1" x14ac:dyDescent="0.25">
      <c r="A46" s="37"/>
      <c r="B46" s="43"/>
      <c r="C46" s="39"/>
      <c r="D46" s="39"/>
      <c r="E46" s="39"/>
      <c r="F46" s="39"/>
      <c r="G46" s="39"/>
      <c r="H46" s="39"/>
      <c r="I46" s="39"/>
      <c r="J46" s="39"/>
      <c r="K46" s="39"/>
      <c r="L46" s="39"/>
      <c r="M46" s="39"/>
      <c r="N46" s="39"/>
      <c r="O46" s="39"/>
      <c r="P46" s="44"/>
      <c r="Q46" s="37"/>
    </row>
    <row r="47" spans="1:17" x14ac:dyDescent="0.2">
      <c r="A47" s="37"/>
      <c r="B47" s="868" t="s">
        <v>32</v>
      </c>
      <c r="C47" s="45" t="s">
        <v>9</v>
      </c>
      <c r="D47" s="46" t="s">
        <v>11</v>
      </c>
      <c r="E47" s="46" t="s">
        <v>12</v>
      </c>
      <c r="F47" s="46" t="s">
        <v>13</v>
      </c>
      <c r="G47" s="46" t="s">
        <v>14</v>
      </c>
      <c r="H47" s="46" t="s">
        <v>15</v>
      </c>
      <c r="I47" s="46" t="s">
        <v>16</v>
      </c>
      <c r="J47" s="46" t="s">
        <v>17</v>
      </c>
      <c r="K47" s="46" t="s">
        <v>18</v>
      </c>
      <c r="L47" s="46" t="s">
        <v>19</v>
      </c>
      <c r="M47" s="46" t="s">
        <v>20</v>
      </c>
      <c r="N47" s="46" t="s">
        <v>21</v>
      </c>
      <c r="O47" s="47" t="s">
        <v>22</v>
      </c>
      <c r="P47" s="48" t="s">
        <v>10</v>
      </c>
      <c r="Q47" s="37"/>
    </row>
    <row r="48" spans="1:17" ht="13.5" thickBot="1" x14ac:dyDescent="0.25">
      <c r="A48" s="37"/>
      <c r="B48" s="869"/>
      <c r="C48" s="49" t="s">
        <v>10</v>
      </c>
      <c r="D48" s="50"/>
      <c r="E48" s="50"/>
      <c r="F48" s="89"/>
      <c r="G48" s="50"/>
      <c r="H48" s="50"/>
      <c r="I48" s="128">
        <f>'6.RegistroEnrutadas'!D10</f>
        <v>1</v>
      </c>
      <c r="J48" s="50"/>
      <c r="K48" s="50"/>
      <c r="L48" s="89"/>
      <c r="M48" s="89"/>
      <c r="N48" s="50"/>
      <c r="O48" s="128">
        <f>'6.RegistroEnrutadas'!F10</f>
        <v>1</v>
      </c>
      <c r="P48" s="128">
        <f>'6.RegistroEnrutadas'!H10</f>
        <v>1</v>
      </c>
      <c r="Q48" s="37"/>
    </row>
    <row r="49" spans="1:17" ht="3" customHeight="1" thickBot="1" x14ac:dyDescent="0.25">
      <c r="A49" s="37"/>
      <c r="B49" s="63">
        <v>0.9</v>
      </c>
      <c r="C49" s="64"/>
      <c r="D49" s="64"/>
      <c r="E49" s="64"/>
      <c r="F49" s="64"/>
      <c r="G49" s="64"/>
      <c r="H49" s="64"/>
      <c r="I49" s="64">
        <v>0.8</v>
      </c>
      <c r="J49" s="64"/>
      <c r="K49" s="64"/>
      <c r="L49" s="64"/>
      <c r="M49" s="64"/>
      <c r="N49" s="64"/>
      <c r="O49" s="64">
        <v>0.8</v>
      </c>
      <c r="P49" s="65">
        <v>0.8</v>
      </c>
      <c r="Q49" s="37"/>
    </row>
    <row r="50" spans="1:17" ht="13.5" thickBot="1" x14ac:dyDescent="0.25">
      <c r="A50" s="37"/>
      <c r="B50" s="865" t="s">
        <v>33</v>
      </c>
      <c r="C50" s="866"/>
      <c r="D50" s="866"/>
      <c r="E50" s="866"/>
      <c r="F50" s="866"/>
      <c r="G50" s="866"/>
      <c r="H50" s="866"/>
      <c r="I50" s="866"/>
      <c r="J50" s="866"/>
      <c r="K50" s="866"/>
      <c r="L50" s="866"/>
      <c r="M50" s="866"/>
      <c r="N50" s="866"/>
      <c r="O50" s="866"/>
      <c r="P50" s="867"/>
      <c r="Q50" s="37"/>
    </row>
    <row r="51" spans="1:17" ht="12.75" customHeight="1" x14ac:dyDescent="0.2">
      <c r="A51" s="37"/>
      <c r="B51" s="278"/>
      <c r="C51" s="279"/>
      <c r="D51" s="279"/>
      <c r="E51" s="279"/>
      <c r="F51" s="279"/>
      <c r="G51" s="279"/>
      <c r="H51" s="279"/>
      <c r="I51" s="279"/>
      <c r="J51" s="279"/>
      <c r="K51" s="279"/>
      <c r="L51" s="279"/>
      <c r="M51" s="279"/>
      <c r="N51" s="279"/>
      <c r="O51" s="279"/>
      <c r="P51" s="280"/>
      <c r="Q51" s="37"/>
    </row>
    <row r="52" spans="1:17" ht="12.75" customHeight="1" x14ac:dyDescent="0.2">
      <c r="A52" s="37"/>
      <c r="B52" s="281"/>
      <c r="C52" s="282"/>
      <c r="D52" s="282"/>
      <c r="E52" s="282"/>
      <c r="F52" s="282"/>
      <c r="G52" s="282"/>
      <c r="H52" s="282"/>
      <c r="I52" s="282"/>
      <c r="J52" s="282"/>
      <c r="K52" s="282"/>
      <c r="L52" s="282"/>
      <c r="M52" s="282"/>
      <c r="N52" s="282"/>
      <c r="O52" s="282"/>
      <c r="P52" s="283"/>
      <c r="Q52" s="37"/>
    </row>
    <row r="53" spans="1:17" ht="12.75" customHeight="1" x14ac:dyDescent="0.2">
      <c r="A53" s="37"/>
      <c r="B53" s="281"/>
      <c r="C53" s="282"/>
      <c r="D53" s="282"/>
      <c r="E53" s="282"/>
      <c r="F53" s="282"/>
      <c r="G53" s="282"/>
      <c r="H53" s="282"/>
      <c r="I53" s="282"/>
      <c r="J53" s="282"/>
      <c r="K53" s="282"/>
      <c r="L53" s="282"/>
      <c r="M53" s="282"/>
      <c r="N53" s="282"/>
      <c r="O53" s="282"/>
      <c r="P53" s="283"/>
      <c r="Q53" s="37"/>
    </row>
    <row r="54" spans="1:17" ht="12.75" customHeight="1" x14ac:dyDescent="0.2">
      <c r="A54" s="37"/>
      <c r="B54" s="281"/>
      <c r="C54" s="282"/>
      <c r="D54" s="282"/>
      <c r="E54" s="282"/>
      <c r="F54" s="282"/>
      <c r="G54" s="282"/>
      <c r="H54" s="282"/>
      <c r="I54" s="282"/>
      <c r="J54" s="282"/>
      <c r="K54" s="282"/>
      <c r="L54" s="282"/>
      <c r="M54" s="282"/>
      <c r="N54" s="282"/>
      <c r="O54" s="282"/>
      <c r="P54" s="283"/>
      <c r="Q54" s="37"/>
    </row>
    <row r="55" spans="1:17" ht="12.75" customHeight="1" x14ac:dyDescent="0.2">
      <c r="A55" s="37"/>
      <c r="B55" s="281"/>
      <c r="C55" s="282"/>
      <c r="D55" s="282"/>
      <c r="E55" s="282"/>
      <c r="F55" s="282"/>
      <c r="G55" s="282"/>
      <c r="H55" s="282"/>
      <c r="I55" s="282"/>
      <c r="J55" s="282"/>
      <c r="K55" s="282"/>
      <c r="L55" s="282"/>
      <c r="M55" s="282"/>
      <c r="N55" s="282"/>
      <c r="O55" s="282"/>
      <c r="P55" s="283"/>
      <c r="Q55" s="37"/>
    </row>
    <row r="56" spans="1:17" ht="12.75" customHeight="1" x14ac:dyDescent="0.2">
      <c r="A56" s="37"/>
      <c r="B56" s="281"/>
      <c r="C56" s="282"/>
      <c r="D56" s="282"/>
      <c r="E56" s="282"/>
      <c r="F56" s="282"/>
      <c r="G56" s="282"/>
      <c r="H56" s="282"/>
      <c r="I56" s="282"/>
      <c r="J56" s="282"/>
      <c r="K56" s="282"/>
      <c r="L56" s="282"/>
      <c r="M56" s="282"/>
      <c r="N56" s="282"/>
      <c r="O56" s="282"/>
      <c r="P56" s="283"/>
      <c r="Q56" s="37"/>
    </row>
    <row r="57" spans="1:17" ht="12.75" customHeight="1" x14ac:dyDescent="0.2">
      <c r="A57" s="37"/>
      <c r="B57" s="281"/>
      <c r="C57" s="282"/>
      <c r="D57" s="282"/>
      <c r="E57" s="282"/>
      <c r="F57" s="282"/>
      <c r="G57" s="282"/>
      <c r="H57" s="282"/>
      <c r="I57" s="282"/>
      <c r="J57" s="282"/>
      <c r="K57" s="282"/>
      <c r="L57" s="282"/>
      <c r="M57" s="282"/>
      <c r="N57" s="282"/>
      <c r="O57" s="282"/>
      <c r="P57" s="283"/>
      <c r="Q57" s="37"/>
    </row>
    <row r="58" spans="1:17" ht="12.75" customHeight="1" x14ac:dyDescent="0.2">
      <c r="A58" s="37"/>
      <c r="B58" s="281"/>
      <c r="C58" s="282"/>
      <c r="D58" s="282"/>
      <c r="E58" s="282"/>
      <c r="F58" s="282"/>
      <c r="G58" s="282"/>
      <c r="H58" s="282"/>
      <c r="I58" s="282"/>
      <c r="J58" s="282"/>
      <c r="K58" s="282"/>
      <c r="L58" s="282"/>
      <c r="M58" s="282"/>
      <c r="N58" s="282"/>
      <c r="O58" s="282"/>
      <c r="P58" s="283"/>
      <c r="Q58" s="37"/>
    </row>
    <row r="59" spans="1:17" ht="12.75" customHeight="1" x14ac:dyDescent="0.2">
      <c r="A59" s="37"/>
      <c r="B59" s="281"/>
      <c r="C59" s="282"/>
      <c r="D59" s="282"/>
      <c r="E59" s="282"/>
      <c r="F59" s="282"/>
      <c r="G59" s="282"/>
      <c r="H59" s="282"/>
      <c r="I59" s="282"/>
      <c r="J59" s="282"/>
      <c r="K59" s="282"/>
      <c r="L59" s="282"/>
      <c r="M59" s="282"/>
      <c r="N59" s="282"/>
      <c r="O59" s="282"/>
      <c r="P59" s="283"/>
      <c r="Q59" s="37"/>
    </row>
    <row r="60" spans="1:17" ht="12.75" customHeight="1" x14ac:dyDescent="0.2">
      <c r="A60" s="37"/>
      <c r="B60" s="281"/>
      <c r="C60" s="282"/>
      <c r="D60" s="282"/>
      <c r="E60" s="282"/>
      <c r="F60" s="282"/>
      <c r="G60" s="282"/>
      <c r="H60" s="282"/>
      <c r="I60" s="282"/>
      <c r="J60" s="282"/>
      <c r="K60" s="282"/>
      <c r="L60" s="282"/>
      <c r="M60" s="282"/>
      <c r="N60" s="282"/>
      <c r="O60" s="282"/>
      <c r="P60" s="283"/>
      <c r="Q60" s="37"/>
    </row>
    <row r="61" spans="1:17" ht="12.75" customHeight="1" x14ac:dyDescent="0.2">
      <c r="A61" s="37"/>
      <c r="B61" s="281"/>
      <c r="C61" s="282"/>
      <c r="D61" s="282"/>
      <c r="E61" s="282"/>
      <c r="F61" s="282"/>
      <c r="G61" s="282"/>
      <c r="H61" s="282"/>
      <c r="I61" s="282"/>
      <c r="J61" s="282"/>
      <c r="K61" s="282"/>
      <c r="L61" s="282"/>
      <c r="M61" s="282"/>
      <c r="N61" s="282"/>
      <c r="O61" s="282"/>
      <c r="P61" s="283"/>
      <c r="Q61" s="37"/>
    </row>
    <row r="62" spans="1:17" ht="12.75" customHeight="1" x14ac:dyDescent="0.2">
      <c r="A62" s="37"/>
      <c r="B62" s="281"/>
      <c r="C62" s="282"/>
      <c r="D62" s="282"/>
      <c r="E62" s="282"/>
      <c r="F62" s="282"/>
      <c r="G62" s="282"/>
      <c r="H62" s="282"/>
      <c r="I62" s="282"/>
      <c r="J62" s="282"/>
      <c r="K62" s="282"/>
      <c r="L62" s="282"/>
      <c r="M62" s="282"/>
      <c r="N62" s="282"/>
      <c r="O62" s="282"/>
      <c r="P62" s="283"/>
      <c r="Q62" s="37"/>
    </row>
    <row r="63" spans="1:17" ht="12.75" customHeight="1" x14ac:dyDescent="0.2">
      <c r="A63" s="37"/>
      <c r="B63" s="281"/>
      <c r="C63" s="282"/>
      <c r="D63" s="282"/>
      <c r="E63" s="282"/>
      <c r="F63" s="282"/>
      <c r="G63" s="282"/>
      <c r="H63" s="282"/>
      <c r="I63" s="282"/>
      <c r="J63" s="282"/>
      <c r="K63" s="282"/>
      <c r="L63" s="282"/>
      <c r="M63" s="282"/>
      <c r="N63" s="282"/>
      <c r="O63" s="282"/>
      <c r="P63" s="283"/>
      <c r="Q63" s="37"/>
    </row>
    <row r="64" spans="1:17" ht="12.75" customHeight="1" x14ac:dyDescent="0.2">
      <c r="A64" s="37"/>
      <c r="B64" s="281"/>
      <c r="C64" s="282"/>
      <c r="D64" s="282"/>
      <c r="E64" s="282"/>
      <c r="F64" s="282"/>
      <c r="G64" s="282"/>
      <c r="H64" s="282"/>
      <c r="I64" s="282"/>
      <c r="J64" s="282"/>
      <c r="K64" s="282"/>
      <c r="L64" s="282"/>
      <c r="M64" s="282"/>
      <c r="N64" s="282"/>
      <c r="O64" s="282"/>
      <c r="P64" s="283"/>
      <c r="Q64" s="37"/>
    </row>
    <row r="65" spans="1:17" ht="12.75" customHeight="1" x14ac:dyDescent="0.2">
      <c r="A65" s="37"/>
      <c r="B65" s="281"/>
      <c r="C65" s="282"/>
      <c r="D65" s="282"/>
      <c r="E65" s="282"/>
      <c r="F65" s="282"/>
      <c r="G65" s="282"/>
      <c r="H65" s="282"/>
      <c r="I65" s="282"/>
      <c r="J65" s="282"/>
      <c r="K65" s="282"/>
      <c r="L65" s="282"/>
      <c r="M65" s="282"/>
      <c r="N65" s="282"/>
      <c r="O65" s="282"/>
      <c r="P65" s="283"/>
      <c r="Q65" s="37"/>
    </row>
    <row r="66" spans="1:17" ht="13.5" customHeight="1" thickBot="1" x14ac:dyDescent="0.25">
      <c r="A66" s="37"/>
      <c r="B66" s="284"/>
      <c r="C66" s="285"/>
      <c r="D66" s="285"/>
      <c r="E66" s="285"/>
      <c r="F66" s="285"/>
      <c r="G66" s="285"/>
      <c r="H66" s="285"/>
      <c r="I66" s="285"/>
      <c r="J66" s="285"/>
      <c r="K66" s="285"/>
      <c r="L66" s="285"/>
      <c r="M66" s="285"/>
      <c r="N66" s="285"/>
      <c r="O66" s="285"/>
      <c r="P66" s="286"/>
      <c r="Q66" s="37"/>
    </row>
    <row r="67" spans="1:17" customFormat="1" ht="4.5" customHeight="1" thickBot="1" x14ac:dyDescent="0.25">
      <c r="A67" s="287"/>
      <c r="B67" s="287"/>
      <c r="C67" s="287"/>
      <c r="D67" s="287"/>
      <c r="E67" s="287"/>
      <c r="F67" s="287"/>
      <c r="G67" s="287"/>
      <c r="H67" s="287"/>
      <c r="I67" s="287"/>
      <c r="J67" s="287"/>
      <c r="K67" s="287"/>
      <c r="L67" s="287"/>
      <c r="M67" s="287"/>
      <c r="N67" s="287"/>
      <c r="O67" s="287"/>
      <c r="P67" s="287"/>
      <c r="Q67" s="287"/>
    </row>
    <row r="68" spans="1:17" ht="17.25" customHeight="1" x14ac:dyDescent="0.2">
      <c r="A68" s="37"/>
      <c r="B68" s="854" t="s">
        <v>5</v>
      </c>
      <c r="C68" s="465" t="s">
        <v>142</v>
      </c>
      <c r="D68" s="466"/>
      <c r="E68" s="466"/>
      <c r="F68" s="466"/>
      <c r="G68" s="466"/>
      <c r="H68" s="466"/>
      <c r="I68" s="466"/>
      <c r="J68" s="466"/>
      <c r="K68" s="466"/>
      <c r="L68" s="466"/>
      <c r="M68" s="466"/>
      <c r="N68" s="466"/>
      <c r="O68" s="466"/>
      <c r="P68" s="467"/>
      <c r="Q68" s="37"/>
    </row>
    <row r="69" spans="1:17" ht="81" customHeight="1" x14ac:dyDescent="0.2">
      <c r="A69" s="37"/>
      <c r="B69" s="855"/>
      <c r="C69" s="302"/>
      <c r="D69" s="303"/>
      <c r="E69" s="303"/>
      <c r="F69" s="303"/>
      <c r="G69" s="303"/>
      <c r="H69" s="303"/>
      <c r="I69" s="303"/>
      <c r="J69" s="303"/>
      <c r="K69" s="303"/>
      <c r="L69" s="303"/>
      <c r="M69" s="303"/>
      <c r="N69" s="303"/>
      <c r="O69" s="303"/>
      <c r="P69" s="304"/>
      <c r="Q69" s="37"/>
    </row>
    <row r="70" spans="1:17" ht="17.25" customHeight="1" x14ac:dyDescent="0.2">
      <c r="A70" s="37"/>
      <c r="B70" s="855"/>
      <c r="C70" s="468" t="s">
        <v>144</v>
      </c>
      <c r="D70" s="469"/>
      <c r="E70" s="469"/>
      <c r="F70" s="469"/>
      <c r="G70" s="469"/>
      <c r="H70" s="469"/>
      <c r="I70" s="469"/>
      <c r="J70" s="469"/>
      <c r="K70" s="469"/>
      <c r="L70" s="469"/>
      <c r="M70" s="469"/>
      <c r="N70" s="469"/>
      <c r="O70" s="469"/>
      <c r="P70" s="470"/>
      <c r="Q70" s="37"/>
    </row>
    <row r="71" spans="1:17" ht="89.25" customHeight="1" thickBot="1" x14ac:dyDescent="0.25">
      <c r="A71" s="37"/>
      <c r="B71" s="856"/>
      <c r="C71" s="302" t="s">
        <v>359</v>
      </c>
      <c r="D71" s="303"/>
      <c r="E71" s="303"/>
      <c r="F71" s="303"/>
      <c r="G71" s="303"/>
      <c r="H71" s="303"/>
      <c r="I71" s="303"/>
      <c r="J71" s="303"/>
      <c r="K71" s="303"/>
      <c r="L71" s="303"/>
      <c r="M71" s="303"/>
      <c r="N71" s="303"/>
      <c r="O71" s="303"/>
      <c r="P71" s="304"/>
      <c r="Q71" s="37"/>
    </row>
    <row r="72" spans="1:17" ht="41.25" customHeight="1" thickBot="1" x14ac:dyDescent="0.25">
      <c r="A72" s="37"/>
      <c r="B72" s="857" t="s">
        <v>64</v>
      </c>
      <c r="C72" s="317" t="s">
        <v>174</v>
      </c>
      <c r="D72" s="289"/>
      <c r="E72" s="289"/>
      <c r="F72" s="289"/>
      <c r="G72" s="289"/>
      <c r="H72" s="289"/>
      <c r="I72" s="289"/>
      <c r="J72" s="289"/>
      <c r="K72" s="289"/>
      <c r="L72" s="289"/>
      <c r="M72" s="289"/>
      <c r="N72" s="289"/>
      <c r="O72" s="289"/>
      <c r="P72" s="290"/>
      <c r="Q72" s="37"/>
    </row>
    <row r="73" spans="1:17" ht="27.75" customHeight="1" thickBot="1" x14ac:dyDescent="0.25">
      <c r="A73" s="37"/>
      <c r="B73" s="857" t="s">
        <v>77</v>
      </c>
      <c r="C73" s="291"/>
      <c r="D73" s="291"/>
      <c r="E73" s="291"/>
      <c r="F73" s="291"/>
      <c r="G73" s="291"/>
      <c r="H73" s="291"/>
      <c r="I73" s="291"/>
      <c r="J73" s="291"/>
      <c r="K73" s="291"/>
      <c r="L73" s="291"/>
      <c r="M73" s="291"/>
      <c r="N73" s="291"/>
      <c r="O73" s="291"/>
      <c r="P73" s="292"/>
      <c r="Q73" s="37"/>
    </row>
    <row r="75" spans="1:17" hidden="1" x14ac:dyDescent="0.2">
      <c r="C75" s="36">
        <v>2018</v>
      </c>
    </row>
    <row r="76" spans="1:17" hidden="1" x14ac:dyDescent="0.2">
      <c r="C76" s="66">
        <v>2019</v>
      </c>
    </row>
    <row r="87" spans="1:19" x14ac:dyDescent="0.2">
      <c r="B87" s="67"/>
      <c r="C87" s="67"/>
      <c r="D87" s="67"/>
      <c r="E87" s="67"/>
      <c r="F87" s="67"/>
      <c r="G87" s="67"/>
      <c r="H87" s="67"/>
      <c r="I87" s="67"/>
      <c r="J87" s="67"/>
      <c r="K87" s="67"/>
      <c r="L87" s="67"/>
      <c r="M87" s="67"/>
    </row>
    <row r="88" spans="1:19" x14ac:dyDescent="0.2">
      <c r="B88" s="67"/>
      <c r="C88" s="67"/>
      <c r="D88" s="67"/>
      <c r="E88" s="67"/>
      <c r="F88" s="67"/>
      <c r="G88" s="67"/>
      <c r="H88" s="67"/>
      <c r="I88" s="67"/>
      <c r="J88" s="67"/>
      <c r="K88" s="67"/>
      <c r="L88" s="67"/>
      <c r="M88" s="67"/>
    </row>
    <row r="89" spans="1:19" x14ac:dyDescent="0.2">
      <c r="B89" s="67"/>
      <c r="C89" s="67"/>
      <c r="D89" s="67"/>
      <c r="E89" s="67"/>
      <c r="F89" s="67"/>
      <c r="G89" s="67"/>
      <c r="H89" s="67"/>
      <c r="I89" s="67"/>
      <c r="J89" s="67"/>
      <c r="K89" s="67"/>
      <c r="L89" s="67"/>
      <c r="M89" s="67"/>
    </row>
    <row r="90" spans="1:19" x14ac:dyDescent="0.2">
      <c r="B90" s="67"/>
      <c r="C90" s="67"/>
      <c r="D90" s="67"/>
      <c r="E90" s="67"/>
      <c r="F90" s="67"/>
      <c r="G90" s="67"/>
      <c r="H90" s="67"/>
      <c r="I90" s="67"/>
      <c r="J90" s="67"/>
      <c r="K90" s="67"/>
      <c r="L90" s="67"/>
      <c r="M90" s="67"/>
    </row>
    <row r="91" spans="1:19" x14ac:dyDescent="0.2">
      <c r="B91" s="67"/>
      <c r="C91" s="67"/>
      <c r="D91" s="67"/>
      <c r="E91" s="67"/>
      <c r="F91" s="67"/>
      <c r="G91" s="67"/>
      <c r="H91" s="67"/>
      <c r="I91" s="67"/>
      <c r="J91" s="67"/>
      <c r="K91" s="67"/>
      <c r="L91" s="67"/>
      <c r="M91" s="67"/>
    </row>
    <row r="92" spans="1:19" x14ac:dyDescent="0.2">
      <c r="B92" s="67"/>
      <c r="C92" s="67"/>
      <c r="D92" s="67"/>
      <c r="E92" s="67"/>
      <c r="F92" s="67"/>
      <c r="G92" s="67"/>
      <c r="H92" s="67"/>
      <c r="J92" s="67"/>
      <c r="K92" s="67"/>
      <c r="L92" s="67"/>
      <c r="M92" s="67"/>
    </row>
    <row r="93" spans="1:19" x14ac:dyDescent="0.2">
      <c r="B93" s="67"/>
      <c r="C93" s="67"/>
      <c r="D93" s="67"/>
      <c r="E93" s="67"/>
      <c r="F93" s="67"/>
      <c r="G93" s="67"/>
      <c r="H93" s="67"/>
      <c r="J93" s="67"/>
      <c r="K93" s="67"/>
      <c r="L93" s="67"/>
      <c r="M93" s="67"/>
    </row>
    <row r="94" spans="1:19" x14ac:dyDescent="0.2">
      <c r="B94" s="67"/>
      <c r="C94" s="67"/>
      <c r="D94" s="67"/>
      <c r="E94" s="67"/>
      <c r="F94" s="67"/>
      <c r="G94" s="67"/>
      <c r="H94" s="67"/>
      <c r="J94" s="67"/>
      <c r="K94" s="67"/>
      <c r="L94" s="67"/>
      <c r="M94" s="67"/>
    </row>
    <row r="95" spans="1:19" x14ac:dyDescent="0.2">
      <c r="A95" s="68"/>
      <c r="B95" s="68"/>
      <c r="C95" s="68"/>
      <c r="D95" s="68"/>
      <c r="E95" s="68"/>
      <c r="F95" s="68"/>
      <c r="G95" s="68"/>
      <c r="H95" s="68"/>
      <c r="I95" s="68"/>
      <c r="J95" s="68"/>
      <c r="K95" s="68"/>
      <c r="L95" s="68"/>
      <c r="M95" s="68"/>
      <c r="N95" s="68"/>
      <c r="O95" s="68"/>
      <c r="P95" s="68"/>
      <c r="Q95" s="68"/>
      <c r="R95" s="68"/>
      <c r="S95" s="68"/>
    </row>
    <row r="96" spans="1:19" x14ac:dyDescent="0.2">
      <c r="A96" s="69"/>
      <c r="B96" s="69"/>
      <c r="C96" s="69"/>
      <c r="D96" s="69"/>
      <c r="E96" s="69"/>
      <c r="F96" s="69"/>
      <c r="G96" s="69"/>
      <c r="H96" s="69"/>
      <c r="I96" s="69"/>
      <c r="J96" s="69"/>
      <c r="K96" s="69"/>
      <c r="L96" s="69"/>
      <c r="M96" s="69"/>
      <c r="N96" s="69"/>
      <c r="O96" s="69"/>
      <c r="P96" s="69"/>
      <c r="Q96" s="69"/>
      <c r="R96" s="69"/>
      <c r="S96" s="69"/>
    </row>
    <row r="97" spans="1:19" x14ac:dyDescent="0.2">
      <c r="A97" s="69"/>
      <c r="B97" s="69"/>
      <c r="C97" s="69"/>
      <c r="D97" s="69"/>
      <c r="E97" s="69"/>
      <c r="F97" s="69"/>
      <c r="G97" s="69"/>
      <c r="H97" s="69"/>
      <c r="I97" s="69"/>
      <c r="J97" s="69"/>
      <c r="K97" s="69"/>
      <c r="L97" s="69"/>
      <c r="M97" s="69"/>
      <c r="N97" s="69"/>
      <c r="O97" s="69"/>
      <c r="P97" s="69"/>
      <c r="Q97" s="69"/>
      <c r="R97" s="69"/>
      <c r="S97" s="69"/>
    </row>
    <row r="98" spans="1:19" x14ac:dyDescent="0.2">
      <c r="A98" s="69"/>
      <c r="B98" s="69" t="s">
        <v>39</v>
      </c>
      <c r="C98" s="69" t="s">
        <v>38</v>
      </c>
      <c r="D98" s="69" t="s">
        <v>40</v>
      </c>
      <c r="E98" s="69"/>
      <c r="F98" s="69"/>
      <c r="G98" s="69"/>
      <c r="H98" s="69"/>
      <c r="I98" s="69"/>
      <c r="J98" s="69"/>
      <c r="K98" s="69"/>
      <c r="L98" s="69"/>
      <c r="M98" s="69"/>
      <c r="N98" s="69"/>
      <c r="O98" s="69"/>
      <c r="P98" s="69"/>
      <c r="Q98" s="70" t="s">
        <v>70</v>
      </c>
      <c r="R98" s="69"/>
      <c r="S98" s="69"/>
    </row>
    <row r="99" spans="1:19" x14ac:dyDescent="0.2">
      <c r="A99" s="69"/>
      <c r="B99" s="70" t="s">
        <v>41</v>
      </c>
      <c r="C99" s="70" t="s">
        <v>43</v>
      </c>
      <c r="D99" s="71" t="s">
        <v>89</v>
      </c>
      <c r="E99" s="69"/>
      <c r="F99" s="69"/>
      <c r="G99" s="69"/>
      <c r="H99" s="69"/>
      <c r="I99" s="69"/>
      <c r="J99" s="69"/>
      <c r="K99" s="69"/>
      <c r="L99" s="69"/>
      <c r="M99" s="70" t="s">
        <v>67</v>
      </c>
      <c r="N99" s="69"/>
      <c r="O99" s="69"/>
      <c r="P99" s="69"/>
      <c r="Q99" s="70" t="s">
        <v>71</v>
      </c>
      <c r="R99" s="69"/>
      <c r="S99" s="69"/>
    </row>
    <row r="100" spans="1:19" x14ac:dyDescent="0.2">
      <c r="A100" s="69"/>
      <c r="B100" s="70" t="s">
        <v>79</v>
      </c>
      <c r="C100" s="70" t="s">
        <v>44</v>
      </c>
      <c r="D100" s="71" t="s">
        <v>90</v>
      </c>
      <c r="E100" s="69"/>
      <c r="F100" s="69"/>
      <c r="G100" s="69"/>
      <c r="H100" s="69"/>
      <c r="I100" s="69"/>
      <c r="J100" s="69"/>
      <c r="K100" s="69"/>
      <c r="L100" s="69"/>
      <c r="M100" s="70" t="s">
        <v>69</v>
      </c>
      <c r="N100" s="69"/>
      <c r="O100" s="69"/>
      <c r="P100" s="69"/>
      <c r="Q100" s="70" t="s">
        <v>73</v>
      </c>
      <c r="R100" s="69"/>
      <c r="S100" s="69"/>
    </row>
    <row r="101" spans="1:19" x14ac:dyDescent="0.2">
      <c r="A101" s="69"/>
      <c r="B101" s="70" t="s">
        <v>42</v>
      </c>
      <c r="C101" s="70" t="s">
        <v>45</v>
      </c>
      <c r="D101" s="71" t="s">
        <v>91</v>
      </c>
      <c r="E101" s="69"/>
      <c r="F101" s="69"/>
      <c r="G101" s="69"/>
      <c r="H101" s="69"/>
      <c r="I101" s="69"/>
      <c r="J101" s="69"/>
      <c r="K101" s="69"/>
      <c r="L101" s="69"/>
      <c r="M101" s="70" t="s">
        <v>78</v>
      </c>
      <c r="N101" s="69"/>
      <c r="O101" s="69"/>
      <c r="P101" s="69"/>
      <c r="Q101" s="70" t="s">
        <v>72</v>
      </c>
      <c r="R101" s="69"/>
      <c r="S101" s="69"/>
    </row>
    <row r="102" spans="1:19" x14ac:dyDescent="0.2">
      <c r="A102" s="69"/>
      <c r="B102" s="69"/>
      <c r="C102" s="70" t="s">
        <v>46</v>
      </c>
      <c r="D102" s="71" t="s">
        <v>92</v>
      </c>
      <c r="E102" s="69"/>
      <c r="F102" s="69"/>
      <c r="G102" s="69"/>
      <c r="H102" s="69"/>
      <c r="I102" s="69"/>
      <c r="J102" s="69"/>
      <c r="K102" s="69"/>
      <c r="L102" s="69"/>
      <c r="M102" s="70"/>
      <c r="N102" s="69"/>
      <c r="O102" s="69"/>
      <c r="P102" s="69"/>
      <c r="Q102" s="70" t="s">
        <v>74</v>
      </c>
      <c r="R102" s="69"/>
      <c r="S102" s="69"/>
    </row>
    <row r="103" spans="1:19" x14ac:dyDescent="0.2">
      <c r="A103" s="69"/>
      <c r="B103" s="69"/>
      <c r="C103" s="70" t="s">
        <v>47</v>
      </c>
      <c r="D103" s="71" t="s">
        <v>93</v>
      </c>
      <c r="E103" s="69"/>
      <c r="F103" s="69"/>
      <c r="G103" s="69"/>
      <c r="H103" s="69"/>
      <c r="I103" s="69"/>
      <c r="J103" s="69"/>
      <c r="K103" s="69"/>
      <c r="L103" s="69"/>
      <c r="M103" s="69"/>
      <c r="N103" s="69" t="s">
        <v>68</v>
      </c>
      <c r="O103" s="69"/>
      <c r="P103" s="69"/>
      <c r="Q103" s="70" t="s">
        <v>75</v>
      </c>
      <c r="R103" s="69"/>
      <c r="S103" s="69"/>
    </row>
    <row r="104" spans="1:19" x14ac:dyDescent="0.2">
      <c r="A104" s="69"/>
      <c r="B104" s="69"/>
      <c r="C104" s="70" t="s">
        <v>48</v>
      </c>
      <c r="D104" s="71" t="s">
        <v>94</v>
      </c>
      <c r="E104" s="69"/>
      <c r="F104" s="69"/>
      <c r="G104" s="69"/>
      <c r="H104" s="69"/>
      <c r="I104" s="69"/>
      <c r="J104" s="69"/>
      <c r="K104" s="69"/>
      <c r="L104" s="69"/>
      <c r="M104" s="69"/>
      <c r="N104" s="69"/>
      <c r="O104" s="69"/>
      <c r="P104" s="69"/>
      <c r="Q104" s="69"/>
      <c r="R104" s="69"/>
      <c r="S104" s="69"/>
    </row>
    <row r="105" spans="1:19" x14ac:dyDescent="0.2">
      <c r="A105" s="69"/>
      <c r="B105" s="69"/>
      <c r="C105" s="70" t="s">
        <v>49</v>
      </c>
      <c r="D105" s="71" t="s">
        <v>57</v>
      </c>
      <c r="E105" s="69"/>
      <c r="F105" s="69"/>
      <c r="G105" s="69"/>
      <c r="H105" s="69"/>
      <c r="I105" s="69"/>
      <c r="J105" s="69"/>
      <c r="K105" s="69"/>
      <c r="L105" s="69"/>
      <c r="M105" s="69"/>
      <c r="N105" s="69"/>
      <c r="O105" s="69"/>
      <c r="P105" s="69"/>
      <c r="Q105" s="69"/>
      <c r="R105" s="69"/>
      <c r="S105" s="69"/>
    </row>
    <row r="106" spans="1:19" x14ac:dyDescent="0.2">
      <c r="A106" s="69"/>
      <c r="B106" s="69"/>
      <c r="C106" s="69"/>
      <c r="D106" s="71" t="s">
        <v>56</v>
      </c>
      <c r="E106" s="69"/>
      <c r="F106" s="69"/>
      <c r="G106" s="69"/>
      <c r="H106" s="69"/>
      <c r="I106" s="69"/>
      <c r="J106" s="69"/>
      <c r="K106" s="69"/>
      <c r="L106" s="69"/>
      <c r="M106" s="69"/>
      <c r="N106" s="69"/>
      <c r="O106" s="69"/>
      <c r="P106" s="69"/>
      <c r="Q106" s="69"/>
      <c r="R106" s="69"/>
      <c r="S106" s="69"/>
    </row>
    <row r="107" spans="1:19" x14ac:dyDescent="0.2">
      <c r="A107" s="69"/>
      <c r="B107" s="69"/>
      <c r="C107" s="69"/>
      <c r="D107" s="71" t="s">
        <v>51</v>
      </c>
      <c r="E107" s="69"/>
      <c r="F107" s="69"/>
      <c r="G107" s="69"/>
      <c r="H107" s="69"/>
      <c r="I107" s="69"/>
      <c r="J107" s="69"/>
      <c r="K107" s="69"/>
      <c r="L107" s="69"/>
      <c r="M107" s="69"/>
      <c r="N107" s="69"/>
      <c r="O107" s="69"/>
      <c r="P107" s="69"/>
      <c r="Q107" s="69"/>
      <c r="R107" s="69"/>
      <c r="S107" s="69"/>
    </row>
    <row r="108" spans="1:19" x14ac:dyDescent="0.2">
      <c r="A108" s="69"/>
      <c r="B108" s="69"/>
      <c r="C108" s="69"/>
      <c r="D108" s="71" t="s">
        <v>50</v>
      </c>
      <c r="E108" s="69"/>
      <c r="F108" s="69"/>
      <c r="G108" s="69"/>
      <c r="H108" s="69"/>
      <c r="I108" s="69"/>
      <c r="J108" s="69"/>
      <c r="K108" s="69"/>
      <c r="L108" s="69"/>
      <c r="M108" s="69"/>
      <c r="N108" s="69"/>
      <c r="O108" s="69"/>
      <c r="P108" s="69"/>
      <c r="Q108" s="70">
        <v>2015</v>
      </c>
      <c r="R108" s="69"/>
      <c r="S108" s="69"/>
    </row>
    <row r="109" spans="1:19" ht="12.75" customHeight="1" x14ac:dyDescent="0.2">
      <c r="A109" s="69"/>
      <c r="B109" s="69"/>
      <c r="C109" s="69"/>
      <c r="D109" s="71" t="s">
        <v>53</v>
      </c>
      <c r="E109" s="69"/>
      <c r="F109" s="69"/>
      <c r="G109" s="69"/>
      <c r="H109" s="69"/>
      <c r="I109" s="69"/>
      <c r="J109" s="69"/>
      <c r="K109" s="69"/>
      <c r="L109" s="69"/>
      <c r="M109" s="69"/>
      <c r="N109" s="69"/>
      <c r="O109" s="69"/>
      <c r="P109" s="69"/>
      <c r="Q109" s="70">
        <v>2016</v>
      </c>
      <c r="R109" s="69"/>
      <c r="S109" s="69"/>
    </row>
    <row r="110" spans="1:19" x14ac:dyDescent="0.2">
      <c r="A110" s="69"/>
      <c r="B110" s="69"/>
      <c r="C110" s="69"/>
      <c r="D110" s="71" t="s">
        <v>52</v>
      </c>
      <c r="E110" s="69"/>
      <c r="F110" s="69"/>
      <c r="G110" s="69"/>
      <c r="H110" s="69"/>
      <c r="I110" s="69"/>
      <c r="J110" s="69"/>
      <c r="K110" s="69"/>
      <c r="L110" s="69"/>
      <c r="M110" s="69"/>
      <c r="N110" s="69"/>
      <c r="O110" s="69"/>
      <c r="P110" s="69"/>
      <c r="Q110" s="70">
        <v>2017</v>
      </c>
      <c r="R110" s="69"/>
      <c r="S110" s="69"/>
    </row>
    <row r="111" spans="1:19" x14ac:dyDescent="0.2">
      <c r="A111" s="69"/>
      <c r="B111" s="69"/>
      <c r="C111" s="69"/>
      <c r="D111" s="71" t="s">
        <v>54</v>
      </c>
      <c r="E111" s="69"/>
      <c r="F111" s="69"/>
      <c r="G111" s="69"/>
      <c r="H111" s="69"/>
      <c r="I111" s="69"/>
      <c r="J111" s="69"/>
      <c r="K111" s="69"/>
      <c r="L111" s="69"/>
      <c r="M111" s="69"/>
      <c r="N111" s="69"/>
      <c r="O111" s="69"/>
      <c r="P111" s="69"/>
      <c r="Q111" s="70">
        <v>2018</v>
      </c>
      <c r="R111" s="69"/>
      <c r="S111" s="69"/>
    </row>
    <row r="112" spans="1:19" x14ac:dyDescent="0.2">
      <c r="A112" s="69"/>
      <c r="B112" s="69"/>
      <c r="C112" s="69"/>
      <c r="D112" s="71" t="s">
        <v>95</v>
      </c>
      <c r="E112" s="69"/>
      <c r="F112" s="69"/>
      <c r="G112" s="69"/>
      <c r="H112" s="69"/>
      <c r="I112" s="69"/>
      <c r="J112" s="69"/>
      <c r="K112" s="69"/>
      <c r="L112" s="69"/>
      <c r="M112" s="69"/>
      <c r="N112" s="69"/>
      <c r="O112" s="69"/>
      <c r="P112" s="69"/>
      <c r="Q112" s="69"/>
      <c r="R112" s="69"/>
      <c r="S112" s="69"/>
    </row>
    <row r="113" spans="1:19" x14ac:dyDescent="0.2">
      <c r="A113" s="69"/>
      <c r="B113" s="69"/>
      <c r="C113" s="69"/>
      <c r="D113" s="71" t="s">
        <v>81</v>
      </c>
      <c r="E113" s="69"/>
      <c r="F113" s="69"/>
      <c r="G113" s="69"/>
      <c r="H113" s="69"/>
      <c r="I113" s="69"/>
      <c r="J113" s="69"/>
      <c r="K113" s="69"/>
      <c r="L113" s="69"/>
      <c r="M113" s="69"/>
      <c r="N113" s="69"/>
      <c r="O113" s="69"/>
      <c r="P113" s="69"/>
      <c r="Q113" s="69"/>
      <c r="R113" s="69"/>
      <c r="S113" s="69"/>
    </row>
    <row r="114" spans="1:19" x14ac:dyDescent="0.2">
      <c r="A114" s="69"/>
      <c r="B114" s="72"/>
      <c r="C114" s="69"/>
      <c r="D114" s="71" t="s">
        <v>82</v>
      </c>
      <c r="E114" s="69"/>
      <c r="F114" s="69"/>
      <c r="G114" s="69"/>
      <c r="H114" s="69"/>
      <c r="I114" s="69"/>
      <c r="J114" s="69"/>
      <c r="K114" s="69"/>
      <c r="L114" s="69"/>
      <c r="M114" s="69"/>
      <c r="N114" s="69"/>
      <c r="O114" s="69"/>
      <c r="P114" s="69"/>
      <c r="Q114" s="69"/>
      <c r="R114" s="69"/>
      <c r="S114" s="69"/>
    </row>
    <row r="115" spans="1:19" x14ac:dyDescent="0.2">
      <c r="A115" s="69"/>
      <c r="B115" s="72"/>
      <c r="C115" s="69"/>
      <c r="D115" s="71" t="s">
        <v>80</v>
      </c>
      <c r="E115" s="69"/>
      <c r="F115" s="69"/>
      <c r="G115" s="69"/>
      <c r="H115" s="69"/>
      <c r="I115" s="69"/>
      <c r="J115" s="69"/>
      <c r="K115" s="69"/>
      <c r="L115" s="69"/>
      <c r="M115" s="69"/>
      <c r="N115" s="69"/>
      <c r="O115" s="69"/>
      <c r="P115" s="69"/>
      <c r="Q115" s="69"/>
      <c r="R115" s="69"/>
      <c r="S115" s="69"/>
    </row>
    <row r="116" spans="1:19" x14ac:dyDescent="0.2">
      <c r="A116" s="69"/>
      <c r="B116" s="72"/>
      <c r="C116" s="69"/>
      <c r="D116" s="71" t="s">
        <v>96</v>
      </c>
      <c r="E116" s="69"/>
      <c r="F116" s="69"/>
      <c r="G116" s="69"/>
      <c r="H116" s="69"/>
      <c r="I116" s="69"/>
      <c r="J116" s="69"/>
      <c r="K116" s="69"/>
      <c r="L116" s="69"/>
      <c r="M116" s="69"/>
      <c r="N116" s="69"/>
      <c r="O116" s="69"/>
      <c r="P116" s="69"/>
      <c r="Q116" s="69"/>
      <c r="R116" s="69"/>
      <c r="S116" s="69"/>
    </row>
    <row r="117" spans="1:19" x14ac:dyDescent="0.2">
      <c r="A117" s="69"/>
      <c r="B117" s="72"/>
      <c r="C117" s="69"/>
      <c r="D117" s="71" t="s">
        <v>97</v>
      </c>
      <c r="E117" s="69"/>
      <c r="F117" s="69"/>
      <c r="G117" s="69"/>
      <c r="H117" s="69"/>
      <c r="I117" s="69"/>
      <c r="J117" s="69"/>
      <c r="K117" s="69"/>
      <c r="L117" s="69"/>
      <c r="M117" s="69"/>
      <c r="N117" s="69"/>
      <c r="O117" s="69"/>
      <c r="P117" s="69"/>
      <c r="Q117" s="69"/>
      <c r="R117" s="69"/>
      <c r="S117" s="69"/>
    </row>
    <row r="118" spans="1:19" x14ac:dyDescent="0.2">
      <c r="A118" s="69"/>
      <c r="B118" s="72"/>
      <c r="C118" s="69"/>
      <c r="D118" s="71" t="s">
        <v>98</v>
      </c>
      <c r="E118" s="69"/>
      <c r="F118" s="69"/>
      <c r="G118" s="69"/>
      <c r="H118" s="69"/>
      <c r="I118" s="69"/>
      <c r="J118" s="69"/>
      <c r="K118" s="69"/>
      <c r="L118" s="69"/>
      <c r="M118" s="69"/>
      <c r="N118" s="69"/>
      <c r="O118" s="69"/>
      <c r="P118" s="69"/>
      <c r="Q118" s="69"/>
      <c r="R118" s="69"/>
      <c r="S118" s="69"/>
    </row>
    <row r="119" spans="1:19" x14ac:dyDescent="0.2">
      <c r="A119" s="69"/>
      <c r="B119" s="72"/>
      <c r="C119" s="69"/>
      <c r="D119" s="71" t="s">
        <v>99</v>
      </c>
      <c r="E119" s="69"/>
      <c r="F119" s="69"/>
      <c r="G119" s="69"/>
      <c r="H119" s="69"/>
      <c r="I119" s="69"/>
      <c r="J119" s="69"/>
      <c r="K119" s="69"/>
      <c r="L119" s="69"/>
      <c r="M119" s="69"/>
      <c r="N119" s="69"/>
      <c r="O119" s="69"/>
      <c r="P119" s="69"/>
      <c r="Q119" s="69"/>
      <c r="R119" s="69"/>
      <c r="S119" s="69"/>
    </row>
    <row r="120" spans="1:19" x14ac:dyDescent="0.2">
      <c r="A120" s="69"/>
      <c r="B120" s="72"/>
      <c r="C120" s="69"/>
      <c r="D120" s="71" t="s">
        <v>100</v>
      </c>
      <c r="E120" s="69"/>
      <c r="F120" s="69"/>
      <c r="G120" s="69"/>
      <c r="H120" s="69"/>
      <c r="I120" s="69"/>
      <c r="J120" s="69"/>
      <c r="K120" s="69"/>
      <c r="L120" s="69"/>
      <c r="M120" s="69"/>
      <c r="N120" s="69"/>
      <c r="O120" s="69"/>
      <c r="P120" s="69"/>
      <c r="Q120" s="69"/>
      <c r="R120" s="69"/>
      <c r="S120" s="69"/>
    </row>
    <row r="121" spans="1:19" x14ac:dyDescent="0.2">
      <c r="A121" s="69"/>
      <c r="B121" s="73"/>
      <c r="C121" s="69"/>
      <c r="D121" s="71" t="s">
        <v>101</v>
      </c>
      <c r="E121" s="69"/>
      <c r="F121" s="69"/>
      <c r="G121" s="69"/>
      <c r="H121" s="69"/>
      <c r="I121" s="69"/>
      <c r="J121" s="69"/>
      <c r="K121" s="69"/>
      <c r="L121" s="69"/>
      <c r="M121" s="69"/>
      <c r="N121" s="69"/>
      <c r="O121" s="69"/>
      <c r="P121" s="69"/>
      <c r="Q121" s="69"/>
      <c r="R121" s="69"/>
      <c r="S121" s="69"/>
    </row>
    <row r="122" spans="1:19" x14ac:dyDescent="0.2">
      <c r="A122" s="69"/>
      <c r="B122" s="73"/>
      <c r="C122" s="69"/>
      <c r="D122" s="71" t="s">
        <v>102</v>
      </c>
      <c r="E122" s="69"/>
      <c r="F122" s="69"/>
      <c r="G122" s="69"/>
      <c r="H122" s="69"/>
      <c r="I122" s="69"/>
      <c r="J122" s="69"/>
      <c r="K122" s="69"/>
      <c r="L122" s="69"/>
      <c r="M122" s="69"/>
      <c r="N122" s="69"/>
      <c r="O122" s="69"/>
      <c r="P122" s="69"/>
      <c r="Q122" s="69"/>
      <c r="R122" s="69"/>
      <c r="S122" s="69"/>
    </row>
    <row r="123" spans="1:19" x14ac:dyDescent="0.2">
      <c r="A123" s="69"/>
      <c r="C123" s="69"/>
      <c r="D123" s="71" t="s">
        <v>103</v>
      </c>
      <c r="E123" s="69"/>
      <c r="F123" s="69"/>
      <c r="G123" s="69"/>
      <c r="H123" s="69"/>
      <c r="I123" s="69"/>
      <c r="J123" s="69"/>
      <c r="K123" s="69"/>
      <c r="L123" s="69"/>
      <c r="M123" s="69"/>
      <c r="N123" s="69"/>
      <c r="O123" s="69"/>
      <c r="P123" s="69"/>
      <c r="Q123" s="69"/>
      <c r="R123" s="69"/>
      <c r="S123" s="69"/>
    </row>
    <row r="124" spans="1:19" x14ac:dyDescent="0.2">
      <c r="A124" s="69"/>
      <c r="B124" s="73"/>
      <c r="C124" s="69"/>
      <c r="D124" s="71" t="s">
        <v>55</v>
      </c>
      <c r="E124" s="69"/>
      <c r="F124" s="69"/>
      <c r="G124" s="69"/>
      <c r="H124" s="69"/>
      <c r="I124" s="69"/>
      <c r="J124" s="69"/>
      <c r="K124" s="69"/>
      <c r="L124" s="69"/>
      <c r="M124" s="69"/>
      <c r="N124" s="69"/>
      <c r="O124" s="69"/>
      <c r="P124" s="69"/>
      <c r="Q124" s="69"/>
      <c r="R124" s="69"/>
      <c r="S124" s="69"/>
    </row>
    <row r="125" spans="1:19" x14ac:dyDescent="0.2">
      <c r="A125" s="69"/>
      <c r="B125" s="73"/>
      <c r="C125" s="69"/>
      <c r="D125" s="69"/>
      <c r="E125" s="69"/>
      <c r="F125" s="69"/>
      <c r="G125" s="69"/>
      <c r="H125" s="69"/>
      <c r="I125" s="69"/>
      <c r="J125" s="69"/>
      <c r="K125" s="69"/>
      <c r="L125" s="69"/>
      <c r="M125" s="69"/>
      <c r="N125" s="69"/>
      <c r="O125" s="69"/>
      <c r="P125" s="69"/>
      <c r="Q125" s="69"/>
      <c r="R125" s="69"/>
      <c r="S125" s="69"/>
    </row>
    <row r="126" spans="1:19" x14ac:dyDescent="0.2">
      <c r="A126" s="69"/>
      <c r="B126" s="73"/>
      <c r="C126" s="69"/>
      <c r="D126" s="69"/>
      <c r="E126" s="69"/>
      <c r="F126" s="69"/>
      <c r="G126" s="69"/>
      <c r="H126" s="69"/>
      <c r="I126" s="69"/>
      <c r="J126" s="69"/>
      <c r="K126" s="69"/>
      <c r="L126" s="69"/>
      <c r="M126" s="69"/>
      <c r="N126" s="69"/>
      <c r="O126" s="69"/>
      <c r="P126" s="69"/>
      <c r="Q126" s="69"/>
      <c r="R126" s="69"/>
      <c r="S126" s="69"/>
    </row>
    <row r="127" spans="1:19" x14ac:dyDescent="0.2">
      <c r="A127" s="69"/>
      <c r="B127" s="73"/>
      <c r="C127" s="69"/>
      <c r="D127" s="69"/>
      <c r="E127" s="69"/>
      <c r="F127" s="69"/>
      <c r="G127" s="69"/>
      <c r="H127" s="69"/>
      <c r="I127" s="69"/>
      <c r="J127" s="69"/>
      <c r="K127" s="69"/>
      <c r="L127" s="69"/>
      <c r="M127" s="69"/>
      <c r="N127" s="69"/>
      <c r="O127" s="69"/>
      <c r="P127" s="69"/>
      <c r="Q127" s="69"/>
      <c r="R127" s="69"/>
      <c r="S127" s="69"/>
    </row>
    <row r="128" spans="1:19" x14ac:dyDescent="0.2">
      <c r="A128" s="69"/>
      <c r="B128" s="73"/>
      <c r="C128" s="69"/>
      <c r="D128" s="69"/>
      <c r="E128" s="69"/>
      <c r="F128" s="69"/>
      <c r="G128" s="69"/>
      <c r="H128" s="69"/>
      <c r="I128" s="69"/>
      <c r="J128" s="69"/>
      <c r="K128" s="69"/>
      <c r="L128" s="69"/>
      <c r="M128" s="69"/>
      <c r="N128" s="69"/>
      <c r="O128" s="69"/>
      <c r="P128" s="69"/>
      <c r="Q128" s="69"/>
      <c r="R128" s="69"/>
      <c r="S128" s="69"/>
    </row>
    <row r="129" spans="1:19" x14ac:dyDescent="0.2">
      <c r="A129" s="69"/>
      <c r="B129" s="166" t="s">
        <v>247</v>
      </c>
      <c r="C129" s="69"/>
      <c r="D129" s="69"/>
      <c r="E129" s="69"/>
      <c r="F129" s="69"/>
      <c r="G129" s="69"/>
      <c r="H129" s="69"/>
      <c r="I129" s="69"/>
      <c r="J129" s="69"/>
      <c r="K129" s="69"/>
      <c r="L129" s="69"/>
      <c r="M129" s="69"/>
      <c r="N129" s="69"/>
      <c r="O129" s="69"/>
      <c r="P129" s="69"/>
      <c r="Q129" s="69"/>
      <c r="R129" s="69"/>
      <c r="S129" s="69"/>
    </row>
    <row r="130" spans="1:19" x14ac:dyDescent="0.2">
      <c r="A130" s="69"/>
      <c r="B130" s="166" t="s">
        <v>248</v>
      </c>
      <c r="C130" s="69"/>
      <c r="D130" s="69"/>
      <c r="E130" s="69"/>
      <c r="F130" s="69"/>
      <c r="G130" s="69"/>
      <c r="H130" s="69"/>
      <c r="I130" s="69"/>
      <c r="J130" s="69"/>
      <c r="K130" s="69"/>
      <c r="L130" s="69"/>
      <c r="M130" s="69"/>
      <c r="N130" s="69"/>
      <c r="O130" s="69"/>
      <c r="P130" s="69"/>
      <c r="Q130" s="69"/>
      <c r="R130" s="69"/>
      <c r="S130" s="69"/>
    </row>
    <row r="131" spans="1:19" x14ac:dyDescent="0.2">
      <c r="A131" s="69"/>
      <c r="B131" s="166" t="s">
        <v>249</v>
      </c>
      <c r="C131" s="69"/>
      <c r="D131" s="69"/>
      <c r="E131" s="69"/>
      <c r="F131" s="69"/>
      <c r="G131" s="69"/>
      <c r="H131" s="69"/>
      <c r="I131" s="69"/>
      <c r="J131" s="69"/>
      <c r="K131" s="69"/>
      <c r="L131" s="69"/>
      <c r="M131" s="69"/>
      <c r="N131" s="69"/>
      <c r="O131" s="69"/>
      <c r="P131" s="69"/>
      <c r="Q131" s="69"/>
      <c r="R131" s="69"/>
      <c r="S131" s="69"/>
    </row>
    <row r="132" spans="1:19" x14ac:dyDescent="0.2">
      <c r="A132" s="69"/>
      <c r="B132" s="166" t="s">
        <v>250</v>
      </c>
      <c r="C132" s="69"/>
      <c r="D132" s="69"/>
      <c r="E132" s="69"/>
      <c r="F132" s="69"/>
      <c r="G132" s="69"/>
      <c r="H132" s="69"/>
      <c r="I132" s="69"/>
      <c r="J132" s="69"/>
      <c r="K132" s="69"/>
      <c r="L132" s="69"/>
      <c r="M132" s="69"/>
      <c r="N132" s="69"/>
      <c r="O132" s="69"/>
      <c r="P132" s="69"/>
      <c r="Q132" s="69"/>
      <c r="R132" s="69"/>
      <c r="S132" s="69"/>
    </row>
    <row r="133" spans="1:19" x14ac:dyDescent="0.2">
      <c r="A133" s="69"/>
      <c r="B133" s="166" t="s">
        <v>251</v>
      </c>
      <c r="C133" s="69"/>
      <c r="D133" s="69"/>
      <c r="E133" s="69"/>
      <c r="F133" s="69"/>
      <c r="G133" s="69"/>
      <c r="H133" s="69"/>
      <c r="I133" s="69"/>
      <c r="J133" s="69"/>
      <c r="K133" s="69"/>
      <c r="L133" s="69"/>
      <c r="M133" s="69"/>
      <c r="N133" s="69"/>
      <c r="O133" s="69"/>
      <c r="P133" s="69"/>
      <c r="Q133" s="69"/>
      <c r="R133" s="69"/>
      <c r="S133" s="69"/>
    </row>
    <row r="134" spans="1:19" x14ac:dyDescent="0.2">
      <c r="A134" s="69"/>
      <c r="B134" s="166" t="s">
        <v>252</v>
      </c>
      <c r="C134" s="69"/>
      <c r="D134" s="69"/>
      <c r="E134" s="69"/>
      <c r="F134" s="69"/>
      <c r="G134" s="69"/>
      <c r="H134" s="69"/>
      <c r="I134" s="69"/>
      <c r="J134" s="69"/>
      <c r="K134" s="69"/>
      <c r="L134" s="69"/>
      <c r="M134" s="69"/>
      <c r="N134" s="69"/>
      <c r="O134" s="69"/>
      <c r="P134" s="69"/>
      <c r="Q134" s="69"/>
      <c r="R134" s="69"/>
      <c r="S134" s="69"/>
    </row>
    <row r="135" spans="1:19" x14ac:dyDescent="0.2">
      <c r="B135" s="166" t="s">
        <v>253</v>
      </c>
    </row>
    <row r="136" spans="1:19" x14ac:dyDescent="0.2">
      <c r="B136" s="74"/>
    </row>
    <row r="137" spans="1:19" x14ac:dyDescent="0.2">
      <c r="B137" s="74"/>
    </row>
    <row r="138" spans="1:19" x14ac:dyDescent="0.2">
      <c r="B138" s="74"/>
    </row>
    <row r="139" spans="1:19" x14ac:dyDescent="0.2">
      <c r="B139" s="74"/>
    </row>
    <row r="140" spans="1:19" x14ac:dyDescent="0.2">
      <c r="B140" s="74"/>
    </row>
    <row r="141" spans="1:19" x14ac:dyDescent="0.2">
      <c r="B141" s="74"/>
    </row>
    <row r="142" spans="1:19" x14ac:dyDescent="0.2">
      <c r="B142" s="74"/>
    </row>
    <row r="143" spans="1:19" x14ac:dyDescent="0.2">
      <c r="B143" s="74"/>
    </row>
    <row r="144" spans="1:19" x14ac:dyDescent="0.2">
      <c r="B144" s="74"/>
    </row>
    <row r="145" spans="2:2" x14ac:dyDescent="0.2">
      <c r="B145" s="74"/>
    </row>
    <row r="146" spans="2:2" x14ac:dyDescent="0.2">
      <c r="B146" s="74"/>
    </row>
    <row r="147" spans="2:2" x14ac:dyDescent="0.2">
      <c r="B147" s="74"/>
    </row>
    <row r="148" spans="2:2" x14ac:dyDescent="0.2">
      <c r="B148" s="74"/>
    </row>
    <row r="149" spans="2:2" x14ac:dyDescent="0.2">
      <c r="B149" s="74"/>
    </row>
    <row r="150" spans="2:2" x14ac:dyDescent="0.2">
      <c r="B150" s="74"/>
    </row>
    <row r="151" spans="2:2" x14ac:dyDescent="0.2">
      <c r="B151" s="74"/>
    </row>
    <row r="152" spans="2:2" x14ac:dyDescent="0.2">
      <c r="B152" s="74"/>
    </row>
    <row r="153" spans="2:2" x14ac:dyDescent="0.2">
      <c r="B153" s="74"/>
    </row>
    <row r="154" spans="2:2" x14ac:dyDescent="0.2">
      <c r="B154" s="74"/>
    </row>
    <row r="155" spans="2:2" x14ac:dyDescent="0.2">
      <c r="B155" s="74"/>
    </row>
    <row r="156" spans="2:2" x14ac:dyDescent="0.2">
      <c r="B156" s="74"/>
    </row>
    <row r="157" spans="2:2" x14ac:dyDescent="0.2">
      <c r="B157" s="74"/>
    </row>
    <row r="158" spans="2:2" x14ac:dyDescent="0.2">
      <c r="B158" s="74"/>
    </row>
    <row r="159" spans="2:2" x14ac:dyDescent="0.2">
      <c r="B159" s="74"/>
    </row>
    <row r="160" spans="2:2" x14ac:dyDescent="0.2">
      <c r="B160" s="74"/>
    </row>
    <row r="161" spans="2:2" x14ac:dyDescent="0.2">
      <c r="B161" s="74"/>
    </row>
    <row r="162" spans="2:2" x14ac:dyDescent="0.2">
      <c r="B162" s="74"/>
    </row>
    <row r="163" spans="2:2" x14ac:dyDescent="0.2">
      <c r="B163" s="74"/>
    </row>
    <row r="164" spans="2:2" x14ac:dyDescent="0.2">
      <c r="B164" s="74"/>
    </row>
    <row r="165" spans="2:2" x14ac:dyDescent="0.2">
      <c r="B165" s="74"/>
    </row>
    <row r="166" spans="2:2" x14ac:dyDescent="0.2">
      <c r="B166" s="74"/>
    </row>
    <row r="167" spans="2:2" x14ac:dyDescent="0.2">
      <c r="B167" s="74"/>
    </row>
    <row r="168" spans="2:2" x14ac:dyDescent="0.2">
      <c r="B168" s="74"/>
    </row>
    <row r="169" spans="2:2" x14ac:dyDescent="0.2">
      <c r="B169" s="74"/>
    </row>
    <row r="170" spans="2:2" x14ac:dyDescent="0.2">
      <c r="B170" s="74"/>
    </row>
    <row r="171" spans="2:2" x14ac:dyDescent="0.2">
      <c r="B171" s="74"/>
    </row>
    <row r="172" spans="2:2" x14ac:dyDescent="0.2">
      <c r="B172" s="74"/>
    </row>
    <row r="173" spans="2:2" x14ac:dyDescent="0.2">
      <c r="B173" s="74"/>
    </row>
  </sheetData>
  <sheetProtection formatColumns="0" formatRows="0"/>
  <mergeCells count="75">
    <mergeCell ref="C70:P70"/>
    <mergeCell ref="C71:P71"/>
    <mergeCell ref="C72:P72"/>
    <mergeCell ref="C73:P73"/>
    <mergeCell ref="B45:P45"/>
    <mergeCell ref="B47:B48"/>
    <mergeCell ref="B50:P50"/>
    <mergeCell ref="B51:P66"/>
    <mergeCell ref="A67:Q67"/>
    <mergeCell ref="B68:B71"/>
    <mergeCell ref="C68:P68"/>
    <mergeCell ref="C69:P69"/>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0:P30"/>
    <mergeCell ref="B31:P31"/>
    <mergeCell ref="C32:P32"/>
    <mergeCell ref="B33:P33"/>
    <mergeCell ref="C34:P34"/>
    <mergeCell ref="D28:G28"/>
    <mergeCell ref="H28:J28"/>
    <mergeCell ref="K28:M28"/>
    <mergeCell ref="N28:O28"/>
    <mergeCell ref="B29:P29"/>
    <mergeCell ref="B23:P23"/>
    <mergeCell ref="C24:P24"/>
    <mergeCell ref="B25:P25"/>
    <mergeCell ref="C26:P26"/>
    <mergeCell ref="B27:P27"/>
    <mergeCell ref="C18:P18"/>
    <mergeCell ref="B19:P19"/>
    <mergeCell ref="B20:P20"/>
    <mergeCell ref="B21:P21"/>
    <mergeCell ref="C22:P22"/>
    <mergeCell ref="B2:B5"/>
    <mergeCell ref="C2:M2"/>
    <mergeCell ref="N2:P2"/>
    <mergeCell ref="C3:M3"/>
    <mergeCell ref="N3:P3"/>
    <mergeCell ref="C4:M4"/>
    <mergeCell ref="N4:P4"/>
    <mergeCell ref="C5:M5"/>
    <mergeCell ref="N5:P5"/>
    <mergeCell ref="S28:V28"/>
    <mergeCell ref="W28:Y28"/>
    <mergeCell ref="Z28:AB28"/>
    <mergeCell ref="AC28:AD28"/>
    <mergeCell ref="B7:P8"/>
    <mergeCell ref="B9:P9"/>
    <mergeCell ref="C10:I10"/>
    <mergeCell ref="J10:M10"/>
    <mergeCell ref="N10:P10"/>
    <mergeCell ref="B11:P11"/>
    <mergeCell ref="C12:P12"/>
    <mergeCell ref="B13:P13"/>
    <mergeCell ref="C14:P14"/>
    <mergeCell ref="B15:P15"/>
    <mergeCell ref="C16:P16"/>
    <mergeCell ref="B17:P17"/>
  </mergeCells>
  <conditionalFormatting sqref="I48">
    <cfRule type="cellIs" dxfId="219" priority="9" stopIfTrue="1" operator="equal">
      <formula>" "</formula>
    </cfRule>
    <cfRule type="cellIs" dxfId="218" priority="10" stopIfTrue="1" operator="lessThanOrEqual">
      <formula>$S$5</formula>
    </cfRule>
    <cfRule type="cellIs" dxfId="217" priority="11" stopIfTrue="1" operator="greaterThanOrEqual">
      <formula>$S$2</formula>
    </cfRule>
    <cfRule type="cellIs" dxfId="216" priority="12" stopIfTrue="1" operator="between">
      <formula>$S$4</formula>
      <formula>$S$3</formula>
    </cfRule>
  </conditionalFormatting>
  <conditionalFormatting sqref="O48:P48">
    <cfRule type="cellIs" dxfId="215" priority="1" stopIfTrue="1" operator="equal">
      <formula>" "</formula>
    </cfRule>
    <cfRule type="cellIs" dxfId="214" priority="2" stopIfTrue="1" operator="lessThanOrEqual">
      <formula>$S$5</formula>
    </cfRule>
    <cfRule type="cellIs" dxfId="213" priority="3" stopIfTrue="1" operator="greaterThanOrEqual">
      <formula>$S$2</formula>
    </cfRule>
    <cfRule type="cellIs" dxfId="212" priority="4" stopIfTrue="1" operator="between">
      <formula>$S$4</formula>
      <formula>$S$3</formula>
    </cfRule>
  </conditionalFormatting>
  <dataValidations count="6">
    <dataValidation type="list" allowBlank="1" showInputMessage="1" showErrorMessage="1" sqref="C12:P12" xr:uid="{00000000-0002-0000-0A00-000000000000}">
      <formula1>$D$99:$D$116</formula1>
    </dataValidation>
    <dataValidation type="list" allowBlank="1" showInputMessage="1" showErrorMessage="1" sqref="C32:P32 C34:P34 C36:P36" xr:uid="{00000000-0002-0000-0A00-000001000000}">
      <formula1>$Q$98:$Q$103</formula1>
    </dataValidation>
    <dataValidation type="list" allowBlank="1" showInputMessage="1" showErrorMessage="1" sqref="C73:P73" xr:uid="{00000000-0002-0000-0A00-000002000000}">
      <formula1>$M$99:$M$101</formula1>
    </dataValidation>
    <dataValidation type="list" allowBlank="1" showInputMessage="1" showErrorMessage="1" sqref="N10:P10" xr:uid="{00000000-0002-0000-0A00-000003000000}">
      <formula1>"Economicos,Eficiencia,Eficacia, Efectividad,Calidad"</formula1>
    </dataValidation>
    <dataValidation type="list" allowBlank="1" showInputMessage="1" showErrorMessage="1" sqref="C10:I10" xr:uid="{00000000-0002-0000-0A00-000004000000}">
      <formula1>"2023,2024,2025,2026,2027"</formula1>
    </dataValidation>
    <dataValidation type="list" allowBlank="1" showInputMessage="1" showErrorMessage="1" sqref="C18:P18" xr:uid="{00000000-0002-0000-0A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9"/>
  </sheetPr>
  <dimension ref="A1:AD46"/>
  <sheetViews>
    <sheetView showGridLines="0" topLeftCell="A5" zoomScaleNormal="100" workbookViewId="0">
      <selection activeCell="A8" sqref="A8:A9"/>
    </sheetView>
  </sheetViews>
  <sheetFormatPr baseColWidth="10" defaultColWidth="9.140625" defaultRowHeight="12.75" x14ac:dyDescent="0.2"/>
  <cols>
    <col min="1" max="1" width="24.85546875" style="3" customWidth="1"/>
    <col min="2" max="2" width="27.140625" customWidth="1"/>
    <col min="3" max="8" width="14.7109375" customWidth="1"/>
    <col min="9" max="9" width="13.85546875" customWidth="1"/>
    <col min="10" max="11" width="8.7109375" customWidth="1"/>
    <col min="12" max="12" width="19.85546875" customWidth="1"/>
    <col min="13" max="14" width="8.7109375" customWidth="1"/>
    <col min="15" max="15" width="27.85546875" style="6" customWidth="1"/>
    <col min="16" max="16" width="8.7109375" customWidth="1"/>
    <col min="17" max="17" width="8.7109375" style="6" customWidth="1"/>
    <col min="18" max="18" width="27.28515625" customWidth="1"/>
    <col min="19" max="19" width="5.42578125" customWidth="1"/>
  </cols>
  <sheetData>
    <row r="1" spans="1:30" ht="18" x14ac:dyDescent="0.25">
      <c r="A1" s="440"/>
      <c r="B1" s="408" t="s">
        <v>58</v>
      </c>
      <c r="C1" s="409"/>
      <c r="D1" s="409"/>
      <c r="E1" s="409"/>
      <c r="F1" s="409"/>
      <c r="G1" s="409"/>
      <c r="H1" s="409"/>
      <c r="I1" s="409"/>
      <c r="J1" s="409"/>
      <c r="K1" s="409"/>
      <c r="L1" s="409"/>
      <c r="M1" s="410"/>
      <c r="N1" s="411" t="s">
        <v>59</v>
      </c>
      <c r="O1" s="412"/>
      <c r="P1" s="1"/>
      <c r="Q1" s="1"/>
      <c r="R1" s="1"/>
    </row>
    <row r="2" spans="1:30" ht="18" x14ac:dyDescent="0.25">
      <c r="A2" s="440"/>
      <c r="B2" s="408" t="s">
        <v>83</v>
      </c>
      <c r="C2" s="409"/>
      <c r="D2" s="409"/>
      <c r="E2" s="409"/>
      <c r="F2" s="409"/>
      <c r="G2" s="409"/>
      <c r="H2" s="409"/>
      <c r="I2" s="409"/>
      <c r="J2" s="409"/>
      <c r="K2" s="409"/>
      <c r="L2" s="409"/>
      <c r="M2" s="410"/>
      <c r="N2" s="411" t="s">
        <v>168</v>
      </c>
      <c r="O2" s="412"/>
      <c r="P2" s="1"/>
      <c r="Q2" s="1"/>
      <c r="R2" s="1"/>
    </row>
    <row r="3" spans="1:30" ht="18" x14ac:dyDescent="0.25">
      <c r="A3" s="440"/>
      <c r="B3" s="408" t="s">
        <v>84</v>
      </c>
      <c r="C3" s="409"/>
      <c r="D3" s="409"/>
      <c r="E3" s="409"/>
      <c r="F3" s="409"/>
      <c r="G3" s="409"/>
      <c r="H3" s="409"/>
      <c r="I3" s="409"/>
      <c r="J3" s="409"/>
      <c r="K3" s="409"/>
      <c r="L3" s="409"/>
      <c r="M3" s="410"/>
      <c r="N3" s="411" t="s">
        <v>173</v>
      </c>
      <c r="O3" s="412"/>
      <c r="P3" s="1"/>
      <c r="Q3" s="1"/>
      <c r="R3" s="1"/>
    </row>
    <row r="4" spans="1:30" ht="18" x14ac:dyDescent="0.25">
      <c r="A4" s="440"/>
      <c r="B4" s="408" t="s">
        <v>85</v>
      </c>
      <c r="C4" s="409"/>
      <c r="D4" s="409"/>
      <c r="E4" s="409"/>
      <c r="F4" s="409"/>
      <c r="G4" s="409"/>
      <c r="H4" s="409"/>
      <c r="I4" s="409"/>
      <c r="J4" s="409"/>
      <c r="K4" s="409"/>
      <c r="L4" s="409"/>
      <c r="M4" s="410"/>
      <c r="N4" s="412" t="s">
        <v>63</v>
      </c>
      <c r="O4" s="412"/>
      <c r="P4" s="2"/>
      <c r="Q4" s="2"/>
      <c r="R4" s="2"/>
    </row>
    <row r="5" spans="1:30" ht="18" x14ac:dyDescent="0.25">
      <c r="C5" s="4"/>
      <c r="D5" s="4"/>
      <c r="E5" s="4"/>
      <c r="F5" s="4"/>
      <c r="G5" s="4"/>
      <c r="H5" s="4"/>
      <c r="I5" s="4"/>
      <c r="J5" s="4"/>
      <c r="K5" s="4"/>
      <c r="L5" s="4"/>
      <c r="M5" s="4"/>
      <c r="N5" s="4"/>
      <c r="O5" s="4"/>
      <c r="P5" s="4"/>
      <c r="Q5" s="4"/>
      <c r="R5" s="5"/>
      <c r="S5" s="5"/>
      <c r="T5" s="2"/>
      <c r="U5" s="2"/>
      <c r="V5" s="2"/>
      <c r="W5" s="2"/>
      <c r="X5" s="2"/>
      <c r="Y5" s="2"/>
      <c r="Z5" s="2"/>
      <c r="AA5" s="2"/>
      <c r="AB5" s="2"/>
      <c r="AC5" s="2"/>
      <c r="AD5" s="2"/>
    </row>
    <row r="6" spans="1:30" ht="15.75" x14ac:dyDescent="0.25">
      <c r="A6" s="14" t="s">
        <v>0</v>
      </c>
      <c r="B6" s="548" t="s">
        <v>56</v>
      </c>
      <c r="C6" s="549"/>
      <c r="D6" s="549"/>
      <c r="E6" s="549"/>
      <c r="F6" s="549"/>
      <c r="G6" s="549"/>
      <c r="H6" s="549"/>
      <c r="I6" s="549"/>
      <c r="J6" s="549"/>
      <c r="K6" s="549"/>
      <c r="L6" s="549"/>
      <c r="M6" s="13"/>
      <c r="N6" s="13"/>
      <c r="O6" s="13"/>
      <c r="P6" s="13"/>
      <c r="Q6" s="13"/>
      <c r="R6" s="13"/>
      <c r="S6" s="13"/>
    </row>
    <row r="7" spans="1:30" ht="16.5" thickBot="1" x14ac:dyDescent="0.3">
      <c r="A7" s="10"/>
      <c r="B7" s="12"/>
      <c r="C7" s="11"/>
      <c r="D7" s="11"/>
      <c r="E7" s="11"/>
      <c r="F7" s="11"/>
      <c r="G7" s="11"/>
      <c r="H7" s="11"/>
      <c r="I7" s="11"/>
      <c r="J7" s="11"/>
      <c r="K7" s="11"/>
      <c r="L7" s="11"/>
      <c r="M7" s="11"/>
      <c r="N7" s="11"/>
      <c r="O7" s="11"/>
      <c r="P7" s="11"/>
      <c r="Q7" s="11"/>
      <c r="R7" s="11"/>
      <c r="S7" s="11"/>
    </row>
    <row r="8" spans="1:30" ht="24" customHeight="1" x14ac:dyDescent="0.2">
      <c r="A8" s="910" t="s">
        <v>86</v>
      </c>
      <c r="B8" s="911" t="s">
        <v>32</v>
      </c>
      <c r="C8" s="919" t="str">
        <f>+'[1]conglomerados eficacia 4'!C14:P14</f>
        <v>Radicaciones enrutadas y tramitadas</v>
      </c>
      <c r="D8" s="919"/>
      <c r="E8" s="919"/>
      <c r="F8" s="919"/>
      <c r="G8" s="919"/>
      <c r="H8" s="919"/>
      <c r="I8" s="919"/>
      <c r="J8" s="919"/>
      <c r="K8" s="919"/>
      <c r="L8" s="924"/>
      <c r="M8" s="16"/>
      <c r="N8" s="16"/>
      <c r="O8" s="16"/>
      <c r="P8" s="16"/>
      <c r="Q8" s="16"/>
      <c r="R8" s="16"/>
      <c r="S8" s="16"/>
    </row>
    <row r="9" spans="1:30" ht="32.25" customHeight="1" thickBot="1" x14ac:dyDescent="0.25">
      <c r="A9" s="914"/>
      <c r="B9" s="915"/>
      <c r="C9" s="897" t="s">
        <v>131</v>
      </c>
      <c r="D9" s="897" t="s">
        <v>87</v>
      </c>
      <c r="E9" s="897" t="s">
        <v>132</v>
      </c>
      <c r="F9" s="897" t="s">
        <v>87</v>
      </c>
      <c r="G9" s="897" t="s">
        <v>10</v>
      </c>
      <c r="H9" s="897" t="s">
        <v>87</v>
      </c>
      <c r="I9" s="925" t="s">
        <v>88</v>
      </c>
      <c r="J9" s="925"/>
      <c r="K9" s="925"/>
      <c r="L9" s="926"/>
      <c r="M9" s="15"/>
      <c r="N9" s="15"/>
      <c r="O9" s="15"/>
      <c r="Q9"/>
    </row>
    <row r="10" spans="1:30" s="19" customFormat="1" ht="50.1" customHeight="1" x14ac:dyDescent="0.2">
      <c r="A10" s="491" t="s">
        <v>158</v>
      </c>
      <c r="B10" s="55" t="str">
        <f>'6.RadicacionesEnrutadas'!B40</f>
        <v>Radicaciones tramitadas</v>
      </c>
      <c r="C10" s="127">
        <f>C12+C14+C16+C18</f>
        <v>1552</v>
      </c>
      <c r="D10" s="477">
        <f>IF(C10&gt;=1,C10/C11," ")</f>
        <v>1</v>
      </c>
      <c r="E10" s="127">
        <f>E12+E14+E16+E18</f>
        <v>1501</v>
      </c>
      <c r="F10" s="477">
        <f>IF(E10&gt;=1,E10/E11," ")</f>
        <v>1</v>
      </c>
      <c r="G10" s="127">
        <f t="shared" ref="G10:G19" si="0">C10+E10</f>
        <v>3053</v>
      </c>
      <c r="H10" s="477">
        <f>IF(G10&gt;=1,G10/G11," ")</f>
        <v>1</v>
      </c>
      <c r="I10" s="579"/>
      <c r="J10" s="579"/>
      <c r="K10" s="579"/>
      <c r="L10" s="580"/>
    </row>
    <row r="11" spans="1:30" s="19" customFormat="1" ht="50.1" customHeight="1" thickBot="1" x14ac:dyDescent="0.25">
      <c r="A11" s="492"/>
      <c r="B11" s="56" t="str">
        <f>'6.RadicacionesEnrutadas'!B41</f>
        <v>Radicaciones enrutadas a los grupos</v>
      </c>
      <c r="C11" s="135">
        <f>C13+C15+C17+C19</f>
        <v>1552</v>
      </c>
      <c r="D11" s="478"/>
      <c r="E11" s="135">
        <f>E13+E15+E17+E19</f>
        <v>1501</v>
      </c>
      <c r="F11" s="478"/>
      <c r="G11" s="135">
        <f t="shared" si="0"/>
        <v>3053</v>
      </c>
      <c r="H11" s="478"/>
      <c r="I11" s="581"/>
      <c r="J11" s="581"/>
      <c r="K11" s="581"/>
      <c r="L11" s="582"/>
    </row>
    <row r="12" spans="1:30" s="19" customFormat="1" ht="50.1" customHeight="1" x14ac:dyDescent="0.2">
      <c r="A12" s="578" t="s">
        <v>106</v>
      </c>
      <c r="B12" s="51" t="str">
        <f>$B$10</f>
        <v>Radicaciones tramitadas</v>
      </c>
      <c r="C12" s="124">
        <v>859</v>
      </c>
      <c r="D12" s="477">
        <f>IF(C12&gt;=1,C12/C13," ")</f>
        <v>1</v>
      </c>
      <c r="E12" s="122">
        <v>998</v>
      </c>
      <c r="F12" s="477">
        <f>IF(E12&gt;=1,E12/E13," ")</f>
        <v>1</v>
      </c>
      <c r="G12" s="127">
        <f t="shared" si="0"/>
        <v>1857</v>
      </c>
      <c r="H12" s="477">
        <f>IF(G12&gt;=1,G12/G13," ")</f>
        <v>1</v>
      </c>
      <c r="I12" s="571" t="s">
        <v>352</v>
      </c>
      <c r="J12" s="572"/>
      <c r="K12" s="572"/>
      <c r="L12" s="573"/>
    </row>
    <row r="13" spans="1:30" s="19" customFormat="1" ht="50.1" customHeight="1" thickBot="1" x14ac:dyDescent="0.25">
      <c r="A13" s="483"/>
      <c r="B13" s="18" t="str">
        <f>+$B$11</f>
        <v>Radicaciones enrutadas a los grupos</v>
      </c>
      <c r="C13" s="123">
        <v>859</v>
      </c>
      <c r="D13" s="478"/>
      <c r="E13" s="123">
        <v>998</v>
      </c>
      <c r="F13" s="478"/>
      <c r="G13" s="135">
        <f t="shared" si="0"/>
        <v>1857</v>
      </c>
      <c r="H13" s="478"/>
      <c r="I13" s="574"/>
      <c r="J13" s="575"/>
      <c r="K13" s="575"/>
      <c r="L13" s="576"/>
    </row>
    <row r="14" spans="1:30" s="19" customFormat="1" ht="50.1" customHeight="1" x14ac:dyDescent="0.2">
      <c r="A14" s="577" t="s">
        <v>255</v>
      </c>
      <c r="B14" s="51" t="str">
        <f>$B$10</f>
        <v>Radicaciones tramitadas</v>
      </c>
      <c r="C14" s="124">
        <v>535</v>
      </c>
      <c r="D14" s="477">
        <f>IF(C14&gt;=1,C14/C15," ")</f>
        <v>1</v>
      </c>
      <c r="E14" s="122">
        <v>172</v>
      </c>
      <c r="F14" s="477">
        <f>IF(E14&gt;=1,E14/E15," ")</f>
        <v>1</v>
      </c>
      <c r="G14" s="127">
        <f t="shared" si="0"/>
        <v>707</v>
      </c>
      <c r="H14" s="477">
        <f>IF(G14&gt;=1,G14/G15," ")</f>
        <v>1</v>
      </c>
      <c r="I14" s="571" t="s">
        <v>358</v>
      </c>
      <c r="J14" s="572"/>
      <c r="K14" s="572"/>
      <c r="L14" s="573"/>
    </row>
    <row r="15" spans="1:30" s="19" customFormat="1" ht="50.1" customHeight="1" thickBot="1" x14ac:dyDescent="0.25">
      <c r="A15" s="483"/>
      <c r="B15" s="18" t="str">
        <f>+$B$11</f>
        <v>Radicaciones enrutadas a los grupos</v>
      </c>
      <c r="C15" s="123">
        <v>535</v>
      </c>
      <c r="D15" s="478"/>
      <c r="E15" s="123">
        <v>172</v>
      </c>
      <c r="F15" s="478"/>
      <c r="G15" s="135">
        <f t="shared" si="0"/>
        <v>707</v>
      </c>
      <c r="H15" s="478"/>
      <c r="I15" s="574"/>
      <c r="J15" s="575"/>
      <c r="K15" s="575"/>
      <c r="L15" s="576"/>
    </row>
    <row r="16" spans="1:30" ht="50.1" customHeight="1" x14ac:dyDescent="0.2">
      <c r="A16" s="578" t="s">
        <v>107</v>
      </c>
      <c r="B16" s="51" t="str">
        <f>$B$10</f>
        <v>Radicaciones tramitadas</v>
      </c>
      <c r="C16" s="124">
        <v>142</v>
      </c>
      <c r="D16" s="477">
        <f>IF(C16&gt;=1,C16/C17," ")</f>
        <v>1</v>
      </c>
      <c r="E16" s="122">
        <v>331</v>
      </c>
      <c r="F16" s="477">
        <f>IF(E16&gt;=1,E16/E17," ")</f>
        <v>1</v>
      </c>
      <c r="G16" s="127">
        <f t="shared" si="0"/>
        <v>473</v>
      </c>
      <c r="H16" s="477">
        <f>IF(G16&gt;=1,G16/G17," ")</f>
        <v>1</v>
      </c>
      <c r="I16" s="571" t="s">
        <v>349</v>
      </c>
      <c r="J16" s="572"/>
      <c r="K16" s="572"/>
      <c r="L16" s="573"/>
      <c r="M16" s="7"/>
      <c r="N16" s="7"/>
    </row>
    <row r="17" spans="1:14" ht="50.1" customHeight="1" thickBot="1" x14ac:dyDescent="0.25">
      <c r="A17" s="483"/>
      <c r="B17" s="18" t="str">
        <f>+$B$11</f>
        <v>Radicaciones enrutadas a los grupos</v>
      </c>
      <c r="C17" s="123">
        <v>142</v>
      </c>
      <c r="D17" s="478"/>
      <c r="E17" s="123">
        <v>331</v>
      </c>
      <c r="F17" s="478"/>
      <c r="G17" s="135">
        <f t="shared" si="0"/>
        <v>473</v>
      </c>
      <c r="H17" s="478"/>
      <c r="I17" s="574"/>
      <c r="J17" s="575"/>
      <c r="K17" s="575"/>
      <c r="L17" s="576"/>
      <c r="M17" s="7"/>
      <c r="N17" s="7"/>
    </row>
    <row r="18" spans="1:14" ht="50.1" customHeight="1" x14ac:dyDescent="0.2">
      <c r="A18" s="578" t="s">
        <v>214</v>
      </c>
      <c r="B18" s="51" t="str">
        <f>$B$10</f>
        <v>Radicaciones tramitadas</v>
      </c>
      <c r="C18" s="124">
        <v>16</v>
      </c>
      <c r="D18" s="477">
        <f>IF(C18&gt;=1,C18/C19," ")</f>
        <v>1</v>
      </c>
      <c r="E18" s="122"/>
      <c r="F18" s="477" t="str">
        <f>IF(E18&gt;=1,E18/E19," ")</f>
        <v xml:space="preserve"> </v>
      </c>
      <c r="G18" s="127">
        <f t="shared" si="0"/>
        <v>16</v>
      </c>
      <c r="H18" s="477">
        <f>IF(G18&gt;=1,G18/G19," ")</f>
        <v>1</v>
      </c>
      <c r="I18" s="571" t="s">
        <v>266</v>
      </c>
      <c r="J18" s="572"/>
      <c r="K18" s="572"/>
      <c r="L18" s="573"/>
      <c r="M18" s="7"/>
      <c r="N18" s="7"/>
    </row>
    <row r="19" spans="1:14" ht="50.1" customHeight="1" thickBot="1" x14ac:dyDescent="0.25">
      <c r="A19" s="483"/>
      <c r="B19" s="18" t="str">
        <f>+$B$11</f>
        <v>Radicaciones enrutadas a los grupos</v>
      </c>
      <c r="C19" s="123">
        <v>16</v>
      </c>
      <c r="D19" s="478"/>
      <c r="E19" s="123"/>
      <c r="F19" s="478"/>
      <c r="G19" s="135">
        <f t="shared" si="0"/>
        <v>16</v>
      </c>
      <c r="H19" s="478"/>
      <c r="I19" s="574"/>
      <c r="J19" s="575"/>
      <c r="K19" s="575"/>
      <c r="L19" s="576"/>
      <c r="M19" s="7"/>
      <c r="N19" s="7"/>
    </row>
    <row r="20" spans="1:14" x14ac:dyDescent="0.2">
      <c r="C20" s="7"/>
      <c r="D20" s="7"/>
      <c r="E20" s="7"/>
      <c r="F20" s="7"/>
      <c r="G20" s="7"/>
      <c r="H20" s="7"/>
      <c r="I20" s="7"/>
      <c r="J20" s="7"/>
      <c r="K20" s="7"/>
      <c r="L20" s="7"/>
      <c r="M20" s="7"/>
      <c r="N20" s="7"/>
    </row>
    <row r="21" spans="1:14" x14ac:dyDescent="0.2">
      <c r="C21" s="7"/>
      <c r="D21" s="7"/>
      <c r="E21" s="7"/>
      <c r="F21" s="7"/>
      <c r="G21" s="7"/>
      <c r="H21" s="7"/>
      <c r="I21" s="7"/>
      <c r="J21" s="7"/>
      <c r="K21" s="7"/>
      <c r="L21" s="7"/>
      <c r="M21" s="7"/>
      <c r="N21" s="7"/>
    </row>
    <row r="22" spans="1:14" x14ac:dyDescent="0.2">
      <c r="C22" s="7"/>
      <c r="D22" s="7"/>
      <c r="E22" s="7"/>
      <c r="F22" s="7"/>
      <c r="G22" s="7"/>
      <c r="H22" s="7"/>
      <c r="I22" s="7"/>
      <c r="J22" s="7"/>
      <c r="K22" s="7"/>
      <c r="L22" s="7"/>
      <c r="M22" s="7"/>
      <c r="N22" s="7"/>
    </row>
    <row r="23" spans="1:14" x14ac:dyDescent="0.2">
      <c r="C23" s="7"/>
      <c r="D23" s="7"/>
      <c r="E23" s="7"/>
      <c r="F23" s="7"/>
      <c r="G23" s="7"/>
      <c r="H23" s="7"/>
      <c r="I23" s="7"/>
      <c r="J23" s="7"/>
      <c r="K23" s="7"/>
      <c r="L23" s="7"/>
      <c r="M23" s="7"/>
      <c r="N23" s="7"/>
    </row>
    <row r="24" spans="1:14" x14ac:dyDescent="0.2">
      <c r="C24" s="7"/>
      <c r="D24" s="7"/>
      <c r="E24" s="7"/>
      <c r="F24" s="7"/>
      <c r="G24" s="7"/>
      <c r="H24" s="7"/>
      <c r="I24" s="7"/>
      <c r="J24" s="7"/>
      <c r="K24" s="7"/>
      <c r="L24" s="7"/>
      <c r="M24" s="7"/>
      <c r="N24" s="7"/>
    </row>
    <row r="25" spans="1:14" x14ac:dyDescent="0.2">
      <c r="C25" s="7"/>
      <c r="D25" s="7"/>
      <c r="E25" s="7"/>
      <c r="F25" s="7"/>
      <c r="G25" s="7"/>
      <c r="H25" s="7"/>
      <c r="I25" s="7"/>
      <c r="J25" s="7"/>
      <c r="K25" s="7"/>
      <c r="L25" s="7"/>
      <c r="M25" s="7"/>
      <c r="N25" s="7"/>
    </row>
    <row r="26" spans="1:14" x14ac:dyDescent="0.2">
      <c r="C26" s="7"/>
      <c r="D26" s="7"/>
      <c r="E26" s="7"/>
      <c r="F26" s="7"/>
      <c r="G26" s="7"/>
      <c r="H26" s="7"/>
      <c r="I26" s="7"/>
      <c r="J26" s="7"/>
      <c r="K26" s="7"/>
      <c r="L26" s="7"/>
      <c r="M26" s="7"/>
      <c r="N26" s="7"/>
    </row>
    <row r="27" spans="1:14" x14ac:dyDescent="0.2">
      <c r="C27" s="7"/>
      <c r="D27" s="7"/>
      <c r="E27" s="7"/>
      <c r="F27" s="7"/>
      <c r="G27" s="7"/>
      <c r="H27" s="7"/>
      <c r="I27" s="7"/>
      <c r="J27" s="7"/>
      <c r="K27" s="7"/>
      <c r="L27" s="7"/>
      <c r="M27" s="7"/>
      <c r="N27" s="7"/>
    </row>
    <row r="28" spans="1:14" x14ac:dyDescent="0.2">
      <c r="C28" s="7"/>
      <c r="D28" s="7"/>
      <c r="E28" s="7"/>
      <c r="F28" s="7"/>
      <c r="G28" s="7"/>
      <c r="H28" s="7"/>
      <c r="I28" s="7"/>
      <c r="J28" s="7"/>
      <c r="K28" s="7"/>
      <c r="L28" s="7"/>
      <c r="M28" s="7"/>
      <c r="N28" s="7"/>
    </row>
    <row r="29" spans="1:14" x14ac:dyDescent="0.2">
      <c r="C29" s="7"/>
      <c r="D29" s="7"/>
      <c r="E29" s="7"/>
      <c r="F29" s="7"/>
      <c r="G29" s="7"/>
      <c r="H29" s="7"/>
      <c r="I29" s="7"/>
      <c r="J29" s="7"/>
      <c r="K29" s="7"/>
      <c r="L29" s="7"/>
      <c r="M29" s="7"/>
      <c r="N29" s="7"/>
    </row>
    <row r="30" spans="1:14" x14ac:dyDescent="0.2">
      <c r="C30" s="7"/>
      <c r="D30" s="7"/>
      <c r="E30" s="7"/>
      <c r="F30" s="7"/>
      <c r="G30" s="7"/>
      <c r="H30" s="7"/>
      <c r="I30" s="7"/>
      <c r="J30" s="7"/>
      <c r="K30" s="7"/>
      <c r="L30" s="7"/>
      <c r="M30" s="7"/>
      <c r="N30" s="7"/>
    </row>
    <row r="31" spans="1:14" x14ac:dyDescent="0.2">
      <c r="C31" s="7"/>
      <c r="D31" s="7"/>
      <c r="E31" s="7"/>
      <c r="F31" s="7"/>
      <c r="G31" s="7"/>
      <c r="H31" s="7"/>
      <c r="I31" s="7"/>
      <c r="J31" s="7"/>
      <c r="K31" s="7"/>
      <c r="L31" s="7"/>
      <c r="M31" s="7"/>
      <c r="N31" s="7"/>
    </row>
    <row r="32" spans="1:14" x14ac:dyDescent="0.2">
      <c r="C32" s="7"/>
      <c r="D32" s="7"/>
      <c r="E32" s="7"/>
      <c r="F32" s="7"/>
      <c r="G32" s="7"/>
      <c r="H32" s="7"/>
      <c r="I32" s="7"/>
      <c r="J32" s="7"/>
      <c r="K32" s="7"/>
      <c r="L32" s="7"/>
      <c r="M32" s="7"/>
      <c r="N32" s="7"/>
    </row>
    <row r="33" spans="2:16" x14ac:dyDescent="0.2">
      <c r="C33" s="7"/>
      <c r="D33" s="7"/>
      <c r="E33" s="7"/>
      <c r="F33" s="7"/>
      <c r="G33" s="7"/>
      <c r="H33" s="7"/>
      <c r="I33" s="7"/>
      <c r="J33" s="7"/>
      <c r="K33" s="7"/>
      <c r="L33" s="7"/>
      <c r="M33" s="7"/>
      <c r="N33" s="7"/>
    </row>
    <row r="34" spans="2:16" x14ac:dyDescent="0.2">
      <c r="C34" s="7"/>
      <c r="D34" s="7"/>
      <c r="E34" s="7"/>
      <c r="F34" s="7"/>
      <c r="G34" s="7"/>
      <c r="H34" s="7"/>
      <c r="I34" s="7"/>
      <c r="J34" s="7"/>
      <c r="K34" s="7"/>
      <c r="L34" s="7"/>
      <c r="M34" s="7"/>
      <c r="N34" s="7"/>
    </row>
    <row r="35" spans="2:16" x14ac:dyDescent="0.2">
      <c r="C35" s="7"/>
      <c r="D35" s="7"/>
      <c r="E35" s="7"/>
      <c r="F35" s="7"/>
      <c r="G35" s="7"/>
      <c r="H35" s="7"/>
      <c r="I35" s="7"/>
      <c r="J35" s="7"/>
      <c r="K35" s="7"/>
      <c r="L35" s="7"/>
      <c r="M35" s="7"/>
      <c r="N35" s="7"/>
    </row>
    <row r="45" spans="2:16" x14ac:dyDescent="0.2">
      <c r="B45" s="8"/>
      <c r="C45" s="6"/>
      <c r="D45" s="6"/>
      <c r="E45" s="6"/>
      <c r="F45" s="6"/>
      <c r="G45" s="6"/>
      <c r="H45" s="6"/>
      <c r="I45" s="6"/>
      <c r="J45" s="6"/>
      <c r="K45" s="6"/>
      <c r="L45" s="6"/>
      <c r="M45" s="6"/>
      <c r="N45" s="6"/>
      <c r="P45" s="6"/>
    </row>
    <row r="46" spans="2:16" x14ac:dyDescent="0.2">
      <c r="B46" s="9"/>
      <c r="C46" s="6"/>
      <c r="D46" s="6"/>
      <c r="E46" s="6"/>
      <c r="F46" s="6"/>
      <c r="G46" s="6"/>
      <c r="H46" s="6"/>
      <c r="I46" s="6"/>
      <c r="J46" s="6"/>
      <c r="K46" s="6"/>
      <c r="L46" s="6"/>
      <c r="M46" s="6"/>
      <c r="N46" s="6"/>
      <c r="P46" s="6"/>
    </row>
  </sheetData>
  <sheetProtection sheet="1" formatCells="0" formatColumns="0" formatRows="0" insertRows="0"/>
  <mergeCells count="39">
    <mergeCell ref="N4:O4"/>
    <mergeCell ref="A18:A19"/>
    <mergeCell ref="D18:D19"/>
    <mergeCell ref="F18:F19"/>
    <mergeCell ref="H18:H19"/>
    <mergeCell ref="I18:L19"/>
    <mergeCell ref="A1:A4"/>
    <mergeCell ref="B6:L6"/>
    <mergeCell ref="I9:L9"/>
    <mergeCell ref="I14:L15"/>
    <mergeCell ref="H10:H11"/>
    <mergeCell ref="N1:O1"/>
    <mergeCell ref="B2:M2"/>
    <mergeCell ref="N2:O2"/>
    <mergeCell ref="B3:M3"/>
    <mergeCell ref="N3:O3"/>
    <mergeCell ref="B1:M1"/>
    <mergeCell ref="B4:M4"/>
    <mergeCell ref="H16:H17"/>
    <mergeCell ref="D10:D11"/>
    <mergeCell ref="F10:F11"/>
    <mergeCell ref="F16:F17"/>
    <mergeCell ref="D16:D17"/>
    <mergeCell ref="A8:A9"/>
    <mergeCell ref="F14:F15"/>
    <mergeCell ref="I16:L17"/>
    <mergeCell ref="F12:F13"/>
    <mergeCell ref="H12:H13"/>
    <mergeCell ref="I12:L13"/>
    <mergeCell ref="A14:A15"/>
    <mergeCell ref="A12:A13"/>
    <mergeCell ref="D14:D15"/>
    <mergeCell ref="H14:H15"/>
    <mergeCell ref="B8:B9"/>
    <mergeCell ref="A16:A17"/>
    <mergeCell ref="C8:L8"/>
    <mergeCell ref="I10:L11"/>
    <mergeCell ref="D12:D13"/>
    <mergeCell ref="A10:A11"/>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S172"/>
  <sheetViews>
    <sheetView zoomScale="130" zoomScaleNormal="130" workbookViewId="0"/>
  </sheetViews>
  <sheetFormatPr baseColWidth="10" defaultColWidth="9.140625" defaultRowHeight="12.75" x14ac:dyDescent="0.2"/>
  <cols>
    <col min="1" max="1" width="0.7109375" style="36" customWidth="1"/>
    <col min="2" max="2" width="32.28515625"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8.42578125" style="36" customWidth="1"/>
    <col min="16" max="16" width="12.140625" style="36" customWidth="1"/>
    <col min="17" max="18" width="11.7109375" style="36" customWidth="1"/>
    <col min="19" max="19" width="11.42578125" style="36" hidden="1" customWidth="1"/>
    <col min="20" max="16384" width="9.140625" style="36"/>
  </cols>
  <sheetData>
    <row r="1" spans="1:19" ht="3" customHeight="1" thickBot="1" x14ac:dyDescent="0.25"/>
    <row r="2" spans="1:19" ht="16.5" customHeight="1" x14ac:dyDescent="0.2">
      <c r="B2" s="362"/>
      <c r="C2" s="365" t="s">
        <v>58</v>
      </c>
      <c r="D2" s="366"/>
      <c r="E2" s="366"/>
      <c r="F2" s="366"/>
      <c r="G2" s="366"/>
      <c r="H2" s="366"/>
      <c r="I2" s="366"/>
      <c r="J2" s="366"/>
      <c r="K2" s="366"/>
      <c r="L2" s="366"/>
      <c r="M2" s="367"/>
      <c r="N2" s="368" t="s">
        <v>136</v>
      </c>
      <c r="O2" s="369"/>
      <c r="P2" s="370"/>
      <c r="S2" s="61">
        <v>0.8</v>
      </c>
    </row>
    <row r="3" spans="1:19" ht="15.75" customHeight="1" x14ac:dyDescent="0.2">
      <c r="B3" s="363"/>
      <c r="C3" s="371" t="s">
        <v>60</v>
      </c>
      <c r="D3" s="372"/>
      <c r="E3" s="372"/>
      <c r="F3" s="372"/>
      <c r="G3" s="372"/>
      <c r="H3" s="372"/>
      <c r="I3" s="372"/>
      <c r="J3" s="372"/>
      <c r="K3" s="372"/>
      <c r="L3" s="372"/>
      <c r="M3" s="373"/>
      <c r="N3" s="374" t="s">
        <v>168</v>
      </c>
      <c r="O3" s="375"/>
      <c r="P3" s="376"/>
      <c r="S3" s="61">
        <v>0.79900000000000004</v>
      </c>
    </row>
    <row r="4" spans="1:19" ht="15.75" customHeight="1" x14ac:dyDescent="0.2">
      <c r="B4" s="363"/>
      <c r="C4" s="371" t="s">
        <v>61</v>
      </c>
      <c r="D4" s="372"/>
      <c r="E4" s="372"/>
      <c r="F4" s="372"/>
      <c r="G4" s="372"/>
      <c r="H4" s="372"/>
      <c r="I4" s="372"/>
      <c r="J4" s="372"/>
      <c r="K4" s="372"/>
      <c r="L4" s="372"/>
      <c r="M4" s="373"/>
      <c r="N4" s="374" t="s">
        <v>169</v>
      </c>
      <c r="O4" s="375"/>
      <c r="P4" s="376"/>
      <c r="S4" s="61">
        <v>0.7</v>
      </c>
    </row>
    <row r="5" spans="1:19" ht="16.5" customHeight="1" thickBot="1" x14ac:dyDescent="0.25">
      <c r="B5" s="364"/>
      <c r="C5" s="377" t="s">
        <v>62</v>
      </c>
      <c r="D5" s="378"/>
      <c r="E5" s="378"/>
      <c r="F5" s="378"/>
      <c r="G5" s="378"/>
      <c r="H5" s="378"/>
      <c r="I5" s="378"/>
      <c r="J5" s="378"/>
      <c r="K5" s="378"/>
      <c r="L5" s="378"/>
      <c r="M5" s="379"/>
      <c r="N5" s="380" t="s">
        <v>63</v>
      </c>
      <c r="O5" s="381"/>
      <c r="P5" s="382"/>
      <c r="S5" s="61">
        <v>0.69899999999999995</v>
      </c>
    </row>
    <row r="6" spans="1:19" ht="3" customHeight="1" thickBot="1" x14ac:dyDescent="0.25"/>
    <row r="7" spans="1:19" ht="12.75" customHeight="1" x14ac:dyDescent="0.2">
      <c r="A7" s="37"/>
      <c r="B7" s="876" t="s">
        <v>66</v>
      </c>
      <c r="C7" s="877"/>
      <c r="D7" s="877"/>
      <c r="E7" s="877"/>
      <c r="F7" s="877"/>
      <c r="G7" s="877"/>
      <c r="H7" s="877"/>
      <c r="I7" s="877"/>
      <c r="J7" s="877"/>
      <c r="K7" s="877"/>
      <c r="L7" s="877"/>
      <c r="M7" s="877"/>
      <c r="N7" s="877"/>
      <c r="O7" s="877"/>
      <c r="P7" s="878"/>
      <c r="Q7" s="37"/>
    </row>
    <row r="8" spans="1:19" ht="13.5" customHeight="1" thickBot="1" x14ac:dyDescent="0.25">
      <c r="A8" s="37"/>
      <c r="B8" s="879"/>
      <c r="C8" s="880"/>
      <c r="D8" s="880"/>
      <c r="E8" s="880"/>
      <c r="F8" s="880"/>
      <c r="G8" s="880"/>
      <c r="H8" s="880"/>
      <c r="I8" s="880"/>
      <c r="J8" s="880"/>
      <c r="K8" s="880"/>
      <c r="L8" s="880"/>
      <c r="M8" s="880"/>
      <c r="N8" s="880"/>
      <c r="O8" s="880"/>
      <c r="P8" s="881"/>
      <c r="Q8" s="37"/>
    </row>
    <row r="9" spans="1:19" ht="3" customHeight="1" thickBot="1" x14ac:dyDescent="0.25">
      <c r="A9" s="37"/>
      <c r="B9" s="386"/>
      <c r="C9" s="386"/>
      <c r="D9" s="386"/>
      <c r="E9" s="386"/>
      <c r="F9" s="386"/>
      <c r="G9" s="386"/>
      <c r="H9" s="386"/>
      <c r="I9" s="386"/>
      <c r="J9" s="386"/>
      <c r="K9" s="386"/>
      <c r="L9" s="386"/>
      <c r="M9" s="386"/>
      <c r="N9" s="386"/>
      <c r="O9" s="386"/>
      <c r="P9" s="386"/>
      <c r="Q9" s="37"/>
    </row>
    <row r="10" spans="1:19" ht="26.25" customHeight="1" thickBot="1" x14ac:dyDescent="0.25">
      <c r="A10" s="37"/>
      <c r="B10" s="873" t="s">
        <v>76</v>
      </c>
      <c r="C10" s="387">
        <v>2025</v>
      </c>
      <c r="D10" s="388"/>
      <c r="E10" s="388"/>
      <c r="F10" s="388"/>
      <c r="G10" s="388"/>
      <c r="H10" s="388"/>
      <c r="I10" s="389"/>
      <c r="J10" s="874" t="s">
        <v>1</v>
      </c>
      <c r="K10" s="875"/>
      <c r="L10" s="875"/>
      <c r="M10" s="875"/>
      <c r="N10" s="390" t="s">
        <v>170</v>
      </c>
      <c r="O10" s="391"/>
      <c r="P10" s="392"/>
      <c r="Q10" s="37"/>
    </row>
    <row r="11" spans="1:19" ht="3" customHeight="1" thickBot="1" x14ac:dyDescent="0.25">
      <c r="A11" s="37"/>
      <c r="B11" s="383"/>
      <c r="C11" s="384"/>
      <c r="D11" s="384"/>
      <c r="E11" s="384"/>
      <c r="F11" s="384"/>
      <c r="G11" s="384"/>
      <c r="H11" s="384"/>
      <c r="I11" s="384"/>
      <c r="J11" s="384"/>
      <c r="K11" s="384"/>
      <c r="L11" s="384"/>
      <c r="M11" s="384"/>
      <c r="N11" s="384"/>
      <c r="O11" s="384"/>
      <c r="P11" s="385"/>
      <c r="Q11" s="37"/>
    </row>
    <row r="12" spans="1:19" ht="15.95" customHeight="1" thickBot="1" x14ac:dyDescent="0.25">
      <c r="A12" s="37"/>
      <c r="B12" s="871" t="s">
        <v>0</v>
      </c>
      <c r="C12" s="341" t="s">
        <v>56</v>
      </c>
      <c r="D12" s="341"/>
      <c r="E12" s="341"/>
      <c r="F12" s="341"/>
      <c r="G12" s="341"/>
      <c r="H12" s="341"/>
      <c r="I12" s="341"/>
      <c r="J12" s="341"/>
      <c r="K12" s="341"/>
      <c r="L12" s="341"/>
      <c r="M12" s="341"/>
      <c r="N12" s="341"/>
      <c r="O12" s="341"/>
      <c r="P12" s="342"/>
      <c r="Q12" s="37"/>
    </row>
    <row r="13" spans="1:19" ht="3" customHeight="1" thickBot="1" x14ac:dyDescent="0.25">
      <c r="A13" s="37"/>
      <c r="B13" s="311"/>
      <c r="C13" s="312"/>
      <c r="D13" s="312"/>
      <c r="E13" s="312"/>
      <c r="F13" s="312"/>
      <c r="G13" s="312"/>
      <c r="H13" s="312"/>
      <c r="I13" s="312"/>
      <c r="J13" s="312"/>
      <c r="K13" s="312"/>
      <c r="L13" s="312"/>
      <c r="M13" s="312"/>
      <c r="N13" s="312"/>
      <c r="O13" s="312"/>
      <c r="P13" s="313"/>
      <c r="Q13" s="37"/>
    </row>
    <row r="14" spans="1:19" s="62" customFormat="1" ht="20.25" customHeight="1" thickBot="1" x14ac:dyDescent="0.25">
      <c r="A14" s="38"/>
      <c r="B14" s="871" t="s">
        <v>6</v>
      </c>
      <c r="C14" s="343" t="s">
        <v>139</v>
      </c>
      <c r="D14" s="344"/>
      <c r="E14" s="344"/>
      <c r="F14" s="344"/>
      <c r="G14" s="344"/>
      <c r="H14" s="344"/>
      <c r="I14" s="344"/>
      <c r="J14" s="344"/>
      <c r="K14" s="344"/>
      <c r="L14" s="344"/>
      <c r="M14" s="344"/>
      <c r="N14" s="344"/>
      <c r="O14" s="344"/>
      <c r="P14" s="345"/>
      <c r="Q14" s="38"/>
    </row>
    <row r="15" spans="1:19" ht="3" customHeight="1" thickBot="1" x14ac:dyDescent="0.25">
      <c r="A15" s="37"/>
      <c r="B15" s="337"/>
      <c r="C15" s="338"/>
      <c r="D15" s="338"/>
      <c r="E15" s="338"/>
      <c r="F15" s="338"/>
      <c r="G15" s="338"/>
      <c r="H15" s="338"/>
      <c r="I15" s="338"/>
      <c r="J15" s="338"/>
      <c r="K15" s="338"/>
      <c r="L15" s="338"/>
      <c r="M15" s="338"/>
      <c r="N15" s="338"/>
      <c r="O15" s="338"/>
      <c r="P15" s="339"/>
      <c r="Q15" s="37"/>
    </row>
    <row r="16" spans="1:19" s="62" customFormat="1" ht="19.5" customHeight="1" thickBot="1" x14ac:dyDescent="0.25">
      <c r="A16" s="38"/>
      <c r="B16" s="871" t="s">
        <v>36</v>
      </c>
      <c r="C16" s="349" t="s">
        <v>138</v>
      </c>
      <c r="D16" s="350"/>
      <c r="E16" s="350"/>
      <c r="F16" s="350"/>
      <c r="G16" s="350"/>
      <c r="H16" s="350"/>
      <c r="I16" s="350"/>
      <c r="J16" s="350"/>
      <c r="K16" s="350"/>
      <c r="L16" s="350"/>
      <c r="M16" s="350"/>
      <c r="N16" s="350"/>
      <c r="O16" s="350"/>
      <c r="P16" s="351"/>
      <c r="Q16" s="38"/>
    </row>
    <row r="17" spans="1:17" ht="3" customHeight="1" thickBot="1" x14ac:dyDescent="0.25">
      <c r="A17" s="37"/>
      <c r="B17" s="337"/>
      <c r="C17" s="338"/>
      <c r="D17" s="338"/>
      <c r="E17" s="338"/>
      <c r="F17" s="338"/>
      <c r="G17" s="338"/>
      <c r="H17" s="338"/>
      <c r="I17" s="338"/>
      <c r="J17" s="338"/>
      <c r="K17" s="338"/>
      <c r="L17" s="338"/>
      <c r="M17" s="338"/>
      <c r="N17" s="338"/>
      <c r="O17" s="338"/>
      <c r="P17" s="339"/>
      <c r="Q17" s="37"/>
    </row>
    <row r="18" spans="1:17" s="62" customFormat="1" ht="34.5" customHeight="1" thickBot="1" x14ac:dyDescent="0.25">
      <c r="A18" s="38"/>
      <c r="B18" s="871" t="s">
        <v>23</v>
      </c>
      <c r="C18" s="352" t="s">
        <v>249</v>
      </c>
      <c r="D18" s="353"/>
      <c r="E18" s="353"/>
      <c r="F18" s="353"/>
      <c r="G18" s="353"/>
      <c r="H18" s="353"/>
      <c r="I18" s="353"/>
      <c r="J18" s="353"/>
      <c r="K18" s="353"/>
      <c r="L18" s="353"/>
      <c r="M18" s="353"/>
      <c r="N18" s="353"/>
      <c r="O18" s="353"/>
      <c r="P18" s="354"/>
      <c r="Q18" s="38"/>
    </row>
    <row r="19" spans="1:17" ht="3" customHeight="1" thickBot="1" x14ac:dyDescent="0.25">
      <c r="A19" s="37"/>
      <c r="B19" s="355"/>
      <c r="C19" s="355"/>
      <c r="D19" s="355"/>
      <c r="E19" s="355"/>
      <c r="F19" s="355"/>
      <c r="G19" s="355"/>
      <c r="H19" s="355"/>
      <c r="I19" s="355"/>
      <c r="J19" s="355"/>
      <c r="K19" s="355"/>
      <c r="L19" s="355"/>
      <c r="M19" s="355"/>
      <c r="N19" s="355"/>
      <c r="O19" s="355"/>
      <c r="P19" s="355"/>
      <c r="Q19" s="37"/>
    </row>
    <row r="20" spans="1:17" ht="17.25" customHeight="1" thickBot="1" x14ac:dyDescent="0.25">
      <c r="A20" s="37"/>
      <c r="B20" s="865" t="s">
        <v>37</v>
      </c>
      <c r="C20" s="866"/>
      <c r="D20" s="866"/>
      <c r="E20" s="866"/>
      <c r="F20" s="866"/>
      <c r="G20" s="866"/>
      <c r="H20" s="866"/>
      <c r="I20" s="866"/>
      <c r="J20" s="866"/>
      <c r="K20" s="866"/>
      <c r="L20" s="866"/>
      <c r="M20" s="866"/>
      <c r="N20" s="866"/>
      <c r="O20" s="866"/>
      <c r="P20" s="867"/>
      <c r="Q20" s="37"/>
    </row>
    <row r="21" spans="1:17" ht="3" customHeight="1" thickBot="1" x14ac:dyDescent="0.25">
      <c r="A21" s="37"/>
      <c r="B21" s="356"/>
      <c r="C21" s="357"/>
      <c r="D21" s="357"/>
      <c r="E21" s="357"/>
      <c r="F21" s="357"/>
      <c r="G21" s="357"/>
      <c r="H21" s="357"/>
      <c r="I21" s="357"/>
      <c r="J21" s="357"/>
      <c r="K21" s="357"/>
      <c r="L21" s="357"/>
      <c r="M21" s="357"/>
      <c r="N21" s="357"/>
      <c r="O21" s="357"/>
      <c r="P21" s="358"/>
      <c r="Q21" s="37"/>
    </row>
    <row r="22" spans="1:17" ht="59.25" customHeight="1" thickBot="1" x14ac:dyDescent="0.25">
      <c r="A22" s="37"/>
      <c r="B22" s="871" t="s">
        <v>3</v>
      </c>
      <c r="C22" s="359" t="s">
        <v>165</v>
      </c>
      <c r="D22" s="360"/>
      <c r="E22" s="360"/>
      <c r="F22" s="360"/>
      <c r="G22" s="360"/>
      <c r="H22" s="360"/>
      <c r="I22" s="360"/>
      <c r="J22" s="360"/>
      <c r="K22" s="360"/>
      <c r="L22" s="360"/>
      <c r="M22" s="360"/>
      <c r="N22" s="360"/>
      <c r="O22" s="360"/>
      <c r="P22" s="361"/>
      <c r="Q22" s="37"/>
    </row>
    <row r="23" spans="1:17" ht="3" customHeight="1" thickBot="1" x14ac:dyDescent="0.25">
      <c r="A23" s="37"/>
      <c r="B23" s="337"/>
      <c r="C23" s="338"/>
      <c r="D23" s="338"/>
      <c r="E23" s="338"/>
      <c r="F23" s="338"/>
      <c r="G23" s="338"/>
      <c r="H23" s="338"/>
      <c r="I23" s="338"/>
      <c r="J23" s="338"/>
      <c r="K23" s="338"/>
      <c r="L23" s="338"/>
      <c r="M23" s="338"/>
      <c r="N23" s="338"/>
      <c r="O23" s="338"/>
      <c r="P23" s="339"/>
      <c r="Q23" s="37"/>
    </row>
    <row r="24" spans="1:17" ht="98.25" customHeight="1" thickBot="1" x14ac:dyDescent="0.25">
      <c r="A24" s="37"/>
      <c r="B24" s="871" t="s">
        <v>24</v>
      </c>
      <c r="C24" s="456" t="s">
        <v>160</v>
      </c>
      <c r="D24" s="457"/>
      <c r="E24" s="457"/>
      <c r="F24" s="457"/>
      <c r="G24" s="457"/>
      <c r="H24" s="457"/>
      <c r="I24" s="457"/>
      <c r="J24" s="457"/>
      <c r="K24" s="457"/>
      <c r="L24" s="457"/>
      <c r="M24" s="457"/>
      <c r="N24" s="457"/>
      <c r="O24" s="457"/>
      <c r="P24" s="458"/>
      <c r="Q24" s="37"/>
    </row>
    <row r="25" spans="1:17" ht="3" customHeight="1" thickBot="1" x14ac:dyDescent="0.25">
      <c r="A25" s="37"/>
      <c r="B25" s="321"/>
      <c r="C25" s="322"/>
      <c r="D25" s="322"/>
      <c r="E25" s="322"/>
      <c r="F25" s="322"/>
      <c r="G25" s="322"/>
      <c r="H25" s="322"/>
      <c r="I25" s="322"/>
      <c r="J25" s="322"/>
      <c r="K25" s="322"/>
      <c r="L25" s="322"/>
      <c r="M25" s="322"/>
      <c r="N25" s="322"/>
      <c r="O25" s="322"/>
      <c r="P25" s="323"/>
      <c r="Q25" s="37"/>
    </row>
    <row r="26" spans="1:17" ht="15.95" customHeight="1" thickBot="1" x14ac:dyDescent="0.25">
      <c r="A26" s="37"/>
      <c r="B26" s="894" t="s">
        <v>2</v>
      </c>
      <c r="C26" s="500">
        <v>0.8</v>
      </c>
      <c r="D26" s="501"/>
      <c r="E26" s="501"/>
      <c r="F26" s="501"/>
      <c r="G26" s="501"/>
      <c r="H26" s="501"/>
      <c r="I26" s="501"/>
      <c r="J26" s="501"/>
      <c r="K26" s="501"/>
      <c r="L26" s="501"/>
      <c r="M26" s="501"/>
      <c r="N26" s="501"/>
      <c r="O26" s="501"/>
      <c r="P26" s="502"/>
      <c r="Q26" s="37"/>
    </row>
    <row r="27" spans="1:17" ht="3" customHeight="1" thickBot="1" x14ac:dyDescent="0.25">
      <c r="A27" s="37"/>
      <c r="B27" s="327"/>
      <c r="C27" s="328"/>
      <c r="D27" s="328"/>
      <c r="E27" s="328"/>
      <c r="F27" s="328"/>
      <c r="G27" s="328"/>
      <c r="H27" s="328"/>
      <c r="I27" s="328"/>
      <c r="J27" s="328"/>
      <c r="K27" s="328"/>
      <c r="L27" s="328"/>
      <c r="M27" s="328"/>
      <c r="N27" s="328"/>
      <c r="O27" s="328"/>
      <c r="P27" s="329"/>
      <c r="Q27" s="37"/>
    </row>
    <row r="28" spans="1:17" ht="15.95" customHeight="1" thickBot="1" x14ac:dyDescent="0.25">
      <c r="A28" s="37"/>
      <c r="B28" s="894" t="s">
        <v>25</v>
      </c>
      <c r="C28" s="129" t="s">
        <v>26</v>
      </c>
      <c r="D28" s="330" t="s">
        <v>226</v>
      </c>
      <c r="E28" s="325"/>
      <c r="F28" s="325"/>
      <c r="G28" s="326"/>
      <c r="H28" s="331" t="s">
        <v>27</v>
      </c>
      <c r="I28" s="331"/>
      <c r="J28" s="331"/>
      <c r="K28" s="330" t="s">
        <v>227</v>
      </c>
      <c r="L28" s="325"/>
      <c r="M28" s="326"/>
      <c r="N28" s="332" t="s">
        <v>28</v>
      </c>
      <c r="O28" s="333"/>
      <c r="P28" s="75" t="s">
        <v>228</v>
      </c>
      <c r="Q28" s="37"/>
    </row>
    <row r="29" spans="1:17" ht="3" customHeight="1" thickBot="1" x14ac:dyDescent="0.25">
      <c r="A29" s="37"/>
      <c r="B29" s="334"/>
      <c r="C29" s="335"/>
      <c r="D29" s="335"/>
      <c r="E29" s="335"/>
      <c r="F29" s="335"/>
      <c r="G29" s="335"/>
      <c r="H29" s="335"/>
      <c r="I29" s="335"/>
      <c r="J29" s="335"/>
      <c r="K29" s="335"/>
      <c r="L29" s="335"/>
      <c r="M29" s="335"/>
      <c r="N29" s="335"/>
      <c r="O29" s="335"/>
      <c r="P29" s="336"/>
      <c r="Q29" s="37"/>
    </row>
    <row r="30" spans="1:17" ht="15.95" customHeight="1" thickBot="1" x14ac:dyDescent="0.25">
      <c r="A30" s="37"/>
      <c r="B30" s="893" t="s">
        <v>7</v>
      </c>
      <c r="C30" s="317" t="s">
        <v>124</v>
      </c>
      <c r="D30" s="289"/>
      <c r="E30" s="289"/>
      <c r="F30" s="289"/>
      <c r="G30" s="289"/>
      <c r="H30" s="289"/>
      <c r="I30" s="289"/>
      <c r="J30" s="289"/>
      <c r="K30" s="289"/>
      <c r="L30" s="289"/>
      <c r="M30" s="289"/>
      <c r="N30" s="289"/>
      <c r="O30" s="289"/>
      <c r="P30" s="290"/>
      <c r="Q30" s="37"/>
    </row>
    <row r="31" spans="1:17" ht="3" customHeight="1" thickBot="1" x14ac:dyDescent="0.25">
      <c r="A31" s="37"/>
      <c r="B31" s="337"/>
      <c r="C31" s="338"/>
      <c r="D31" s="338"/>
      <c r="E31" s="338"/>
      <c r="F31" s="338"/>
      <c r="G31" s="338"/>
      <c r="H31" s="338"/>
      <c r="I31" s="338"/>
      <c r="J31" s="338"/>
      <c r="K31" s="338"/>
      <c r="L31" s="338"/>
      <c r="M31" s="338"/>
      <c r="N31" s="338"/>
      <c r="O31" s="338"/>
      <c r="P31" s="339"/>
      <c r="Q31" s="37"/>
    </row>
    <row r="32" spans="1:17" ht="15.95" customHeight="1" thickBot="1" x14ac:dyDescent="0.25">
      <c r="A32" s="37"/>
      <c r="B32" s="893" t="s">
        <v>4</v>
      </c>
      <c r="C32" s="340" t="s">
        <v>72</v>
      </c>
      <c r="D32" s="315"/>
      <c r="E32" s="315"/>
      <c r="F32" s="315"/>
      <c r="G32" s="315"/>
      <c r="H32" s="315"/>
      <c r="I32" s="315"/>
      <c r="J32" s="315"/>
      <c r="K32" s="315"/>
      <c r="L32" s="315"/>
      <c r="M32" s="315"/>
      <c r="N32" s="315"/>
      <c r="O32" s="315"/>
      <c r="P32" s="316"/>
      <c r="Q32" s="37"/>
    </row>
    <row r="33" spans="1:17" ht="3" customHeight="1" thickBot="1" x14ac:dyDescent="0.25">
      <c r="A33" s="37"/>
      <c r="B33" s="337"/>
      <c r="C33" s="338"/>
      <c r="D33" s="338"/>
      <c r="E33" s="338"/>
      <c r="F33" s="338"/>
      <c r="G33" s="338"/>
      <c r="H33" s="338"/>
      <c r="I33" s="338"/>
      <c r="J33" s="338"/>
      <c r="K33" s="338"/>
      <c r="L33" s="338"/>
      <c r="M33" s="338"/>
      <c r="N33" s="338"/>
      <c r="O33" s="338"/>
      <c r="P33" s="339"/>
      <c r="Q33" s="37"/>
    </row>
    <row r="34" spans="1:17" ht="15.95" customHeight="1" thickBot="1" x14ac:dyDescent="0.25">
      <c r="A34" s="37"/>
      <c r="B34" s="871" t="s">
        <v>35</v>
      </c>
      <c r="C34" s="317" t="s">
        <v>72</v>
      </c>
      <c r="D34" s="289"/>
      <c r="E34" s="289"/>
      <c r="F34" s="289"/>
      <c r="G34" s="289"/>
      <c r="H34" s="289"/>
      <c r="I34" s="289"/>
      <c r="J34" s="289"/>
      <c r="K34" s="289"/>
      <c r="L34" s="289"/>
      <c r="M34" s="289"/>
      <c r="N34" s="289"/>
      <c r="O34" s="289"/>
      <c r="P34" s="290"/>
      <c r="Q34" s="37"/>
    </row>
    <row r="35" spans="1:17" ht="3" customHeight="1" thickBot="1" x14ac:dyDescent="0.25">
      <c r="A35" s="37"/>
      <c r="B35" s="311"/>
      <c r="C35" s="312"/>
      <c r="D35" s="312"/>
      <c r="E35" s="312"/>
      <c r="F35" s="312"/>
      <c r="G35" s="312"/>
      <c r="H35" s="312"/>
      <c r="I35" s="312"/>
      <c r="J35" s="312"/>
      <c r="K35" s="312"/>
      <c r="L35" s="312"/>
      <c r="M35" s="312"/>
      <c r="N35" s="312"/>
      <c r="O35" s="312"/>
      <c r="P35" s="313"/>
      <c r="Q35" s="37"/>
    </row>
    <row r="36" spans="1:17" ht="15.95" customHeight="1" thickBot="1" x14ac:dyDescent="0.25">
      <c r="A36" s="37"/>
      <c r="B36" s="893" t="s">
        <v>65</v>
      </c>
      <c r="C36" s="317" t="s">
        <v>71</v>
      </c>
      <c r="D36" s="289"/>
      <c r="E36" s="289"/>
      <c r="F36" s="289"/>
      <c r="G36" s="289"/>
      <c r="H36" s="289"/>
      <c r="I36" s="289"/>
      <c r="J36" s="289"/>
      <c r="K36" s="289"/>
      <c r="L36" s="289"/>
      <c r="M36" s="289"/>
      <c r="N36" s="289"/>
      <c r="O36" s="289"/>
      <c r="P36" s="290"/>
      <c r="Q36" s="37"/>
    </row>
    <row r="37" spans="1:17" ht="3" customHeight="1" thickBot="1" x14ac:dyDescent="0.25">
      <c r="A37" s="37"/>
      <c r="B37" s="39"/>
      <c r="C37" s="39"/>
      <c r="D37" s="39"/>
      <c r="E37" s="39"/>
      <c r="F37" s="39"/>
      <c r="G37" s="39"/>
      <c r="H37" s="39"/>
      <c r="I37" s="39"/>
      <c r="J37" s="39"/>
      <c r="K37" s="39"/>
      <c r="L37" s="39"/>
      <c r="M37" s="39"/>
      <c r="N37" s="39"/>
      <c r="O37" s="39"/>
      <c r="P37" s="39"/>
      <c r="Q37" s="37"/>
    </row>
    <row r="38" spans="1:17" ht="13.5" thickBot="1" x14ac:dyDescent="0.25">
      <c r="A38" s="37"/>
      <c r="B38" s="858" t="s">
        <v>29</v>
      </c>
      <c r="C38" s="859"/>
      <c r="D38" s="859"/>
      <c r="E38" s="859"/>
      <c r="F38" s="859"/>
      <c r="G38" s="859"/>
      <c r="H38" s="859"/>
      <c r="I38" s="859"/>
      <c r="J38" s="859"/>
      <c r="K38" s="859"/>
      <c r="L38" s="859"/>
      <c r="M38" s="859"/>
      <c r="N38" s="859"/>
      <c r="O38" s="860"/>
      <c r="P38" s="861"/>
      <c r="Q38" s="37"/>
    </row>
    <row r="39" spans="1:17" ht="13.5" thickBot="1" x14ac:dyDescent="0.25">
      <c r="A39" s="37"/>
      <c r="B39" s="888" t="s">
        <v>34</v>
      </c>
      <c r="C39" s="889" t="s">
        <v>30</v>
      </c>
      <c r="D39" s="890"/>
      <c r="E39" s="890"/>
      <c r="F39" s="890"/>
      <c r="G39" s="891"/>
      <c r="H39" s="889" t="s">
        <v>7</v>
      </c>
      <c r="I39" s="890"/>
      <c r="J39" s="890"/>
      <c r="K39" s="890"/>
      <c r="L39" s="891"/>
      <c r="M39" s="889" t="s">
        <v>31</v>
      </c>
      <c r="N39" s="890"/>
      <c r="O39" s="892"/>
      <c r="P39" s="891"/>
      <c r="Q39" s="37"/>
    </row>
    <row r="40" spans="1:17" ht="60" customHeight="1" x14ac:dyDescent="0.2">
      <c r="A40" s="37"/>
      <c r="B40" s="78" t="s">
        <v>137</v>
      </c>
      <c r="C40" s="583" t="s">
        <v>141</v>
      </c>
      <c r="D40" s="473"/>
      <c r="E40" s="473"/>
      <c r="F40" s="473"/>
      <c r="G40" s="474"/>
      <c r="H40" s="475" t="s">
        <v>120</v>
      </c>
      <c r="I40" s="473"/>
      <c r="J40" s="473"/>
      <c r="K40" s="473"/>
      <c r="L40" s="474"/>
      <c r="M40" s="476" t="s">
        <v>243</v>
      </c>
      <c r="N40" s="307"/>
      <c r="O40" s="307"/>
      <c r="P40" s="310"/>
      <c r="Q40" s="37"/>
    </row>
    <row r="41" spans="1:17" ht="57.75" customHeight="1" x14ac:dyDescent="0.2">
      <c r="A41" s="37"/>
      <c r="B41" s="78" t="s">
        <v>140</v>
      </c>
      <c r="C41" s="583" t="s">
        <v>141</v>
      </c>
      <c r="D41" s="473"/>
      <c r="E41" s="473"/>
      <c r="F41" s="473"/>
      <c r="G41" s="474"/>
      <c r="H41" s="475" t="s">
        <v>120</v>
      </c>
      <c r="I41" s="473"/>
      <c r="J41" s="473"/>
      <c r="K41" s="473"/>
      <c r="L41" s="474"/>
      <c r="M41" s="476" t="s">
        <v>243</v>
      </c>
      <c r="N41" s="307"/>
      <c r="O41" s="307"/>
      <c r="P41" s="310"/>
      <c r="Q41" s="37"/>
    </row>
    <row r="42" spans="1:17" ht="13.5" customHeight="1" x14ac:dyDescent="0.2">
      <c r="A42" s="37"/>
      <c r="B42" s="77"/>
      <c r="C42" s="462"/>
      <c r="D42" s="463"/>
      <c r="E42" s="463"/>
      <c r="F42" s="463"/>
      <c r="G42" s="464"/>
      <c r="H42" s="462"/>
      <c r="I42" s="463"/>
      <c r="J42" s="463"/>
      <c r="K42" s="463"/>
      <c r="L42" s="464"/>
      <c r="M42" s="462"/>
      <c r="N42" s="463"/>
      <c r="O42" s="463"/>
      <c r="P42" s="471"/>
      <c r="Q42" s="37"/>
    </row>
    <row r="43" spans="1:17" ht="4.5" customHeight="1" thickBot="1" x14ac:dyDescent="0.25">
      <c r="A43" s="37"/>
      <c r="B43" s="42"/>
      <c r="C43" s="42"/>
      <c r="D43" s="42"/>
      <c r="E43" s="42"/>
      <c r="F43" s="42"/>
      <c r="G43" s="42"/>
      <c r="H43" s="42"/>
      <c r="I43" s="42"/>
      <c r="J43" s="42"/>
      <c r="K43" s="42"/>
      <c r="L43" s="42"/>
      <c r="M43" s="42"/>
      <c r="N43" s="42"/>
      <c r="O43" s="42"/>
      <c r="P43" s="42"/>
      <c r="Q43" s="37"/>
    </row>
    <row r="44" spans="1:17" ht="13.5" customHeight="1" thickBot="1" x14ac:dyDescent="0.25">
      <c r="A44" s="37"/>
      <c r="B44" s="865" t="s">
        <v>8</v>
      </c>
      <c r="C44" s="866"/>
      <c r="D44" s="866"/>
      <c r="E44" s="866"/>
      <c r="F44" s="866"/>
      <c r="G44" s="866"/>
      <c r="H44" s="866"/>
      <c r="I44" s="866"/>
      <c r="J44" s="866"/>
      <c r="K44" s="866"/>
      <c r="L44" s="866"/>
      <c r="M44" s="866"/>
      <c r="N44" s="866"/>
      <c r="O44" s="866"/>
      <c r="P44" s="867"/>
      <c r="Q44" s="37"/>
    </row>
    <row r="45" spans="1:17" ht="4.5" customHeight="1" thickBot="1" x14ac:dyDescent="0.25">
      <c r="A45" s="37"/>
      <c r="B45" s="43"/>
      <c r="C45" s="39"/>
      <c r="D45" s="39"/>
      <c r="E45" s="39"/>
      <c r="F45" s="39"/>
      <c r="G45" s="39"/>
      <c r="H45" s="39"/>
      <c r="I45" s="39"/>
      <c r="J45" s="39"/>
      <c r="K45" s="39"/>
      <c r="L45" s="39"/>
      <c r="M45" s="39"/>
      <c r="N45" s="39"/>
      <c r="O45" s="39"/>
      <c r="P45" s="44"/>
      <c r="Q45" s="37"/>
    </row>
    <row r="46" spans="1:17" x14ac:dyDescent="0.2">
      <c r="A46" s="37"/>
      <c r="B46" s="868" t="s">
        <v>32</v>
      </c>
      <c r="C46" s="45" t="s">
        <v>9</v>
      </c>
      <c r="D46" s="46" t="s">
        <v>11</v>
      </c>
      <c r="E46" s="46" t="s">
        <v>12</v>
      </c>
      <c r="F46" s="46" t="s">
        <v>13</v>
      </c>
      <c r="G46" s="46" t="s">
        <v>14</v>
      </c>
      <c r="H46" s="46" t="s">
        <v>15</v>
      </c>
      <c r="I46" s="46" t="s">
        <v>16</v>
      </c>
      <c r="J46" s="46" t="s">
        <v>17</v>
      </c>
      <c r="K46" s="46" t="s">
        <v>18</v>
      </c>
      <c r="L46" s="46" t="s">
        <v>19</v>
      </c>
      <c r="M46" s="46" t="s">
        <v>20</v>
      </c>
      <c r="N46" s="46" t="s">
        <v>21</v>
      </c>
      <c r="O46" s="47" t="s">
        <v>22</v>
      </c>
      <c r="P46" s="48" t="s">
        <v>10</v>
      </c>
      <c r="Q46" s="37"/>
    </row>
    <row r="47" spans="1:17" ht="13.5" thickBot="1" x14ac:dyDescent="0.25">
      <c r="A47" s="37"/>
      <c r="B47" s="869"/>
      <c r="C47" s="49" t="s">
        <v>10</v>
      </c>
      <c r="D47" s="50"/>
      <c r="E47" s="50"/>
      <c r="F47" s="128">
        <f>'7.RegistroSAPAC'!D10</f>
        <v>0.83870967741935487</v>
      </c>
      <c r="G47" s="50"/>
      <c r="H47" s="50"/>
      <c r="I47" s="128">
        <f>'7.RegistroSAPAC'!F10</f>
        <v>1</v>
      </c>
      <c r="J47" s="50"/>
      <c r="K47" s="50"/>
      <c r="L47" s="128">
        <f>'7.RegistroSAPAC'!H10</f>
        <v>1</v>
      </c>
      <c r="M47" s="50"/>
      <c r="N47" s="50"/>
      <c r="O47" s="128">
        <f>'7.RegistroSAPAC'!J10</f>
        <v>1</v>
      </c>
      <c r="P47" s="128">
        <f>'7.RegistroSAPAC'!L10</f>
        <v>0.9686028257456829</v>
      </c>
      <c r="Q47" s="37"/>
    </row>
    <row r="48" spans="1:17" ht="4.5" customHeight="1" thickBot="1" x14ac:dyDescent="0.25">
      <c r="A48" s="37"/>
      <c r="B48" s="63">
        <v>0.9</v>
      </c>
      <c r="C48" s="64"/>
      <c r="D48" s="64"/>
      <c r="E48" s="64"/>
      <c r="F48" s="64">
        <v>0.8</v>
      </c>
      <c r="G48" s="64"/>
      <c r="H48" s="64"/>
      <c r="I48" s="64">
        <v>0.8</v>
      </c>
      <c r="J48" s="64"/>
      <c r="K48" s="64"/>
      <c r="L48" s="64">
        <v>0.8</v>
      </c>
      <c r="M48" s="64"/>
      <c r="N48" s="64"/>
      <c r="O48" s="64">
        <v>0.8</v>
      </c>
      <c r="P48" s="65">
        <v>0.8</v>
      </c>
      <c r="Q48" s="37"/>
    </row>
    <row r="49" spans="1:17" ht="13.5" thickBot="1" x14ac:dyDescent="0.25">
      <c r="A49" s="37"/>
      <c r="B49" s="865" t="s">
        <v>33</v>
      </c>
      <c r="C49" s="866"/>
      <c r="D49" s="866"/>
      <c r="E49" s="866"/>
      <c r="F49" s="866"/>
      <c r="G49" s="866"/>
      <c r="H49" s="866"/>
      <c r="I49" s="866"/>
      <c r="J49" s="866"/>
      <c r="K49" s="866"/>
      <c r="L49" s="866"/>
      <c r="M49" s="866"/>
      <c r="N49" s="866"/>
      <c r="O49" s="866"/>
      <c r="P49" s="867"/>
      <c r="Q49" s="37"/>
    </row>
    <row r="50" spans="1:17" ht="12.75" customHeight="1" x14ac:dyDescent="0.2">
      <c r="A50" s="37"/>
      <c r="B50" s="278"/>
      <c r="C50" s="279"/>
      <c r="D50" s="279"/>
      <c r="E50" s="279"/>
      <c r="F50" s="279"/>
      <c r="G50" s="279"/>
      <c r="H50" s="279"/>
      <c r="I50" s="279"/>
      <c r="J50" s="279"/>
      <c r="K50" s="279"/>
      <c r="L50" s="279"/>
      <c r="M50" s="279"/>
      <c r="N50" s="279"/>
      <c r="O50" s="279"/>
      <c r="P50" s="280"/>
      <c r="Q50" s="37"/>
    </row>
    <row r="51" spans="1:17" ht="12.75" customHeight="1" x14ac:dyDescent="0.2">
      <c r="A51" s="37"/>
      <c r="B51" s="281"/>
      <c r="C51" s="282"/>
      <c r="D51" s="282"/>
      <c r="E51" s="282"/>
      <c r="F51" s="282"/>
      <c r="G51" s="282"/>
      <c r="H51" s="282"/>
      <c r="I51" s="282"/>
      <c r="J51" s="282"/>
      <c r="K51" s="282"/>
      <c r="L51" s="282"/>
      <c r="M51" s="282"/>
      <c r="N51" s="282"/>
      <c r="O51" s="282"/>
      <c r="P51" s="283"/>
      <c r="Q51" s="37"/>
    </row>
    <row r="52" spans="1:17" ht="12.75" customHeight="1" x14ac:dyDescent="0.2">
      <c r="A52" s="37"/>
      <c r="B52" s="281"/>
      <c r="C52" s="282"/>
      <c r="D52" s="282"/>
      <c r="E52" s="282"/>
      <c r="F52" s="282"/>
      <c r="G52" s="282"/>
      <c r="H52" s="282"/>
      <c r="I52" s="282"/>
      <c r="J52" s="282"/>
      <c r="K52" s="282"/>
      <c r="L52" s="282"/>
      <c r="M52" s="282"/>
      <c r="N52" s="282"/>
      <c r="O52" s="282"/>
      <c r="P52" s="283"/>
      <c r="Q52" s="37"/>
    </row>
    <row r="53" spans="1:17" ht="12.75" customHeight="1" x14ac:dyDescent="0.2">
      <c r="A53" s="37"/>
      <c r="B53" s="281"/>
      <c r="C53" s="282"/>
      <c r="D53" s="282"/>
      <c r="E53" s="282"/>
      <c r="F53" s="282"/>
      <c r="G53" s="282"/>
      <c r="H53" s="282"/>
      <c r="I53" s="282"/>
      <c r="J53" s="282"/>
      <c r="K53" s="282"/>
      <c r="L53" s="282"/>
      <c r="M53" s="282"/>
      <c r="N53" s="282"/>
      <c r="O53" s="282"/>
      <c r="P53" s="283"/>
      <c r="Q53" s="37"/>
    </row>
    <row r="54" spans="1:17" ht="12.75" customHeight="1" x14ac:dyDescent="0.2">
      <c r="A54" s="37"/>
      <c r="B54" s="281"/>
      <c r="C54" s="282"/>
      <c r="D54" s="282"/>
      <c r="E54" s="282"/>
      <c r="F54" s="282"/>
      <c r="G54" s="282"/>
      <c r="H54" s="282"/>
      <c r="I54" s="282"/>
      <c r="J54" s="282"/>
      <c r="K54" s="282"/>
      <c r="L54" s="282"/>
      <c r="M54" s="282"/>
      <c r="N54" s="282"/>
      <c r="O54" s="282"/>
      <c r="P54" s="283"/>
      <c r="Q54" s="37"/>
    </row>
    <row r="55" spans="1:17" ht="12.75" customHeight="1" x14ac:dyDescent="0.2">
      <c r="A55" s="37"/>
      <c r="B55" s="281"/>
      <c r="C55" s="282"/>
      <c r="D55" s="282"/>
      <c r="E55" s="282"/>
      <c r="F55" s="282"/>
      <c r="G55" s="282"/>
      <c r="H55" s="282"/>
      <c r="I55" s="282"/>
      <c r="J55" s="282"/>
      <c r="K55" s="282"/>
      <c r="L55" s="282"/>
      <c r="M55" s="282"/>
      <c r="N55" s="282"/>
      <c r="O55" s="282"/>
      <c r="P55" s="283"/>
      <c r="Q55" s="37"/>
    </row>
    <row r="56" spans="1:17" ht="12.75" customHeight="1" x14ac:dyDescent="0.2">
      <c r="A56" s="37"/>
      <c r="B56" s="281"/>
      <c r="C56" s="282"/>
      <c r="D56" s="282"/>
      <c r="E56" s="282"/>
      <c r="F56" s="282"/>
      <c r="G56" s="282"/>
      <c r="H56" s="282"/>
      <c r="I56" s="282"/>
      <c r="J56" s="282"/>
      <c r="K56" s="282"/>
      <c r="L56" s="282"/>
      <c r="M56" s="282"/>
      <c r="N56" s="282"/>
      <c r="O56" s="282"/>
      <c r="P56" s="283"/>
      <c r="Q56" s="37"/>
    </row>
    <row r="57" spans="1:17" ht="12.75" customHeight="1" x14ac:dyDescent="0.2">
      <c r="A57" s="37"/>
      <c r="B57" s="281"/>
      <c r="C57" s="282"/>
      <c r="D57" s="282"/>
      <c r="E57" s="282"/>
      <c r="F57" s="282"/>
      <c r="G57" s="282"/>
      <c r="H57" s="282"/>
      <c r="I57" s="282"/>
      <c r="J57" s="282"/>
      <c r="K57" s="282"/>
      <c r="L57" s="282"/>
      <c r="M57" s="282"/>
      <c r="N57" s="282"/>
      <c r="O57" s="282"/>
      <c r="P57" s="283"/>
      <c r="Q57" s="37"/>
    </row>
    <row r="58" spans="1:17" ht="12.75" customHeight="1" x14ac:dyDescent="0.2">
      <c r="A58" s="37"/>
      <c r="B58" s="281"/>
      <c r="C58" s="282"/>
      <c r="D58" s="282"/>
      <c r="E58" s="282"/>
      <c r="F58" s="282"/>
      <c r="G58" s="282"/>
      <c r="H58" s="282"/>
      <c r="I58" s="282"/>
      <c r="J58" s="282"/>
      <c r="K58" s="282"/>
      <c r="L58" s="282"/>
      <c r="M58" s="282"/>
      <c r="N58" s="282"/>
      <c r="O58" s="282"/>
      <c r="P58" s="283"/>
      <c r="Q58" s="37"/>
    </row>
    <row r="59" spans="1:17" ht="12.75" customHeight="1" x14ac:dyDescent="0.2">
      <c r="A59" s="37"/>
      <c r="B59" s="281"/>
      <c r="C59" s="282"/>
      <c r="D59" s="282"/>
      <c r="E59" s="282"/>
      <c r="F59" s="282"/>
      <c r="G59" s="282"/>
      <c r="H59" s="282"/>
      <c r="I59" s="282"/>
      <c r="J59" s="282"/>
      <c r="K59" s="282"/>
      <c r="L59" s="282"/>
      <c r="M59" s="282"/>
      <c r="N59" s="282"/>
      <c r="O59" s="282"/>
      <c r="P59" s="283"/>
      <c r="Q59" s="37"/>
    </row>
    <row r="60" spans="1:17" ht="12.75" customHeight="1" x14ac:dyDescent="0.2">
      <c r="A60" s="37"/>
      <c r="B60" s="281"/>
      <c r="C60" s="282"/>
      <c r="D60" s="282"/>
      <c r="E60" s="282"/>
      <c r="F60" s="282"/>
      <c r="G60" s="282"/>
      <c r="H60" s="282"/>
      <c r="I60" s="282"/>
      <c r="J60" s="282"/>
      <c r="K60" s="282"/>
      <c r="L60" s="282"/>
      <c r="M60" s="282"/>
      <c r="N60" s="282"/>
      <c r="O60" s="282"/>
      <c r="P60" s="283"/>
      <c r="Q60" s="37"/>
    </row>
    <row r="61" spans="1:17" ht="12.75" customHeight="1" x14ac:dyDescent="0.2">
      <c r="A61" s="37"/>
      <c r="B61" s="281"/>
      <c r="C61" s="282"/>
      <c r="D61" s="282"/>
      <c r="E61" s="282"/>
      <c r="F61" s="282"/>
      <c r="G61" s="282"/>
      <c r="H61" s="282"/>
      <c r="I61" s="282"/>
      <c r="J61" s="282"/>
      <c r="K61" s="282"/>
      <c r="L61" s="282"/>
      <c r="M61" s="282"/>
      <c r="N61" s="282"/>
      <c r="O61" s="282"/>
      <c r="P61" s="283"/>
      <c r="Q61" s="37"/>
    </row>
    <row r="62" spans="1:17" ht="12.75" customHeight="1" x14ac:dyDescent="0.2">
      <c r="A62" s="37"/>
      <c r="B62" s="281"/>
      <c r="C62" s="282"/>
      <c r="D62" s="282"/>
      <c r="E62" s="282"/>
      <c r="F62" s="282"/>
      <c r="G62" s="282"/>
      <c r="H62" s="282"/>
      <c r="I62" s="282"/>
      <c r="J62" s="282"/>
      <c r="K62" s="282"/>
      <c r="L62" s="282"/>
      <c r="M62" s="282"/>
      <c r="N62" s="282"/>
      <c r="O62" s="282"/>
      <c r="P62" s="283"/>
      <c r="Q62" s="37"/>
    </row>
    <row r="63" spans="1:17" ht="12.75" customHeight="1" x14ac:dyDescent="0.2">
      <c r="A63" s="37"/>
      <c r="B63" s="281"/>
      <c r="C63" s="282"/>
      <c r="D63" s="282"/>
      <c r="E63" s="282"/>
      <c r="F63" s="282"/>
      <c r="G63" s="282"/>
      <c r="H63" s="282"/>
      <c r="I63" s="282"/>
      <c r="J63" s="282"/>
      <c r="K63" s="282"/>
      <c r="L63" s="282"/>
      <c r="M63" s="282"/>
      <c r="N63" s="282"/>
      <c r="O63" s="282"/>
      <c r="P63" s="283"/>
      <c r="Q63" s="37"/>
    </row>
    <row r="64" spans="1:17" ht="12.75" customHeight="1" x14ac:dyDescent="0.2">
      <c r="A64" s="37"/>
      <c r="B64" s="281"/>
      <c r="C64" s="282"/>
      <c r="D64" s="282"/>
      <c r="E64" s="282"/>
      <c r="F64" s="282"/>
      <c r="G64" s="282"/>
      <c r="H64" s="282"/>
      <c r="I64" s="282"/>
      <c r="J64" s="282"/>
      <c r="K64" s="282"/>
      <c r="L64" s="282"/>
      <c r="M64" s="282"/>
      <c r="N64" s="282"/>
      <c r="O64" s="282"/>
      <c r="P64" s="283"/>
      <c r="Q64" s="37"/>
    </row>
    <row r="65" spans="1:19" ht="13.5" customHeight="1" thickBot="1" x14ac:dyDescent="0.25">
      <c r="A65" s="37"/>
      <c r="B65" s="284"/>
      <c r="C65" s="285"/>
      <c r="D65" s="285"/>
      <c r="E65" s="285"/>
      <c r="F65" s="285"/>
      <c r="G65" s="285"/>
      <c r="H65" s="285"/>
      <c r="I65" s="285"/>
      <c r="J65" s="285"/>
      <c r="K65" s="285"/>
      <c r="L65" s="285"/>
      <c r="M65" s="285"/>
      <c r="N65" s="285"/>
      <c r="O65" s="285"/>
      <c r="P65" s="286"/>
      <c r="Q65" s="37"/>
    </row>
    <row r="66" spans="1:19" customFormat="1" ht="4.5" customHeight="1" thickBot="1" x14ac:dyDescent="0.25">
      <c r="A66" s="287"/>
      <c r="B66" s="287"/>
      <c r="C66" s="287"/>
      <c r="D66" s="287"/>
      <c r="E66" s="287"/>
      <c r="F66" s="287"/>
      <c r="G66" s="287"/>
      <c r="H66" s="287"/>
      <c r="I66" s="287"/>
      <c r="J66" s="287"/>
      <c r="K66" s="287"/>
      <c r="L66" s="287"/>
      <c r="M66" s="287"/>
      <c r="N66" s="287"/>
      <c r="O66" s="287"/>
      <c r="P66" s="287"/>
      <c r="Q66" s="287"/>
      <c r="S66" s="36"/>
    </row>
    <row r="67" spans="1:19" ht="17.25" customHeight="1" x14ac:dyDescent="0.2">
      <c r="A67" s="37"/>
      <c r="B67" s="854" t="s">
        <v>5</v>
      </c>
      <c r="C67" s="465" t="s">
        <v>166</v>
      </c>
      <c r="D67" s="466"/>
      <c r="E67" s="466"/>
      <c r="F67" s="466"/>
      <c r="G67" s="466"/>
      <c r="H67" s="466"/>
      <c r="I67" s="466"/>
      <c r="J67" s="466"/>
      <c r="K67" s="466"/>
      <c r="L67" s="466"/>
      <c r="M67" s="466"/>
      <c r="N67" s="466"/>
      <c r="O67" s="466"/>
      <c r="P67" s="467"/>
      <c r="Q67" s="37"/>
    </row>
    <row r="68" spans="1:19" ht="70.5" customHeight="1" x14ac:dyDescent="0.2">
      <c r="A68" s="37"/>
      <c r="B68" s="855"/>
      <c r="C68" s="302" t="s">
        <v>261</v>
      </c>
      <c r="D68" s="303"/>
      <c r="E68" s="303"/>
      <c r="F68" s="303"/>
      <c r="G68" s="303"/>
      <c r="H68" s="303"/>
      <c r="I68" s="303"/>
      <c r="J68" s="303"/>
      <c r="K68" s="303"/>
      <c r="L68" s="303"/>
      <c r="M68" s="303"/>
      <c r="N68" s="303"/>
      <c r="O68" s="303"/>
      <c r="P68" s="304"/>
      <c r="Q68" s="37"/>
    </row>
    <row r="69" spans="1:19" ht="17.25" customHeight="1" x14ac:dyDescent="0.2">
      <c r="A69" s="37"/>
      <c r="B69" s="855"/>
      <c r="C69" s="468" t="s">
        <v>167</v>
      </c>
      <c r="D69" s="469"/>
      <c r="E69" s="469"/>
      <c r="F69" s="469"/>
      <c r="G69" s="469"/>
      <c r="H69" s="469"/>
      <c r="I69" s="469"/>
      <c r="J69" s="469"/>
      <c r="K69" s="469"/>
      <c r="L69" s="469"/>
      <c r="M69" s="469"/>
      <c r="N69" s="469"/>
      <c r="O69" s="469"/>
      <c r="P69" s="470"/>
      <c r="Q69" s="37"/>
    </row>
    <row r="70" spans="1:19" ht="87.75" customHeight="1" thickBot="1" x14ac:dyDescent="0.25">
      <c r="A70" s="37"/>
      <c r="B70" s="856"/>
      <c r="C70" s="302"/>
      <c r="D70" s="303"/>
      <c r="E70" s="303"/>
      <c r="F70" s="303"/>
      <c r="G70" s="303"/>
      <c r="H70" s="303"/>
      <c r="I70" s="303"/>
      <c r="J70" s="303"/>
      <c r="K70" s="303"/>
      <c r="L70" s="303"/>
      <c r="M70" s="303"/>
      <c r="N70" s="303"/>
      <c r="O70" s="303"/>
      <c r="P70" s="304"/>
      <c r="Q70" s="37"/>
    </row>
    <row r="71" spans="1:19" ht="41.25" customHeight="1" thickBot="1" x14ac:dyDescent="0.25">
      <c r="A71" s="37"/>
      <c r="B71" s="857" t="s">
        <v>64</v>
      </c>
      <c r="C71" s="317" t="s">
        <v>202</v>
      </c>
      <c r="D71" s="289"/>
      <c r="E71" s="289"/>
      <c r="F71" s="289"/>
      <c r="G71" s="289"/>
      <c r="H71" s="289"/>
      <c r="I71" s="289"/>
      <c r="J71" s="289"/>
      <c r="K71" s="289"/>
      <c r="L71" s="289"/>
      <c r="M71" s="289"/>
      <c r="N71" s="289"/>
      <c r="O71" s="289"/>
      <c r="P71" s="290"/>
      <c r="Q71" s="37"/>
      <c r="S71"/>
    </row>
    <row r="72" spans="1:19" ht="27.75" customHeight="1" thickBot="1" x14ac:dyDescent="0.25">
      <c r="A72" s="37"/>
      <c r="B72" s="857" t="s">
        <v>77</v>
      </c>
      <c r="C72" s="291"/>
      <c r="D72" s="291"/>
      <c r="E72" s="291"/>
      <c r="F72" s="291"/>
      <c r="G72" s="291"/>
      <c r="H72" s="291"/>
      <c r="I72" s="291"/>
      <c r="J72" s="291"/>
      <c r="K72" s="291"/>
      <c r="L72" s="291"/>
      <c r="M72" s="291"/>
      <c r="N72" s="291"/>
      <c r="O72" s="291"/>
      <c r="P72" s="292"/>
      <c r="Q72" s="37"/>
    </row>
    <row r="74" spans="1:19" hidden="1" x14ac:dyDescent="0.2">
      <c r="C74" s="36">
        <v>2018</v>
      </c>
    </row>
    <row r="75" spans="1:19" hidden="1" x14ac:dyDescent="0.2">
      <c r="C75" s="66">
        <v>2019</v>
      </c>
    </row>
    <row r="86" spans="1:18" x14ac:dyDescent="0.2">
      <c r="B86" s="67"/>
      <c r="C86" s="67"/>
      <c r="D86" s="67"/>
      <c r="E86" s="67"/>
      <c r="F86" s="67"/>
      <c r="G86" s="67"/>
      <c r="H86" s="67"/>
      <c r="I86" s="67"/>
      <c r="J86" s="67"/>
      <c r="K86" s="67"/>
      <c r="L86" s="67"/>
      <c r="M86" s="67"/>
    </row>
    <row r="87" spans="1:18" x14ac:dyDescent="0.2">
      <c r="B87" s="67"/>
      <c r="C87" s="67"/>
      <c r="D87" s="67"/>
      <c r="E87" s="67"/>
      <c r="F87" s="67"/>
      <c r="G87" s="67"/>
      <c r="H87" s="67"/>
      <c r="I87" s="67"/>
      <c r="J87" s="67"/>
      <c r="K87" s="67"/>
      <c r="L87" s="67"/>
      <c r="M87" s="67"/>
    </row>
    <row r="88" spans="1:18" x14ac:dyDescent="0.2">
      <c r="B88" s="67"/>
      <c r="C88" s="67"/>
      <c r="D88" s="67"/>
      <c r="E88" s="67"/>
      <c r="F88" s="67"/>
      <c r="G88" s="67"/>
      <c r="H88" s="67"/>
      <c r="I88" s="67"/>
      <c r="J88" s="67"/>
      <c r="K88" s="67"/>
      <c r="L88" s="67"/>
      <c r="M88" s="67"/>
    </row>
    <row r="89" spans="1:18" x14ac:dyDescent="0.2">
      <c r="B89" s="67"/>
      <c r="C89" s="67"/>
      <c r="D89" s="67"/>
      <c r="E89" s="67"/>
      <c r="F89" s="67"/>
      <c r="G89" s="67"/>
      <c r="H89" s="67"/>
      <c r="I89" s="67"/>
      <c r="J89" s="67"/>
      <c r="K89" s="67"/>
      <c r="L89" s="67"/>
      <c r="M89" s="67"/>
    </row>
    <row r="90" spans="1:18" x14ac:dyDescent="0.2">
      <c r="B90" s="67"/>
      <c r="C90" s="67"/>
      <c r="D90" s="67"/>
      <c r="E90" s="67"/>
      <c r="F90" s="67"/>
      <c r="G90" s="67"/>
      <c r="H90" s="67"/>
      <c r="I90" s="67"/>
      <c r="J90" s="67"/>
      <c r="K90" s="67"/>
      <c r="L90" s="67"/>
      <c r="M90" s="67"/>
    </row>
    <row r="91" spans="1:18" x14ac:dyDescent="0.2">
      <c r="B91" s="67"/>
      <c r="C91" s="67"/>
      <c r="D91" s="67"/>
      <c r="E91" s="67"/>
      <c r="F91" s="67"/>
      <c r="G91" s="67"/>
      <c r="H91" s="67"/>
      <c r="J91" s="67"/>
      <c r="K91" s="67"/>
      <c r="L91" s="67"/>
      <c r="M91" s="67"/>
    </row>
    <row r="92" spans="1:18" x14ac:dyDescent="0.2">
      <c r="B92" s="67"/>
      <c r="C92" s="67"/>
      <c r="D92" s="67"/>
      <c r="E92" s="67"/>
      <c r="F92" s="67"/>
      <c r="G92" s="67"/>
      <c r="H92" s="67"/>
      <c r="J92" s="67"/>
      <c r="K92" s="67"/>
      <c r="L92" s="67"/>
      <c r="M92" s="67"/>
    </row>
    <row r="93" spans="1:18" x14ac:dyDescent="0.2">
      <c r="B93" s="67"/>
      <c r="C93" s="67"/>
      <c r="D93" s="67"/>
      <c r="E93" s="67"/>
      <c r="F93" s="67"/>
      <c r="G93" s="67"/>
      <c r="H93" s="67"/>
      <c r="J93" s="67"/>
      <c r="K93" s="67"/>
      <c r="L93" s="67"/>
      <c r="M93" s="67"/>
    </row>
    <row r="94" spans="1:18" x14ac:dyDescent="0.2">
      <c r="A94" s="68"/>
      <c r="B94" s="68"/>
      <c r="C94" s="68"/>
      <c r="D94" s="68"/>
      <c r="E94" s="68"/>
      <c r="F94" s="68"/>
      <c r="G94" s="68"/>
      <c r="H94" s="68"/>
      <c r="I94" s="68"/>
      <c r="J94" s="68"/>
      <c r="K94" s="68"/>
      <c r="L94" s="68"/>
      <c r="M94" s="68"/>
      <c r="N94" s="68"/>
      <c r="O94" s="68"/>
      <c r="P94" s="68"/>
      <c r="Q94" s="68"/>
      <c r="R94" s="68"/>
    </row>
    <row r="95" spans="1:18" x14ac:dyDescent="0.2">
      <c r="A95" s="69"/>
      <c r="B95" s="69"/>
      <c r="C95" s="69"/>
      <c r="D95" s="69"/>
      <c r="E95" s="69"/>
      <c r="F95" s="69"/>
      <c r="G95" s="69"/>
      <c r="H95" s="69"/>
      <c r="I95" s="69"/>
      <c r="J95" s="69"/>
      <c r="K95" s="69"/>
      <c r="L95" s="69"/>
      <c r="M95" s="69"/>
      <c r="N95" s="69"/>
      <c r="O95" s="69"/>
      <c r="P95" s="69"/>
      <c r="Q95" s="69"/>
      <c r="R95" s="69"/>
    </row>
    <row r="96" spans="1:18" x14ac:dyDescent="0.2">
      <c r="A96" s="69"/>
      <c r="B96" s="69"/>
      <c r="C96" s="69"/>
      <c r="D96" s="69"/>
      <c r="E96" s="69"/>
      <c r="F96" s="69"/>
      <c r="G96" s="69"/>
      <c r="H96" s="69"/>
      <c r="I96" s="69"/>
      <c r="J96" s="69"/>
      <c r="K96" s="69"/>
      <c r="L96" s="69"/>
      <c r="M96" s="69"/>
      <c r="N96" s="69"/>
      <c r="O96" s="69"/>
      <c r="P96" s="69"/>
      <c r="Q96" s="69"/>
      <c r="R96" s="69"/>
    </row>
    <row r="97" spans="1:19" x14ac:dyDescent="0.2">
      <c r="A97" s="69"/>
      <c r="B97" s="69" t="s">
        <v>39</v>
      </c>
      <c r="C97" s="69" t="s">
        <v>38</v>
      </c>
      <c r="D97" s="69" t="s">
        <v>40</v>
      </c>
      <c r="E97" s="69"/>
      <c r="F97" s="69"/>
      <c r="G97" s="69"/>
      <c r="H97" s="69"/>
      <c r="I97" s="69"/>
      <c r="J97" s="69"/>
      <c r="K97" s="69"/>
      <c r="L97" s="69"/>
      <c r="M97" s="69"/>
      <c r="N97" s="69"/>
      <c r="O97" s="69"/>
      <c r="P97" s="69"/>
      <c r="Q97" s="70" t="s">
        <v>70</v>
      </c>
      <c r="R97" s="69"/>
    </row>
    <row r="98" spans="1:19" x14ac:dyDescent="0.2">
      <c r="A98" s="69"/>
      <c r="B98" s="70" t="s">
        <v>41</v>
      </c>
      <c r="C98" s="70" t="s">
        <v>43</v>
      </c>
      <c r="D98" s="71" t="s">
        <v>89</v>
      </c>
      <c r="E98" s="69"/>
      <c r="F98" s="69"/>
      <c r="G98" s="69"/>
      <c r="H98" s="69"/>
      <c r="I98" s="69"/>
      <c r="J98" s="69"/>
      <c r="K98" s="69"/>
      <c r="L98" s="69"/>
      <c r="M98" s="70" t="s">
        <v>67</v>
      </c>
      <c r="N98" s="69"/>
      <c r="O98" s="69"/>
      <c r="P98" s="69"/>
      <c r="Q98" s="70" t="s">
        <v>71</v>
      </c>
      <c r="R98" s="69"/>
    </row>
    <row r="99" spans="1:19" x14ac:dyDescent="0.2">
      <c r="A99" s="69"/>
      <c r="B99" s="70" t="s">
        <v>79</v>
      </c>
      <c r="C99" s="70" t="s">
        <v>44</v>
      </c>
      <c r="D99" s="71" t="s">
        <v>90</v>
      </c>
      <c r="E99" s="69"/>
      <c r="F99" s="69"/>
      <c r="G99" s="69"/>
      <c r="H99" s="69"/>
      <c r="I99" s="69"/>
      <c r="J99" s="69"/>
      <c r="K99" s="69"/>
      <c r="L99" s="69"/>
      <c r="M99" s="70" t="s">
        <v>69</v>
      </c>
      <c r="N99" s="69"/>
      <c r="O99" s="69"/>
      <c r="P99" s="69"/>
      <c r="Q99" s="70" t="s">
        <v>73</v>
      </c>
      <c r="R99" s="69"/>
      <c r="S99" s="68"/>
    </row>
    <row r="100" spans="1:19" x14ac:dyDescent="0.2">
      <c r="A100" s="69"/>
      <c r="B100" s="70" t="s">
        <v>42</v>
      </c>
      <c r="C100" s="70" t="s">
        <v>45</v>
      </c>
      <c r="D100" s="71" t="s">
        <v>91</v>
      </c>
      <c r="E100" s="69"/>
      <c r="F100" s="69"/>
      <c r="G100" s="69"/>
      <c r="H100" s="69"/>
      <c r="I100" s="69"/>
      <c r="J100" s="69"/>
      <c r="K100" s="69"/>
      <c r="L100" s="69"/>
      <c r="M100" s="70" t="s">
        <v>78</v>
      </c>
      <c r="N100" s="69"/>
      <c r="O100" s="69"/>
      <c r="P100" s="69"/>
      <c r="Q100" s="70" t="s">
        <v>72</v>
      </c>
      <c r="R100" s="69"/>
      <c r="S100" s="69"/>
    </row>
    <row r="101" spans="1:19" x14ac:dyDescent="0.2">
      <c r="A101" s="69"/>
      <c r="B101" s="69"/>
      <c r="C101" s="70" t="s">
        <v>46</v>
      </c>
      <c r="D101" s="71" t="s">
        <v>92</v>
      </c>
      <c r="E101" s="69"/>
      <c r="F101" s="69"/>
      <c r="G101" s="69"/>
      <c r="H101" s="69"/>
      <c r="I101" s="69"/>
      <c r="J101" s="69"/>
      <c r="K101" s="69"/>
      <c r="L101" s="69"/>
      <c r="M101" s="70"/>
      <c r="N101" s="69"/>
      <c r="O101" s="69"/>
      <c r="P101" s="69"/>
      <c r="Q101" s="70" t="s">
        <v>74</v>
      </c>
      <c r="R101" s="69"/>
      <c r="S101" s="69"/>
    </row>
    <row r="102" spans="1:19" x14ac:dyDescent="0.2">
      <c r="A102" s="69"/>
      <c r="B102" s="69"/>
      <c r="C102" s="70" t="s">
        <v>47</v>
      </c>
      <c r="D102" s="71" t="s">
        <v>93</v>
      </c>
      <c r="E102" s="69"/>
      <c r="F102" s="69"/>
      <c r="G102" s="69"/>
      <c r="H102" s="69"/>
      <c r="I102" s="69"/>
      <c r="J102" s="69"/>
      <c r="K102" s="69"/>
      <c r="L102" s="69"/>
      <c r="M102" s="69"/>
      <c r="N102" s="69" t="s">
        <v>68</v>
      </c>
      <c r="O102" s="69"/>
      <c r="P102" s="69"/>
      <c r="Q102" s="70" t="s">
        <v>75</v>
      </c>
      <c r="R102" s="69"/>
      <c r="S102" s="69"/>
    </row>
    <row r="103" spans="1:19" x14ac:dyDescent="0.2">
      <c r="A103" s="69"/>
      <c r="B103" s="69"/>
      <c r="C103" s="70" t="s">
        <v>48</v>
      </c>
      <c r="D103" s="71" t="s">
        <v>94</v>
      </c>
      <c r="E103" s="69"/>
      <c r="F103" s="69"/>
      <c r="G103" s="69"/>
      <c r="H103" s="69"/>
      <c r="I103" s="69"/>
      <c r="J103" s="69"/>
      <c r="K103" s="69"/>
      <c r="L103" s="69"/>
      <c r="M103" s="69"/>
      <c r="N103" s="69"/>
      <c r="O103" s="69"/>
      <c r="P103" s="69"/>
      <c r="Q103" s="69"/>
      <c r="R103" s="69"/>
      <c r="S103" s="69"/>
    </row>
    <row r="104" spans="1:19" x14ac:dyDescent="0.2">
      <c r="A104" s="69"/>
      <c r="B104" s="69"/>
      <c r="C104" s="70" t="s">
        <v>49</v>
      </c>
      <c r="D104" s="71" t="s">
        <v>57</v>
      </c>
      <c r="E104" s="69"/>
      <c r="F104" s="69"/>
      <c r="G104" s="69"/>
      <c r="H104" s="69"/>
      <c r="I104" s="69"/>
      <c r="J104" s="69"/>
      <c r="K104" s="69"/>
      <c r="L104" s="69"/>
      <c r="M104" s="69"/>
      <c r="N104" s="69"/>
      <c r="O104" s="69"/>
      <c r="P104" s="69"/>
      <c r="Q104" s="69"/>
      <c r="R104" s="69"/>
      <c r="S104" s="69"/>
    </row>
    <row r="105" spans="1:19" x14ac:dyDescent="0.2">
      <c r="A105" s="69"/>
      <c r="B105" s="69"/>
      <c r="C105" s="69"/>
      <c r="D105" s="71" t="s">
        <v>56</v>
      </c>
      <c r="E105" s="69"/>
      <c r="F105" s="69"/>
      <c r="G105" s="69"/>
      <c r="H105" s="69"/>
      <c r="I105" s="69"/>
      <c r="J105" s="69"/>
      <c r="K105" s="69"/>
      <c r="L105" s="69"/>
      <c r="M105" s="69"/>
      <c r="N105" s="69"/>
      <c r="O105" s="69"/>
      <c r="P105" s="69"/>
      <c r="Q105" s="69"/>
      <c r="R105" s="69"/>
      <c r="S105" s="69"/>
    </row>
    <row r="106" spans="1:19" x14ac:dyDescent="0.2">
      <c r="A106" s="69"/>
      <c r="B106" s="69"/>
      <c r="C106" s="69"/>
      <c r="D106" s="71" t="s">
        <v>51</v>
      </c>
      <c r="E106" s="69"/>
      <c r="F106" s="69"/>
      <c r="G106" s="69"/>
      <c r="H106" s="69"/>
      <c r="I106" s="69"/>
      <c r="J106" s="69"/>
      <c r="K106" s="69"/>
      <c r="L106" s="69"/>
      <c r="M106" s="69"/>
      <c r="N106" s="69"/>
      <c r="O106" s="69"/>
      <c r="P106" s="69"/>
      <c r="Q106" s="69"/>
      <c r="R106" s="69"/>
      <c r="S106" s="69"/>
    </row>
    <row r="107" spans="1:19" x14ac:dyDescent="0.2">
      <c r="A107" s="69"/>
      <c r="B107" s="69"/>
      <c r="C107" s="69"/>
      <c r="D107" s="71" t="s">
        <v>50</v>
      </c>
      <c r="E107" s="69"/>
      <c r="F107" s="69"/>
      <c r="G107" s="69"/>
      <c r="H107" s="69"/>
      <c r="I107" s="69"/>
      <c r="J107" s="69"/>
      <c r="K107" s="69"/>
      <c r="L107" s="69"/>
      <c r="M107" s="69"/>
      <c r="N107" s="69"/>
      <c r="O107" s="69"/>
      <c r="P107" s="69"/>
      <c r="Q107" s="70">
        <v>2015</v>
      </c>
      <c r="R107" s="69"/>
      <c r="S107" s="69"/>
    </row>
    <row r="108" spans="1:19" ht="12.75" customHeight="1" x14ac:dyDescent="0.2">
      <c r="A108" s="69"/>
      <c r="B108" s="69"/>
      <c r="C108" s="69"/>
      <c r="D108" s="71" t="s">
        <v>53</v>
      </c>
      <c r="E108" s="69"/>
      <c r="F108" s="69"/>
      <c r="G108" s="69"/>
      <c r="H108" s="69"/>
      <c r="I108" s="69"/>
      <c r="J108" s="69"/>
      <c r="K108" s="69"/>
      <c r="L108" s="69"/>
      <c r="M108" s="69"/>
      <c r="N108" s="69"/>
      <c r="O108" s="69"/>
      <c r="P108" s="69"/>
      <c r="Q108" s="70">
        <v>2016</v>
      </c>
      <c r="R108" s="69"/>
      <c r="S108" s="69"/>
    </row>
    <row r="109" spans="1:19" x14ac:dyDescent="0.2">
      <c r="A109" s="69"/>
      <c r="B109" s="69"/>
      <c r="C109" s="69"/>
      <c r="D109" s="71" t="s">
        <v>52</v>
      </c>
      <c r="E109" s="69"/>
      <c r="F109" s="69"/>
      <c r="G109" s="69"/>
      <c r="H109" s="69"/>
      <c r="I109" s="69"/>
      <c r="J109" s="69"/>
      <c r="K109" s="69"/>
      <c r="L109" s="69"/>
      <c r="M109" s="69"/>
      <c r="N109" s="69"/>
      <c r="O109" s="69"/>
      <c r="P109" s="69"/>
      <c r="Q109" s="70">
        <v>2017</v>
      </c>
      <c r="R109" s="69"/>
      <c r="S109" s="69"/>
    </row>
    <row r="110" spans="1:19" x14ac:dyDescent="0.2">
      <c r="A110" s="69"/>
      <c r="B110" s="69"/>
      <c r="C110" s="69"/>
      <c r="D110" s="71" t="s">
        <v>54</v>
      </c>
      <c r="E110" s="69"/>
      <c r="F110" s="69"/>
      <c r="G110" s="69"/>
      <c r="H110" s="69"/>
      <c r="I110" s="69"/>
      <c r="J110" s="69"/>
      <c r="K110" s="69"/>
      <c r="L110" s="69"/>
      <c r="M110" s="69"/>
      <c r="N110" s="69"/>
      <c r="O110" s="69"/>
      <c r="P110" s="69"/>
      <c r="Q110" s="70">
        <v>2018</v>
      </c>
      <c r="R110" s="69"/>
      <c r="S110" s="69"/>
    </row>
    <row r="111" spans="1:19" x14ac:dyDescent="0.2">
      <c r="A111" s="69"/>
      <c r="B111" s="69"/>
      <c r="C111" s="69"/>
      <c r="D111" s="71" t="s">
        <v>95</v>
      </c>
      <c r="E111" s="69"/>
      <c r="F111" s="69"/>
      <c r="G111" s="69"/>
      <c r="H111" s="69"/>
      <c r="I111" s="69"/>
      <c r="J111" s="69"/>
      <c r="K111" s="69"/>
      <c r="L111" s="69"/>
      <c r="M111" s="69"/>
      <c r="N111" s="69"/>
      <c r="O111" s="69"/>
      <c r="P111" s="69"/>
      <c r="Q111" s="69"/>
      <c r="R111" s="69"/>
      <c r="S111" s="69"/>
    </row>
    <row r="112" spans="1:19" x14ac:dyDescent="0.2">
      <c r="A112" s="69"/>
      <c r="B112" s="69"/>
      <c r="C112" s="69"/>
      <c r="D112" s="71" t="s">
        <v>81</v>
      </c>
      <c r="E112" s="69"/>
      <c r="F112" s="69"/>
      <c r="G112" s="69"/>
      <c r="H112" s="69"/>
      <c r="I112" s="69"/>
      <c r="J112" s="69"/>
      <c r="K112" s="69"/>
      <c r="L112" s="69"/>
      <c r="M112" s="69"/>
      <c r="N112" s="69"/>
      <c r="O112" s="69"/>
      <c r="P112" s="69"/>
      <c r="Q112" s="69"/>
      <c r="R112" s="69"/>
      <c r="S112" s="69"/>
    </row>
    <row r="113" spans="1:19" x14ac:dyDescent="0.2">
      <c r="A113" s="69"/>
      <c r="B113" s="72"/>
      <c r="C113" s="69"/>
      <c r="D113" s="71" t="s">
        <v>82</v>
      </c>
      <c r="E113" s="69"/>
      <c r="F113" s="69"/>
      <c r="G113" s="69"/>
      <c r="H113" s="69"/>
      <c r="I113" s="69"/>
      <c r="J113" s="69"/>
      <c r="K113" s="69"/>
      <c r="L113" s="69"/>
      <c r="M113" s="69"/>
      <c r="N113" s="69"/>
      <c r="O113" s="69"/>
      <c r="P113" s="69"/>
      <c r="Q113" s="69"/>
      <c r="R113" s="69"/>
      <c r="S113" s="69"/>
    </row>
    <row r="114" spans="1:19" x14ac:dyDescent="0.2">
      <c r="A114" s="69"/>
      <c r="B114" s="72"/>
      <c r="C114" s="69"/>
      <c r="D114" s="71" t="s">
        <v>80</v>
      </c>
      <c r="E114" s="69"/>
      <c r="F114" s="69"/>
      <c r="G114" s="69"/>
      <c r="H114" s="69"/>
      <c r="I114" s="69"/>
      <c r="J114" s="69"/>
      <c r="K114" s="69"/>
      <c r="L114" s="69"/>
      <c r="M114" s="69"/>
      <c r="N114" s="69"/>
      <c r="O114" s="69"/>
      <c r="P114" s="69"/>
      <c r="Q114" s="69"/>
      <c r="R114" s="69"/>
      <c r="S114" s="69"/>
    </row>
    <row r="115" spans="1:19" x14ac:dyDescent="0.2">
      <c r="A115" s="69"/>
      <c r="B115" s="72"/>
      <c r="C115" s="69"/>
      <c r="D115" s="71" t="s">
        <v>96</v>
      </c>
      <c r="E115" s="69"/>
      <c r="F115" s="69"/>
      <c r="G115" s="69"/>
      <c r="H115" s="69"/>
      <c r="I115" s="69"/>
      <c r="J115" s="69"/>
      <c r="K115" s="69"/>
      <c r="L115" s="69"/>
      <c r="M115" s="69"/>
      <c r="N115" s="69"/>
      <c r="O115" s="69"/>
      <c r="P115" s="69"/>
      <c r="Q115" s="69"/>
      <c r="R115" s="69"/>
      <c r="S115" s="69"/>
    </row>
    <row r="116" spans="1:19" x14ac:dyDescent="0.2">
      <c r="A116" s="69"/>
      <c r="B116" s="72"/>
      <c r="C116" s="69"/>
      <c r="D116" s="71" t="s">
        <v>97</v>
      </c>
      <c r="E116" s="69"/>
      <c r="F116" s="69"/>
      <c r="G116" s="69"/>
      <c r="H116" s="69"/>
      <c r="I116" s="69"/>
      <c r="J116" s="69"/>
      <c r="K116" s="69"/>
      <c r="L116" s="69"/>
      <c r="M116" s="69"/>
      <c r="N116" s="69"/>
      <c r="O116" s="69"/>
      <c r="P116" s="69"/>
      <c r="Q116" s="69"/>
      <c r="R116" s="69"/>
      <c r="S116" s="69"/>
    </row>
    <row r="117" spans="1:19" x14ac:dyDescent="0.2">
      <c r="A117" s="69"/>
      <c r="B117" s="72"/>
      <c r="C117" s="69"/>
      <c r="D117" s="71" t="s">
        <v>98</v>
      </c>
      <c r="E117" s="69"/>
      <c r="F117" s="69"/>
      <c r="G117" s="69"/>
      <c r="H117" s="69"/>
      <c r="I117" s="69"/>
      <c r="J117" s="69"/>
      <c r="K117" s="69"/>
      <c r="L117" s="69"/>
      <c r="M117" s="69"/>
      <c r="N117" s="69"/>
      <c r="O117" s="69"/>
      <c r="P117" s="69"/>
      <c r="Q117" s="69"/>
      <c r="R117" s="69"/>
      <c r="S117" s="69"/>
    </row>
    <row r="118" spans="1:19" x14ac:dyDescent="0.2">
      <c r="A118" s="69"/>
      <c r="B118" s="72"/>
      <c r="C118" s="69"/>
      <c r="D118" s="71" t="s">
        <v>99</v>
      </c>
      <c r="E118" s="69"/>
      <c r="F118" s="69"/>
      <c r="G118" s="69"/>
      <c r="H118" s="69"/>
      <c r="I118" s="69"/>
      <c r="J118" s="69"/>
      <c r="K118" s="69"/>
      <c r="L118" s="69"/>
      <c r="M118" s="69"/>
      <c r="N118" s="69"/>
      <c r="O118" s="69"/>
      <c r="P118" s="69"/>
      <c r="Q118" s="69"/>
      <c r="R118" s="69"/>
      <c r="S118" s="69"/>
    </row>
    <row r="119" spans="1:19" x14ac:dyDescent="0.2">
      <c r="A119" s="69"/>
      <c r="B119" s="72"/>
      <c r="C119" s="69"/>
      <c r="D119" s="71" t="s">
        <v>100</v>
      </c>
      <c r="E119" s="69"/>
      <c r="F119" s="69"/>
      <c r="G119" s="69"/>
      <c r="H119" s="69"/>
      <c r="I119" s="69"/>
      <c r="J119" s="69"/>
      <c r="K119" s="69"/>
      <c r="L119" s="69"/>
      <c r="M119" s="69"/>
      <c r="N119" s="69"/>
      <c r="O119" s="69"/>
      <c r="P119" s="69"/>
      <c r="Q119" s="69"/>
      <c r="R119" s="69"/>
      <c r="S119" s="69"/>
    </row>
    <row r="120" spans="1:19" x14ac:dyDescent="0.2">
      <c r="A120" s="69"/>
      <c r="B120" s="73"/>
      <c r="C120" s="69"/>
      <c r="D120" s="71" t="s">
        <v>101</v>
      </c>
      <c r="E120" s="69"/>
      <c r="F120" s="69"/>
      <c r="G120" s="69"/>
      <c r="H120" s="69"/>
      <c r="I120" s="69"/>
      <c r="J120" s="69"/>
      <c r="K120" s="69"/>
      <c r="L120" s="69"/>
      <c r="M120" s="69"/>
      <c r="N120" s="69"/>
      <c r="O120" s="69"/>
      <c r="P120" s="69"/>
      <c r="Q120" s="69"/>
      <c r="R120" s="69"/>
      <c r="S120" s="69"/>
    </row>
    <row r="121" spans="1:19" x14ac:dyDescent="0.2">
      <c r="A121" s="69"/>
      <c r="B121" s="73"/>
      <c r="C121" s="69"/>
      <c r="D121" s="71" t="s">
        <v>102</v>
      </c>
      <c r="E121" s="69"/>
      <c r="F121" s="69"/>
      <c r="G121" s="69"/>
      <c r="H121" s="69"/>
      <c r="I121" s="69"/>
      <c r="J121" s="69"/>
      <c r="K121" s="69"/>
      <c r="L121" s="69"/>
      <c r="M121" s="69"/>
      <c r="N121" s="69"/>
      <c r="O121" s="69"/>
      <c r="P121" s="69"/>
      <c r="Q121" s="69"/>
      <c r="R121" s="69"/>
      <c r="S121" s="69"/>
    </row>
    <row r="122" spans="1:19" x14ac:dyDescent="0.2">
      <c r="A122" s="69"/>
      <c r="C122" s="69"/>
      <c r="D122" s="71" t="s">
        <v>103</v>
      </c>
      <c r="E122" s="69"/>
      <c r="F122" s="69"/>
      <c r="G122" s="69"/>
      <c r="H122" s="69"/>
      <c r="I122" s="69"/>
      <c r="J122" s="69"/>
      <c r="K122" s="69"/>
      <c r="L122" s="69"/>
      <c r="M122" s="69"/>
      <c r="N122" s="69"/>
      <c r="O122" s="69"/>
      <c r="P122" s="69"/>
      <c r="Q122" s="69"/>
      <c r="R122" s="69"/>
      <c r="S122" s="69"/>
    </row>
    <row r="123" spans="1:19" x14ac:dyDescent="0.2">
      <c r="A123" s="69"/>
      <c r="B123" s="73"/>
      <c r="C123" s="69"/>
      <c r="D123" s="71" t="s">
        <v>55</v>
      </c>
      <c r="E123" s="69"/>
      <c r="F123" s="69"/>
      <c r="G123" s="69"/>
      <c r="H123" s="69"/>
      <c r="I123" s="69"/>
      <c r="J123" s="69"/>
      <c r="K123" s="69"/>
      <c r="L123" s="69"/>
      <c r="M123" s="69"/>
      <c r="N123" s="69"/>
      <c r="O123" s="69"/>
      <c r="P123" s="69"/>
      <c r="Q123" s="69"/>
      <c r="R123" s="69"/>
      <c r="S123" s="69"/>
    </row>
    <row r="124" spans="1:19" x14ac:dyDescent="0.2">
      <c r="A124" s="69"/>
      <c r="B124" s="73"/>
      <c r="C124" s="69"/>
      <c r="D124" s="69"/>
      <c r="E124" s="69"/>
      <c r="F124" s="69"/>
      <c r="G124" s="69"/>
      <c r="H124" s="69"/>
      <c r="I124" s="69"/>
      <c r="J124" s="69"/>
      <c r="K124" s="69"/>
      <c r="L124" s="69"/>
      <c r="M124" s="69"/>
      <c r="N124" s="69"/>
      <c r="O124" s="69"/>
      <c r="P124" s="69"/>
      <c r="Q124" s="69"/>
      <c r="R124" s="69"/>
      <c r="S124" s="69"/>
    </row>
    <row r="125" spans="1:19" x14ac:dyDescent="0.2">
      <c r="A125" s="69"/>
      <c r="B125" s="73"/>
      <c r="C125" s="69"/>
      <c r="D125" s="69"/>
      <c r="E125" s="69"/>
      <c r="F125" s="69"/>
      <c r="G125" s="69"/>
      <c r="H125" s="69"/>
      <c r="I125" s="69"/>
      <c r="J125" s="69"/>
      <c r="K125" s="69"/>
      <c r="L125" s="69"/>
      <c r="M125" s="69"/>
      <c r="N125" s="69"/>
      <c r="O125" s="69"/>
      <c r="P125" s="69"/>
      <c r="Q125" s="69"/>
      <c r="R125" s="69"/>
      <c r="S125" s="69"/>
    </row>
    <row r="126" spans="1:19" x14ac:dyDescent="0.2">
      <c r="A126" s="69"/>
      <c r="B126" s="73"/>
      <c r="C126" s="69"/>
      <c r="D126" s="69"/>
      <c r="E126" s="69"/>
      <c r="F126" s="69"/>
      <c r="G126" s="69"/>
      <c r="H126" s="69"/>
      <c r="I126" s="69"/>
      <c r="J126" s="69"/>
      <c r="K126" s="69"/>
      <c r="L126" s="69"/>
      <c r="M126" s="69"/>
      <c r="N126" s="69"/>
      <c r="O126" s="69"/>
      <c r="P126" s="69"/>
      <c r="Q126" s="69"/>
      <c r="R126" s="69"/>
      <c r="S126" s="69"/>
    </row>
    <row r="127" spans="1:19" x14ac:dyDescent="0.2">
      <c r="A127" s="69"/>
      <c r="B127" s="73"/>
      <c r="C127" s="69"/>
      <c r="D127" s="69"/>
      <c r="E127" s="69"/>
      <c r="F127" s="69"/>
      <c r="G127" s="69"/>
      <c r="H127" s="69"/>
      <c r="I127" s="69"/>
      <c r="J127" s="69"/>
      <c r="K127" s="69"/>
      <c r="L127" s="69"/>
      <c r="M127" s="69"/>
      <c r="N127" s="69"/>
      <c r="O127" s="69"/>
      <c r="P127" s="69"/>
      <c r="Q127" s="69"/>
      <c r="R127" s="69"/>
      <c r="S127" s="69"/>
    </row>
    <row r="128" spans="1:19" x14ac:dyDescent="0.2">
      <c r="A128" s="69"/>
      <c r="B128" s="73"/>
      <c r="C128" s="69"/>
      <c r="D128" s="69"/>
      <c r="E128" s="69"/>
      <c r="F128" s="69"/>
      <c r="G128" s="69"/>
      <c r="H128" s="69"/>
      <c r="I128" s="69"/>
      <c r="J128" s="69"/>
      <c r="K128" s="69"/>
      <c r="L128" s="69"/>
      <c r="M128" s="69"/>
      <c r="N128" s="69"/>
      <c r="O128" s="69"/>
      <c r="P128" s="69"/>
      <c r="Q128" s="69"/>
      <c r="R128" s="69"/>
      <c r="S128" s="69"/>
    </row>
    <row r="129" spans="1:19" x14ac:dyDescent="0.2">
      <c r="A129" s="69"/>
      <c r="B129" s="166" t="s">
        <v>247</v>
      </c>
      <c r="C129" s="69"/>
      <c r="D129" s="69"/>
      <c r="E129" s="69"/>
      <c r="F129" s="69"/>
      <c r="G129" s="69"/>
      <c r="H129" s="69"/>
      <c r="I129" s="69"/>
      <c r="J129" s="69"/>
      <c r="K129" s="69"/>
      <c r="L129" s="69"/>
      <c r="M129" s="69"/>
      <c r="N129" s="69"/>
      <c r="O129" s="69"/>
      <c r="P129" s="69"/>
      <c r="Q129" s="69"/>
      <c r="R129" s="69"/>
      <c r="S129" s="69"/>
    </row>
    <row r="130" spans="1:19" x14ac:dyDescent="0.2">
      <c r="A130" s="69"/>
      <c r="B130" s="166" t="s">
        <v>248</v>
      </c>
      <c r="C130" s="69"/>
      <c r="D130" s="69"/>
      <c r="E130" s="69"/>
      <c r="F130" s="69"/>
      <c r="G130" s="69"/>
      <c r="H130" s="69"/>
      <c r="I130" s="69"/>
      <c r="J130" s="69"/>
      <c r="K130" s="69"/>
      <c r="L130" s="69"/>
      <c r="M130" s="69"/>
      <c r="N130" s="69"/>
      <c r="O130" s="69"/>
      <c r="P130" s="69"/>
      <c r="Q130" s="69"/>
      <c r="R130" s="69"/>
      <c r="S130" s="69"/>
    </row>
    <row r="131" spans="1:19" x14ac:dyDescent="0.2">
      <c r="A131" s="69"/>
      <c r="B131" s="166" t="s">
        <v>249</v>
      </c>
      <c r="C131" s="69"/>
      <c r="D131" s="69"/>
      <c r="E131" s="69"/>
      <c r="F131" s="69"/>
      <c r="G131" s="69"/>
      <c r="H131" s="69"/>
      <c r="I131" s="69"/>
      <c r="J131" s="69"/>
      <c r="K131" s="69"/>
      <c r="L131" s="69"/>
      <c r="M131" s="69"/>
      <c r="N131" s="69"/>
      <c r="O131" s="69"/>
      <c r="P131" s="69"/>
      <c r="Q131" s="69"/>
      <c r="R131" s="69"/>
      <c r="S131" s="69"/>
    </row>
    <row r="132" spans="1:19" x14ac:dyDescent="0.2">
      <c r="A132" s="69"/>
      <c r="B132" s="166" t="s">
        <v>250</v>
      </c>
      <c r="C132" s="69"/>
      <c r="D132" s="69"/>
      <c r="E132" s="69"/>
      <c r="F132" s="69"/>
      <c r="G132" s="69"/>
      <c r="H132" s="69"/>
      <c r="I132" s="69"/>
      <c r="J132" s="69"/>
      <c r="K132" s="69"/>
      <c r="L132" s="69"/>
      <c r="M132" s="69"/>
      <c r="N132" s="69"/>
      <c r="O132" s="69"/>
      <c r="P132" s="69"/>
      <c r="Q132" s="69"/>
      <c r="R132" s="69"/>
      <c r="S132" s="69"/>
    </row>
    <row r="133" spans="1:19" x14ac:dyDescent="0.2">
      <c r="A133" s="69"/>
      <c r="B133" s="166" t="s">
        <v>251</v>
      </c>
      <c r="C133" s="69"/>
      <c r="D133" s="69"/>
      <c r="E133" s="69"/>
      <c r="F133" s="69"/>
      <c r="G133" s="69"/>
      <c r="H133" s="69"/>
      <c r="I133" s="69"/>
      <c r="J133" s="69"/>
      <c r="K133" s="69"/>
      <c r="L133" s="69"/>
      <c r="M133" s="69"/>
      <c r="N133" s="69"/>
      <c r="O133" s="69"/>
      <c r="P133" s="69"/>
      <c r="Q133" s="69"/>
      <c r="R133" s="69"/>
      <c r="S133" s="69"/>
    </row>
    <row r="134" spans="1:19" x14ac:dyDescent="0.2">
      <c r="B134" s="166" t="s">
        <v>252</v>
      </c>
      <c r="S134" s="69"/>
    </row>
    <row r="135" spans="1:19" x14ac:dyDescent="0.2">
      <c r="B135" s="166" t="s">
        <v>253</v>
      </c>
      <c r="S135" s="69"/>
    </row>
    <row r="136" spans="1:19" x14ac:dyDescent="0.2">
      <c r="B136" s="74"/>
      <c r="S136" s="69"/>
    </row>
    <row r="137" spans="1:19" x14ac:dyDescent="0.2">
      <c r="B137" s="74"/>
      <c r="S137" s="69"/>
    </row>
    <row r="138" spans="1:19" x14ac:dyDescent="0.2">
      <c r="B138" s="74"/>
      <c r="S138" s="69"/>
    </row>
    <row r="139" spans="1:19" x14ac:dyDescent="0.2">
      <c r="B139" s="74"/>
    </row>
    <row r="140" spans="1:19" x14ac:dyDescent="0.2">
      <c r="B140" s="74"/>
    </row>
    <row r="141" spans="1:19" x14ac:dyDescent="0.2">
      <c r="B141" s="74"/>
    </row>
    <row r="142" spans="1:19" x14ac:dyDescent="0.2">
      <c r="B142" s="74"/>
    </row>
    <row r="143" spans="1:19" x14ac:dyDescent="0.2">
      <c r="B143" s="74"/>
    </row>
    <row r="144" spans="1:19" x14ac:dyDescent="0.2">
      <c r="B144" s="74"/>
    </row>
    <row r="145" spans="2:2" x14ac:dyDescent="0.2">
      <c r="B145" s="74"/>
    </row>
    <row r="146" spans="2:2" x14ac:dyDescent="0.2">
      <c r="B146" s="74"/>
    </row>
    <row r="147" spans="2:2" x14ac:dyDescent="0.2">
      <c r="B147" s="74"/>
    </row>
    <row r="148" spans="2:2" x14ac:dyDescent="0.2">
      <c r="B148" s="74"/>
    </row>
    <row r="149" spans="2:2" x14ac:dyDescent="0.2">
      <c r="B149" s="74"/>
    </row>
    <row r="150" spans="2:2" x14ac:dyDescent="0.2">
      <c r="B150" s="74"/>
    </row>
    <row r="151" spans="2:2" x14ac:dyDescent="0.2">
      <c r="B151" s="74"/>
    </row>
    <row r="152" spans="2:2" x14ac:dyDescent="0.2">
      <c r="B152" s="74"/>
    </row>
    <row r="153" spans="2:2" x14ac:dyDescent="0.2">
      <c r="B153" s="74"/>
    </row>
    <row r="154" spans="2:2" x14ac:dyDescent="0.2">
      <c r="B154" s="74"/>
    </row>
    <row r="155" spans="2:2" x14ac:dyDescent="0.2">
      <c r="B155" s="74"/>
    </row>
    <row r="156" spans="2:2" x14ac:dyDescent="0.2">
      <c r="B156" s="74"/>
    </row>
    <row r="157" spans="2:2" x14ac:dyDescent="0.2">
      <c r="B157" s="74"/>
    </row>
    <row r="158" spans="2:2" x14ac:dyDescent="0.2">
      <c r="B158" s="74"/>
    </row>
    <row r="159" spans="2:2" x14ac:dyDescent="0.2">
      <c r="B159" s="74"/>
    </row>
    <row r="160" spans="2:2" x14ac:dyDescent="0.2">
      <c r="B160" s="74"/>
    </row>
    <row r="161" spans="2:2" x14ac:dyDescent="0.2">
      <c r="B161" s="74"/>
    </row>
    <row r="162" spans="2:2" x14ac:dyDescent="0.2">
      <c r="B162" s="74"/>
    </row>
    <row r="163" spans="2:2" x14ac:dyDescent="0.2">
      <c r="B163" s="74"/>
    </row>
    <row r="164" spans="2:2" x14ac:dyDescent="0.2">
      <c r="B164" s="74"/>
    </row>
    <row r="165" spans="2:2" x14ac:dyDescent="0.2">
      <c r="B165" s="74"/>
    </row>
    <row r="166" spans="2:2" x14ac:dyDescent="0.2">
      <c r="B166" s="74"/>
    </row>
    <row r="167" spans="2:2" x14ac:dyDescent="0.2">
      <c r="B167" s="74"/>
    </row>
    <row r="168" spans="2:2" x14ac:dyDescent="0.2">
      <c r="B168" s="74"/>
    </row>
    <row r="169" spans="2:2" x14ac:dyDescent="0.2">
      <c r="B169" s="74"/>
    </row>
    <row r="170" spans="2:2" x14ac:dyDescent="0.2">
      <c r="B170" s="74"/>
    </row>
    <row r="171" spans="2:2" x14ac:dyDescent="0.2">
      <c r="B171" s="74"/>
    </row>
    <row r="172" spans="2:2" x14ac:dyDescent="0.2">
      <c r="B172" s="74"/>
    </row>
  </sheetData>
  <mergeCells count="68">
    <mergeCell ref="C72:P72"/>
    <mergeCell ref="B50:P65"/>
    <mergeCell ref="A66:Q66"/>
    <mergeCell ref="B67:B70"/>
    <mergeCell ref="C67:P67"/>
    <mergeCell ref="C68:P68"/>
    <mergeCell ref="C69:P69"/>
    <mergeCell ref="C70:P70"/>
    <mergeCell ref="C71:P71"/>
    <mergeCell ref="B49:P49"/>
    <mergeCell ref="B38:P38"/>
    <mergeCell ref="C39:G39"/>
    <mergeCell ref="H39:L39"/>
    <mergeCell ref="M39:P39"/>
    <mergeCell ref="C40:G40"/>
    <mergeCell ref="H40:L40"/>
    <mergeCell ref="M40:P40"/>
    <mergeCell ref="B44:P44"/>
    <mergeCell ref="B46:B47"/>
    <mergeCell ref="C41:G41"/>
    <mergeCell ref="H41:L41"/>
    <mergeCell ref="M41:P41"/>
    <mergeCell ref="C42:G42"/>
    <mergeCell ref="H42:L42"/>
    <mergeCell ref="M42:P42"/>
    <mergeCell ref="C32:P32"/>
    <mergeCell ref="B33:P33"/>
    <mergeCell ref="C34:P34"/>
    <mergeCell ref="B35:P35"/>
    <mergeCell ref="C36:P36"/>
    <mergeCell ref="B31:P31"/>
    <mergeCell ref="D28:G28"/>
    <mergeCell ref="H28:J28"/>
    <mergeCell ref="K28:M28"/>
    <mergeCell ref="N28:O28"/>
    <mergeCell ref="B25:P25"/>
    <mergeCell ref="C26:P26"/>
    <mergeCell ref="B27:P27"/>
    <mergeCell ref="B29:P29"/>
    <mergeCell ref="C30:P30"/>
    <mergeCell ref="B23:P23"/>
    <mergeCell ref="C24:P24"/>
    <mergeCell ref="C5:M5"/>
    <mergeCell ref="N5:P5"/>
    <mergeCell ref="B7:P8"/>
    <mergeCell ref="B9:P9"/>
    <mergeCell ref="C10:I10"/>
    <mergeCell ref="J10:M10"/>
    <mergeCell ref="N10:P10"/>
    <mergeCell ref="B2:B5"/>
    <mergeCell ref="B21:P21"/>
    <mergeCell ref="C22:P22"/>
    <mergeCell ref="C2:M2"/>
    <mergeCell ref="N2:P2"/>
    <mergeCell ref="C3:M3"/>
    <mergeCell ref="N3:P3"/>
    <mergeCell ref="C4:M4"/>
    <mergeCell ref="N4:P4"/>
    <mergeCell ref="C16:P16"/>
    <mergeCell ref="B17:P17"/>
    <mergeCell ref="C18:P18"/>
    <mergeCell ref="B19:P19"/>
    <mergeCell ref="B20:P20"/>
    <mergeCell ref="B11:P11"/>
    <mergeCell ref="C12:P12"/>
    <mergeCell ref="B13:P13"/>
    <mergeCell ref="C14:P14"/>
    <mergeCell ref="B15:P15"/>
  </mergeCells>
  <conditionalFormatting sqref="F47">
    <cfRule type="cellIs" dxfId="211" priority="17" stopIfTrue="1" operator="equal">
      <formula>" "</formula>
    </cfRule>
    <cfRule type="cellIs" dxfId="210" priority="18" stopIfTrue="1" operator="lessThanOrEqual">
      <formula>$S$5</formula>
    </cfRule>
    <cfRule type="cellIs" dxfId="209" priority="19" stopIfTrue="1" operator="greaterThanOrEqual">
      <formula>$S$2</formula>
    </cfRule>
    <cfRule type="cellIs" dxfId="208" priority="20" stopIfTrue="1" operator="between">
      <formula>$S$4</formula>
      <formula>$S$3</formula>
    </cfRule>
  </conditionalFormatting>
  <conditionalFormatting sqref="I47">
    <cfRule type="cellIs" dxfId="207" priority="13" stopIfTrue="1" operator="equal">
      <formula>" "</formula>
    </cfRule>
    <cfRule type="cellIs" dxfId="206" priority="14" stopIfTrue="1" operator="lessThanOrEqual">
      <formula>$S$5</formula>
    </cfRule>
    <cfRule type="cellIs" dxfId="205" priority="15" stopIfTrue="1" operator="greaterThanOrEqual">
      <formula>$S$2</formula>
    </cfRule>
    <cfRule type="cellIs" dxfId="204" priority="16" stopIfTrue="1" operator="between">
      <formula>$S$4</formula>
      <formula>$S$3</formula>
    </cfRule>
  </conditionalFormatting>
  <conditionalFormatting sqref="L47">
    <cfRule type="cellIs" dxfId="203" priority="9" stopIfTrue="1" operator="equal">
      <formula>" "</formula>
    </cfRule>
    <cfRule type="cellIs" dxfId="202" priority="10" stopIfTrue="1" operator="lessThanOrEqual">
      <formula>$S$5</formula>
    </cfRule>
    <cfRule type="cellIs" dxfId="201" priority="11" stopIfTrue="1" operator="greaterThanOrEqual">
      <formula>$S$2</formula>
    </cfRule>
    <cfRule type="cellIs" dxfId="200" priority="12" stopIfTrue="1" operator="between">
      <formula>$S$4</formula>
      <formula>$S$3</formula>
    </cfRule>
  </conditionalFormatting>
  <conditionalFormatting sqref="O47:P47">
    <cfRule type="cellIs" dxfId="199" priority="1" stopIfTrue="1" operator="equal">
      <formula>" "</formula>
    </cfRule>
    <cfRule type="cellIs" dxfId="198" priority="2" stopIfTrue="1" operator="lessThanOrEqual">
      <formula>$S$5</formula>
    </cfRule>
    <cfRule type="cellIs" dxfId="197" priority="3" stopIfTrue="1" operator="greaterThanOrEqual">
      <formula>$S$2</formula>
    </cfRule>
    <cfRule type="cellIs" dxfId="196" priority="4" stopIfTrue="1" operator="between">
      <formula>$S$4</formula>
      <formula>$S$3</formula>
    </cfRule>
  </conditionalFormatting>
  <dataValidations count="6">
    <dataValidation type="list" allowBlank="1" showInputMessage="1" showErrorMessage="1" sqref="C72:P72" xr:uid="{00000000-0002-0000-0C00-000000000000}">
      <formula1>$M$98:$M$100</formula1>
    </dataValidation>
    <dataValidation type="list" allowBlank="1" showInputMessage="1" showErrorMessage="1" sqref="C32:P32 C34:P34 C36:P36" xr:uid="{00000000-0002-0000-0C00-000001000000}">
      <formula1>$Q$97:$Q$102</formula1>
    </dataValidation>
    <dataValidation type="list" allowBlank="1" showInputMessage="1" showErrorMessage="1" sqref="C12:P12" xr:uid="{00000000-0002-0000-0C00-000002000000}">
      <formula1>$D$98:$D$115</formula1>
    </dataValidation>
    <dataValidation type="list" allowBlank="1" showInputMessage="1" showErrorMessage="1" sqref="N10:P10" xr:uid="{00000000-0002-0000-0C00-000003000000}">
      <formula1>"Economicos,Eficiencia,Eficacia, Efectividad,Calidad"</formula1>
    </dataValidation>
    <dataValidation type="list" allowBlank="1" showInputMessage="1" showErrorMessage="1" sqref="C10:I10" xr:uid="{00000000-0002-0000-0C00-000004000000}">
      <formula1>"2023,2024,2025,2026,2027"</formula1>
    </dataValidation>
    <dataValidation type="list" allowBlank="1" showInputMessage="1" showErrorMessage="1" sqref="C18:P18" xr:uid="{00000000-0002-0000-0C00-000005000000}">
      <formula1>$B$129:$B$135</formula1>
    </dataValidation>
  </dataValidations>
  <hyperlinks>
    <hyperlink ref="C40" r:id="rId1" xr:uid="{00000000-0004-0000-0C00-000000000000}"/>
    <hyperlink ref="C41" r:id="rId2" xr:uid="{00000000-0004-0000-0C00-000001000000}"/>
  </hyperlinks>
  <printOptions horizontalCentered="1" verticalCentered="1"/>
  <pageMargins left="0" right="0" top="0" bottom="0" header="0" footer="0"/>
  <pageSetup scale="80" orientation="portrait" r:id="rId3"/>
  <headerFooter alignWithMargins="0"/>
  <drawing r:id="rId4"/>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J50"/>
  <sheetViews>
    <sheetView showGridLines="0" zoomScale="85" zoomScaleNormal="85" workbookViewId="0">
      <selection sqref="A1:A4"/>
    </sheetView>
  </sheetViews>
  <sheetFormatPr baseColWidth="10" defaultColWidth="9.140625" defaultRowHeight="12.75" x14ac:dyDescent="0.2"/>
  <cols>
    <col min="1" max="1" width="24.85546875" style="3" customWidth="1"/>
    <col min="2" max="2" width="36.42578125" customWidth="1"/>
    <col min="3" max="6" width="13.7109375" customWidth="1"/>
    <col min="7" max="7" width="15.28515625" customWidth="1"/>
    <col min="8" max="12" width="13.7109375" customWidth="1"/>
    <col min="13" max="13" width="23.28515625" customWidth="1"/>
    <col min="14" max="14" width="22.140625" customWidth="1"/>
    <col min="15" max="20" width="8.7109375" customWidth="1"/>
    <col min="21" max="21" width="8.7109375" style="6" customWidth="1"/>
    <col min="22" max="22" width="8.7109375" customWidth="1"/>
    <col min="23" max="23" width="8.7109375" style="6" customWidth="1"/>
    <col min="24" max="24" width="27.28515625" customWidth="1"/>
    <col min="25" max="25" width="5.42578125" customWidth="1"/>
  </cols>
  <sheetData>
    <row r="1" spans="1:36" ht="21" customHeight="1" x14ac:dyDescent="0.25">
      <c r="A1" s="440"/>
      <c r="B1" s="408" t="s">
        <v>58</v>
      </c>
      <c r="C1" s="409"/>
      <c r="D1" s="409"/>
      <c r="E1" s="409"/>
      <c r="F1" s="409"/>
      <c r="G1" s="409"/>
      <c r="H1" s="409"/>
      <c r="I1" s="409"/>
      <c r="J1" s="409"/>
      <c r="K1" s="409"/>
      <c r="L1" s="409"/>
      <c r="M1" s="410"/>
      <c r="N1" s="411" t="s">
        <v>136</v>
      </c>
      <c r="O1" s="412"/>
      <c r="P1" s="1"/>
      <c r="Q1" s="1"/>
      <c r="R1" s="1"/>
      <c r="S1" s="1"/>
      <c r="T1" s="1"/>
      <c r="U1" s="1"/>
      <c r="V1" s="1"/>
      <c r="W1" s="1"/>
      <c r="X1" s="1"/>
    </row>
    <row r="2" spans="1:36" ht="18" x14ac:dyDescent="0.25">
      <c r="A2" s="440"/>
      <c r="B2" s="408" t="s">
        <v>83</v>
      </c>
      <c r="C2" s="409"/>
      <c r="D2" s="409"/>
      <c r="E2" s="409"/>
      <c r="F2" s="409"/>
      <c r="G2" s="409"/>
      <c r="H2" s="409"/>
      <c r="I2" s="409"/>
      <c r="J2" s="409"/>
      <c r="K2" s="409"/>
      <c r="L2" s="409"/>
      <c r="M2" s="410"/>
      <c r="N2" s="411" t="s">
        <v>168</v>
      </c>
      <c r="O2" s="412"/>
      <c r="P2" s="1"/>
      <c r="Q2" s="1"/>
      <c r="R2" s="1"/>
      <c r="S2" s="1"/>
      <c r="T2" s="1"/>
      <c r="U2" s="1"/>
      <c r="V2" s="1"/>
      <c r="W2" s="1"/>
      <c r="X2" s="1"/>
    </row>
    <row r="3" spans="1:36" ht="18" x14ac:dyDescent="0.25">
      <c r="A3" s="440"/>
      <c r="B3" s="408" t="s">
        <v>84</v>
      </c>
      <c r="C3" s="409"/>
      <c r="D3" s="409"/>
      <c r="E3" s="409"/>
      <c r="F3" s="409"/>
      <c r="G3" s="409"/>
      <c r="H3" s="409"/>
      <c r="I3" s="409"/>
      <c r="J3" s="409"/>
      <c r="K3" s="409"/>
      <c r="L3" s="409"/>
      <c r="M3" s="410"/>
      <c r="N3" s="411" t="s">
        <v>203</v>
      </c>
      <c r="O3" s="412"/>
      <c r="P3" s="1"/>
      <c r="Q3" s="1"/>
      <c r="R3" s="1"/>
      <c r="S3" s="1"/>
      <c r="T3" s="1"/>
      <c r="U3" s="1"/>
      <c r="V3" s="1"/>
      <c r="W3" s="1"/>
      <c r="X3" s="1"/>
    </row>
    <row r="4" spans="1:36" ht="21.75" customHeight="1" x14ac:dyDescent="0.25">
      <c r="A4" s="440"/>
      <c r="B4" s="408" t="s">
        <v>85</v>
      </c>
      <c r="C4" s="409"/>
      <c r="D4" s="409"/>
      <c r="E4" s="409"/>
      <c r="F4" s="409"/>
      <c r="G4" s="409"/>
      <c r="H4" s="409"/>
      <c r="I4" s="409"/>
      <c r="J4" s="409"/>
      <c r="K4" s="409"/>
      <c r="L4" s="409"/>
      <c r="M4" s="410"/>
      <c r="N4" s="412" t="s">
        <v>63</v>
      </c>
      <c r="O4" s="412"/>
      <c r="P4" s="2"/>
      <c r="Q4" s="2"/>
      <c r="R4" s="2"/>
      <c r="S4" s="2"/>
      <c r="T4" s="2"/>
      <c r="U4" s="2"/>
      <c r="V4" s="2"/>
      <c r="W4" s="2"/>
      <c r="X4" s="2"/>
    </row>
    <row r="5" spans="1:36" ht="21.75" customHeight="1" x14ac:dyDescent="0.25">
      <c r="C5" s="4"/>
      <c r="D5" s="4"/>
      <c r="E5" s="4"/>
      <c r="F5" s="4"/>
      <c r="G5" s="4"/>
      <c r="H5" s="4"/>
      <c r="I5" s="4"/>
      <c r="J5" s="4"/>
      <c r="K5" s="4"/>
      <c r="L5" s="4"/>
      <c r="M5" s="4"/>
      <c r="N5" s="4"/>
      <c r="O5" s="4"/>
      <c r="P5" s="4"/>
      <c r="Q5" s="4"/>
      <c r="R5" s="4"/>
      <c r="S5" s="4"/>
      <c r="T5" s="4"/>
      <c r="U5" s="4"/>
      <c r="V5" s="4"/>
      <c r="W5" s="4"/>
      <c r="X5" s="5"/>
      <c r="Y5" s="5"/>
      <c r="Z5" s="2"/>
      <c r="AA5" s="2"/>
      <c r="AB5" s="2"/>
      <c r="AC5" s="2"/>
      <c r="AD5" s="2"/>
      <c r="AE5" s="2"/>
      <c r="AF5" s="2"/>
      <c r="AG5" s="2"/>
      <c r="AH5" s="2"/>
      <c r="AI5" s="2"/>
      <c r="AJ5" s="2"/>
    </row>
    <row r="6" spans="1:36" ht="23.25" customHeight="1" x14ac:dyDescent="0.25">
      <c r="A6" s="14" t="s">
        <v>0</v>
      </c>
      <c r="B6" s="413" t="str">
        <f>'7.RadicacionesSAPAC'!C12</f>
        <v>INVESTIGACIONES ADMINISTRATIVAS</v>
      </c>
      <c r="C6" s="414"/>
      <c r="D6" s="414"/>
      <c r="E6" s="414"/>
      <c r="F6" s="414"/>
      <c r="G6" s="414"/>
      <c r="H6" s="414"/>
      <c r="I6" s="414"/>
      <c r="J6" s="414"/>
      <c r="K6" s="414"/>
      <c r="L6" s="414"/>
      <c r="M6" s="414"/>
      <c r="N6" s="415"/>
      <c r="O6" s="13"/>
      <c r="P6" s="13"/>
      <c r="Q6" s="13"/>
      <c r="R6" s="13"/>
      <c r="S6" s="13"/>
      <c r="T6" s="13"/>
      <c r="U6" s="13"/>
      <c r="V6" s="13"/>
      <c r="W6" s="13"/>
      <c r="X6" s="13"/>
      <c r="Y6" s="13"/>
    </row>
    <row r="7" spans="1:36" ht="23.25" customHeight="1" thickBot="1" x14ac:dyDescent="0.3">
      <c r="A7" s="10"/>
      <c r="B7" s="12"/>
      <c r="C7" s="11"/>
      <c r="D7" s="11"/>
      <c r="E7" s="11"/>
      <c r="F7" s="11"/>
      <c r="G7" s="11"/>
      <c r="H7" s="11"/>
      <c r="I7" s="11"/>
      <c r="J7" s="11"/>
      <c r="K7" s="11"/>
      <c r="L7" s="11"/>
      <c r="M7" s="11"/>
      <c r="N7" s="11"/>
      <c r="O7" s="11"/>
      <c r="P7" s="11"/>
      <c r="Q7" s="11"/>
      <c r="R7" s="11"/>
      <c r="S7" s="11"/>
      <c r="T7" s="11"/>
      <c r="U7" s="11"/>
      <c r="V7" s="11"/>
      <c r="W7" s="11"/>
      <c r="X7" s="11"/>
      <c r="Y7" s="11"/>
    </row>
    <row r="8" spans="1:36" ht="20.25" customHeight="1" thickBot="1" x14ac:dyDescent="0.25">
      <c r="A8" s="882" t="s">
        <v>86</v>
      </c>
      <c r="B8" s="882" t="s">
        <v>32</v>
      </c>
      <c r="C8" s="895" t="str">
        <f>'7.RadicacionesSAPAC'!C14</f>
        <v>Atención a radicaciones de SAPAC</v>
      </c>
      <c r="D8" s="895"/>
      <c r="E8" s="895"/>
      <c r="F8" s="895"/>
      <c r="G8" s="895"/>
      <c r="H8" s="895"/>
      <c r="I8" s="895"/>
      <c r="J8" s="895"/>
      <c r="K8" s="895"/>
      <c r="L8" s="895"/>
      <c r="M8" s="895"/>
      <c r="N8" s="896"/>
      <c r="O8" s="16"/>
      <c r="P8" s="16"/>
      <c r="Q8" s="16"/>
      <c r="R8" s="16"/>
      <c r="S8" s="16"/>
      <c r="T8" s="16"/>
      <c r="U8" s="16"/>
      <c r="V8" s="16"/>
      <c r="W8" s="16"/>
      <c r="X8" s="16"/>
      <c r="Y8" s="16"/>
    </row>
    <row r="9" spans="1:36" ht="41.25" customHeight="1" thickBot="1" x14ac:dyDescent="0.25">
      <c r="A9" s="882"/>
      <c r="B9" s="882"/>
      <c r="C9" s="928" t="s">
        <v>116</v>
      </c>
      <c r="D9" s="928" t="s">
        <v>87</v>
      </c>
      <c r="E9" s="928" t="s">
        <v>117</v>
      </c>
      <c r="F9" s="928" t="s">
        <v>87</v>
      </c>
      <c r="G9" s="928" t="s">
        <v>118</v>
      </c>
      <c r="H9" s="928" t="s">
        <v>87</v>
      </c>
      <c r="I9" s="928" t="s">
        <v>119</v>
      </c>
      <c r="J9" s="928" t="s">
        <v>87</v>
      </c>
      <c r="K9" s="928" t="s">
        <v>10</v>
      </c>
      <c r="L9" s="928" t="s">
        <v>87</v>
      </c>
      <c r="M9" s="929" t="s">
        <v>88</v>
      </c>
      <c r="N9" s="929"/>
      <c r="O9" s="15"/>
      <c r="P9" s="15"/>
      <c r="Q9" s="15"/>
      <c r="R9" s="15"/>
      <c r="S9" s="15"/>
      <c r="T9" s="15"/>
      <c r="U9" s="15"/>
      <c r="V9" s="15"/>
      <c r="W9" s="15"/>
    </row>
    <row r="10" spans="1:36" ht="115.35" customHeight="1" x14ac:dyDescent="0.2">
      <c r="A10" s="486" t="s">
        <v>175</v>
      </c>
      <c r="B10" s="17" t="str">
        <f>'7.RadicacionesSAPAC'!B40</f>
        <v>Número de radicaciones de SAPAC atendidas en el periodo</v>
      </c>
      <c r="C10" s="122">
        <v>104</v>
      </c>
      <c r="D10" s="550">
        <f>IF(C10&gt;0,C10/C11," ")</f>
        <v>0.83870967741935487</v>
      </c>
      <c r="E10" s="122">
        <v>158</v>
      </c>
      <c r="F10" s="550">
        <f>IF(E10&gt;0,E10/E11," ")</f>
        <v>1</v>
      </c>
      <c r="G10" s="122">
        <v>167</v>
      </c>
      <c r="H10" s="550">
        <f>IF(G10&gt;0,G10/G11," ")</f>
        <v>1</v>
      </c>
      <c r="I10" s="125">
        <v>188</v>
      </c>
      <c r="J10" s="550">
        <f>IF(I10&gt;0,I10/I11," ")</f>
        <v>1</v>
      </c>
      <c r="K10" s="141">
        <f>C10+E10+G10+I10</f>
        <v>617</v>
      </c>
      <c r="L10" s="550">
        <f>IF(K10&gt;0,K10/K11," ")</f>
        <v>0.9686028257456829</v>
      </c>
      <c r="M10" s="403" t="s">
        <v>341</v>
      </c>
      <c r="N10" s="427"/>
      <c r="U10"/>
      <c r="W10"/>
    </row>
    <row r="11" spans="1:36" ht="122.1" customHeight="1" thickBot="1" x14ac:dyDescent="0.25">
      <c r="A11" s="483"/>
      <c r="B11" s="18" t="str">
        <f>'7.RadicacionesSAPAC'!B41</f>
        <v>Número de radicaciones de SAPAC recibidas en el periodo y que requerian respuesta en el periodo evaluado</v>
      </c>
      <c r="C11" s="123">
        <v>124</v>
      </c>
      <c r="D11" s="478"/>
      <c r="E11" s="123">
        <v>158</v>
      </c>
      <c r="F11" s="478"/>
      <c r="G11" s="180">
        <v>167</v>
      </c>
      <c r="H11" s="478"/>
      <c r="I11" s="123">
        <v>188</v>
      </c>
      <c r="J11" s="478"/>
      <c r="K11" s="135">
        <f>C11+E11+G11+I11</f>
        <v>637</v>
      </c>
      <c r="L11" s="478"/>
      <c r="M11" s="428"/>
      <c r="N11" s="429"/>
      <c r="U11"/>
      <c r="W11"/>
    </row>
    <row r="12" spans="1:36" x14ac:dyDescent="0.2">
      <c r="C12" s="7"/>
      <c r="D12" s="7"/>
      <c r="E12" s="7"/>
      <c r="F12" s="7"/>
      <c r="G12" s="7"/>
      <c r="H12" s="7"/>
      <c r="I12" s="7"/>
      <c r="J12" s="7"/>
      <c r="K12" s="7"/>
      <c r="L12" s="7"/>
      <c r="M12" s="7"/>
      <c r="N12" s="7"/>
      <c r="O12" s="7"/>
      <c r="P12" s="7"/>
      <c r="Q12" s="7"/>
      <c r="R12" s="7"/>
      <c r="S12" s="7"/>
      <c r="T12" s="7"/>
    </row>
    <row r="13" spans="1:36" x14ac:dyDescent="0.2">
      <c r="C13" s="7"/>
      <c r="D13" s="7"/>
      <c r="E13" s="7"/>
      <c r="F13" s="7"/>
      <c r="G13" s="7"/>
      <c r="H13" s="7"/>
      <c r="I13" s="7"/>
      <c r="J13" s="7"/>
      <c r="K13" s="7"/>
      <c r="L13" s="7"/>
      <c r="M13" s="7"/>
      <c r="N13" s="7"/>
      <c r="O13" s="7"/>
      <c r="P13" s="7"/>
      <c r="Q13" s="7"/>
      <c r="R13" s="7"/>
      <c r="S13" s="7"/>
      <c r="T13" s="7"/>
    </row>
    <row r="14" spans="1:36" x14ac:dyDescent="0.2">
      <c r="C14" s="7"/>
      <c r="D14" s="7"/>
      <c r="E14" s="7"/>
      <c r="F14" s="7"/>
      <c r="G14" s="7"/>
      <c r="H14" s="7"/>
      <c r="I14" s="7"/>
      <c r="J14" s="7"/>
      <c r="K14" s="7"/>
      <c r="L14" s="7"/>
      <c r="M14" s="7"/>
      <c r="N14" s="7"/>
      <c r="O14" s="7"/>
      <c r="P14" s="7"/>
      <c r="Q14" s="7"/>
      <c r="R14" s="7"/>
      <c r="S14" s="7"/>
      <c r="T14" s="7"/>
    </row>
    <row r="15" spans="1:36" x14ac:dyDescent="0.2">
      <c r="C15" s="7"/>
      <c r="D15" s="7"/>
      <c r="E15" s="7"/>
      <c r="F15" s="7"/>
      <c r="G15" s="7"/>
      <c r="H15" s="7"/>
      <c r="I15" s="7"/>
      <c r="J15" s="7"/>
      <c r="K15" s="7"/>
      <c r="L15" s="7"/>
      <c r="M15" s="7"/>
      <c r="N15" s="7"/>
      <c r="O15" s="7"/>
      <c r="P15" s="7"/>
      <c r="Q15" s="7"/>
      <c r="R15" s="7"/>
      <c r="S15" s="7"/>
      <c r="T15" s="7"/>
    </row>
    <row r="16" spans="1:36" x14ac:dyDescent="0.2">
      <c r="C16" s="7"/>
      <c r="D16" s="7"/>
      <c r="E16" s="7"/>
      <c r="F16" s="7"/>
      <c r="G16" s="7"/>
      <c r="H16" s="7"/>
      <c r="I16" s="7"/>
      <c r="J16" s="7"/>
      <c r="K16" s="7"/>
      <c r="L16" s="7"/>
      <c r="M16" s="7"/>
      <c r="N16" s="7"/>
      <c r="O16" s="7"/>
      <c r="P16" s="7"/>
      <c r="Q16" s="7"/>
      <c r="R16" s="7"/>
      <c r="S16" s="7"/>
      <c r="T16" s="7"/>
    </row>
    <row r="17" spans="3:20" x14ac:dyDescent="0.2">
      <c r="C17" s="7"/>
      <c r="D17" s="7"/>
      <c r="E17" s="7"/>
      <c r="F17" s="7"/>
      <c r="G17" s="7"/>
      <c r="H17" s="7"/>
      <c r="I17" s="7"/>
      <c r="J17" s="7"/>
      <c r="K17" s="7"/>
      <c r="L17" s="7"/>
      <c r="M17" s="7"/>
      <c r="N17" s="7"/>
      <c r="O17" s="7"/>
      <c r="P17" s="7"/>
      <c r="Q17" s="7"/>
      <c r="R17" s="7"/>
      <c r="S17" s="7"/>
      <c r="T17" s="7"/>
    </row>
    <row r="18" spans="3:20" x14ac:dyDescent="0.2">
      <c r="C18" s="7"/>
      <c r="D18" s="7"/>
      <c r="E18" s="7"/>
      <c r="F18" s="7"/>
      <c r="G18" s="7"/>
      <c r="H18" s="7"/>
      <c r="I18" s="7"/>
      <c r="J18" s="7"/>
      <c r="K18" s="7"/>
      <c r="L18" s="7"/>
      <c r="M18" s="7"/>
      <c r="N18" s="7"/>
      <c r="O18" s="7"/>
      <c r="P18" s="7"/>
      <c r="Q18" s="7"/>
      <c r="R18" s="7"/>
      <c r="S18" s="7"/>
      <c r="T18" s="7"/>
    </row>
    <row r="19" spans="3:20" x14ac:dyDescent="0.2">
      <c r="C19" s="7"/>
      <c r="D19" s="7"/>
      <c r="E19" s="7"/>
      <c r="F19" s="7"/>
      <c r="G19" s="7"/>
      <c r="H19" s="7"/>
      <c r="I19" s="7"/>
      <c r="J19" s="7"/>
      <c r="K19" s="7"/>
      <c r="L19" s="7"/>
      <c r="M19" s="7"/>
      <c r="N19" s="7"/>
      <c r="O19" s="7"/>
      <c r="P19" s="7"/>
      <c r="Q19" s="7"/>
      <c r="R19" s="7"/>
      <c r="S19" s="7"/>
      <c r="T19" s="7"/>
    </row>
    <row r="20" spans="3:20" x14ac:dyDescent="0.2">
      <c r="C20" s="7"/>
      <c r="D20" s="7"/>
      <c r="E20" s="7"/>
      <c r="F20" s="7"/>
      <c r="G20" s="7"/>
      <c r="H20" s="7"/>
      <c r="I20" s="7"/>
      <c r="J20" s="7"/>
      <c r="K20" s="7"/>
      <c r="L20" s="7"/>
      <c r="M20" s="7"/>
      <c r="N20" s="7"/>
      <c r="O20" s="7"/>
      <c r="P20" s="7"/>
      <c r="Q20" s="7"/>
      <c r="R20" s="7"/>
      <c r="S20" s="7"/>
      <c r="T20" s="7"/>
    </row>
    <row r="21" spans="3:20" x14ac:dyDescent="0.2">
      <c r="C21" s="7"/>
      <c r="D21" s="7"/>
      <c r="E21" s="7"/>
      <c r="F21" s="7"/>
      <c r="G21" s="7"/>
      <c r="H21" s="7"/>
      <c r="I21" s="7"/>
      <c r="J21" s="7"/>
      <c r="K21" s="7"/>
      <c r="L21" s="7"/>
      <c r="M21" s="7"/>
      <c r="N21" s="7"/>
      <c r="O21" s="7"/>
      <c r="P21" s="7"/>
      <c r="Q21" s="7"/>
      <c r="R21" s="7"/>
      <c r="S21" s="7"/>
      <c r="T21" s="7"/>
    </row>
    <row r="22" spans="3:20" x14ac:dyDescent="0.2">
      <c r="C22" s="7"/>
      <c r="D22" s="7"/>
      <c r="E22" s="7"/>
      <c r="F22" s="7"/>
      <c r="G22" s="7"/>
      <c r="H22" s="7"/>
      <c r="I22" s="7"/>
      <c r="J22" s="7"/>
      <c r="K22" s="7"/>
      <c r="L22" s="7"/>
      <c r="M22" s="7"/>
      <c r="N22" s="7"/>
      <c r="O22" s="7"/>
      <c r="P22" s="7"/>
      <c r="Q22" s="7"/>
      <c r="R22" s="7"/>
      <c r="S22" s="7"/>
      <c r="T22" s="7"/>
    </row>
    <row r="23" spans="3:20" x14ac:dyDescent="0.2">
      <c r="C23" s="7"/>
      <c r="D23" s="7"/>
      <c r="E23" s="7"/>
      <c r="F23" s="7"/>
      <c r="G23" s="7"/>
      <c r="H23" s="7"/>
      <c r="I23" s="7"/>
      <c r="J23" s="7"/>
      <c r="K23" s="7"/>
      <c r="L23" s="7"/>
      <c r="M23" s="7"/>
      <c r="N23" s="7"/>
      <c r="O23" s="7"/>
      <c r="P23" s="7"/>
      <c r="Q23" s="7"/>
      <c r="R23" s="7"/>
      <c r="S23" s="7"/>
      <c r="T23" s="7"/>
    </row>
    <row r="24" spans="3:20" x14ac:dyDescent="0.2">
      <c r="C24" s="7"/>
      <c r="D24" s="7"/>
      <c r="E24" s="7"/>
      <c r="F24" s="7"/>
      <c r="G24" s="7"/>
      <c r="H24" s="7"/>
      <c r="I24" s="7"/>
      <c r="J24" s="7"/>
      <c r="K24" s="7"/>
      <c r="L24" s="7"/>
      <c r="M24" s="7"/>
      <c r="N24" s="7"/>
      <c r="O24" s="7"/>
      <c r="P24" s="7"/>
      <c r="Q24" s="7"/>
      <c r="R24" s="7"/>
      <c r="S24" s="7"/>
      <c r="T24" s="7"/>
    </row>
    <row r="25" spans="3:20" x14ac:dyDescent="0.2">
      <c r="C25" s="7"/>
      <c r="D25" s="7"/>
      <c r="E25" s="7"/>
      <c r="F25" s="7"/>
      <c r="G25" s="7"/>
      <c r="H25" s="7"/>
      <c r="I25" s="7"/>
      <c r="J25" s="7"/>
      <c r="K25" s="7"/>
      <c r="L25" s="7"/>
      <c r="M25" s="7"/>
      <c r="N25" s="7"/>
      <c r="O25" s="7"/>
      <c r="P25" s="7"/>
      <c r="Q25" s="7"/>
      <c r="R25" s="7"/>
      <c r="S25" s="7"/>
      <c r="T25" s="7"/>
    </row>
    <row r="26" spans="3:20" x14ac:dyDescent="0.2">
      <c r="C26" s="7"/>
      <c r="D26" s="7"/>
      <c r="E26" s="7"/>
      <c r="F26" s="7"/>
      <c r="G26" s="7"/>
      <c r="H26" s="7"/>
      <c r="I26" s="7"/>
      <c r="J26" s="7"/>
      <c r="K26" s="7"/>
      <c r="L26" s="7"/>
      <c r="M26" s="7"/>
      <c r="N26" s="7"/>
      <c r="O26" s="7"/>
      <c r="P26" s="7"/>
      <c r="Q26" s="7"/>
      <c r="R26" s="7"/>
      <c r="S26" s="7"/>
      <c r="T26" s="7"/>
    </row>
    <row r="27" spans="3:20" x14ac:dyDescent="0.2">
      <c r="C27" s="7"/>
      <c r="D27" s="7"/>
      <c r="E27" s="7"/>
      <c r="F27" s="7"/>
      <c r="G27" s="7"/>
      <c r="H27" s="7"/>
      <c r="I27" s="7"/>
      <c r="J27" s="7"/>
      <c r="K27" s="7"/>
      <c r="L27" s="7"/>
      <c r="M27" s="7"/>
      <c r="N27" s="7"/>
      <c r="O27" s="7"/>
      <c r="P27" s="7"/>
      <c r="Q27" s="7"/>
      <c r="R27" s="7"/>
      <c r="S27" s="7"/>
      <c r="T27" s="7"/>
    </row>
    <row r="28" spans="3:20" x14ac:dyDescent="0.2">
      <c r="C28" s="7"/>
      <c r="D28" s="7"/>
      <c r="E28" s="7"/>
      <c r="F28" s="7"/>
      <c r="G28" s="7"/>
      <c r="H28" s="7"/>
      <c r="I28" s="7"/>
      <c r="J28" s="7"/>
      <c r="K28" s="7"/>
      <c r="L28" s="7"/>
      <c r="M28" s="7"/>
      <c r="N28" s="7"/>
      <c r="O28" s="7"/>
      <c r="P28" s="7"/>
      <c r="Q28" s="7"/>
      <c r="R28" s="7"/>
      <c r="S28" s="7"/>
      <c r="T28" s="7"/>
    </row>
    <row r="29" spans="3:20" x14ac:dyDescent="0.2">
      <c r="C29" s="7"/>
      <c r="D29" s="7"/>
      <c r="E29" s="7"/>
      <c r="F29" s="7"/>
      <c r="G29" s="7"/>
      <c r="H29" s="7"/>
      <c r="I29" s="7"/>
      <c r="J29" s="7"/>
      <c r="K29" s="7"/>
      <c r="L29" s="7"/>
      <c r="M29" s="7"/>
      <c r="N29" s="7"/>
      <c r="O29" s="7"/>
      <c r="P29" s="7"/>
      <c r="Q29" s="7"/>
      <c r="R29" s="7"/>
      <c r="S29" s="7"/>
      <c r="T29" s="7"/>
    </row>
    <row r="30" spans="3:20" x14ac:dyDescent="0.2">
      <c r="C30" s="7"/>
      <c r="D30" s="7"/>
      <c r="E30" s="7"/>
      <c r="F30" s="7"/>
      <c r="G30" s="7"/>
      <c r="H30" s="7"/>
      <c r="I30" s="7"/>
      <c r="J30" s="7"/>
      <c r="K30" s="7"/>
      <c r="L30" s="7"/>
      <c r="M30" s="7"/>
      <c r="N30" s="7"/>
      <c r="O30" s="7"/>
      <c r="P30" s="7"/>
      <c r="Q30" s="7"/>
      <c r="R30" s="7"/>
      <c r="S30" s="7"/>
      <c r="T30" s="7"/>
    </row>
    <row r="31" spans="3:20" x14ac:dyDescent="0.2">
      <c r="C31" s="7"/>
      <c r="D31" s="7"/>
      <c r="E31" s="7"/>
      <c r="F31" s="7"/>
      <c r="G31" s="7"/>
      <c r="H31" s="7"/>
      <c r="I31" s="7"/>
      <c r="J31" s="7"/>
      <c r="K31" s="7"/>
      <c r="L31" s="7"/>
      <c r="M31" s="7"/>
      <c r="N31" s="7"/>
      <c r="O31" s="7"/>
      <c r="P31" s="7"/>
      <c r="Q31" s="7"/>
      <c r="R31" s="7"/>
      <c r="S31" s="7"/>
      <c r="T31" s="7"/>
    </row>
    <row r="32" spans="3:20" x14ac:dyDescent="0.2">
      <c r="C32" s="7"/>
      <c r="D32" s="7"/>
      <c r="E32" s="7"/>
      <c r="F32" s="7"/>
      <c r="G32" s="7"/>
      <c r="H32" s="7"/>
      <c r="I32" s="7"/>
      <c r="J32" s="7"/>
      <c r="K32" s="7"/>
      <c r="L32" s="7"/>
      <c r="M32" s="7"/>
      <c r="N32" s="7"/>
      <c r="O32" s="7"/>
      <c r="P32" s="7"/>
      <c r="Q32" s="7"/>
      <c r="R32" s="7"/>
      <c r="S32" s="7"/>
      <c r="T32" s="7"/>
    </row>
    <row r="33" spans="3:20" x14ac:dyDescent="0.2">
      <c r="C33" s="7"/>
      <c r="D33" s="7"/>
      <c r="E33" s="7"/>
      <c r="F33" s="7"/>
      <c r="G33" s="7"/>
      <c r="H33" s="7"/>
      <c r="I33" s="7"/>
      <c r="J33" s="7"/>
      <c r="K33" s="7"/>
      <c r="L33" s="7"/>
      <c r="M33" s="7"/>
      <c r="N33" s="7"/>
      <c r="O33" s="7"/>
      <c r="P33" s="7"/>
      <c r="Q33" s="7"/>
      <c r="R33" s="7"/>
      <c r="S33" s="7"/>
      <c r="T33" s="7"/>
    </row>
    <row r="34" spans="3:20" x14ac:dyDescent="0.2">
      <c r="C34" s="7"/>
      <c r="D34" s="7"/>
      <c r="E34" s="7"/>
      <c r="F34" s="7"/>
      <c r="G34" s="7"/>
      <c r="H34" s="7"/>
      <c r="I34" s="7"/>
      <c r="J34" s="7"/>
      <c r="K34" s="7"/>
      <c r="L34" s="7"/>
      <c r="M34" s="7"/>
      <c r="N34" s="7"/>
      <c r="O34" s="7"/>
      <c r="P34" s="7"/>
      <c r="Q34" s="7"/>
      <c r="R34" s="7"/>
      <c r="S34" s="7"/>
      <c r="T34" s="7"/>
    </row>
    <row r="35" spans="3:20" x14ac:dyDescent="0.2">
      <c r="C35" s="7"/>
      <c r="D35" s="7"/>
      <c r="E35" s="7"/>
      <c r="F35" s="7"/>
      <c r="G35" s="7"/>
      <c r="H35" s="7"/>
      <c r="I35" s="7"/>
      <c r="J35" s="7"/>
      <c r="K35" s="7"/>
      <c r="L35" s="7"/>
      <c r="M35" s="7"/>
      <c r="N35" s="7"/>
      <c r="O35" s="7"/>
      <c r="P35" s="7"/>
      <c r="Q35" s="7"/>
      <c r="R35" s="7"/>
      <c r="S35" s="7"/>
      <c r="T35" s="7"/>
    </row>
    <row r="36" spans="3:20" x14ac:dyDescent="0.2">
      <c r="C36" s="7"/>
      <c r="D36" s="7"/>
      <c r="E36" s="7"/>
      <c r="F36" s="7"/>
      <c r="G36" s="7"/>
      <c r="H36" s="7"/>
      <c r="I36" s="7"/>
      <c r="J36" s="7"/>
      <c r="K36" s="7"/>
      <c r="L36" s="7"/>
      <c r="M36" s="7"/>
      <c r="N36" s="7"/>
      <c r="O36" s="7"/>
      <c r="P36" s="7"/>
      <c r="Q36" s="7"/>
      <c r="R36" s="7"/>
      <c r="S36" s="7"/>
      <c r="T36" s="7"/>
    </row>
    <row r="37" spans="3:20" x14ac:dyDescent="0.2">
      <c r="C37" s="7"/>
      <c r="D37" s="7"/>
      <c r="E37" s="7"/>
      <c r="F37" s="7"/>
      <c r="G37" s="7"/>
      <c r="H37" s="7"/>
      <c r="I37" s="7"/>
      <c r="J37" s="7"/>
      <c r="K37" s="7"/>
      <c r="L37" s="7"/>
      <c r="M37" s="7"/>
      <c r="N37" s="7"/>
      <c r="O37" s="7"/>
      <c r="P37" s="7"/>
      <c r="Q37" s="7"/>
      <c r="R37" s="7"/>
      <c r="S37" s="7"/>
      <c r="T37" s="7"/>
    </row>
    <row r="38" spans="3:20" x14ac:dyDescent="0.2">
      <c r="C38" s="7"/>
      <c r="D38" s="7"/>
      <c r="E38" s="7"/>
      <c r="F38" s="7"/>
      <c r="G38" s="7"/>
      <c r="H38" s="7"/>
      <c r="I38" s="7"/>
      <c r="J38" s="7"/>
      <c r="K38" s="7"/>
      <c r="L38" s="7"/>
      <c r="M38" s="7"/>
      <c r="N38" s="7"/>
      <c r="O38" s="7"/>
      <c r="P38" s="7"/>
      <c r="Q38" s="7"/>
      <c r="R38" s="7"/>
      <c r="S38" s="7"/>
      <c r="T38" s="7"/>
    </row>
    <row r="39" spans="3:20" x14ac:dyDescent="0.2">
      <c r="C39" s="7"/>
      <c r="D39" s="7"/>
      <c r="E39" s="7"/>
      <c r="F39" s="7"/>
      <c r="G39" s="7"/>
      <c r="H39" s="7"/>
      <c r="I39" s="7"/>
      <c r="J39" s="7"/>
      <c r="K39" s="7"/>
      <c r="L39" s="7"/>
      <c r="M39" s="7"/>
      <c r="N39" s="7"/>
      <c r="O39" s="7"/>
      <c r="P39" s="7"/>
      <c r="Q39" s="7"/>
      <c r="R39" s="7"/>
      <c r="S39" s="7"/>
      <c r="T39" s="7"/>
    </row>
    <row r="49" spans="2:22" x14ac:dyDescent="0.2">
      <c r="B49" s="8"/>
      <c r="C49" s="6"/>
      <c r="D49" s="6"/>
      <c r="E49" s="6"/>
      <c r="F49" s="6"/>
      <c r="G49" s="6"/>
      <c r="H49" s="6"/>
      <c r="I49" s="6"/>
      <c r="J49" s="6"/>
      <c r="K49" s="6"/>
      <c r="L49" s="6"/>
      <c r="M49" s="6"/>
      <c r="N49" s="6"/>
      <c r="O49" s="6"/>
      <c r="P49" s="6"/>
      <c r="Q49" s="6"/>
      <c r="R49" s="6"/>
      <c r="S49" s="6"/>
      <c r="T49" s="6"/>
      <c r="V49" s="6"/>
    </row>
    <row r="50" spans="2:22" x14ac:dyDescent="0.2">
      <c r="B50" s="9"/>
      <c r="C50" s="6"/>
      <c r="D50" s="6"/>
      <c r="E50" s="6"/>
      <c r="F50" s="6"/>
      <c r="G50" s="6"/>
      <c r="H50" s="6"/>
      <c r="I50" s="6"/>
      <c r="J50" s="6"/>
      <c r="K50" s="6"/>
      <c r="L50" s="6"/>
      <c r="M50" s="6"/>
      <c r="N50" s="6"/>
      <c r="O50" s="6"/>
      <c r="P50" s="6"/>
      <c r="Q50" s="6"/>
      <c r="R50" s="6"/>
      <c r="S50" s="6"/>
      <c r="T50" s="6"/>
      <c r="V50" s="6"/>
    </row>
  </sheetData>
  <sheetProtection sheet="1" formatCells="0" formatColumns="0" formatRows="0" insertColumns="0" insertRows="0"/>
  <mergeCells count="21">
    <mergeCell ref="A8:A9"/>
    <mergeCell ref="B4:M4"/>
    <mergeCell ref="A10:A11"/>
    <mergeCell ref="A1:A4"/>
    <mergeCell ref="M9:N9"/>
    <mergeCell ref="B1:M1"/>
    <mergeCell ref="N2:O2"/>
    <mergeCell ref="N1:O1"/>
    <mergeCell ref="B3:M3"/>
    <mergeCell ref="B2:M2"/>
    <mergeCell ref="B8:B9"/>
    <mergeCell ref="N3:O3"/>
    <mergeCell ref="L10:L11"/>
    <mergeCell ref="D10:D11"/>
    <mergeCell ref="H10:H11"/>
    <mergeCell ref="M10:N11"/>
    <mergeCell ref="J10:J11"/>
    <mergeCell ref="B6:N6"/>
    <mergeCell ref="C8:N8"/>
    <mergeCell ref="F10:F11"/>
    <mergeCell ref="N4:O4"/>
  </mergeCells>
  <pageMargins left="0.75" right="0.75" top="1" bottom="1" header="0" footer="0"/>
  <pageSetup paperSize="119" scale="66" orientation="portrait" r:id="rId1"/>
  <headerFooter alignWithMargins="0"/>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85"/>
  <sheetViews>
    <sheetView zoomScale="115" zoomScaleNormal="115" workbookViewId="0"/>
  </sheetViews>
  <sheetFormatPr baseColWidth="10" defaultColWidth="11.42578125" defaultRowHeight="12.75" x14ac:dyDescent="0.2"/>
  <cols>
    <col min="1" max="1" width="0.7109375" style="94" customWidth="1"/>
    <col min="2" max="2" width="30" style="94" customWidth="1"/>
    <col min="3" max="3" width="16.85546875" style="94" customWidth="1"/>
    <col min="4" max="5" width="4.7109375" style="94" customWidth="1"/>
    <col min="6" max="6" width="8.7109375" style="94" customWidth="1"/>
    <col min="7" max="8" width="4.7109375" style="94" customWidth="1"/>
    <col min="9" max="9" width="8.7109375" style="94" customWidth="1"/>
    <col min="10" max="11" width="4.7109375" style="94" customWidth="1"/>
    <col min="12" max="12" width="8.7109375" style="94" customWidth="1"/>
    <col min="13" max="14" width="4.7109375" style="94" customWidth="1"/>
    <col min="15" max="15" width="8.7109375" style="94" customWidth="1"/>
    <col min="16" max="16" width="15.28515625" style="94" customWidth="1"/>
    <col min="17" max="18" width="11.7109375" style="94" customWidth="1"/>
    <col min="19" max="19" width="11.42578125" style="94" hidden="1" customWidth="1"/>
    <col min="20" max="16384" width="11.42578125" style="94"/>
  </cols>
  <sheetData>
    <row r="1" spans="2:19" ht="3" customHeight="1" thickBot="1" x14ac:dyDescent="0.25"/>
    <row r="2" spans="2:19" ht="16.5" customHeight="1" x14ac:dyDescent="0.2">
      <c r="B2" s="630"/>
      <c r="C2" s="633" t="s">
        <v>58</v>
      </c>
      <c r="D2" s="634"/>
      <c r="E2" s="634"/>
      <c r="F2" s="634"/>
      <c r="G2" s="634"/>
      <c r="H2" s="634"/>
      <c r="I2" s="634"/>
      <c r="J2" s="634"/>
      <c r="K2" s="634"/>
      <c r="L2" s="634"/>
      <c r="M2" s="635"/>
      <c r="N2" s="636" t="s">
        <v>136</v>
      </c>
      <c r="O2" s="637"/>
      <c r="P2" s="638"/>
      <c r="S2" s="94">
        <v>0.8</v>
      </c>
    </row>
    <row r="3" spans="2:19" ht="15.75" customHeight="1" x14ac:dyDescent="0.2">
      <c r="B3" s="631"/>
      <c r="C3" s="639" t="s">
        <v>60</v>
      </c>
      <c r="D3" s="640"/>
      <c r="E3" s="640"/>
      <c r="F3" s="640"/>
      <c r="G3" s="640"/>
      <c r="H3" s="640"/>
      <c r="I3" s="640"/>
      <c r="J3" s="640"/>
      <c r="K3" s="640"/>
      <c r="L3" s="640"/>
      <c r="M3" s="641"/>
      <c r="N3" s="642" t="s">
        <v>168</v>
      </c>
      <c r="O3" s="643"/>
      <c r="P3" s="644"/>
      <c r="S3" s="94">
        <v>0.79998999999999998</v>
      </c>
    </row>
    <row r="4" spans="2:19" ht="15.75" customHeight="1" x14ac:dyDescent="0.2">
      <c r="B4" s="631"/>
      <c r="C4" s="639" t="s">
        <v>61</v>
      </c>
      <c r="D4" s="640"/>
      <c r="E4" s="640"/>
      <c r="F4" s="640"/>
      <c r="G4" s="640"/>
      <c r="H4" s="640"/>
      <c r="I4" s="640"/>
      <c r="J4" s="640"/>
      <c r="K4" s="640"/>
      <c r="L4" s="640"/>
      <c r="M4" s="641"/>
      <c r="N4" s="642" t="s">
        <v>169</v>
      </c>
      <c r="O4" s="643"/>
      <c r="P4" s="644"/>
      <c r="S4" s="94">
        <v>0.6</v>
      </c>
    </row>
    <row r="5" spans="2:19" ht="16.5" customHeight="1" thickBot="1" x14ac:dyDescent="0.25">
      <c r="B5" s="632"/>
      <c r="C5" s="645" t="s">
        <v>62</v>
      </c>
      <c r="D5" s="646"/>
      <c r="E5" s="646"/>
      <c r="F5" s="646"/>
      <c r="G5" s="646"/>
      <c r="H5" s="646"/>
      <c r="I5" s="646"/>
      <c r="J5" s="646"/>
      <c r="K5" s="646"/>
      <c r="L5" s="646"/>
      <c r="M5" s="647"/>
      <c r="N5" s="648" t="s">
        <v>230</v>
      </c>
      <c r="O5" s="649"/>
      <c r="P5" s="650"/>
      <c r="S5" s="94">
        <v>0.59989999999999999</v>
      </c>
    </row>
    <row r="6" spans="2:19" ht="3" customHeight="1" thickBot="1" x14ac:dyDescent="0.25"/>
    <row r="7" spans="2:19" ht="12.75" customHeight="1" x14ac:dyDescent="0.2">
      <c r="B7" s="940" t="s">
        <v>66</v>
      </c>
      <c r="C7" s="941"/>
      <c r="D7" s="941"/>
      <c r="E7" s="941"/>
      <c r="F7" s="941"/>
      <c r="G7" s="941"/>
      <c r="H7" s="941"/>
      <c r="I7" s="941"/>
      <c r="J7" s="941"/>
      <c r="K7" s="941"/>
      <c r="L7" s="941"/>
      <c r="M7" s="941"/>
      <c r="N7" s="941"/>
      <c r="O7" s="941"/>
      <c r="P7" s="942"/>
    </row>
    <row r="8" spans="2:19" ht="13.5" customHeight="1" thickBot="1" x14ac:dyDescent="0.25">
      <c r="B8" s="943"/>
      <c r="C8" s="944"/>
      <c r="D8" s="944"/>
      <c r="E8" s="944"/>
      <c r="F8" s="944"/>
      <c r="G8" s="944"/>
      <c r="H8" s="944"/>
      <c r="I8" s="944"/>
      <c r="J8" s="944"/>
      <c r="K8" s="944"/>
      <c r="L8" s="944"/>
      <c r="M8" s="944"/>
      <c r="N8" s="944"/>
      <c r="O8" s="944"/>
      <c r="P8" s="945"/>
    </row>
    <row r="9" spans="2:19" ht="3" customHeight="1" thickBot="1" x14ac:dyDescent="0.25">
      <c r="B9" s="651"/>
      <c r="C9" s="651"/>
      <c r="D9" s="651"/>
      <c r="E9" s="651"/>
      <c r="F9" s="651"/>
      <c r="G9" s="651"/>
      <c r="H9" s="651"/>
      <c r="I9" s="651"/>
      <c r="J9" s="651"/>
      <c r="K9" s="651"/>
      <c r="L9" s="651"/>
      <c r="M9" s="651"/>
      <c r="N9" s="651"/>
      <c r="O9" s="651"/>
      <c r="P9" s="651"/>
    </row>
    <row r="10" spans="2:19" ht="26.25" customHeight="1" thickBot="1" x14ac:dyDescent="0.25">
      <c r="B10" s="873" t="s">
        <v>76</v>
      </c>
      <c r="C10" s="387">
        <v>2025</v>
      </c>
      <c r="D10" s="388"/>
      <c r="E10" s="388"/>
      <c r="F10" s="388"/>
      <c r="G10" s="388"/>
      <c r="H10" s="388"/>
      <c r="I10" s="389"/>
      <c r="J10" s="874" t="s">
        <v>1</v>
      </c>
      <c r="K10" s="875"/>
      <c r="L10" s="875"/>
      <c r="M10" s="875"/>
      <c r="N10" s="652" t="s">
        <v>171</v>
      </c>
      <c r="O10" s="653"/>
      <c r="P10" s="654"/>
    </row>
    <row r="11" spans="2:19" ht="3" customHeight="1" thickBot="1" x14ac:dyDescent="0.25">
      <c r="B11" s="383"/>
      <c r="C11" s="384"/>
      <c r="D11" s="384"/>
      <c r="E11" s="384"/>
      <c r="F11" s="384"/>
      <c r="G11" s="384"/>
      <c r="H11" s="384"/>
      <c r="I11" s="384"/>
      <c r="J11" s="384"/>
      <c r="K11" s="384"/>
      <c r="L11" s="384"/>
      <c r="M11" s="384"/>
      <c r="N11" s="384"/>
      <c r="O11" s="384"/>
      <c r="P11" s="385"/>
    </row>
    <row r="12" spans="2:19" ht="15.75" customHeight="1" thickBot="1" x14ac:dyDescent="0.25">
      <c r="B12" s="871" t="s">
        <v>0</v>
      </c>
      <c r="C12" s="531" t="s">
        <v>56</v>
      </c>
      <c r="D12" s="531"/>
      <c r="E12" s="531"/>
      <c r="F12" s="531"/>
      <c r="G12" s="531"/>
      <c r="H12" s="531"/>
      <c r="I12" s="531"/>
      <c r="J12" s="531"/>
      <c r="K12" s="531"/>
      <c r="L12" s="531"/>
      <c r="M12" s="531"/>
      <c r="N12" s="531"/>
      <c r="O12" s="531"/>
      <c r="P12" s="532"/>
    </row>
    <row r="13" spans="2:19" ht="3" customHeight="1" thickBot="1" x14ac:dyDescent="0.25">
      <c r="B13" s="459"/>
      <c r="C13" s="460"/>
      <c r="D13" s="460"/>
      <c r="E13" s="460"/>
      <c r="F13" s="460"/>
      <c r="G13" s="460"/>
      <c r="H13" s="460"/>
      <c r="I13" s="460"/>
      <c r="J13" s="460"/>
      <c r="K13" s="460"/>
      <c r="L13" s="460"/>
      <c r="M13" s="460"/>
      <c r="N13" s="460"/>
      <c r="O13" s="460"/>
      <c r="P13" s="461"/>
    </row>
    <row r="14" spans="2:19" ht="27" customHeight="1" thickBot="1" x14ac:dyDescent="0.25">
      <c r="B14" s="871" t="s">
        <v>6</v>
      </c>
      <c r="C14" s="621" t="s">
        <v>238</v>
      </c>
      <c r="D14" s="622"/>
      <c r="E14" s="622"/>
      <c r="F14" s="622"/>
      <c r="G14" s="622"/>
      <c r="H14" s="622"/>
      <c r="I14" s="622"/>
      <c r="J14" s="622"/>
      <c r="K14" s="622"/>
      <c r="L14" s="622"/>
      <c r="M14" s="622"/>
      <c r="N14" s="622"/>
      <c r="O14" s="622"/>
      <c r="P14" s="623"/>
    </row>
    <row r="15" spans="2:19" ht="3" customHeight="1" thickBot="1" x14ac:dyDescent="0.25">
      <c r="B15" s="346"/>
      <c r="C15" s="347"/>
      <c r="D15" s="347"/>
      <c r="E15" s="347"/>
      <c r="F15" s="347"/>
      <c r="G15" s="347"/>
      <c r="H15" s="347"/>
      <c r="I15" s="347"/>
      <c r="J15" s="347"/>
      <c r="K15" s="347"/>
      <c r="L15" s="347"/>
      <c r="M15" s="347"/>
      <c r="N15" s="347"/>
      <c r="O15" s="347"/>
      <c r="P15" s="348"/>
    </row>
    <row r="16" spans="2:19" ht="74.25" customHeight="1" thickBot="1" x14ac:dyDescent="0.25">
      <c r="B16" s="871" t="s">
        <v>36</v>
      </c>
      <c r="C16" s="624" t="s">
        <v>239</v>
      </c>
      <c r="D16" s="625"/>
      <c r="E16" s="625"/>
      <c r="F16" s="625"/>
      <c r="G16" s="625"/>
      <c r="H16" s="625"/>
      <c r="I16" s="625"/>
      <c r="J16" s="625"/>
      <c r="K16" s="625"/>
      <c r="L16" s="625"/>
      <c r="M16" s="625"/>
      <c r="N16" s="625"/>
      <c r="O16" s="625"/>
      <c r="P16" s="626"/>
    </row>
    <row r="17" spans="2:16" ht="3" customHeight="1" thickBot="1" x14ac:dyDescent="0.25">
      <c r="B17" s="346"/>
      <c r="C17" s="347"/>
      <c r="D17" s="347"/>
      <c r="E17" s="347"/>
      <c r="F17" s="347"/>
      <c r="G17" s="347"/>
      <c r="H17" s="347"/>
      <c r="I17" s="347"/>
      <c r="J17" s="347"/>
      <c r="K17" s="347"/>
      <c r="L17" s="347"/>
      <c r="M17" s="347"/>
      <c r="N17" s="347"/>
      <c r="O17" s="347"/>
      <c r="P17" s="348"/>
    </row>
    <row r="18" spans="2:16" ht="26.25" customHeight="1" thickBot="1" x14ac:dyDescent="0.25">
      <c r="B18" s="871" t="s">
        <v>23</v>
      </c>
      <c r="C18" s="352" t="s">
        <v>247</v>
      </c>
      <c r="D18" s="353"/>
      <c r="E18" s="353"/>
      <c r="F18" s="353"/>
      <c r="G18" s="353"/>
      <c r="H18" s="353"/>
      <c r="I18" s="353"/>
      <c r="J18" s="353"/>
      <c r="K18" s="353"/>
      <c r="L18" s="353"/>
      <c r="M18" s="353"/>
      <c r="N18" s="353"/>
      <c r="O18" s="353"/>
      <c r="P18" s="354"/>
    </row>
    <row r="19" spans="2:16" ht="3" customHeight="1" thickBot="1" x14ac:dyDescent="0.25">
      <c r="B19" s="335"/>
      <c r="C19" s="335"/>
      <c r="D19" s="335"/>
      <c r="E19" s="335"/>
      <c r="F19" s="335"/>
      <c r="G19" s="335"/>
      <c r="H19" s="335"/>
      <c r="I19" s="335"/>
      <c r="J19" s="335"/>
      <c r="K19" s="335"/>
      <c r="L19" s="335"/>
      <c r="M19" s="335"/>
      <c r="N19" s="335"/>
      <c r="O19" s="335"/>
      <c r="P19" s="335"/>
    </row>
    <row r="20" spans="2:16" ht="17.25" customHeight="1" thickBot="1" x14ac:dyDescent="0.25">
      <c r="B20" s="937" t="s">
        <v>37</v>
      </c>
      <c r="C20" s="938"/>
      <c r="D20" s="938"/>
      <c r="E20" s="938"/>
      <c r="F20" s="938"/>
      <c r="G20" s="938"/>
      <c r="H20" s="938"/>
      <c r="I20" s="938"/>
      <c r="J20" s="938"/>
      <c r="K20" s="938"/>
      <c r="L20" s="938"/>
      <c r="M20" s="938"/>
      <c r="N20" s="938"/>
      <c r="O20" s="938"/>
      <c r="P20" s="939"/>
    </row>
    <row r="21" spans="2:16" ht="3" customHeight="1" thickBot="1" x14ac:dyDescent="0.25">
      <c r="B21" s="627"/>
      <c r="C21" s="628"/>
      <c r="D21" s="628"/>
      <c r="E21" s="628"/>
      <c r="F21" s="628"/>
      <c r="G21" s="628"/>
      <c r="H21" s="628"/>
      <c r="I21" s="628"/>
      <c r="J21" s="628"/>
      <c r="K21" s="628"/>
      <c r="L21" s="628"/>
      <c r="M21" s="628"/>
      <c r="N21" s="628"/>
      <c r="O21" s="628"/>
      <c r="P21" s="629"/>
    </row>
    <row r="22" spans="2:16" ht="72" customHeight="1" thickBot="1" x14ac:dyDescent="0.25">
      <c r="B22" s="871" t="s">
        <v>3</v>
      </c>
      <c r="C22" s="621" t="s">
        <v>240</v>
      </c>
      <c r="D22" s="344"/>
      <c r="E22" s="344"/>
      <c r="F22" s="344"/>
      <c r="G22" s="344"/>
      <c r="H22" s="344"/>
      <c r="I22" s="344"/>
      <c r="J22" s="344"/>
      <c r="K22" s="344"/>
      <c r="L22" s="344"/>
      <c r="M22" s="344"/>
      <c r="N22" s="344"/>
      <c r="O22" s="344"/>
      <c r="P22" s="345"/>
    </row>
    <row r="23" spans="2:16" ht="3" customHeight="1" thickBot="1" x14ac:dyDescent="0.25">
      <c r="B23" s="337"/>
      <c r="C23" s="338"/>
      <c r="D23" s="338"/>
      <c r="E23" s="338"/>
      <c r="F23" s="338"/>
      <c r="G23" s="338"/>
      <c r="H23" s="338"/>
      <c r="I23" s="338"/>
      <c r="J23" s="338"/>
      <c r="K23" s="338"/>
      <c r="L23" s="338"/>
      <c r="M23" s="338"/>
      <c r="N23" s="338"/>
      <c r="O23" s="338"/>
      <c r="P23" s="339"/>
    </row>
    <row r="24" spans="2:16" ht="180.75" customHeight="1" thickBot="1" x14ac:dyDescent="0.25">
      <c r="B24" s="871" t="s">
        <v>24</v>
      </c>
      <c r="C24" s="605" t="s">
        <v>241</v>
      </c>
      <c r="D24" s="606"/>
      <c r="E24" s="606"/>
      <c r="F24" s="606"/>
      <c r="G24" s="606"/>
      <c r="H24" s="606"/>
      <c r="I24" s="606"/>
      <c r="J24" s="606"/>
      <c r="K24" s="606"/>
      <c r="L24" s="606"/>
      <c r="M24" s="606"/>
      <c r="N24" s="606"/>
      <c r="O24" s="606"/>
      <c r="P24" s="607"/>
    </row>
    <row r="25" spans="2:16" ht="3" customHeight="1" thickBot="1" x14ac:dyDescent="0.25">
      <c r="B25" s="337"/>
      <c r="C25" s="338"/>
      <c r="D25" s="338"/>
      <c r="E25" s="338"/>
      <c r="F25" s="338"/>
      <c r="G25" s="338"/>
      <c r="H25" s="338"/>
      <c r="I25" s="338"/>
      <c r="J25" s="338"/>
      <c r="K25" s="338"/>
      <c r="L25" s="338"/>
      <c r="M25" s="338"/>
      <c r="N25" s="338"/>
      <c r="O25" s="338"/>
      <c r="P25" s="339"/>
    </row>
    <row r="26" spans="2:16" s="181" customFormat="1" ht="15.95" customHeight="1" thickBot="1" x14ac:dyDescent="0.25">
      <c r="B26" s="893" t="s">
        <v>2</v>
      </c>
      <c r="C26" s="608">
        <v>0.8</v>
      </c>
      <c r="D26" s="609"/>
      <c r="E26" s="609"/>
      <c r="F26" s="609"/>
      <c r="G26" s="609"/>
      <c r="H26" s="609"/>
      <c r="I26" s="609"/>
      <c r="J26" s="609"/>
      <c r="K26" s="609"/>
      <c r="L26" s="609"/>
      <c r="M26" s="609"/>
      <c r="N26" s="609"/>
      <c r="O26" s="609"/>
      <c r="P26" s="610"/>
    </row>
    <row r="27" spans="2:16" ht="3" customHeight="1" thickBot="1" x14ac:dyDescent="0.25">
      <c r="B27" s="611"/>
      <c r="C27" s="612"/>
      <c r="D27" s="612"/>
      <c r="E27" s="612"/>
      <c r="F27" s="612"/>
      <c r="G27" s="612"/>
      <c r="H27" s="612"/>
      <c r="I27" s="612"/>
      <c r="J27" s="612"/>
      <c r="K27" s="612"/>
      <c r="L27" s="612"/>
      <c r="M27" s="612"/>
      <c r="N27" s="612"/>
      <c r="O27" s="612"/>
      <c r="P27" s="613"/>
    </row>
    <row r="28" spans="2:16" s="181" customFormat="1" ht="15.95" customHeight="1" thickBot="1" x14ac:dyDescent="0.25">
      <c r="B28" s="893" t="s">
        <v>25</v>
      </c>
      <c r="C28" s="182" t="s">
        <v>26</v>
      </c>
      <c r="D28" s="614" t="s">
        <v>190</v>
      </c>
      <c r="E28" s="615"/>
      <c r="F28" s="615"/>
      <c r="G28" s="616"/>
      <c r="H28" s="617" t="s">
        <v>27</v>
      </c>
      <c r="I28" s="617"/>
      <c r="J28" s="617"/>
      <c r="K28" s="618" t="s">
        <v>191</v>
      </c>
      <c r="L28" s="615"/>
      <c r="M28" s="616"/>
      <c r="N28" s="619" t="s">
        <v>28</v>
      </c>
      <c r="O28" s="620"/>
      <c r="P28" s="183" t="s">
        <v>192</v>
      </c>
    </row>
    <row r="29" spans="2:16" ht="3" customHeight="1" thickBot="1" x14ac:dyDescent="0.25">
      <c r="B29" s="334"/>
      <c r="C29" s="335"/>
      <c r="D29" s="335"/>
      <c r="E29" s="335"/>
      <c r="F29" s="335"/>
      <c r="G29" s="335"/>
      <c r="H29" s="335"/>
      <c r="I29" s="335"/>
      <c r="J29" s="335"/>
      <c r="K29" s="335"/>
      <c r="L29" s="335"/>
      <c r="M29" s="335"/>
      <c r="N29" s="335"/>
      <c r="O29" s="335"/>
      <c r="P29" s="336"/>
    </row>
    <row r="30" spans="2:16" s="181" customFormat="1" ht="15.95" customHeight="1" thickBot="1" x14ac:dyDescent="0.25">
      <c r="B30" s="893" t="s">
        <v>7</v>
      </c>
      <c r="C30" s="343" t="s">
        <v>177</v>
      </c>
      <c r="D30" s="344"/>
      <c r="E30" s="344"/>
      <c r="F30" s="344"/>
      <c r="G30" s="344"/>
      <c r="H30" s="344"/>
      <c r="I30" s="344"/>
      <c r="J30" s="344"/>
      <c r="K30" s="344"/>
      <c r="L30" s="344"/>
      <c r="M30" s="344"/>
      <c r="N30" s="344"/>
      <c r="O30" s="344"/>
      <c r="P30" s="345"/>
    </row>
    <row r="31" spans="2:16" ht="3" customHeight="1" thickBot="1" x14ac:dyDescent="0.25">
      <c r="B31" s="337"/>
      <c r="C31" s="338"/>
      <c r="D31" s="338"/>
      <c r="E31" s="338"/>
      <c r="F31" s="338"/>
      <c r="G31" s="338"/>
      <c r="H31" s="338"/>
      <c r="I31" s="338"/>
      <c r="J31" s="338"/>
      <c r="K31" s="338"/>
      <c r="L31" s="338"/>
      <c r="M31" s="338"/>
      <c r="N31" s="338"/>
      <c r="O31" s="338"/>
      <c r="P31" s="339"/>
    </row>
    <row r="32" spans="2:16" s="181" customFormat="1" ht="15.95" customHeight="1" thickBot="1" x14ac:dyDescent="0.25">
      <c r="B32" s="893" t="s">
        <v>4</v>
      </c>
      <c r="C32" s="340" t="s">
        <v>72</v>
      </c>
      <c r="D32" s="315"/>
      <c r="E32" s="315"/>
      <c r="F32" s="315"/>
      <c r="G32" s="315"/>
      <c r="H32" s="315"/>
      <c r="I32" s="315"/>
      <c r="J32" s="315"/>
      <c r="K32" s="315"/>
      <c r="L32" s="315"/>
      <c r="M32" s="315"/>
      <c r="N32" s="315"/>
      <c r="O32" s="315"/>
      <c r="P32" s="316"/>
    </row>
    <row r="33" spans="1:17" ht="3" customHeight="1" thickBot="1" x14ac:dyDescent="0.25">
      <c r="B33" s="337"/>
      <c r="C33" s="338"/>
      <c r="D33" s="338"/>
      <c r="E33" s="338"/>
      <c r="F33" s="338"/>
      <c r="G33" s="338"/>
      <c r="H33" s="338"/>
      <c r="I33" s="338"/>
      <c r="J33" s="338"/>
      <c r="K33" s="338"/>
      <c r="L33" s="338"/>
      <c r="M33" s="338"/>
      <c r="N33" s="338"/>
      <c r="O33" s="338"/>
      <c r="P33" s="339"/>
    </row>
    <row r="34" spans="1:17" s="181" customFormat="1" ht="15.95" customHeight="1" thickBot="1" x14ac:dyDescent="0.25">
      <c r="B34" s="893" t="s">
        <v>35</v>
      </c>
      <c r="C34" s="314" t="s">
        <v>72</v>
      </c>
      <c r="D34" s="315"/>
      <c r="E34" s="315"/>
      <c r="F34" s="315"/>
      <c r="G34" s="315"/>
      <c r="H34" s="315"/>
      <c r="I34" s="315"/>
      <c r="J34" s="315"/>
      <c r="K34" s="315"/>
      <c r="L34" s="315"/>
      <c r="M34" s="315"/>
      <c r="N34" s="315"/>
      <c r="O34" s="315"/>
      <c r="P34" s="316"/>
    </row>
    <row r="35" spans="1:17" ht="3" customHeight="1" thickBot="1" x14ac:dyDescent="0.25">
      <c r="B35" s="311"/>
      <c r="C35" s="312"/>
      <c r="D35" s="312"/>
      <c r="E35" s="312"/>
      <c r="F35" s="312"/>
      <c r="G35" s="312"/>
      <c r="H35" s="312"/>
      <c r="I35" s="312"/>
      <c r="J35" s="312"/>
      <c r="K35" s="312"/>
      <c r="L35" s="312"/>
      <c r="M35" s="312"/>
      <c r="N35" s="312"/>
      <c r="O35" s="312"/>
      <c r="P35" s="313"/>
    </row>
    <row r="36" spans="1:17" s="181" customFormat="1" ht="15.95" customHeight="1" thickBot="1" x14ac:dyDescent="0.25">
      <c r="B36" s="893" t="s">
        <v>65</v>
      </c>
      <c r="C36" s="317" t="s">
        <v>71</v>
      </c>
      <c r="D36" s="289"/>
      <c r="E36" s="289"/>
      <c r="F36" s="289"/>
      <c r="G36" s="289"/>
      <c r="H36" s="289"/>
      <c r="I36" s="289"/>
      <c r="J36" s="289"/>
      <c r="K36" s="289"/>
      <c r="L36" s="289"/>
      <c r="M36" s="289"/>
      <c r="N36" s="289"/>
      <c r="O36" s="289"/>
      <c r="P36" s="290"/>
    </row>
    <row r="37" spans="1:17" ht="3" customHeight="1" thickBot="1" x14ac:dyDescent="0.25">
      <c r="B37" s="131"/>
      <c r="C37" s="131"/>
      <c r="D37" s="131"/>
      <c r="E37" s="131"/>
      <c r="F37" s="131"/>
      <c r="G37" s="131"/>
      <c r="H37" s="131"/>
      <c r="I37" s="131"/>
      <c r="J37" s="131"/>
      <c r="K37" s="131"/>
      <c r="L37" s="131"/>
      <c r="M37" s="131"/>
      <c r="N37" s="131"/>
      <c r="O37" s="131"/>
      <c r="P37" s="131"/>
    </row>
    <row r="38" spans="1:17" ht="13.5" thickBot="1" x14ac:dyDescent="0.25">
      <c r="B38" s="932" t="s">
        <v>29</v>
      </c>
      <c r="C38" s="933"/>
      <c r="D38" s="933"/>
      <c r="E38" s="933"/>
      <c r="F38" s="933"/>
      <c r="G38" s="933"/>
      <c r="H38" s="933"/>
      <c r="I38" s="933"/>
      <c r="J38" s="933"/>
      <c r="K38" s="933"/>
      <c r="L38" s="933"/>
      <c r="M38" s="933"/>
      <c r="N38" s="933"/>
      <c r="O38" s="934"/>
      <c r="P38" s="935"/>
    </row>
    <row r="39" spans="1:17" x14ac:dyDescent="0.2">
      <c r="B39" s="936" t="s">
        <v>34</v>
      </c>
      <c r="C39" s="932" t="s">
        <v>30</v>
      </c>
      <c r="D39" s="933"/>
      <c r="E39" s="933"/>
      <c r="F39" s="933"/>
      <c r="G39" s="935"/>
      <c r="H39" s="932" t="s">
        <v>7</v>
      </c>
      <c r="I39" s="933"/>
      <c r="J39" s="933"/>
      <c r="K39" s="933"/>
      <c r="L39" s="935"/>
      <c r="M39" s="932" t="s">
        <v>31</v>
      </c>
      <c r="N39" s="933"/>
      <c r="O39" s="934"/>
      <c r="P39" s="935"/>
    </row>
    <row r="40" spans="1:17" ht="62.25" customHeight="1" x14ac:dyDescent="0.2">
      <c r="B40" s="142" t="s">
        <v>193</v>
      </c>
      <c r="C40" s="603" t="s">
        <v>194</v>
      </c>
      <c r="D40" s="603"/>
      <c r="E40" s="603"/>
      <c r="F40" s="603"/>
      <c r="G40" s="603"/>
      <c r="H40" s="604" t="s">
        <v>178</v>
      </c>
      <c r="I40" s="604"/>
      <c r="J40" s="604"/>
      <c r="K40" s="604"/>
      <c r="L40" s="604"/>
      <c r="M40" s="604" t="s">
        <v>183</v>
      </c>
      <c r="N40" s="604"/>
      <c r="O40" s="604"/>
      <c r="P40" s="604"/>
    </row>
    <row r="41" spans="1:17" ht="54" customHeight="1" x14ac:dyDescent="0.2">
      <c r="B41" s="142" t="s">
        <v>199</v>
      </c>
      <c r="C41" s="603" t="s">
        <v>197</v>
      </c>
      <c r="D41" s="603"/>
      <c r="E41" s="603"/>
      <c r="F41" s="603"/>
      <c r="G41" s="603"/>
      <c r="H41" s="604" t="s">
        <v>178</v>
      </c>
      <c r="I41" s="604"/>
      <c r="J41" s="604"/>
      <c r="K41" s="604"/>
      <c r="L41" s="604"/>
      <c r="M41" s="604" t="s">
        <v>198</v>
      </c>
      <c r="N41" s="604"/>
      <c r="O41" s="604"/>
      <c r="P41" s="604"/>
    </row>
    <row r="42" spans="1:17" ht="3" customHeight="1" thickBot="1" x14ac:dyDescent="0.25">
      <c r="B42" s="143"/>
      <c r="C42" s="143"/>
      <c r="D42" s="143"/>
      <c r="E42" s="143"/>
      <c r="F42" s="143"/>
      <c r="G42" s="143"/>
      <c r="H42" s="143"/>
      <c r="I42" s="143"/>
      <c r="J42" s="143"/>
      <c r="K42" s="143"/>
      <c r="L42" s="143"/>
      <c r="M42" s="143"/>
      <c r="N42" s="143"/>
      <c r="O42" s="143"/>
      <c r="P42" s="143"/>
    </row>
    <row r="43" spans="1:17" ht="13.5" customHeight="1" thickBot="1" x14ac:dyDescent="0.25">
      <c r="A43" s="144"/>
      <c r="B43" s="937" t="s">
        <v>8</v>
      </c>
      <c r="C43" s="938"/>
      <c r="D43" s="938"/>
      <c r="E43" s="938"/>
      <c r="F43" s="938"/>
      <c r="G43" s="938"/>
      <c r="H43" s="938"/>
      <c r="I43" s="938"/>
      <c r="J43" s="938"/>
      <c r="K43" s="938"/>
      <c r="L43" s="938"/>
      <c r="M43" s="938"/>
      <c r="N43" s="938"/>
      <c r="O43" s="938"/>
      <c r="P43" s="939"/>
      <c r="Q43" s="144"/>
    </row>
    <row r="44" spans="1:17" ht="3" customHeight="1" thickBot="1" x14ac:dyDescent="0.25">
      <c r="A44" s="144"/>
      <c r="B44" s="130"/>
      <c r="C44" s="131"/>
      <c r="D44" s="131"/>
      <c r="E44" s="131"/>
      <c r="F44" s="131"/>
      <c r="G44" s="131"/>
      <c r="H44" s="131"/>
      <c r="I44" s="131"/>
      <c r="J44" s="131"/>
      <c r="K44" s="131"/>
      <c r="L44" s="131"/>
      <c r="M44" s="131"/>
      <c r="N44" s="131"/>
      <c r="O44" s="131"/>
      <c r="P44" s="132"/>
      <c r="Q44" s="144"/>
    </row>
    <row r="45" spans="1:17" ht="15" customHeight="1" x14ac:dyDescent="0.2">
      <c r="A45" s="144"/>
      <c r="B45" s="868" t="s">
        <v>32</v>
      </c>
      <c r="C45" s="145" t="s">
        <v>9</v>
      </c>
      <c r="D45" s="146" t="s">
        <v>11</v>
      </c>
      <c r="E45" s="146" t="s">
        <v>12</v>
      </c>
      <c r="F45" s="146" t="s">
        <v>13</v>
      </c>
      <c r="G45" s="146" t="s">
        <v>14</v>
      </c>
      <c r="H45" s="146" t="s">
        <v>15</v>
      </c>
      <c r="I45" s="146" t="s">
        <v>16</v>
      </c>
      <c r="J45" s="146" t="s">
        <v>17</v>
      </c>
      <c r="K45" s="146" t="s">
        <v>18</v>
      </c>
      <c r="L45" s="146" t="s">
        <v>19</v>
      </c>
      <c r="M45" s="146" t="s">
        <v>20</v>
      </c>
      <c r="N45" s="146" t="s">
        <v>21</v>
      </c>
      <c r="O45" s="147" t="s">
        <v>22</v>
      </c>
      <c r="P45" s="148" t="s">
        <v>10</v>
      </c>
      <c r="Q45" s="144"/>
    </row>
    <row r="46" spans="1:17" ht="15" customHeight="1" x14ac:dyDescent="0.2">
      <c r="A46" s="144"/>
      <c r="B46" s="930"/>
      <c r="C46" s="149" t="s">
        <v>195</v>
      </c>
      <c r="D46" s="150"/>
      <c r="E46" s="150"/>
      <c r="F46" s="151">
        <f>+C26</f>
        <v>0.8</v>
      </c>
      <c r="G46" s="150"/>
      <c r="H46" s="150"/>
      <c r="I46" s="151">
        <f>+C26</f>
        <v>0.8</v>
      </c>
      <c r="J46" s="150"/>
      <c r="K46" s="150"/>
      <c r="L46" s="151">
        <f>+C26</f>
        <v>0.8</v>
      </c>
      <c r="M46" s="150"/>
      <c r="N46" s="150"/>
      <c r="O46" s="152">
        <f>+C26</f>
        <v>0.8</v>
      </c>
      <c r="P46" s="153">
        <f>+C26</f>
        <v>0.8</v>
      </c>
      <c r="Q46" s="144"/>
    </row>
    <row r="47" spans="1:17" ht="15" customHeight="1" thickBot="1" x14ac:dyDescent="0.25">
      <c r="A47" s="144"/>
      <c r="B47" s="869"/>
      <c r="C47" s="154" t="s">
        <v>10</v>
      </c>
      <c r="D47" s="155"/>
      <c r="E47" s="155"/>
      <c r="F47" s="134">
        <f>'8.RegistroSoborno'!D10</f>
        <v>1</v>
      </c>
      <c r="G47" s="155"/>
      <c r="H47" s="155"/>
      <c r="I47" s="134">
        <f>'8.RegistroSoborno'!F10</f>
        <v>1</v>
      </c>
      <c r="J47" s="155"/>
      <c r="K47" s="155"/>
      <c r="L47" s="134">
        <f>'8.RegistroSoborno'!H10</f>
        <v>1</v>
      </c>
      <c r="M47" s="155"/>
      <c r="N47" s="155"/>
      <c r="O47" s="134">
        <f>'8.RegistroSoborno'!J10</f>
        <v>1</v>
      </c>
      <c r="P47" s="134">
        <f>'8.RegistroSoborno'!L10</f>
        <v>1</v>
      </c>
      <c r="Q47" s="144"/>
    </row>
    <row r="48" spans="1:17" ht="4.5" customHeight="1" thickBot="1" x14ac:dyDescent="0.25">
      <c r="A48" s="144"/>
      <c r="B48" s="156">
        <v>0.9</v>
      </c>
      <c r="C48" s="157"/>
      <c r="D48" s="157"/>
      <c r="E48" s="158">
        <v>0.95</v>
      </c>
      <c r="F48" s="157"/>
      <c r="G48" s="158">
        <v>0.95</v>
      </c>
      <c r="H48" s="157"/>
      <c r="I48" s="158">
        <v>0.95</v>
      </c>
      <c r="J48" s="157"/>
      <c r="K48" s="158">
        <v>0.95</v>
      </c>
      <c r="L48" s="157"/>
      <c r="M48" s="158">
        <v>0.95</v>
      </c>
      <c r="N48" s="157"/>
      <c r="O48" s="158">
        <v>0.95</v>
      </c>
      <c r="P48" s="158">
        <v>0.95</v>
      </c>
      <c r="Q48" s="144"/>
    </row>
    <row r="49" spans="1:17" ht="13.5" thickBot="1" x14ac:dyDescent="0.25">
      <c r="A49" s="144"/>
      <c r="B49" s="937" t="s">
        <v>33</v>
      </c>
      <c r="C49" s="938"/>
      <c r="D49" s="938"/>
      <c r="E49" s="938"/>
      <c r="F49" s="938"/>
      <c r="G49" s="938"/>
      <c r="H49" s="938"/>
      <c r="I49" s="938"/>
      <c r="J49" s="938"/>
      <c r="K49" s="938"/>
      <c r="L49" s="938"/>
      <c r="M49" s="938"/>
      <c r="N49" s="938"/>
      <c r="O49" s="938"/>
      <c r="P49" s="939"/>
      <c r="Q49" s="144"/>
    </row>
    <row r="50" spans="1:17" ht="12.75" customHeight="1" x14ac:dyDescent="0.2">
      <c r="A50" s="144"/>
      <c r="B50" s="584"/>
      <c r="C50" s="585"/>
      <c r="D50" s="585"/>
      <c r="E50" s="585"/>
      <c r="F50" s="585"/>
      <c r="G50" s="585"/>
      <c r="H50" s="585"/>
      <c r="I50" s="585"/>
      <c r="J50" s="585"/>
      <c r="K50" s="585"/>
      <c r="L50" s="585"/>
      <c r="M50" s="585"/>
      <c r="N50" s="585"/>
      <c r="O50" s="585"/>
      <c r="P50" s="586"/>
      <c r="Q50" s="144"/>
    </row>
    <row r="51" spans="1:17" ht="12.75" customHeight="1" x14ac:dyDescent="0.2">
      <c r="A51" s="144"/>
      <c r="B51" s="587"/>
      <c r="C51" s="588"/>
      <c r="D51" s="588"/>
      <c r="E51" s="588"/>
      <c r="F51" s="588"/>
      <c r="G51" s="588"/>
      <c r="H51" s="588"/>
      <c r="I51" s="588"/>
      <c r="J51" s="588"/>
      <c r="K51" s="588"/>
      <c r="L51" s="588"/>
      <c r="M51" s="588"/>
      <c r="N51" s="588"/>
      <c r="O51" s="588"/>
      <c r="P51" s="589"/>
      <c r="Q51" s="144"/>
    </row>
    <row r="52" spans="1:17" ht="12.75" customHeight="1" x14ac:dyDescent="0.2">
      <c r="A52" s="144"/>
      <c r="B52" s="587"/>
      <c r="C52" s="588"/>
      <c r="D52" s="588"/>
      <c r="E52" s="588"/>
      <c r="F52" s="588"/>
      <c r="G52" s="588"/>
      <c r="H52" s="588"/>
      <c r="I52" s="588"/>
      <c r="J52" s="588"/>
      <c r="K52" s="588"/>
      <c r="L52" s="588"/>
      <c r="M52" s="588"/>
      <c r="N52" s="588"/>
      <c r="O52" s="588"/>
      <c r="P52" s="589"/>
      <c r="Q52" s="144"/>
    </row>
    <row r="53" spans="1:17" ht="12.75" customHeight="1" x14ac:dyDescent="0.2">
      <c r="A53" s="144"/>
      <c r="B53" s="587"/>
      <c r="C53" s="588"/>
      <c r="D53" s="588"/>
      <c r="E53" s="588"/>
      <c r="F53" s="588"/>
      <c r="G53" s="588"/>
      <c r="H53" s="588"/>
      <c r="I53" s="588"/>
      <c r="J53" s="588"/>
      <c r="K53" s="588"/>
      <c r="L53" s="588"/>
      <c r="M53" s="588"/>
      <c r="N53" s="588"/>
      <c r="O53" s="588"/>
      <c r="P53" s="589"/>
      <c r="Q53" s="144"/>
    </row>
    <row r="54" spans="1:17" ht="12.75" customHeight="1" x14ac:dyDescent="0.2">
      <c r="A54" s="144"/>
      <c r="B54" s="587"/>
      <c r="C54" s="588"/>
      <c r="D54" s="588"/>
      <c r="E54" s="588"/>
      <c r="F54" s="588"/>
      <c r="G54" s="588"/>
      <c r="H54" s="588"/>
      <c r="I54" s="588"/>
      <c r="J54" s="588"/>
      <c r="K54" s="588"/>
      <c r="L54" s="588"/>
      <c r="M54" s="588"/>
      <c r="N54" s="588"/>
      <c r="O54" s="588"/>
      <c r="P54" s="589"/>
      <c r="Q54" s="144"/>
    </row>
    <row r="55" spans="1:17" ht="12.75" customHeight="1" x14ac:dyDescent="0.2">
      <c r="A55" s="144"/>
      <c r="B55" s="587"/>
      <c r="C55" s="588"/>
      <c r="D55" s="588"/>
      <c r="E55" s="588"/>
      <c r="F55" s="588"/>
      <c r="G55" s="588"/>
      <c r="H55" s="588"/>
      <c r="I55" s="588"/>
      <c r="J55" s="588"/>
      <c r="K55" s="588"/>
      <c r="L55" s="588"/>
      <c r="M55" s="588"/>
      <c r="N55" s="588"/>
      <c r="O55" s="588"/>
      <c r="P55" s="589"/>
      <c r="Q55" s="144"/>
    </row>
    <row r="56" spans="1:17" ht="12.75" customHeight="1" x14ac:dyDescent="0.2">
      <c r="A56" s="144"/>
      <c r="B56" s="587"/>
      <c r="C56" s="588"/>
      <c r="D56" s="588"/>
      <c r="E56" s="588"/>
      <c r="F56" s="588"/>
      <c r="G56" s="588"/>
      <c r="H56" s="588"/>
      <c r="I56" s="588"/>
      <c r="J56" s="588"/>
      <c r="K56" s="588"/>
      <c r="L56" s="588"/>
      <c r="M56" s="588"/>
      <c r="N56" s="588"/>
      <c r="O56" s="588"/>
      <c r="P56" s="589"/>
      <c r="Q56" s="144"/>
    </row>
    <row r="57" spans="1:17" ht="12.75" customHeight="1" x14ac:dyDescent="0.2">
      <c r="A57" s="144"/>
      <c r="B57" s="587"/>
      <c r="C57" s="588"/>
      <c r="D57" s="588"/>
      <c r="E57" s="588"/>
      <c r="F57" s="588"/>
      <c r="G57" s="588"/>
      <c r="H57" s="588"/>
      <c r="I57" s="588"/>
      <c r="J57" s="588"/>
      <c r="K57" s="588"/>
      <c r="L57" s="588"/>
      <c r="M57" s="588"/>
      <c r="N57" s="588"/>
      <c r="O57" s="588"/>
      <c r="P57" s="589"/>
      <c r="Q57" s="144"/>
    </row>
    <row r="58" spans="1:17" ht="12.75" customHeight="1" x14ac:dyDescent="0.2">
      <c r="A58" s="144"/>
      <c r="B58" s="587"/>
      <c r="C58" s="588"/>
      <c r="D58" s="588"/>
      <c r="E58" s="588"/>
      <c r="F58" s="588"/>
      <c r="G58" s="588"/>
      <c r="H58" s="588"/>
      <c r="I58" s="588"/>
      <c r="J58" s="588"/>
      <c r="K58" s="588"/>
      <c r="L58" s="588"/>
      <c r="M58" s="588"/>
      <c r="N58" s="588"/>
      <c r="O58" s="588"/>
      <c r="P58" s="589"/>
      <c r="Q58" s="144"/>
    </row>
    <row r="59" spans="1:17" ht="12.75" customHeight="1" x14ac:dyDescent="0.2">
      <c r="A59" s="144"/>
      <c r="B59" s="587"/>
      <c r="C59" s="588"/>
      <c r="D59" s="588"/>
      <c r="E59" s="588"/>
      <c r="F59" s="588"/>
      <c r="G59" s="588"/>
      <c r="H59" s="588"/>
      <c r="I59" s="588"/>
      <c r="J59" s="588"/>
      <c r="K59" s="588"/>
      <c r="L59" s="588"/>
      <c r="M59" s="588"/>
      <c r="N59" s="588"/>
      <c r="O59" s="588"/>
      <c r="P59" s="589"/>
      <c r="Q59" s="144"/>
    </row>
    <row r="60" spans="1:17" ht="12.75" customHeight="1" x14ac:dyDescent="0.2">
      <c r="A60" s="144"/>
      <c r="B60" s="587"/>
      <c r="C60" s="588"/>
      <c r="D60" s="588"/>
      <c r="E60" s="588"/>
      <c r="F60" s="588"/>
      <c r="G60" s="588"/>
      <c r="H60" s="588"/>
      <c r="I60" s="588"/>
      <c r="J60" s="588"/>
      <c r="K60" s="588"/>
      <c r="L60" s="588"/>
      <c r="M60" s="588"/>
      <c r="N60" s="588"/>
      <c r="O60" s="588"/>
      <c r="P60" s="589"/>
      <c r="Q60" s="144"/>
    </row>
    <row r="61" spans="1:17" ht="12.75" customHeight="1" x14ac:dyDescent="0.2">
      <c r="A61" s="144"/>
      <c r="B61" s="587"/>
      <c r="C61" s="588"/>
      <c r="D61" s="588"/>
      <c r="E61" s="588"/>
      <c r="F61" s="588"/>
      <c r="G61" s="588"/>
      <c r="H61" s="588"/>
      <c r="I61" s="588"/>
      <c r="J61" s="588"/>
      <c r="K61" s="588"/>
      <c r="L61" s="588"/>
      <c r="M61" s="588"/>
      <c r="N61" s="588"/>
      <c r="O61" s="588"/>
      <c r="P61" s="589"/>
      <c r="Q61" s="144"/>
    </row>
    <row r="62" spans="1:17" ht="12.75" customHeight="1" x14ac:dyDescent="0.2">
      <c r="A62" s="144"/>
      <c r="B62" s="587"/>
      <c r="C62" s="588"/>
      <c r="D62" s="588"/>
      <c r="E62" s="588"/>
      <c r="F62" s="588"/>
      <c r="G62" s="588"/>
      <c r="H62" s="588"/>
      <c r="I62" s="588"/>
      <c r="J62" s="588"/>
      <c r="K62" s="588"/>
      <c r="L62" s="588"/>
      <c r="M62" s="588"/>
      <c r="N62" s="588"/>
      <c r="O62" s="588"/>
      <c r="P62" s="589"/>
      <c r="Q62" s="144"/>
    </row>
    <row r="63" spans="1:17" ht="12.75" customHeight="1" x14ac:dyDescent="0.2">
      <c r="A63" s="144"/>
      <c r="B63" s="587"/>
      <c r="C63" s="588"/>
      <c r="D63" s="588"/>
      <c r="E63" s="588"/>
      <c r="F63" s="588"/>
      <c r="G63" s="588"/>
      <c r="H63" s="588"/>
      <c r="I63" s="588"/>
      <c r="J63" s="588"/>
      <c r="K63" s="588"/>
      <c r="L63" s="588"/>
      <c r="M63" s="588"/>
      <c r="N63" s="588"/>
      <c r="O63" s="588"/>
      <c r="P63" s="589"/>
      <c r="Q63" s="144"/>
    </row>
    <row r="64" spans="1:17" ht="12.75" customHeight="1" x14ac:dyDescent="0.2">
      <c r="A64" s="144"/>
      <c r="B64" s="587"/>
      <c r="C64" s="588"/>
      <c r="D64" s="588"/>
      <c r="E64" s="588"/>
      <c r="F64" s="588"/>
      <c r="G64" s="588"/>
      <c r="H64" s="588"/>
      <c r="I64" s="588"/>
      <c r="J64" s="588"/>
      <c r="K64" s="588"/>
      <c r="L64" s="588"/>
      <c r="M64" s="588"/>
      <c r="N64" s="588"/>
      <c r="O64" s="588"/>
      <c r="P64" s="589"/>
      <c r="Q64" s="144"/>
    </row>
    <row r="65" spans="1:17" ht="13.5" customHeight="1" thickBot="1" x14ac:dyDescent="0.25">
      <c r="A65" s="144"/>
      <c r="B65" s="590"/>
      <c r="C65" s="591"/>
      <c r="D65" s="591"/>
      <c r="E65" s="591"/>
      <c r="F65" s="591"/>
      <c r="G65" s="591"/>
      <c r="H65" s="591"/>
      <c r="I65" s="591"/>
      <c r="J65" s="591"/>
      <c r="K65" s="591"/>
      <c r="L65" s="591"/>
      <c r="M65" s="591"/>
      <c r="N65" s="591"/>
      <c r="O65" s="591"/>
      <c r="P65" s="592"/>
      <c r="Q65" s="144"/>
    </row>
    <row r="66" spans="1:17" s="95" customFormat="1" ht="4.5" customHeight="1" thickBot="1" x14ac:dyDescent="0.25">
      <c r="A66" s="593"/>
      <c r="B66" s="593"/>
      <c r="C66" s="593"/>
      <c r="D66" s="593"/>
      <c r="E66" s="593"/>
      <c r="F66" s="593"/>
      <c r="G66" s="593"/>
      <c r="H66" s="593"/>
      <c r="I66" s="593"/>
      <c r="J66" s="593"/>
      <c r="K66" s="593"/>
      <c r="L66" s="593"/>
      <c r="M66" s="593"/>
      <c r="N66" s="593"/>
      <c r="O66" s="593"/>
      <c r="P66" s="593"/>
      <c r="Q66" s="593"/>
    </row>
    <row r="67" spans="1:17" s="95" customFormat="1" ht="20.100000000000001" customHeight="1" x14ac:dyDescent="0.2">
      <c r="A67" s="144"/>
      <c r="B67" s="868" t="s">
        <v>5</v>
      </c>
      <c r="C67" s="594" t="s">
        <v>179</v>
      </c>
      <c r="D67" s="595"/>
      <c r="E67" s="595"/>
      <c r="F67" s="595"/>
      <c r="G67" s="595"/>
      <c r="H67" s="595"/>
      <c r="I67" s="595"/>
      <c r="J67" s="595"/>
      <c r="K67" s="595"/>
      <c r="L67" s="595"/>
      <c r="M67" s="595"/>
      <c r="N67" s="595"/>
      <c r="O67" s="595"/>
      <c r="P67" s="596"/>
    </row>
    <row r="68" spans="1:17" s="95" customFormat="1" ht="116.25" customHeight="1" thickBot="1" x14ac:dyDescent="0.25">
      <c r="A68" s="144"/>
      <c r="B68" s="930"/>
      <c r="C68" s="597"/>
      <c r="D68" s="598"/>
      <c r="E68" s="598"/>
      <c r="F68" s="598"/>
      <c r="G68" s="598"/>
      <c r="H68" s="598"/>
      <c r="I68" s="598"/>
      <c r="J68" s="598"/>
      <c r="K68" s="598"/>
      <c r="L68" s="598"/>
      <c r="M68" s="598"/>
      <c r="N68" s="598"/>
      <c r="O68" s="598"/>
      <c r="P68" s="599"/>
    </row>
    <row r="69" spans="1:17" s="95" customFormat="1" ht="20.100000000000001" customHeight="1" thickBot="1" x14ac:dyDescent="0.25">
      <c r="A69" s="144"/>
      <c r="B69" s="930"/>
      <c r="C69" s="594" t="s">
        <v>189</v>
      </c>
      <c r="D69" s="595"/>
      <c r="E69" s="595"/>
      <c r="F69" s="595"/>
      <c r="G69" s="595"/>
      <c r="H69" s="595"/>
      <c r="I69" s="595"/>
      <c r="J69" s="595"/>
      <c r="K69" s="595"/>
      <c r="L69" s="595"/>
      <c r="M69" s="595"/>
      <c r="N69" s="595"/>
      <c r="O69" s="595"/>
      <c r="P69" s="596"/>
    </row>
    <row r="70" spans="1:17" s="95" customFormat="1" ht="118.5" customHeight="1" thickBot="1" x14ac:dyDescent="0.25">
      <c r="A70" s="144"/>
      <c r="B70" s="869"/>
      <c r="C70" s="600"/>
      <c r="D70" s="601"/>
      <c r="E70" s="601"/>
      <c r="F70" s="601"/>
      <c r="G70" s="601"/>
      <c r="H70" s="601"/>
      <c r="I70" s="601"/>
      <c r="J70" s="601"/>
      <c r="K70" s="601"/>
      <c r="L70" s="601"/>
      <c r="M70" s="601"/>
      <c r="N70" s="601"/>
      <c r="O70" s="601"/>
      <c r="P70" s="602"/>
    </row>
    <row r="71" spans="1:17" ht="41.25" customHeight="1" thickBot="1" x14ac:dyDescent="0.25">
      <c r="A71" s="144"/>
      <c r="B71" s="931" t="s">
        <v>64</v>
      </c>
      <c r="C71" s="314" t="s">
        <v>184</v>
      </c>
      <c r="D71" s="315"/>
      <c r="E71" s="315"/>
      <c r="F71" s="315"/>
      <c r="G71" s="315"/>
      <c r="H71" s="315"/>
      <c r="I71" s="315"/>
      <c r="J71" s="315"/>
      <c r="K71" s="315"/>
      <c r="L71" s="315"/>
      <c r="M71" s="315"/>
      <c r="N71" s="315"/>
      <c r="O71" s="315"/>
      <c r="P71" s="316"/>
      <c r="Q71" s="144"/>
    </row>
    <row r="72" spans="1:17" ht="27.75" customHeight="1" thickBot="1" x14ac:dyDescent="0.25">
      <c r="A72" s="144"/>
      <c r="B72" s="931" t="s">
        <v>77</v>
      </c>
      <c r="C72" s="291"/>
      <c r="D72" s="291"/>
      <c r="E72" s="291"/>
      <c r="F72" s="291"/>
      <c r="G72" s="291"/>
      <c r="H72" s="291"/>
      <c r="I72" s="291"/>
      <c r="J72" s="291"/>
      <c r="K72" s="291"/>
      <c r="L72" s="291"/>
      <c r="M72" s="291"/>
      <c r="N72" s="291"/>
      <c r="O72" s="291"/>
      <c r="P72" s="292"/>
      <c r="Q72" s="144"/>
    </row>
    <row r="73" spans="1:17" ht="27.75" customHeight="1" x14ac:dyDescent="0.2"/>
    <row r="74" spans="1:17" ht="27.75" customHeight="1" x14ac:dyDescent="0.2"/>
    <row r="75" spans="1:17" ht="27.75" customHeight="1" x14ac:dyDescent="0.2"/>
    <row r="76" spans="1:17" ht="27.75" customHeight="1" x14ac:dyDescent="0.2"/>
    <row r="77" spans="1:17" ht="27.75" customHeight="1" x14ac:dyDescent="0.2"/>
    <row r="78" spans="1:17" ht="27.75" customHeight="1" x14ac:dyDescent="0.2"/>
    <row r="79" spans="1:17" ht="27.75" customHeight="1" x14ac:dyDescent="0.2"/>
    <row r="80" spans="1:17" s="96" customFormat="1" ht="27.75" customHeight="1" x14ac:dyDescent="0.2"/>
    <row r="81" s="96" customFormat="1" ht="27.75" customHeight="1" x14ac:dyDescent="0.2"/>
    <row r="82" s="96" customFormat="1" ht="27.75" customHeight="1" x14ac:dyDescent="0.2"/>
    <row r="83" s="96" customFormat="1" ht="27.75" customHeight="1" x14ac:dyDescent="0.2"/>
    <row r="84" s="96" customFormat="1" x14ac:dyDescent="0.2"/>
    <row r="85" s="96" customFormat="1" x14ac:dyDescent="0.2"/>
    <row r="86" s="96" customFormat="1" x14ac:dyDescent="0.2"/>
    <row r="87" s="96" customFormat="1" x14ac:dyDescent="0.2"/>
    <row r="88" s="96" customFormat="1" x14ac:dyDescent="0.2"/>
    <row r="89" s="96" customFormat="1" x14ac:dyDescent="0.2"/>
    <row r="90" s="96" customFormat="1" x14ac:dyDescent="0.2"/>
    <row r="91" s="96" customFormat="1" x14ac:dyDescent="0.2"/>
    <row r="92" s="96" customFormat="1" x14ac:dyDescent="0.2"/>
    <row r="93" s="96" customFormat="1" x14ac:dyDescent="0.2"/>
    <row r="94" s="96" customFormat="1" x14ac:dyDescent="0.2"/>
    <row r="95" s="96" customFormat="1" x14ac:dyDescent="0.2"/>
    <row r="96" s="96" customFormat="1" x14ac:dyDescent="0.2"/>
    <row r="97" spans="2:17" s="96" customFormat="1" x14ac:dyDescent="0.2"/>
    <row r="98" spans="2:17" s="96" customFormat="1" x14ac:dyDescent="0.2"/>
    <row r="99" spans="2:17" s="96" customFormat="1" x14ac:dyDescent="0.2"/>
    <row r="100" spans="2:17" s="96" customFormat="1" x14ac:dyDescent="0.2"/>
    <row r="101" spans="2:17" s="96" customFormat="1" x14ac:dyDescent="0.2"/>
    <row r="102" spans="2:17" s="96" customFormat="1" x14ac:dyDescent="0.2"/>
    <row r="103" spans="2:17" s="96" customFormat="1" x14ac:dyDescent="0.2"/>
    <row r="104" spans="2:17" s="96" customFormat="1" x14ac:dyDescent="0.2"/>
    <row r="105" spans="2:17" s="96" customFormat="1" x14ac:dyDescent="0.2"/>
    <row r="106" spans="2:17" s="96" customFormat="1" x14ac:dyDescent="0.2"/>
    <row r="107" spans="2:17" s="96" customFormat="1" x14ac:dyDescent="0.2"/>
    <row r="108" spans="2:17" s="96" customFormat="1" x14ac:dyDescent="0.2">
      <c r="B108" s="96" t="s">
        <v>39</v>
      </c>
      <c r="C108" s="96" t="s">
        <v>38</v>
      </c>
      <c r="D108" s="96" t="s">
        <v>40</v>
      </c>
      <c r="Q108" s="97" t="s">
        <v>70</v>
      </c>
    </row>
    <row r="109" spans="2:17" s="96" customFormat="1" x14ac:dyDescent="0.2">
      <c r="B109" s="97" t="s">
        <v>41</v>
      </c>
      <c r="C109" s="97" t="s">
        <v>43</v>
      </c>
      <c r="D109" s="97" t="s">
        <v>89</v>
      </c>
      <c r="M109" s="97" t="s">
        <v>67</v>
      </c>
      <c r="Q109" s="97" t="s">
        <v>71</v>
      </c>
    </row>
    <row r="110" spans="2:17" s="96" customFormat="1" x14ac:dyDescent="0.2">
      <c r="B110" s="97" t="s">
        <v>79</v>
      </c>
      <c r="C110" s="97" t="s">
        <v>44</v>
      </c>
      <c r="D110" s="97" t="s">
        <v>90</v>
      </c>
      <c r="M110" s="97" t="s">
        <v>69</v>
      </c>
      <c r="Q110" s="97" t="s">
        <v>73</v>
      </c>
    </row>
    <row r="111" spans="2:17" s="96" customFormat="1" x14ac:dyDescent="0.2">
      <c r="B111" s="97" t="s">
        <v>42</v>
      </c>
      <c r="C111" s="97" t="s">
        <v>45</v>
      </c>
      <c r="D111" s="97" t="s">
        <v>91</v>
      </c>
      <c r="M111" s="97" t="s">
        <v>78</v>
      </c>
      <c r="Q111" s="97" t="s">
        <v>72</v>
      </c>
    </row>
    <row r="112" spans="2:17" s="96" customFormat="1" x14ac:dyDescent="0.2">
      <c r="C112" s="97" t="s">
        <v>46</v>
      </c>
      <c r="D112" s="97" t="s">
        <v>92</v>
      </c>
      <c r="M112" s="97"/>
      <c r="Q112" s="97" t="s">
        <v>74</v>
      </c>
    </row>
    <row r="113" spans="2:17" s="96" customFormat="1" x14ac:dyDescent="0.2">
      <c r="C113" s="97" t="s">
        <v>47</v>
      </c>
      <c r="D113" s="97" t="s">
        <v>93</v>
      </c>
      <c r="N113" s="96" t="s">
        <v>68</v>
      </c>
      <c r="Q113" s="97" t="s">
        <v>75</v>
      </c>
    </row>
    <row r="114" spans="2:17" s="96" customFormat="1" x14ac:dyDescent="0.2">
      <c r="C114" s="97" t="s">
        <v>48</v>
      </c>
      <c r="D114" s="97" t="s">
        <v>94</v>
      </c>
    </row>
    <row r="115" spans="2:17" s="96" customFormat="1" x14ac:dyDescent="0.2">
      <c r="C115" s="97" t="s">
        <v>49</v>
      </c>
      <c r="D115" s="97" t="s">
        <v>57</v>
      </c>
    </row>
    <row r="116" spans="2:17" s="96" customFormat="1" x14ac:dyDescent="0.2">
      <c r="D116" s="97" t="s">
        <v>56</v>
      </c>
    </row>
    <row r="117" spans="2:17" s="96" customFormat="1" x14ac:dyDescent="0.2">
      <c r="D117" s="97" t="s">
        <v>51</v>
      </c>
    </row>
    <row r="118" spans="2:17" s="96" customFormat="1" x14ac:dyDescent="0.2">
      <c r="D118" s="97" t="s">
        <v>50</v>
      </c>
      <c r="Q118" s="97">
        <v>2015</v>
      </c>
    </row>
    <row r="119" spans="2:17" s="96" customFormat="1" ht="12.75" customHeight="1" x14ac:dyDescent="0.2">
      <c r="D119" s="97" t="s">
        <v>53</v>
      </c>
      <c r="Q119" s="97">
        <v>2016</v>
      </c>
    </row>
    <row r="120" spans="2:17" s="96" customFormat="1" x14ac:dyDescent="0.2">
      <c r="D120" s="97" t="s">
        <v>52</v>
      </c>
      <c r="Q120" s="97">
        <v>2017</v>
      </c>
    </row>
    <row r="121" spans="2:17" s="96" customFormat="1" x14ac:dyDescent="0.2">
      <c r="D121" s="97" t="s">
        <v>54</v>
      </c>
      <c r="Q121" s="97">
        <v>2018</v>
      </c>
    </row>
    <row r="122" spans="2:17" s="96" customFormat="1" x14ac:dyDescent="0.2">
      <c r="D122" s="97" t="s">
        <v>95</v>
      </c>
    </row>
    <row r="123" spans="2:17" s="96" customFormat="1" x14ac:dyDescent="0.2">
      <c r="D123" s="97" t="s">
        <v>81</v>
      </c>
    </row>
    <row r="124" spans="2:17" s="96" customFormat="1" x14ac:dyDescent="0.2">
      <c r="B124" s="98"/>
      <c r="D124" s="97" t="s">
        <v>82</v>
      </c>
    </row>
    <row r="125" spans="2:17" s="96" customFormat="1" x14ac:dyDescent="0.2">
      <c r="B125" s="98"/>
      <c r="D125" s="97" t="s">
        <v>80</v>
      </c>
    </row>
    <row r="126" spans="2:17" s="96" customFormat="1" x14ac:dyDescent="0.2">
      <c r="B126" s="98"/>
      <c r="D126" s="97" t="s">
        <v>96</v>
      </c>
    </row>
    <row r="127" spans="2:17" s="96" customFormat="1" x14ac:dyDescent="0.2">
      <c r="B127" s="98"/>
      <c r="D127" s="97" t="s">
        <v>97</v>
      </c>
    </row>
    <row r="128" spans="2:17" s="96" customFormat="1" x14ac:dyDescent="0.2">
      <c r="B128" s="98"/>
      <c r="D128" s="97" t="s">
        <v>98</v>
      </c>
    </row>
    <row r="129" spans="2:4" s="96" customFormat="1" x14ac:dyDescent="0.2">
      <c r="B129" s="166" t="s">
        <v>247</v>
      </c>
      <c r="D129" s="97" t="s">
        <v>99</v>
      </c>
    </row>
    <row r="130" spans="2:4" s="96" customFormat="1" x14ac:dyDescent="0.2">
      <c r="B130" s="166" t="s">
        <v>248</v>
      </c>
      <c r="D130" s="97" t="s">
        <v>100</v>
      </c>
    </row>
    <row r="131" spans="2:4" s="96" customFormat="1" x14ac:dyDescent="0.2">
      <c r="B131" s="166" t="s">
        <v>249</v>
      </c>
      <c r="D131" s="97" t="s">
        <v>101</v>
      </c>
    </row>
    <row r="132" spans="2:4" s="96" customFormat="1" x14ac:dyDescent="0.2">
      <c r="B132" s="166" t="s">
        <v>250</v>
      </c>
      <c r="D132" s="97" t="s">
        <v>102</v>
      </c>
    </row>
    <row r="133" spans="2:4" s="96" customFormat="1" x14ac:dyDescent="0.2">
      <c r="B133" s="166" t="s">
        <v>251</v>
      </c>
      <c r="D133" s="97" t="s">
        <v>103</v>
      </c>
    </row>
    <row r="134" spans="2:4" s="96" customFormat="1" x14ac:dyDescent="0.2">
      <c r="B134" s="166" t="s">
        <v>252</v>
      </c>
      <c r="D134" s="97" t="s">
        <v>55</v>
      </c>
    </row>
    <row r="135" spans="2:4" s="96" customFormat="1" x14ac:dyDescent="0.2">
      <c r="B135" s="166" t="s">
        <v>253</v>
      </c>
    </row>
    <row r="136" spans="2:4" s="96" customFormat="1" x14ac:dyDescent="0.2">
      <c r="B136" s="99"/>
    </row>
    <row r="137" spans="2:4" s="96" customFormat="1" x14ac:dyDescent="0.2">
      <c r="B137" s="99"/>
    </row>
    <row r="138" spans="2:4" s="96" customFormat="1" x14ac:dyDescent="0.2">
      <c r="B138" s="99"/>
    </row>
    <row r="139" spans="2:4" s="96" customFormat="1" x14ac:dyDescent="0.2">
      <c r="B139" s="99"/>
    </row>
    <row r="140" spans="2:4" s="96" customFormat="1" x14ac:dyDescent="0.2">
      <c r="B140" s="99"/>
    </row>
    <row r="141" spans="2:4" s="96" customFormat="1" x14ac:dyDescent="0.2">
      <c r="B141" s="100"/>
    </row>
    <row r="142" spans="2:4" s="96" customFormat="1" x14ac:dyDescent="0.2">
      <c r="B142" s="98"/>
    </row>
    <row r="143" spans="2:4" s="96" customFormat="1" x14ac:dyDescent="0.2">
      <c r="B143" s="98"/>
    </row>
    <row r="144" spans="2:4" s="96" customFormat="1" x14ac:dyDescent="0.2">
      <c r="B144" s="98"/>
    </row>
    <row r="145" spans="2:2" s="96" customFormat="1" x14ac:dyDescent="0.2">
      <c r="B145" s="98"/>
    </row>
    <row r="146" spans="2:2" s="96" customFormat="1" x14ac:dyDescent="0.2">
      <c r="B146" s="98"/>
    </row>
    <row r="147" spans="2:2" s="96" customFormat="1" x14ac:dyDescent="0.2">
      <c r="B147" s="98"/>
    </row>
    <row r="148" spans="2:2" s="96" customFormat="1" x14ac:dyDescent="0.2">
      <c r="B148" s="98"/>
    </row>
    <row r="149" spans="2:2" s="96" customFormat="1" x14ac:dyDescent="0.2">
      <c r="B149" s="98"/>
    </row>
    <row r="150" spans="2:2" s="96" customFormat="1" x14ac:dyDescent="0.2">
      <c r="B150" s="98"/>
    </row>
    <row r="151" spans="2:2" s="96" customFormat="1" x14ac:dyDescent="0.2">
      <c r="B151" s="98"/>
    </row>
    <row r="152" spans="2:2" s="96" customFormat="1" x14ac:dyDescent="0.2">
      <c r="B152" s="98"/>
    </row>
    <row r="153" spans="2:2" s="96" customFormat="1" x14ac:dyDescent="0.2">
      <c r="B153" s="98"/>
    </row>
    <row r="154" spans="2:2" s="96" customFormat="1" x14ac:dyDescent="0.2">
      <c r="B154" s="98"/>
    </row>
    <row r="155" spans="2:2" s="96" customFormat="1" x14ac:dyDescent="0.2">
      <c r="B155" s="98"/>
    </row>
    <row r="156" spans="2:2" s="96" customFormat="1" x14ac:dyDescent="0.2">
      <c r="B156" s="98"/>
    </row>
    <row r="157" spans="2:2" s="96" customFormat="1" x14ac:dyDescent="0.2">
      <c r="B157" s="98"/>
    </row>
    <row r="158" spans="2:2" s="96" customFormat="1" x14ac:dyDescent="0.2">
      <c r="B158" s="98"/>
    </row>
    <row r="159" spans="2:2" s="96" customFormat="1" x14ac:dyDescent="0.2">
      <c r="B159" s="98"/>
    </row>
    <row r="160" spans="2:2" s="96" customFormat="1" x14ac:dyDescent="0.2">
      <c r="B160" s="98"/>
    </row>
    <row r="161" spans="2:2" s="96" customFormat="1" x14ac:dyDescent="0.2">
      <c r="B161" s="98"/>
    </row>
    <row r="162" spans="2:2" s="96" customFormat="1" x14ac:dyDescent="0.2">
      <c r="B162" s="98"/>
    </row>
    <row r="163" spans="2:2" s="96" customFormat="1" x14ac:dyDescent="0.2">
      <c r="B163" s="98"/>
    </row>
    <row r="164" spans="2:2" s="96" customFormat="1" x14ac:dyDescent="0.2">
      <c r="B164" s="98"/>
    </row>
    <row r="165" spans="2:2" s="96" customFormat="1" x14ac:dyDescent="0.2">
      <c r="B165" s="98"/>
    </row>
    <row r="166" spans="2:2" s="96" customFormat="1" x14ac:dyDescent="0.2">
      <c r="B166" s="98"/>
    </row>
    <row r="167" spans="2:2" s="96" customFormat="1" x14ac:dyDescent="0.2">
      <c r="B167" s="98"/>
    </row>
    <row r="168" spans="2:2" s="96" customFormat="1" x14ac:dyDescent="0.2">
      <c r="B168" s="98"/>
    </row>
    <row r="169" spans="2:2" s="96" customFormat="1" x14ac:dyDescent="0.2">
      <c r="B169" s="98"/>
    </row>
    <row r="170" spans="2:2" s="96" customFormat="1" x14ac:dyDescent="0.2">
      <c r="B170" s="98"/>
    </row>
    <row r="171" spans="2:2" s="96" customFormat="1" x14ac:dyDescent="0.2">
      <c r="B171" s="98"/>
    </row>
    <row r="172" spans="2:2" s="96" customFormat="1" x14ac:dyDescent="0.2">
      <c r="B172" s="98"/>
    </row>
    <row r="173" spans="2:2" s="96" customFormat="1" x14ac:dyDescent="0.2">
      <c r="B173" s="98"/>
    </row>
    <row r="174" spans="2:2" s="96" customFormat="1" x14ac:dyDescent="0.2">
      <c r="B174" s="98"/>
    </row>
    <row r="175" spans="2:2" s="96" customFormat="1" x14ac:dyDescent="0.2">
      <c r="B175" s="98"/>
    </row>
    <row r="176" spans="2:2" s="96" customFormat="1" x14ac:dyDescent="0.2">
      <c r="B176" s="98"/>
    </row>
    <row r="177" spans="2:2" s="96" customFormat="1" x14ac:dyDescent="0.2">
      <c r="B177" s="98"/>
    </row>
    <row r="178" spans="2:2" s="96" customFormat="1" x14ac:dyDescent="0.2">
      <c r="B178" s="98"/>
    </row>
    <row r="179" spans="2:2" s="96" customFormat="1" x14ac:dyDescent="0.2">
      <c r="B179" s="98"/>
    </row>
    <row r="180" spans="2:2" s="96" customFormat="1" x14ac:dyDescent="0.2">
      <c r="B180" s="98"/>
    </row>
    <row r="181" spans="2:2" x14ac:dyDescent="0.2">
      <c r="B181" s="101"/>
    </row>
    <row r="182" spans="2:2" x14ac:dyDescent="0.2">
      <c r="B182" s="101"/>
    </row>
    <row r="183" spans="2:2" x14ac:dyDescent="0.2">
      <c r="B183" s="101"/>
    </row>
    <row r="184" spans="2:2" x14ac:dyDescent="0.2">
      <c r="B184" s="101"/>
    </row>
    <row r="185" spans="2:2" x14ac:dyDescent="0.2">
      <c r="B185" s="101"/>
    </row>
  </sheetData>
  <sheetProtection sheet="1" formatCells="0" formatColumns="0" formatRows="0"/>
  <mergeCells count="65">
    <mergeCell ref="B11:P11"/>
    <mergeCell ref="B7:P8"/>
    <mergeCell ref="B9:P9"/>
    <mergeCell ref="C10:I10"/>
    <mergeCell ref="J10:M10"/>
    <mergeCell ref="N10:P10"/>
    <mergeCell ref="B2:B5"/>
    <mergeCell ref="C2:M2"/>
    <mergeCell ref="N2:P2"/>
    <mergeCell ref="C3:M3"/>
    <mergeCell ref="N3:P3"/>
    <mergeCell ref="C4:M4"/>
    <mergeCell ref="N4:P4"/>
    <mergeCell ref="C5:M5"/>
    <mergeCell ref="N5:P5"/>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71:P71"/>
    <mergeCell ref="C72:P72"/>
    <mergeCell ref="B43:P43"/>
    <mergeCell ref="B45:B47"/>
    <mergeCell ref="B49:P49"/>
    <mergeCell ref="B50:P65"/>
    <mergeCell ref="A66:Q66"/>
    <mergeCell ref="B67:B70"/>
    <mergeCell ref="C67:P67"/>
    <mergeCell ref="C68:P68"/>
    <mergeCell ref="C69:P69"/>
    <mergeCell ref="C70:P70"/>
  </mergeCells>
  <conditionalFormatting sqref="F47">
    <cfRule type="cellIs" dxfId="195" priority="17" stopIfTrue="1" operator="equal">
      <formula>" "</formula>
    </cfRule>
    <cfRule type="cellIs" dxfId="194" priority="18" stopIfTrue="1" operator="lessThanOrEqual">
      <formula>$S$5</formula>
    </cfRule>
    <cfRule type="cellIs" dxfId="193" priority="19" stopIfTrue="1" operator="greaterThanOrEqual">
      <formula>$S$2</formula>
    </cfRule>
    <cfRule type="cellIs" dxfId="192" priority="20" stopIfTrue="1" operator="between">
      <formula>$S$4</formula>
      <formula>$S$3</formula>
    </cfRule>
  </conditionalFormatting>
  <conditionalFormatting sqref="I47">
    <cfRule type="cellIs" dxfId="191" priority="13" stopIfTrue="1" operator="equal">
      <formula>" "</formula>
    </cfRule>
    <cfRule type="cellIs" dxfId="190" priority="14" stopIfTrue="1" operator="lessThanOrEqual">
      <formula>$S$5</formula>
    </cfRule>
    <cfRule type="cellIs" dxfId="189" priority="15" stopIfTrue="1" operator="greaterThanOrEqual">
      <formula>$S$2</formula>
    </cfRule>
    <cfRule type="cellIs" dxfId="188" priority="16" stopIfTrue="1" operator="between">
      <formula>$S$4</formula>
      <formula>$S$3</formula>
    </cfRule>
  </conditionalFormatting>
  <conditionalFormatting sqref="L47">
    <cfRule type="cellIs" dxfId="187" priority="9" stopIfTrue="1" operator="equal">
      <formula>" "</formula>
    </cfRule>
    <cfRule type="cellIs" dxfId="186" priority="10" stopIfTrue="1" operator="lessThanOrEqual">
      <formula>$S$5</formula>
    </cfRule>
    <cfRule type="cellIs" dxfId="185" priority="11" stopIfTrue="1" operator="greaterThanOrEqual">
      <formula>$S$2</formula>
    </cfRule>
    <cfRule type="cellIs" dxfId="184" priority="12" stopIfTrue="1" operator="between">
      <formula>$S$4</formula>
      <formula>$S$3</formula>
    </cfRule>
  </conditionalFormatting>
  <conditionalFormatting sqref="O47:P47">
    <cfRule type="cellIs" dxfId="183" priority="1" stopIfTrue="1" operator="equal">
      <formula>" "</formula>
    </cfRule>
    <cfRule type="cellIs" dxfId="182" priority="2" stopIfTrue="1" operator="lessThanOrEqual">
      <formula>$S$5</formula>
    </cfRule>
    <cfRule type="cellIs" dxfId="181" priority="3" stopIfTrue="1" operator="greaterThanOrEqual">
      <formula>$S$2</formula>
    </cfRule>
    <cfRule type="cellIs" dxfId="180" priority="4" stopIfTrue="1" operator="between">
      <formula>$S$4</formula>
      <formula>$S$3</formula>
    </cfRule>
  </conditionalFormatting>
  <dataValidations count="6">
    <dataValidation type="list" allowBlank="1" showInputMessage="1" showErrorMessage="1" sqref="C32:P32 C34:P34 C36:P36" xr:uid="{00000000-0002-0000-0E00-000000000000}">
      <formula1>$Q$108:$Q$113</formula1>
    </dataValidation>
    <dataValidation type="list" allowBlank="1" showInputMessage="1" showErrorMessage="1" sqref="C72:P83" xr:uid="{00000000-0002-0000-0E00-000001000000}">
      <formula1>$M$109:$M$111</formula1>
    </dataValidation>
    <dataValidation type="list" allowBlank="1" showInputMessage="1" showErrorMessage="1" sqref="C12:P12" xr:uid="{00000000-0002-0000-0E00-000002000000}">
      <formula1>$D$109:$D$134</formula1>
    </dataValidation>
    <dataValidation type="list" allowBlank="1" showInputMessage="1" showErrorMessage="1" sqref="N10:P10" xr:uid="{00000000-0002-0000-0E00-000003000000}">
      <formula1>"Economicos,Eficiencia,Eficacia, Efectividad,Calidad"</formula1>
    </dataValidation>
    <dataValidation type="list" allowBlank="1" showInputMessage="1" showErrorMessage="1" sqref="C10:I10" xr:uid="{00000000-0002-0000-0E00-000004000000}">
      <formula1>"2023,2024,2025,2026,2027"</formula1>
    </dataValidation>
    <dataValidation type="list" allowBlank="1" showInputMessage="1" showErrorMessage="1" sqref="C18:P18" xr:uid="{00000000-0002-0000-0E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68"/>
  <sheetViews>
    <sheetView tabSelected="1" zoomScale="87" zoomScaleNormal="87" workbookViewId="0">
      <selection sqref="A1:A4"/>
    </sheetView>
  </sheetViews>
  <sheetFormatPr baseColWidth="10" defaultColWidth="11.42578125" defaultRowHeight="12.75" x14ac:dyDescent="0.2"/>
  <cols>
    <col min="1" max="1" width="21" style="112" customWidth="1"/>
    <col min="2" max="2" width="34.140625" style="95" customWidth="1"/>
    <col min="3" max="3" width="16.42578125" style="95" customWidth="1"/>
    <col min="4" max="4" width="9.85546875" style="95" customWidth="1"/>
    <col min="5" max="5" width="15.42578125" style="95" customWidth="1"/>
    <col min="6" max="6" width="12.140625" style="95" customWidth="1"/>
    <col min="7" max="7" width="17" style="95" customWidth="1"/>
    <col min="8" max="8" width="11.28515625" style="95" customWidth="1"/>
    <col min="9" max="9" width="17.28515625" style="95" customWidth="1"/>
    <col min="10" max="10" width="12" style="95" customWidth="1"/>
    <col min="11" max="11" width="16.140625" style="95" customWidth="1"/>
    <col min="12" max="12" width="11.28515625" style="95" customWidth="1"/>
    <col min="13" max="13" width="29.28515625" style="95" customWidth="1"/>
    <col min="14" max="14" width="33.7109375" style="95" customWidth="1"/>
    <col min="15" max="15" width="7.28515625" style="95" customWidth="1"/>
    <col min="16" max="16" width="29.28515625" style="95" customWidth="1"/>
    <col min="17" max="17" width="35.140625" style="95" customWidth="1"/>
    <col min="18" max="16384" width="11.42578125" style="95"/>
  </cols>
  <sheetData>
    <row r="1" spans="1:24" s="103" customFormat="1" ht="24.95" customHeight="1" x14ac:dyDescent="0.2">
      <c r="A1" s="664"/>
      <c r="B1" s="665" t="s">
        <v>58</v>
      </c>
      <c r="C1" s="666"/>
      <c r="D1" s="666"/>
      <c r="E1" s="666"/>
      <c r="F1" s="666"/>
      <c r="G1" s="666"/>
      <c r="H1" s="666"/>
      <c r="I1" s="666"/>
      <c r="J1" s="666"/>
      <c r="K1" s="636" t="s">
        <v>136</v>
      </c>
      <c r="L1" s="637"/>
      <c r="M1" s="638"/>
      <c r="N1" s="159"/>
      <c r="O1" s="102"/>
      <c r="P1" s="102"/>
      <c r="Q1" s="102"/>
      <c r="R1" s="102"/>
      <c r="S1" s="102"/>
      <c r="T1" s="102"/>
      <c r="U1" s="102"/>
      <c r="V1" s="102"/>
      <c r="W1" s="102"/>
      <c r="X1" s="102"/>
    </row>
    <row r="2" spans="1:24" s="103" customFormat="1" ht="24.95" customHeight="1" x14ac:dyDescent="0.2">
      <c r="A2" s="664"/>
      <c r="B2" s="665" t="s">
        <v>83</v>
      </c>
      <c r="C2" s="666"/>
      <c r="D2" s="666"/>
      <c r="E2" s="666"/>
      <c r="F2" s="666"/>
      <c r="G2" s="666"/>
      <c r="H2" s="666"/>
      <c r="I2" s="666"/>
      <c r="J2" s="666"/>
      <c r="K2" s="642" t="s">
        <v>168</v>
      </c>
      <c r="L2" s="643"/>
      <c r="M2" s="644"/>
      <c r="N2" s="159"/>
      <c r="O2" s="102"/>
      <c r="P2" s="102"/>
      <c r="Q2" s="102"/>
      <c r="R2" s="102"/>
      <c r="S2" s="102"/>
      <c r="T2" s="102"/>
      <c r="U2" s="102"/>
      <c r="V2" s="102"/>
      <c r="W2" s="102"/>
      <c r="X2" s="102"/>
    </row>
    <row r="3" spans="1:24" s="103" customFormat="1" ht="24.95" customHeight="1" x14ac:dyDescent="0.2">
      <c r="A3" s="664"/>
      <c r="B3" s="665" t="s">
        <v>84</v>
      </c>
      <c r="C3" s="666"/>
      <c r="D3" s="666"/>
      <c r="E3" s="666"/>
      <c r="F3" s="666"/>
      <c r="G3" s="666"/>
      <c r="H3" s="666"/>
      <c r="I3" s="666"/>
      <c r="J3" s="666"/>
      <c r="K3" s="642" t="s">
        <v>169</v>
      </c>
      <c r="L3" s="643"/>
      <c r="M3" s="644"/>
      <c r="N3" s="159"/>
      <c r="O3" s="102"/>
      <c r="P3" s="102"/>
      <c r="Q3" s="102"/>
      <c r="R3" s="102"/>
      <c r="S3" s="102"/>
      <c r="T3" s="102"/>
      <c r="U3" s="102"/>
      <c r="V3" s="102"/>
      <c r="W3" s="102"/>
      <c r="X3" s="102"/>
    </row>
    <row r="4" spans="1:24" s="103" customFormat="1" ht="24.95" customHeight="1" thickBot="1" x14ac:dyDescent="0.25">
      <c r="A4" s="664"/>
      <c r="B4" s="665" t="s">
        <v>85</v>
      </c>
      <c r="C4" s="666"/>
      <c r="D4" s="666"/>
      <c r="E4" s="666"/>
      <c r="F4" s="666"/>
      <c r="G4" s="666"/>
      <c r="H4" s="666"/>
      <c r="I4" s="666"/>
      <c r="J4" s="666"/>
      <c r="K4" s="648" t="s">
        <v>229</v>
      </c>
      <c r="L4" s="649"/>
      <c r="M4" s="650"/>
      <c r="N4" s="159"/>
      <c r="O4" s="104"/>
      <c r="P4" s="117"/>
      <c r="Q4" s="117"/>
      <c r="R4" s="104"/>
      <c r="S4" s="104"/>
      <c r="T4" s="104"/>
      <c r="U4" s="104"/>
      <c r="V4" s="104"/>
      <c r="W4" s="104"/>
      <c r="X4" s="104"/>
    </row>
    <row r="5" spans="1:24" ht="7.5" customHeight="1" x14ac:dyDescent="0.25">
      <c r="A5" s="160"/>
      <c r="B5" s="94"/>
      <c r="C5" s="161"/>
      <c r="D5" s="161"/>
      <c r="E5" s="161"/>
      <c r="F5" s="161"/>
      <c r="G5" s="161"/>
      <c r="H5" s="161"/>
      <c r="I5" s="161"/>
      <c r="J5" s="161"/>
      <c r="K5" s="161"/>
      <c r="L5" s="161"/>
      <c r="M5" s="162"/>
      <c r="N5" s="162"/>
      <c r="O5" s="105"/>
      <c r="P5" s="106"/>
      <c r="Q5" s="106"/>
      <c r="R5" s="105"/>
      <c r="S5" s="105"/>
      <c r="T5" s="105"/>
      <c r="U5" s="105"/>
      <c r="V5" s="105"/>
      <c r="W5" s="105"/>
      <c r="X5" s="105"/>
    </row>
    <row r="6" spans="1:24" ht="23.25" customHeight="1" x14ac:dyDescent="0.25">
      <c r="A6" s="662" t="s">
        <v>0</v>
      </c>
      <c r="B6" s="662"/>
      <c r="C6" s="663" t="str">
        <f>'8.InvSobornoTransnacional '!C12:P12</f>
        <v>INVESTIGACIONES ADMINISTRATIVAS</v>
      </c>
      <c r="D6" s="663"/>
      <c r="E6" s="663"/>
      <c r="F6" s="663"/>
      <c r="G6" s="663"/>
      <c r="H6" s="663"/>
      <c r="I6" s="663"/>
      <c r="J6" s="663"/>
      <c r="K6" s="663"/>
      <c r="L6" s="663"/>
      <c r="M6" s="663"/>
      <c r="N6" s="663"/>
      <c r="P6" s="106"/>
      <c r="Q6" s="106"/>
    </row>
    <row r="7" spans="1:24" ht="1.5" customHeight="1" thickBot="1" x14ac:dyDescent="0.3">
      <c r="A7" s="160"/>
      <c r="B7" s="94"/>
      <c r="C7" s="163"/>
      <c r="D7" s="163"/>
      <c r="E7" s="163"/>
      <c r="F7" s="163"/>
      <c r="G7" s="163"/>
      <c r="H7" s="163"/>
      <c r="I7" s="163"/>
      <c r="J7" s="163"/>
      <c r="K7" s="163"/>
      <c r="L7" s="164" t="e">
        <f>#REF!</f>
        <v>#REF!</v>
      </c>
      <c r="M7" s="94"/>
      <c r="N7" s="94"/>
      <c r="P7" s="106"/>
      <c r="Q7" s="106"/>
      <c r="R7" s="107"/>
      <c r="S7" s="107"/>
      <c r="T7" s="107"/>
    </row>
    <row r="8" spans="1:24" ht="42" customHeight="1" x14ac:dyDescent="0.25">
      <c r="A8" s="946" t="s">
        <v>86</v>
      </c>
      <c r="B8" s="947" t="s">
        <v>32</v>
      </c>
      <c r="C8" s="948" t="str">
        <f>'8.InvSobornoTransnacional '!C14:P14</f>
        <v>Eficiencia en la gestión de las etapas de investigaciones de soborno transnacional adelantadas por el Grupo de Investigaciones de soborno transnacional y otros delitos.</v>
      </c>
      <c r="D8" s="948"/>
      <c r="E8" s="948"/>
      <c r="F8" s="948"/>
      <c r="G8" s="948"/>
      <c r="H8" s="948"/>
      <c r="I8" s="948"/>
      <c r="J8" s="948"/>
      <c r="K8" s="948"/>
      <c r="L8" s="948"/>
      <c r="M8" s="948"/>
      <c r="N8" s="949"/>
      <c r="P8" s="106"/>
      <c r="Q8" s="106"/>
      <c r="R8" s="107"/>
      <c r="S8" s="107"/>
      <c r="T8" s="107"/>
    </row>
    <row r="9" spans="1:24" ht="30" customHeight="1" x14ac:dyDescent="0.25">
      <c r="A9" s="950"/>
      <c r="B9" s="951"/>
      <c r="C9" s="952" t="s">
        <v>185</v>
      </c>
      <c r="D9" s="952" t="s">
        <v>180</v>
      </c>
      <c r="E9" s="952" t="s">
        <v>186</v>
      </c>
      <c r="F9" s="952" t="s">
        <v>180</v>
      </c>
      <c r="G9" s="952" t="s">
        <v>187</v>
      </c>
      <c r="H9" s="952" t="s">
        <v>180</v>
      </c>
      <c r="I9" s="952" t="s">
        <v>188</v>
      </c>
      <c r="J9" s="952" t="s">
        <v>180</v>
      </c>
      <c r="K9" s="952" t="s">
        <v>10</v>
      </c>
      <c r="L9" s="952" t="s">
        <v>87</v>
      </c>
      <c r="M9" s="953" t="s">
        <v>88</v>
      </c>
      <c r="N9" s="954"/>
      <c r="P9" s="106"/>
      <c r="Q9" s="106"/>
      <c r="R9" s="107"/>
      <c r="S9" s="107"/>
      <c r="T9" s="107"/>
    </row>
    <row r="10" spans="1:24" ht="50.1" customHeight="1" x14ac:dyDescent="0.25">
      <c r="A10" s="658" t="s">
        <v>182</v>
      </c>
      <c r="B10" s="176" t="str">
        <f>'[2]InvSobornoTransnacional '!B40</f>
        <v>No. de acciones en las diferentes etapas de Investigaciones por soborno transnacional gestionadas en el periodo evaluado</v>
      </c>
      <c r="C10" s="177">
        <f>C12+C14+C16</f>
        <v>15</v>
      </c>
      <c r="D10" s="550">
        <f>IF(C10&gt;=1,C10/C11," ")</f>
        <v>1</v>
      </c>
      <c r="E10" s="177">
        <f>E12+E14+E16</f>
        <v>178</v>
      </c>
      <c r="F10" s="550">
        <f>IF(E10&gt;=1,E10/E11," ")</f>
        <v>1</v>
      </c>
      <c r="G10" s="177">
        <f>G12+G14+G16</f>
        <v>192</v>
      </c>
      <c r="H10" s="550">
        <f>IF(G10&gt;=1,G10/G11," ")</f>
        <v>1</v>
      </c>
      <c r="I10" s="177">
        <f>I12+I14+I16</f>
        <v>21</v>
      </c>
      <c r="J10" s="550">
        <f>IF(I10&gt;=1,I10/I11," ")</f>
        <v>1</v>
      </c>
      <c r="K10" s="177">
        <f t="shared" ref="K10:K17" si="0">C10+E10+G10+I10</f>
        <v>406</v>
      </c>
      <c r="L10" s="550">
        <f>IF(K10&gt;=1,K10/K11," ")</f>
        <v>1</v>
      </c>
      <c r="M10" s="657"/>
      <c r="N10" s="657"/>
      <c r="P10" s="108"/>
      <c r="Q10" s="108"/>
    </row>
    <row r="11" spans="1:24" ht="50.1" customHeight="1" x14ac:dyDescent="0.25">
      <c r="A11" s="659"/>
      <c r="B11" s="176" t="str">
        <f>'[2]InvSobornoTransnacional '!B41</f>
        <v>Acciones programadas en las diferentes etapas de Investigaciones por soborno transnacional durante el periodo evaluado</v>
      </c>
      <c r="C11" s="177">
        <f>C13+C15+C17</f>
        <v>15</v>
      </c>
      <c r="D11" s="550"/>
      <c r="E11" s="177">
        <f>E13+E15+E17</f>
        <v>178</v>
      </c>
      <c r="F11" s="550"/>
      <c r="G11" s="177">
        <f>G13+G15+G17</f>
        <v>192</v>
      </c>
      <c r="H11" s="550"/>
      <c r="I11" s="177">
        <f>I13+I15+I17</f>
        <v>21</v>
      </c>
      <c r="J11" s="550"/>
      <c r="K11" s="177">
        <f t="shared" si="0"/>
        <v>406</v>
      </c>
      <c r="L11" s="550"/>
      <c r="M11" s="657"/>
      <c r="N11" s="657"/>
      <c r="P11" s="108"/>
      <c r="Q11" s="108"/>
    </row>
    <row r="12" spans="1:24" ht="69.95" customHeight="1" x14ac:dyDescent="0.25">
      <c r="A12" s="660" t="s">
        <v>181</v>
      </c>
      <c r="B12" s="178" t="s">
        <v>231</v>
      </c>
      <c r="C12" s="179">
        <v>14</v>
      </c>
      <c r="D12" s="550">
        <f>IF(C12&gt;=1,C12/C13," ")</f>
        <v>1</v>
      </c>
      <c r="E12" s="179">
        <v>178</v>
      </c>
      <c r="F12" s="550">
        <f>IF(E12&gt;=1,E12/E13," ")</f>
        <v>1</v>
      </c>
      <c r="G12" s="179">
        <v>191</v>
      </c>
      <c r="H12" s="550">
        <f>IF(G12&gt;=1,G12/G13," ")</f>
        <v>1</v>
      </c>
      <c r="I12" s="179">
        <v>6</v>
      </c>
      <c r="J12" s="550">
        <f>IF(I12&gt;=1,I12/I13," ")</f>
        <v>1</v>
      </c>
      <c r="K12" s="177">
        <f t="shared" si="0"/>
        <v>389</v>
      </c>
      <c r="L12" s="550">
        <f>IF(K12&gt;=1,K12/K13," ")</f>
        <v>1</v>
      </c>
      <c r="M12" s="655" t="s">
        <v>381</v>
      </c>
      <c r="N12" s="656"/>
      <c r="O12" s="109"/>
      <c r="P12" s="110"/>
      <c r="Q12" s="106"/>
    </row>
    <row r="13" spans="1:24" ht="69.95" customHeight="1" x14ac:dyDescent="0.25">
      <c r="A13" s="661"/>
      <c r="B13" s="178" t="s">
        <v>233</v>
      </c>
      <c r="C13" s="179">
        <v>14</v>
      </c>
      <c r="D13" s="550"/>
      <c r="E13" s="179">
        <v>178</v>
      </c>
      <c r="F13" s="550"/>
      <c r="G13" s="179">
        <v>191</v>
      </c>
      <c r="H13" s="550"/>
      <c r="I13" s="179">
        <v>6</v>
      </c>
      <c r="J13" s="550"/>
      <c r="K13" s="177">
        <f t="shared" si="0"/>
        <v>389</v>
      </c>
      <c r="L13" s="550"/>
      <c r="M13" s="656"/>
      <c r="N13" s="656"/>
      <c r="O13" s="109"/>
      <c r="P13" s="110"/>
      <c r="Q13" s="106"/>
    </row>
    <row r="14" spans="1:24" ht="69.95" customHeight="1" x14ac:dyDescent="0.2">
      <c r="A14" s="660" t="s">
        <v>181</v>
      </c>
      <c r="B14" s="178" t="s">
        <v>196</v>
      </c>
      <c r="C14" s="179">
        <v>0</v>
      </c>
      <c r="D14" s="550" t="str">
        <f>IF(C14&gt;=1,C14/C15," ")</f>
        <v xml:space="preserve"> </v>
      </c>
      <c r="E14" s="179">
        <v>0</v>
      </c>
      <c r="F14" s="550" t="str">
        <f>IF(E14&gt;=1,E14/E15," ")</f>
        <v xml:space="preserve"> </v>
      </c>
      <c r="G14" s="179">
        <v>0</v>
      </c>
      <c r="H14" s="550" t="str">
        <f>IF(G14&gt;=1,G14/G15," ")</f>
        <v xml:space="preserve"> </v>
      </c>
      <c r="I14" s="179">
        <v>0</v>
      </c>
      <c r="J14" s="550" t="str">
        <f>IF(I14&gt;=1,I14/I15," ")</f>
        <v xml:space="preserve"> </v>
      </c>
      <c r="K14" s="177">
        <f t="shared" si="0"/>
        <v>0</v>
      </c>
      <c r="L14" s="550" t="str">
        <f>IF(K14&gt;=1,K14/K15," ")</f>
        <v xml:space="preserve"> </v>
      </c>
      <c r="M14" s="655" t="s">
        <v>380</v>
      </c>
      <c r="N14" s="656"/>
      <c r="O14" s="109"/>
      <c r="P14" s="118"/>
      <c r="Q14" s="119"/>
      <c r="R14" s="118"/>
      <c r="S14" s="119"/>
    </row>
    <row r="15" spans="1:24" ht="69.95" customHeight="1" x14ac:dyDescent="0.2">
      <c r="A15" s="661"/>
      <c r="B15" s="178" t="s">
        <v>234</v>
      </c>
      <c r="C15" s="179">
        <v>0</v>
      </c>
      <c r="D15" s="550"/>
      <c r="E15" s="179">
        <v>0</v>
      </c>
      <c r="F15" s="550"/>
      <c r="G15" s="179">
        <v>0</v>
      </c>
      <c r="H15" s="550"/>
      <c r="I15" s="179">
        <v>0</v>
      </c>
      <c r="J15" s="550"/>
      <c r="K15" s="177">
        <f t="shared" si="0"/>
        <v>0</v>
      </c>
      <c r="L15" s="550"/>
      <c r="M15" s="656"/>
      <c r="N15" s="656"/>
      <c r="O15" s="109"/>
      <c r="P15" s="118"/>
      <c r="Q15" s="119"/>
      <c r="R15" s="118"/>
      <c r="S15" s="119"/>
    </row>
    <row r="16" spans="1:24" ht="69.95" customHeight="1" x14ac:dyDescent="0.2">
      <c r="A16" s="660" t="s">
        <v>181</v>
      </c>
      <c r="B16" s="178" t="s">
        <v>232</v>
      </c>
      <c r="C16" s="179">
        <v>1</v>
      </c>
      <c r="D16" s="550">
        <f>IF(C16&gt;=1,C16/C17," ")</f>
        <v>1</v>
      </c>
      <c r="E16" s="179">
        <v>0</v>
      </c>
      <c r="F16" s="550" t="str">
        <f>IF(E16&gt;=1,E16/E17," ")</f>
        <v xml:space="preserve"> </v>
      </c>
      <c r="G16" s="179">
        <v>1</v>
      </c>
      <c r="H16" s="550">
        <f>IF(G16&gt;=1,G16/G17," ")</f>
        <v>1</v>
      </c>
      <c r="I16" s="179">
        <v>15</v>
      </c>
      <c r="J16" s="550">
        <f>IF(I16&gt;=1,I16/I17," ")</f>
        <v>1</v>
      </c>
      <c r="K16" s="177">
        <f>C16+E16+G16+I16</f>
        <v>17</v>
      </c>
      <c r="L16" s="550">
        <f>IF(K16&gt;=1,K16/K17," ")</f>
        <v>1</v>
      </c>
      <c r="M16" s="655" t="s">
        <v>382</v>
      </c>
      <c r="N16" s="656"/>
      <c r="P16" s="109"/>
      <c r="R16" s="109"/>
    </row>
    <row r="17" spans="1:18" ht="69.95" customHeight="1" x14ac:dyDescent="0.2">
      <c r="A17" s="661"/>
      <c r="B17" s="178" t="s">
        <v>235</v>
      </c>
      <c r="C17" s="179">
        <v>1</v>
      </c>
      <c r="D17" s="550"/>
      <c r="E17" s="179">
        <v>0</v>
      </c>
      <c r="F17" s="550"/>
      <c r="G17" s="179">
        <v>1</v>
      </c>
      <c r="H17" s="550"/>
      <c r="I17" s="179">
        <v>15</v>
      </c>
      <c r="J17" s="550"/>
      <c r="K17" s="177">
        <f t="shared" si="0"/>
        <v>17</v>
      </c>
      <c r="L17" s="550"/>
      <c r="M17" s="656"/>
      <c r="N17" s="656"/>
      <c r="P17" s="109"/>
      <c r="R17" s="109"/>
    </row>
    <row r="18" spans="1:18" ht="87" customHeight="1" x14ac:dyDescent="0.2">
      <c r="A18" s="114"/>
      <c r="B18" s="170"/>
      <c r="C18" s="171"/>
      <c r="D18" s="172"/>
      <c r="E18" s="171"/>
      <c r="F18" s="172"/>
      <c r="G18" s="171"/>
      <c r="H18" s="172"/>
      <c r="I18" s="171"/>
      <c r="J18" s="172"/>
      <c r="K18" s="169"/>
      <c r="L18" s="172"/>
      <c r="M18" s="173"/>
      <c r="N18" s="174"/>
      <c r="P18" s="109"/>
      <c r="R18" s="109"/>
    </row>
    <row r="19" spans="1:18" ht="54.95" customHeight="1" x14ac:dyDescent="0.2">
      <c r="A19" s="175"/>
      <c r="B19" s="170"/>
      <c r="C19" s="171"/>
      <c r="D19" s="172"/>
      <c r="E19" s="171"/>
      <c r="F19" s="172"/>
      <c r="G19" s="171"/>
      <c r="H19" s="172"/>
      <c r="I19" s="171"/>
      <c r="J19" s="172"/>
      <c r="K19" s="169"/>
      <c r="L19" s="172"/>
      <c r="M19" s="174"/>
      <c r="N19" s="174"/>
      <c r="P19" s="109"/>
      <c r="R19" s="109"/>
    </row>
    <row r="20" spans="1:18" ht="54.95" customHeight="1" x14ac:dyDescent="0.2">
      <c r="A20" s="114"/>
      <c r="B20" s="170"/>
      <c r="C20" s="171"/>
      <c r="D20" s="172"/>
      <c r="E20" s="171"/>
      <c r="F20" s="172"/>
      <c r="G20" s="171"/>
      <c r="H20" s="172"/>
      <c r="I20" s="171"/>
      <c r="J20" s="172"/>
      <c r="K20" s="169"/>
      <c r="L20" s="172"/>
      <c r="M20" s="173"/>
      <c r="N20" s="174"/>
      <c r="P20" s="109"/>
      <c r="R20" s="109"/>
    </row>
    <row r="21" spans="1:18" ht="54.95" customHeight="1" x14ac:dyDescent="0.2">
      <c r="A21" s="175"/>
      <c r="B21" s="170"/>
      <c r="C21" s="171"/>
      <c r="D21" s="172"/>
      <c r="E21" s="171"/>
      <c r="F21" s="172"/>
      <c r="G21" s="171"/>
      <c r="H21" s="172"/>
      <c r="I21" s="171"/>
      <c r="J21" s="172"/>
      <c r="K21" s="169"/>
      <c r="L21" s="172"/>
      <c r="M21" s="174"/>
      <c r="N21" s="174"/>
      <c r="P21" s="109"/>
      <c r="R21" s="109"/>
    </row>
    <row r="22" spans="1:18" x14ac:dyDescent="0.2">
      <c r="C22" s="120"/>
      <c r="D22" s="120"/>
      <c r="E22" s="120"/>
      <c r="F22" s="111"/>
      <c r="G22" s="111"/>
      <c r="H22" s="111"/>
      <c r="I22" s="111"/>
      <c r="J22" s="111"/>
      <c r="K22" s="111"/>
      <c r="L22" s="111"/>
    </row>
    <row r="23" spans="1:18" x14ac:dyDescent="0.2">
      <c r="C23" s="120"/>
      <c r="D23" s="120"/>
      <c r="E23" s="120"/>
      <c r="F23" s="111"/>
      <c r="G23" s="111"/>
      <c r="H23" s="111"/>
      <c r="I23" s="111"/>
      <c r="J23" s="111"/>
      <c r="K23" s="111"/>
      <c r="L23" s="111"/>
    </row>
    <row r="24" spans="1:18" x14ac:dyDescent="0.2">
      <c r="C24" s="120"/>
      <c r="D24" s="120"/>
      <c r="E24" s="120"/>
      <c r="F24" s="111"/>
      <c r="G24" s="111"/>
      <c r="H24" s="111"/>
      <c r="I24" s="111"/>
      <c r="J24" s="111"/>
      <c r="K24" s="111"/>
      <c r="L24" s="111"/>
    </row>
    <row r="25" spans="1:18" x14ac:dyDescent="0.2">
      <c r="C25" s="120"/>
      <c r="D25" s="120"/>
      <c r="E25" s="120"/>
      <c r="F25" s="111"/>
      <c r="G25" s="111"/>
      <c r="H25" s="111"/>
      <c r="I25" s="111"/>
      <c r="J25" s="111"/>
      <c r="K25" s="111"/>
      <c r="L25" s="111"/>
    </row>
    <row r="26" spans="1:18" x14ac:dyDescent="0.2">
      <c r="C26" s="120"/>
      <c r="D26" s="120"/>
      <c r="E26" s="120"/>
      <c r="F26" s="111"/>
      <c r="G26" s="111"/>
      <c r="H26" s="111"/>
      <c r="I26" s="111"/>
      <c r="J26" s="111"/>
      <c r="K26" s="111"/>
      <c r="L26" s="111"/>
    </row>
    <row r="27" spans="1:18" x14ac:dyDescent="0.2">
      <c r="C27" s="120"/>
      <c r="D27" s="120"/>
      <c r="E27" s="120"/>
      <c r="F27" s="111"/>
      <c r="G27" s="111"/>
      <c r="H27" s="111"/>
      <c r="I27" s="111"/>
      <c r="J27" s="111"/>
      <c r="K27" s="111"/>
      <c r="L27" s="111"/>
    </row>
    <row r="28" spans="1:18" x14ac:dyDescent="0.2">
      <c r="B28" s="111"/>
      <c r="C28" s="121"/>
      <c r="D28" s="121"/>
      <c r="E28" s="120"/>
      <c r="F28" s="111"/>
      <c r="G28" s="111"/>
      <c r="H28" s="111"/>
      <c r="I28" s="111"/>
      <c r="J28" s="111"/>
      <c r="K28" s="111"/>
      <c r="L28" s="113"/>
    </row>
    <row r="29" spans="1:18" x14ac:dyDescent="0.2">
      <c r="C29" s="120"/>
      <c r="D29" s="120"/>
      <c r="E29" s="120"/>
      <c r="F29" s="111"/>
      <c r="G29" s="111"/>
      <c r="H29" s="111"/>
      <c r="I29" s="111"/>
      <c r="J29" s="111"/>
      <c r="K29" s="111"/>
      <c r="L29" s="111"/>
    </row>
    <row r="30" spans="1:18" x14ac:dyDescent="0.2">
      <c r="C30" s="120"/>
      <c r="E30" s="120"/>
      <c r="F30" s="111"/>
      <c r="G30" s="111"/>
      <c r="H30" s="111"/>
      <c r="I30" s="111"/>
      <c r="J30" s="111"/>
      <c r="K30" s="111"/>
      <c r="L30" s="111"/>
    </row>
    <row r="31" spans="1:18" x14ac:dyDescent="0.2">
      <c r="C31" s="120"/>
      <c r="D31" s="120"/>
      <c r="E31" s="120"/>
      <c r="F31" s="111"/>
      <c r="G31" s="111"/>
      <c r="H31" s="111"/>
      <c r="I31" s="111"/>
      <c r="J31" s="111"/>
      <c r="K31" s="111"/>
      <c r="L31" s="111"/>
    </row>
    <row r="32" spans="1:18" x14ac:dyDescent="0.2">
      <c r="C32" s="120"/>
      <c r="D32" s="120"/>
      <c r="E32" s="120"/>
      <c r="F32" s="120"/>
      <c r="G32" s="111"/>
      <c r="H32" s="111"/>
      <c r="I32" s="111"/>
      <c r="J32" s="111"/>
      <c r="K32" s="111"/>
      <c r="L32" s="111"/>
    </row>
    <row r="33" spans="2:12" x14ac:dyDescent="0.2">
      <c r="C33" s="120"/>
      <c r="D33" s="120"/>
      <c r="E33" s="120"/>
      <c r="F33" s="120"/>
      <c r="G33" s="111"/>
      <c r="H33" s="111"/>
      <c r="I33" s="111"/>
      <c r="J33" s="111"/>
      <c r="K33" s="111"/>
      <c r="L33" s="111"/>
    </row>
    <row r="34" spans="2:12" x14ac:dyDescent="0.2">
      <c r="C34" s="120"/>
      <c r="D34" s="120"/>
      <c r="E34" s="120"/>
      <c r="F34" s="120"/>
      <c r="G34" s="111"/>
      <c r="H34" s="111"/>
      <c r="I34" s="111"/>
      <c r="J34" s="111"/>
      <c r="K34" s="111"/>
      <c r="L34" s="111"/>
    </row>
    <row r="35" spans="2:12" x14ac:dyDescent="0.2">
      <c r="C35" s="120"/>
      <c r="D35" s="120"/>
      <c r="E35" s="120"/>
      <c r="F35" s="120"/>
      <c r="G35" s="111"/>
      <c r="H35" s="111"/>
      <c r="I35" s="111"/>
      <c r="J35" s="111"/>
      <c r="K35" s="111"/>
      <c r="L35" s="111"/>
    </row>
    <row r="36" spans="2:12" x14ac:dyDescent="0.2">
      <c r="C36" s="120"/>
      <c r="D36" s="120"/>
      <c r="E36" s="120"/>
      <c r="F36" s="120"/>
      <c r="G36" s="111"/>
      <c r="H36" s="111"/>
      <c r="I36" s="111"/>
      <c r="J36" s="111"/>
      <c r="K36" s="111"/>
      <c r="L36" s="111"/>
    </row>
    <row r="37" spans="2:12" x14ac:dyDescent="0.2">
      <c r="B37" s="111"/>
      <c r="C37" s="120"/>
      <c r="D37" s="120"/>
      <c r="E37" s="120"/>
      <c r="F37" s="120"/>
      <c r="G37" s="111"/>
      <c r="H37" s="111"/>
      <c r="I37" s="111"/>
      <c r="J37" s="111"/>
      <c r="K37" s="111"/>
      <c r="L37" s="111"/>
    </row>
    <row r="38" spans="2:12" x14ac:dyDescent="0.2">
      <c r="B38" s="111"/>
      <c r="C38" s="120"/>
      <c r="D38" s="120"/>
      <c r="E38" s="120"/>
      <c r="F38" s="120"/>
      <c r="G38" s="111"/>
      <c r="H38" s="111"/>
      <c r="I38" s="111"/>
      <c r="J38" s="111"/>
      <c r="K38" s="111"/>
      <c r="L38" s="111"/>
    </row>
    <row r="39" spans="2:12" x14ac:dyDescent="0.2">
      <c r="C39" s="120"/>
      <c r="D39" s="120"/>
      <c r="E39" s="120"/>
      <c r="F39" s="120"/>
      <c r="G39" s="111"/>
      <c r="H39" s="111"/>
      <c r="I39" s="111"/>
      <c r="J39" s="111"/>
      <c r="K39" s="111"/>
      <c r="L39" s="111"/>
    </row>
    <row r="40" spans="2:12" x14ac:dyDescent="0.2">
      <c r="C40" s="120"/>
      <c r="D40" s="120"/>
      <c r="E40" s="120"/>
      <c r="F40" s="120"/>
      <c r="G40" s="111"/>
      <c r="H40" s="111"/>
      <c r="I40" s="111"/>
      <c r="J40" s="111"/>
      <c r="K40" s="111"/>
      <c r="L40" s="111"/>
    </row>
    <row r="41" spans="2:12" x14ac:dyDescent="0.2">
      <c r="B41" s="111"/>
      <c r="C41" s="120"/>
      <c r="D41" s="120"/>
      <c r="E41" s="120"/>
      <c r="F41" s="120"/>
      <c r="G41" s="111"/>
      <c r="H41" s="111"/>
      <c r="I41" s="111"/>
      <c r="J41" s="111"/>
      <c r="K41" s="111"/>
      <c r="L41" s="111"/>
    </row>
    <row r="42" spans="2:12" x14ac:dyDescent="0.2">
      <c r="B42" s="111"/>
      <c r="C42" s="120"/>
      <c r="D42" s="120"/>
      <c r="E42" s="120"/>
      <c r="F42" s="120"/>
      <c r="G42" s="111"/>
      <c r="H42" s="111"/>
      <c r="I42" s="111"/>
      <c r="J42" s="111"/>
      <c r="K42" s="111"/>
      <c r="L42" s="111"/>
    </row>
    <row r="43" spans="2:12" x14ac:dyDescent="0.2">
      <c r="C43" s="120"/>
      <c r="D43" s="120"/>
      <c r="E43" s="120"/>
      <c r="F43" s="120"/>
      <c r="G43" s="111"/>
      <c r="H43" s="111"/>
      <c r="I43" s="111"/>
      <c r="J43" s="111"/>
      <c r="K43" s="111"/>
      <c r="L43" s="111"/>
    </row>
    <row r="44" spans="2:12" x14ac:dyDescent="0.2">
      <c r="C44" s="120"/>
      <c r="D44" s="120"/>
      <c r="E44" s="120"/>
      <c r="F44" s="120"/>
      <c r="G44" s="111"/>
      <c r="H44" s="111"/>
      <c r="I44" s="111"/>
      <c r="J44" s="111"/>
      <c r="K44" s="111"/>
      <c r="L44" s="111"/>
    </row>
    <row r="45" spans="2:12" x14ac:dyDescent="0.2">
      <c r="C45" s="120"/>
      <c r="D45" s="120"/>
      <c r="E45" s="120"/>
      <c r="F45" s="120"/>
      <c r="G45" s="111"/>
      <c r="H45" s="111"/>
      <c r="I45" s="111"/>
      <c r="J45" s="111"/>
      <c r="K45" s="111"/>
      <c r="L45" s="111"/>
    </row>
    <row r="46" spans="2:12" x14ac:dyDescent="0.2">
      <c r="C46" s="120"/>
      <c r="D46" s="120"/>
      <c r="E46" s="120"/>
      <c r="F46" s="120"/>
      <c r="G46" s="111"/>
      <c r="H46" s="111"/>
      <c r="I46" s="111"/>
      <c r="J46" s="111"/>
      <c r="K46" s="111"/>
      <c r="L46" s="111"/>
    </row>
    <row r="47" spans="2:12" x14ac:dyDescent="0.2">
      <c r="C47" s="120"/>
      <c r="D47" s="120"/>
      <c r="E47" s="120"/>
      <c r="F47" s="120"/>
      <c r="G47" s="111"/>
      <c r="H47" s="111"/>
      <c r="I47" s="111"/>
      <c r="J47" s="111"/>
      <c r="K47" s="111"/>
      <c r="L47" s="111"/>
    </row>
    <row r="48" spans="2:12" x14ac:dyDescent="0.2">
      <c r="C48" s="120"/>
      <c r="D48" s="120"/>
      <c r="E48" s="120"/>
      <c r="F48" s="120"/>
      <c r="G48" s="111"/>
      <c r="H48" s="111"/>
      <c r="I48" s="111"/>
      <c r="J48" s="111"/>
      <c r="K48" s="111"/>
      <c r="L48" s="111"/>
    </row>
    <row r="49" spans="3:12" x14ac:dyDescent="0.2">
      <c r="C49" s="120"/>
      <c r="D49" s="120"/>
      <c r="E49" s="120"/>
      <c r="F49" s="120"/>
      <c r="G49" s="111"/>
      <c r="H49" s="111"/>
      <c r="I49" s="111"/>
      <c r="J49" s="111"/>
      <c r="K49" s="111"/>
      <c r="L49" s="111"/>
    </row>
    <row r="50" spans="3:12" x14ac:dyDescent="0.2">
      <c r="C50" s="120"/>
      <c r="D50" s="120"/>
      <c r="E50" s="120"/>
      <c r="F50" s="120"/>
      <c r="G50" s="111"/>
      <c r="H50" s="111"/>
      <c r="I50" s="111"/>
      <c r="J50" s="111"/>
      <c r="K50" s="111"/>
      <c r="L50" s="111"/>
    </row>
    <row r="51" spans="3:12" x14ac:dyDescent="0.2">
      <c r="C51" s="120"/>
      <c r="D51" s="120"/>
      <c r="E51" s="120"/>
      <c r="F51" s="111"/>
      <c r="G51" s="111"/>
      <c r="H51" s="111"/>
      <c r="I51" s="111"/>
      <c r="J51" s="111"/>
      <c r="K51" s="111"/>
      <c r="L51" s="111"/>
    </row>
    <row r="52" spans="3:12" x14ac:dyDescent="0.2">
      <c r="C52" s="120"/>
      <c r="D52" s="120"/>
      <c r="E52" s="120"/>
      <c r="F52" s="111"/>
      <c r="G52" s="111"/>
      <c r="H52" s="111"/>
      <c r="I52" s="111"/>
      <c r="J52" s="111"/>
      <c r="K52" s="111"/>
      <c r="L52" s="111"/>
    </row>
    <row r="53" spans="3:12" x14ac:dyDescent="0.2">
      <c r="C53" s="120"/>
      <c r="D53" s="120"/>
      <c r="E53" s="120"/>
      <c r="F53" s="111"/>
      <c r="G53" s="111"/>
      <c r="H53" s="111"/>
      <c r="I53" s="111"/>
      <c r="J53" s="111"/>
      <c r="K53" s="111"/>
      <c r="L53" s="111"/>
    </row>
    <row r="54" spans="3:12" x14ac:dyDescent="0.2">
      <c r="C54" s="120"/>
      <c r="D54" s="120"/>
      <c r="E54" s="120"/>
      <c r="F54" s="111"/>
      <c r="G54" s="111"/>
      <c r="H54" s="111"/>
      <c r="I54" s="111"/>
      <c r="J54" s="111"/>
      <c r="K54" s="111"/>
      <c r="L54" s="111"/>
    </row>
    <row r="55" spans="3:12" x14ac:dyDescent="0.2">
      <c r="C55" s="120"/>
      <c r="D55" s="120"/>
      <c r="E55" s="120"/>
      <c r="F55" s="111"/>
      <c r="G55" s="111"/>
      <c r="H55" s="111"/>
      <c r="I55" s="111"/>
      <c r="J55" s="111"/>
      <c r="K55" s="111"/>
      <c r="L55" s="111"/>
    </row>
    <row r="56" spans="3:12" x14ac:dyDescent="0.2">
      <c r="C56" s="111"/>
      <c r="D56" s="111"/>
      <c r="E56" s="111"/>
      <c r="F56" s="111"/>
      <c r="G56" s="111"/>
      <c r="H56" s="111"/>
      <c r="I56" s="111"/>
      <c r="J56" s="111"/>
      <c r="K56" s="111"/>
      <c r="L56" s="111"/>
    </row>
    <row r="57" spans="3:12" x14ac:dyDescent="0.2">
      <c r="C57" s="111"/>
      <c r="D57" s="111"/>
      <c r="E57" s="111"/>
      <c r="F57" s="111"/>
      <c r="G57" s="111"/>
      <c r="H57" s="111"/>
      <c r="I57" s="111"/>
      <c r="J57" s="111"/>
      <c r="K57" s="111"/>
      <c r="L57" s="111"/>
    </row>
    <row r="67" spans="2:12" x14ac:dyDescent="0.2">
      <c r="B67" s="114"/>
      <c r="C67" s="115"/>
      <c r="D67" s="115"/>
      <c r="E67" s="115"/>
      <c r="F67" s="115"/>
      <c r="G67" s="115"/>
      <c r="H67" s="115"/>
      <c r="I67" s="115"/>
      <c r="J67" s="115"/>
      <c r="K67" s="115"/>
      <c r="L67" s="115"/>
    </row>
    <row r="68" spans="2:12" x14ac:dyDescent="0.2">
      <c r="B68" s="116"/>
      <c r="C68" s="115"/>
      <c r="D68" s="115"/>
      <c r="E68" s="115"/>
      <c r="F68" s="115"/>
      <c r="G68" s="115"/>
      <c r="H68" s="115"/>
      <c r="I68" s="115"/>
      <c r="J68" s="115"/>
      <c r="K68" s="115"/>
      <c r="L68" s="115"/>
    </row>
  </sheetData>
  <sheetProtection sheet="1" formatCells="0" formatColumns="0" formatRows="0"/>
  <mergeCells count="43">
    <mergeCell ref="F16:F17"/>
    <mergeCell ref="H12:H13"/>
    <mergeCell ref="H14:H15"/>
    <mergeCell ref="H16:H17"/>
    <mergeCell ref="L14:L15"/>
    <mergeCell ref="L16:L17"/>
    <mergeCell ref="J14:J15"/>
    <mergeCell ref="J16:J17"/>
    <mergeCell ref="A1:A4"/>
    <mergeCell ref="B1:J1"/>
    <mergeCell ref="B2:J2"/>
    <mergeCell ref="B3:J3"/>
    <mergeCell ref="B4:J4"/>
    <mergeCell ref="A6:B6"/>
    <mergeCell ref="C6:N6"/>
    <mergeCell ref="A8:A9"/>
    <mergeCell ref="B8:B9"/>
    <mergeCell ref="C8:N8"/>
    <mergeCell ref="M9:N9"/>
    <mergeCell ref="M14:N15"/>
    <mergeCell ref="M16:N17"/>
    <mergeCell ref="A10:A11"/>
    <mergeCell ref="D10:D11"/>
    <mergeCell ref="F10:F11"/>
    <mergeCell ref="H10:H11"/>
    <mergeCell ref="J10:J11"/>
    <mergeCell ref="A12:A13"/>
    <mergeCell ref="D16:D17"/>
    <mergeCell ref="A14:A15"/>
    <mergeCell ref="A16:A17"/>
    <mergeCell ref="D14:D15"/>
    <mergeCell ref="D12:D13"/>
    <mergeCell ref="J12:J13"/>
    <mergeCell ref="F14:F15"/>
    <mergeCell ref="F12:F13"/>
    <mergeCell ref="K1:M1"/>
    <mergeCell ref="K2:M2"/>
    <mergeCell ref="K3:M3"/>
    <mergeCell ref="K4:M4"/>
    <mergeCell ref="M12:N13"/>
    <mergeCell ref="L10:L11"/>
    <mergeCell ref="M10:N11"/>
    <mergeCell ref="L12:L13"/>
  </mergeCells>
  <printOptions horizontalCentered="1" verticalCentered="1"/>
  <pageMargins left="0" right="0" top="0" bottom="0" header="0" footer="0"/>
  <pageSetup paperSize="14" scale="53"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BB03-AAE6-48D1-9DCB-52A4E1C3C91C}">
  <dimension ref="A1:U229"/>
  <sheetViews>
    <sheetView zoomScale="80" zoomScaleNormal="80" workbookViewId="0">
      <selection activeCell="G120" sqref="G120"/>
    </sheetView>
  </sheetViews>
  <sheetFormatPr baseColWidth="10" defaultRowHeight="12.75" x14ac:dyDescent="0.2"/>
  <cols>
    <col min="1" max="1" width="3" style="193" customWidth="1"/>
    <col min="2" max="2" width="22.5703125" style="193" customWidth="1"/>
    <col min="3" max="3" width="17.5703125" style="193" customWidth="1"/>
    <col min="4" max="4" width="22.140625" style="193" customWidth="1"/>
    <col min="5" max="6" width="13.42578125" style="193" customWidth="1"/>
    <col min="7" max="7" width="18.7109375" style="193" customWidth="1"/>
    <col min="8" max="8" width="17.7109375" style="193" customWidth="1"/>
    <col min="9" max="9" width="13.28515625" style="193" customWidth="1"/>
    <col min="10" max="10" width="17.140625" style="193" customWidth="1"/>
    <col min="11" max="11" width="13.28515625" style="193" customWidth="1"/>
    <col min="12" max="12" width="15.140625" style="193" customWidth="1"/>
    <col min="13" max="13" width="18.28515625" style="193" customWidth="1"/>
    <col min="14" max="14" width="13.28515625" style="193" customWidth="1"/>
    <col min="15" max="15" width="17.28515625" style="193" customWidth="1"/>
    <col min="16" max="16" width="20" style="193" customWidth="1"/>
    <col min="17" max="17" width="27.85546875" style="193" customWidth="1"/>
    <col min="18" max="18" width="21.5703125" style="193" customWidth="1"/>
    <col min="19" max="20" width="11.7109375" style="193" customWidth="1"/>
    <col min="21" max="21" width="11.42578125" style="194" hidden="1" customWidth="1"/>
    <col min="22" max="16384" width="11.42578125" style="193"/>
  </cols>
  <sheetData>
    <row r="1" spans="1:21" ht="13.5" thickBot="1" x14ac:dyDescent="0.25">
      <c r="A1" s="193" t="s">
        <v>328</v>
      </c>
    </row>
    <row r="2" spans="1:21" ht="16.5" customHeight="1" x14ac:dyDescent="0.2">
      <c r="B2" s="807"/>
      <c r="C2" s="264"/>
      <c r="D2" s="810" t="s">
        <v>58</v>
      </c>
      <c r="E2" s="811"/>
      <c r="F2" s="811"/>
      <c r="G2" s="811"/>
      <c r="H2" s="811"/>
      <c r="I2" s="811"/>
      <c r="J2" s="811"/>
      <c r="K2" s="811"/>
      <c r="L2" s="811"/>
      <c r="M2" s="811"/>
      <c r="N2" s="812"/>
      <c r="O2" s="813" t="s">
        <v>136</v>
      </c>
      <c r="P2" s="814"/>
      <c r="Q2" s="815"/>
      <c r="R2" s="816"/>
      <c r="U2" s="261">
        <v>0.8</v>
      </c>
    </row>
    <row r="3" spans="1:21" ht="15.75" customHeight="1" x14ac:dyDescent="0.2">
      <c r="B3" s="808"/>
      <c r="C3" s="263"/>
      <c r="D3" s="740" t="s">
        <v>60</v>
      </c>
      <c r="E3" s="741"/>
      <c r="F3" s="741"/>
      <c r="G3" s="741"/>
      <c r="H3" s="741"/>
      <c r="I3" s="741"/>
      <c r="J3" s="741"/>
      <c r="K3" s="741"/>
      <c r="L3" s="741"/>
      <c r="M3" s="741"/>
      <c r="N3" s="742"/>
      <c r="O3" s="743" t="s">
        <v>168</v>
      </c>
      <c r="P3" s="744"/>
      <c r="Q3" s="745"/>
      <c r="R3" s="746"/>
      <c r="U3" s="261">
        <v>0.79998999999999998</v>
      </c>
    </row>
    <row r="4" spans="1:21" ht="15.75" customHeight="1" x14ac:dyDescent="0.2">
      <c r="B4" s="808"/>
      <c r="C4" s="263"/>
      <c r="D4" s="740" t="s">
        <v>61</v>
      </c>
      <c r="E4" s="741"/>
      <c r="F4" s="741"/>
      <c r="G4" s="741"/>
      <c r="H4" s="741"/>
      <c r="I4" s="741"/>
      <c r="J4" s="741"/>
      <c r="K4" s="741"/>
      <c r="L4" s="741"/>
      <c r="M4" s="741"/>
      <c r="N4" s="742"/>
      <c r="O4" s="743" t="s">
        <v>169</v>
      </c>
      <c r="P4" s="744"/>
      <c r="Q4" s="745"/>
      <c r="R4" s="746"/>
      <c r="U4" s="261">
        <v>0.65</v>
      </c>
    </row>
    <row r="5" spans="1:21" ht="16.5" customHeight="1" thickBot="1" x14ac:dyDescent="0.25">
      <c r="B5" s="809"/>
      <c r="C5" s="262"/>
      <c r="D5" s="788" t="s">
        <v>62</v>
      </c>
      <c r="E5" s="789"/>
      <c r="F5" s="789"/>
      <c r="G5" s="789"/>
      <c r="H5" s="789"/>
      <c r="I5" s="789"/>
      <c r="J5" s="789"/>
      <c r="K5" s="789"/>
      <c r="L5" s="789"/>
      <c r="M5" s="789"/>
      <c r="N5" s="790"/>
      <c r="O5" s="791" t="s">
        <v>63</v>
      </c>
      <c r="P5" s="792"/>
      <c r="Q5" s="793"/>
      <c r="R5" s="794"/>
      <c r="U5" s="261">
        <v>0.64999899999999999</v>
      </c>
    </row>
    <row r="6" spans="1:21" ht="3" customHeight="1" thickBot="1" x14ac:dyDescent="0.25">
      <c r="U6" s="261"/>
    </row>
    <row r="7" spans="1:21" x14ac:dyDescent="0.2">
      <c r="B7" s="747" t="s">
        <v>66</v>
      </c>
      <c r="C7" s="748"/>
      <c r="D7" s="748"/>
      <c r="E7" s="748"/>
      <c r="F7" s="748"/>
      <c r="G7" s="748"/>
      <c r="H7" s="748"/>
      <c r="I7" s="748"/>
      <c r="J7" s="748"/>
      <c r="K7" s="748"/>
      <c r="L7" s="748"/>
      <c r="M7" s="748"/>
      <c r="N7" s="748"/>
      <c r="O7" s="748"/>
      <c r="P7" s="748"/>
      <c r="Q7" s="748"/>
      <c r="R7" s="749"/>
      <c r="U7" s="261"/>
    </row>
    <row r="8" spans="1:21" ht="13.5" thickBot="1" x14ac:dyDescent="0.25">
      <c r="B8" s="750"/>
      <c r="C8" s="751"/>
      <c r="D8" s="751"/>
      <c r="E8" s="751"/>
      <c r="F8" s="751"/>
      <c r="G8" s="751"/>
      <c r="H8" s="751"/>
      <c r="I8" s="751"/>
      <c r="J8" s="751"/>
      <c r="K8" s="751"/>
      <c r="L8" s="751"/>
      <c r="M8" s="751"/>
      <c r="N8" s="751"/>
      <c r="O8" s="751"/>
      <c r="P8" s="751"/>
      <c r="Q8" s="751"/>
      <c r="R8" s="752"/>
    </row>
    <row r="9" spans="1:21" ht="3" customHeight="1" thickBot="1" x14ac:dyDescent="0.25">
      <c r="B9" s="260"/>
      <c r="C9" s="259"/>
      <c r="D9" s="259"/>
      <c r="E9" s="259"/>
      <c r="F9" s="259"/>
      <c r="G9" s="259"/>
      <c r="H9" s="259"/>
      <c r="I9" s="259"/>
      <c r="J9" s="259"/>
      <c r="K9" s="259"/>
      <c r="L9" s="259"/>
      <c r="M9" s="259"/>
      <c r="N9" s="259"/>
      <c r="O9" s="259"/>
      <c r="P9" s="259"/>
      <c r="Q9" s="259"/>
      <c r="R9" s="258"/>
    </row>
    <row r="10" spans="1:21" ht="26.25" customHeight="1" thickBot="1" x14ac:dyDescent="0.25">
      <c r="B10" s="210" t="s">
        <v>76</v>
      </c>
      <c r="C10" s="753">
        <v>2025</v>
      </c>
      <c r="D10" s="754"/>
      <c r="E10" s="754"/>
      <c r="F10" s="754"/>
      <c r="G10" s="754"/>
      <c r="H10" s="754"/>
      <c r="I10" s="754"/>
      <c r="J10" s="755"/>
      <c r="K10" s="687" t="s">
        <v>1</v>
      </c>
      <c r="L10" s="689"/>
      <c r="M10" s="689"/>
      <c r="N10" s="688"/>
      <c r="O10" s="756" t="s">
        <v>171</v>
      </c>
      <c r="P10" s="757"/>
      <c r="Q10" s="757"/>
      <c r="R10" s="758"/>
    </row>
    <row r="11" spans="1:21" ht="3" customHeight="1" thickBot="1" x14ac:dyDescent="0.25">
      <c r="B11" s="260"/>
      <c r="C11" s="259"/>
      <c r="D11" s="259"/>
      <c r="E11" s="259"/>
      <c r="F11" s="259"/>
      <c r="G11" s="259"/>
      <c r="H11" s="259"/>
      <c r="I11" s="259"/>
      <c r="J11" s="259"/>
      <c r="K11" s="259"/>
      <c r="L11" s="259"/>
      <c r="M11" s="259"/>
      <c r="N11" s="259"/>
      <c r="O11" s="259"/>
      <c r="P11" s="259"/>
      <c r="Q11" s="259"/>
      <c r="R11" s="258"/>
    </row>
    <row r="12" spans="1:21" ht="30" customHeight="1" thickBot="1" x14ac:dyDescent="0.25">
      <c r="B12" s="210" t="s">
        <v>0</v>
      </c>
      <c r="C12" s="668" t="s">
        <v>56</v>
      </c>
      <c r="D12" s="669"/>
      <c r="E12" s="669"/>
      <c r="F12" s="669"/>
      <c r="G12" s="669"/>
      <c r="H12" s="669"/>
      <c r="I12" s="669"/>
      <c r="J12" s="669"/>
      <c r="K12" s="669"/>
      <c r="L12" s="669"/>
      <c r="M12" s="669"/>
      <c r="N12" s="669"/>
      <c r="O12" s="669"/>
      <c r="P12" s="669"/>
      <c r="Q12" s="669"/>
      <c r="R12" s="670"/>
    </row>
    <row r="13" spans="1:21" ht="3" customHeight="1" thickBot="1" x14ac:dyDescent="0.25">
      <c r="B13" s="260"/>
      <c r="C13" s="259"/>
      <c r="D13" s="259"/>
      <c r="E13" s="259"/>
      <c r="F13" s="259"/>
      <c r="G13" s="259"/>
      <c r="H13" s="259"/>
      <c r="I13" s="259"/>
      <c r="J13" s="259"/>
      <c r="K13" s="259"/>
      <c r="L13" s="259"/>
      <c r="M13" s="259"/>
      <c r="N13" s="259"/>
      <c r="O13" s="259"/>
      <c r="P13" s="259"/>
      <c r="Q13" s="259"/>
      <c r="R13" s="258"/>
    </row>
    <row r="14" spans="1:21" ht="30" customHeight="1" thickBot="1" x14ac:dyDescent="0.25">
      <c r="B14" s="210" t="s">
        <v>6</v>
      </c>
      <c r="C14" s="782" t="s">
        <v>327</v>
      </c>
      <c r="D14" s="783"/>
      <c r="E14" s="783"/>
      <c r="F14" s="783"/>
      <c r="G14" s="783"/>
      <c r="H14" s="783"/>
      <c r="I14" s="783"/>
      <c r="J14" s="783"/>
      <c r="K14" s="783"/>
      <c r="L14" s="783"/>
      <c r="M14" s="783"/>
      <c r="N14" s="783"/>
      <c r="O14" s="783"/>
      <c r="P14" s="783"/>
      <c r="Q14" s="783"/>
      <c r="R14" s="784"/>
    </row>
    <row r="15" spans="1:21" ht="3" customHeight="1" thickBot="1" x14ac:dyDescent="0.25">
      <c r="B15" s="260"/>
      <c r="C15" s="259"/>
      <c r="D15" s="259"/>
      <c r="E15" s="259"/>
      <c r="F15" s="259"/>
      <c r="G15" s="259"/>
      <c r="H15" s="259"/>
      <c r="I15" s="259"/>
      <c r="J15" s="259"/>
      <c r="K15" s="259"/>
      <c r="L15" s="259"/>
      <c r="M15" s="259"/>
      <c r="N15" s="259"/>
      <c r="O15" s="259"/>
      <c r="P15" s="259"/>
      <c r="Q15" s="259"/>
      <c r="R15" s="258"/>
    </row>
    <row r="16" spans="1:21" ht="30" customHeight="1" thickBot="1" x14ac:dyDescent="0.25">
      <c r="B16" s="210" t="s">
        <v>36</v>
      </c>
      <c r="C16" s="759" t="s">
        <v>326</v>
      </c>
      <c r="D16" s="760"/>
      <c r="E16" s="760"/>
      <c r="F16" s="760"/>
      <c r="G16" s="760"/>
      <c r="H16" s="760"/>
      <c r="I16" s="760"/>
      <c r="J16" s="760"/>
      <c r="K16" s="760"/>
      <c r="L16" s="760"/>
      <c r="M16" s="760"/>
      <c r="N16" s="760"/>
      <c r="O16" s="760"/>
      <c r="P16" s="760"/>
      <c r="Q16" s="760"/>
      <c r="R16" s="761"/>
    </row>
    <row r="17" spans="1:21" ht="4.5" customHeight="1" thickBot="1" x14ac:dyDescent="0.25">
      <c r="B17" s="260"/>
      <c r="C17" s="259"/>
      <c r="D17" s="259"/>
      <c r="E17" s="259"/>
      <c r="F17" s="259"/>
      <c r="G17" s="259"/>
      <c r="H17" s="259"/>
      <c r="I17" s="259"/>
      <c r="J17" s="259"/>
      <c r="K17" s="259"/>
      <c r="L17" s="259"/>
      <c r="M17" s="259"/>
      <c r="N17" s="259"/>
      <c r="O17" s="259"/>
      <c r="P17" s="259"/>
      <c r="Q17" s="259"/>
      <c r="R17" s="258"/>
    </row>
    <row r="18" spans="1:21" ht="30" customHeight="1" thickBot="1" x14ac:dyDescent="0.25">
      <c r="B18" s="210" t="s">
        <v>23</v>
      </c>
      <c r="C18" s="798" t="s">
        <v>249</v>
      </c>
      <c r="D18" s="799"/>
      <c r="E18" s="799"/>
      <c r="F18" s="799"/>
      <c r="G18" s="799"/>
      <c r="H18" s="799"/>
      <c r="I18" s="799"/>
      <c r="J18" s="799"/>
      <c r="K18" s="799"/>
      <c r="L18" s="799"/>
      <c r="M18" s="799"/>
      <c r="N18" s="799"/>
      <c r="O18" s="799"/>
      <c r="P18" s="799"/>
      <c r="Q18" s="799"/>
      <c r="R18" s="800"/>
    </row>
    <row r="19" spans="1:21" ht="3" customHeight="1" thickBot="1" x14ac:dyDescent="0.25">
      <c r="A19" s="214"/>
      <c r="B19" s="260"/>
      <c r="C19" s="259"/>
      <c r="D19" s="259"/>
      <c r="E19" s="259"/>
      <c r="F19" s="259"/>
      <c r="G19" s="259"/>
      <c r="H19" s="259"/>
      <c r="I19" s="259"/>
      <c r="J19" s="259"/>
      <c r="K19" s="259"/>
      <c r="L19" s="259"/>
      <c r="M19" s="259"/>
      <c r="N19" s="259"/>
      <c r="O19" s="259"/>
      <c r="P19" s="259"/>
      <c r="Q19" s="259"/>
      <c r="R19" s="258"/>
    </row>
    <row r="20" spans="1:21" ht="16.5" customHeight="1" thickBot="1" x14ac:dyDescent="0.25">
      <c r="B20" s="801" t="s">
        <v>37</v>
      </c>
      <c r="C20" s="802"/>
      <c r="D20" s="802"/>
      <c r="E20" s="802"/>
      <c r="F20" s="802"/>
      <c r="G20" s="802"/>
      <c r="H20" s="802"/>
      <c r="I20" s="802"/>
      <c r="J20" s="802"/>
      <c r="K20" s="802"/>
      <c r="L20" s="802"/>
      <c r="M20" s="802"/>
      <c r="N20" s="802"/>
      <c r="O20" s="802"/>
      <c r="P20" s="802"/>
      <c r="Q20" s="802"/>
      <c r="R20" s="803"/>
    </row>
    <row r="21" spans="1:21" ht="3" customHeight="1" thickBot="1" x14ac:dyDescent="0.25">
      <c r="B21" s="260"/>
      <c r="C21" s="259"/>
      <c r="D21" s="259"/>
      <c r="E21" s="259"/>
      <c r="F21" s="259"/>
      <c r="G21" s="259"/>
      <c r="H21" s="259"/>
      <c r="I21" s="259"/>
      <c r="J21" s="259"/>
      <c r="K21" s="259"/>
      <c r="L21" s="259"/>
      <c r="M21" s="259"/>
      <c r="N21" s="259"/>
      <c r="O21" s="259"/>
      <c r="P21" s="259"/>
      <c r="Q21" s="259"/>
      <c r="R21" s="258"/>
    </row>
    <row r="22" spans="1:21" s="255" customFormat="1" ht="37.5" customHeight="1" thickBot="1" x14ac:dyDescent="0.25">
      <c r="B22" s="257" t="s">
        <v>3</v>
      </c>
      <c r="C22" s="804" t="s">
        <v>325</v>
      </c>
      <c r="D22" s="805"/>
      <c r="E22" s="805"/>
      <c r="F22" s="805"/>
      <c r="G22" s="805"/>
      <c r="H22" s="805"/>
      <c r="I22" s="805"/>
      <c r="J22" s="805"/>
      <c r="K22" s="805"/>
      <c r="L22" s="805"/>
      <c r="M22" s="805"/>
      <c r="N22" s="805"/>
      <c r="O22" s="805"/>
      <c r="P22" s="805"/>
      <c r="Q22" s="805"/>
      <c r="R22" s="806"/>
      <c r="U22" s="256"/>
    </row>
    <row r="23" spans="1:21" ht="138.75" customHeight="1" thickBot="1" x14ac:dyDescent="0.25">
      <c r="B23" s="210" t="s">
        <v>24</v>
      </c>
      <c r="C23" s="785" t="s">
        <v>324</v>
      </c>
      <c r="D23" s="786"/>
      <c r="E23" s="786"/>
      <c r="F23" s="786"/>
      <c r="G23" s="786"/>
      <c r="H23" s="786"/>
      <c r="I23" s="786"/>
      <c r="J23" s="786"/>
      <c r="K23" s="786"/>
      <c r="L23" s="786"/>
      <c r="M23" s="786"/>
      <c r="N23" s="786"/>
      <c r="O23" s="786"/>
      <c r="P23" s="786"/>
      <c r="Q23" s="786"/>
      <c r="R23" s="787"/>
    </row>
    <row r="24" spans="1:21" ht="138.75" customHeight="1" thickBot="1" x14ac:dyDescent="0.25">
      <c r="B24" s="762" t="s">
        <v>2</v>
      </c>
      <c r="C24" s="765" t="s">
        <v>323</v>
      </c>
      <c r="D24" s="765"/>
      <c r="E24" s="765"/>
      <c r="F24" s="765"/>
      <c r="G24" s="765"/>
      <c r="H24" s="765"/>
      <c r="I24" s="765"/>
      <c r="J24" s="765"/>
      <c r="K24" s="765"/>
      <c r="L24" s="765"/>
      <c r="M24" s="765"/>
      <c r="N24" s="765"/>
      <c r="O24" s="765"/>
      <c r="P24" s="765"/>
      <c r="Q24" s="765"/>
      <c r="R24" s="766"/>
    </row>
    <row r="25" spans="1:21" ht="121.5" customHeight="1" x14ac:dyDescent="0.2">
      <c r="B25" s="763"/>
      <c r="C25" s="767" t="s">
        <v>322</v>
      </c>
      <c r="D25" s="768"/>
      <c r="E25" s="768"/>
      <c r="F25" s="768"/>
      <c r="G25" s="768"/>
      <c r="H25" s="768"/>
      <c r="I25" s="768"/>
      <c r="J25" s="768"/>
      <c r="K25" s="768"/>
      <c r="L25" s="768"/>
      <c r="M25" s="768"/>
      <c r="N25" s="768"/>
      <c r="O25" s="768"/>
      <c r="P25" s="768"/>
      <c r="Q25" s="769"/>
      <c r="R25" s="770"/>
    </row>
    <row r="26" spans="1:21" ht="126.75" customHeight="1" x14ac:dyDescent="0.2">
      <c r="B26" s="763"/>
      <c r="C26" s="771" t="s">
        <v>321</v>
      </c>
      <c r="D26" s="772"/>
      <c r="E26" s="772"/>
      <c r="F26" s="772"/>
      <c r="G26" s="772"/>
      <c r="H26" s="772"/>
      <c r="I26" s="772"/>
      <c r="J26" s="772"/>
      <c r="K26" s="772"/>
      <c r="L26" s="772"/>
      <c r="M26" s="772"/>
      <c r="N26" s="772"/>
      <c r="O26" s="772"/>
      <c r="P26" s="772"/>
      <c r="Q26" s="773"/>
      <c r="R26" s="774"/>
    </row>
    <row r="27" spans="1:21" ht="130.5" customHeight="1" x14ac:dyDescent="0.2">
      <c r="B27" s="763"/>
      <c r="C27" s="775" t="s">
        <v>320</v>
      </c>
      <c r="D27" s="776"/>
      <c r="E27" s="776"/>
      <c r="F27" s="776"/>
      <c r="G27" s="776"/>
      <c r="H27" s="776"/>
      <c r="I27" s="776"/>
      <c r="J27" s="776"/>
      <c r="K27" s="776"/>
      <c r="L27" s="776"/>
      <c r="M27" s="776"/>
      <c r="N27" s="776"/>
      <c r="O27" s="776"/>
      <c r="P27" s="776"/>
      <c r="Q27" s="777"/>
      <c r="R27" s="778"/>
    </row>
    <row r="28" spans="1:21" ht="125.25" customHeight="1" thickBot="1" x14ac:dyDescent="0.25">
      <c r="B28" s="764"/>
      <c r="C28" s="817" t="s">
        <v>319</v>
      </c>
      <c r="D28" s="818"/>
      <c r="E28" s="818"/>
      <c r="F28" s="818"/>
      <c r="G28" s="818"/>
      <c r="H28" s="818"/>
      <c r="I28" s="818"/>
      <c r="J28" s="818"/>
      <c r="K28" s="818"/>
      <c r="L28" s="818"/>
      <c r="M28" s="818"/>
      <c r="N28" s="818"/>
      <c r="O28" s="818"/>
      <c r="P28" s="818"/>
      <c r="Q28" s="819"/>
      <c r="R28" s="820"/>
    </row>
    <row r="29" spans="1:21" ht="5.25" customHeight="1" thickBot="1" x14ac:dyDescent="0.25">
      <c r="B29" s="821"/>
      <c r="C29" s="822"/>
      <c r="D29" s="822"/>
      <c r="E29" s="822"/>
      <c r="F29" s="822"/>
      <c r="G29" s="822"/>
      <c r="H29" s="822"/>
      <c r="I29" s="822"/>
      <c r="J29" s="822"/>
      <c r="K29" s="822"/>
      <c r="L29" s="822"/>
      <c r="M29" s="822"/>
      <c r="N29" s="822"/>
      <c r="O29" s="822"/>
      <c r="P29" s="822"/>
      <c r="Q29" s="822"/>
      <c r="R29" s="823"/>
    </row>
    <row r="30" spans="1:21" ht="34.5" customHeight="1" x14ac:dyDescent="0.2">
      <c r="B30" s="824" t="s">
        <v>25</v>
      </c>
      <c r="C30" s="254" t="s">
        <v>297</v>
      </c>
      <c r="D30" s="795" t="s">
        <v>26</v>
      </c>
      <c r="E30" s="252" t="s">
        <v>313</v>
      </c>
      <c r="F30" s="671" t="s">
        <v>315</v>
      </c>
      <c r="G30" s="671"/>
      <c r="H30" s="252" t="s">
        <v>298</v>
      </c>
      <c r="I30" s="672" t="s">
        <v>314</v>
      </c>
      <c r="J30" s="672"/>
      <c r="K30" s="253" t="s">
        <v>28</v>
      </c>
      <c r="L30" s="252" t="s">
        <v>313</v>
      </c>
      <c r="M30" s="671" t="s">
        <v>312</v>
      </c>
      <c r="N30" s="671"/>
      <c r="O30" s="252" t="s">
        <v>298</v>
      </c>
      <c r="P30" s="672" t="s">
        <v>311</v>
      </c>
      <c r="Q30" s="673"/>
      <c r="R30" s="674"/>
    </row>
    <row r="31" spans="1:21" ht="27.75" customHeight="1" x14ac:dyDescent="0.2">
      <c r="B31" s="825"/>
      <c r="C31" s="251" t="s">
        <v>296</v>
      </c>
      <c r="D31" s="796"/>
      <c r="E31" s="249" t="s">
        <v>313</v>
      </c>
      <c r="F31" s="676" t="s">
        <v>315</v>
      </c>
      <c r="G31" s="676"/>
      <c r="H31" s="249" t="s">
        <v>298</v>
      </c>
      <c r="I31" s="667" t="s">
        <v>314</v>
      </c>
      <c r="J31" s="667"/>
      <c r="K31" s="250" t="s">
        <v>28</v>
      </c>
      <c r="L31" s="249" t="s">
        <v>313</v>
      </c>
      <c r="M31" s="676" t="s">
        <v>312</v>
      </c>
      <c r="N31" s="676"/>
      <c r="O31" s="249" t="s">
        <v>298</v>
      </c>
      <c r="P31" s="667" t="s">
        <v>311</v>
      </c>
      <c r="Q31" s="678"/>
      <c r="R31" s="679"/>
    </row>
    <row r="32" spans="1:21" ht="27.75" customHeight="1" x14ac:dyDescent="0.2">
      <c r="B32" s="825"/>
      <c r="C32" s="251" t="s">
        <v>318</v>
      </c>
      <c r="D32" s="796"/>
      <c r="E32" s="249" t="s">
        <v>313</v>
      </c>
      <c r="F32" s="676" t="s">
        <v>315</v>
      </c>
      <c r="G32" s="676"/>
      <c r="H32" s="249" t="s">
        <v>298</v>
      </c>
      <c r="I32" s="667" t="s">
        <v>314</v>
      </c>
      <c r="J32" s="667"/>
      <c r="K32" s="250" t="s">
        <v>28</v>
      </c>
      <c r="L32" s="249" t="s">
        <v>313</v>
      </c>
      <c r="M32" s="676" t="s">
        <v>312</v>
      </c>
      <c r="N32" s="676"/>
      <c r="O32" s="249" t="s">
        <v>298</v>
      </c>
      <c r="P32" s="667" t="s">
        <v>311</v>
      </c>
      <c r="Q32" s="678"/>
      <c r="R32" s="679"/>
    </row>
    <row r="33" spans="2:18" ht="27.75" customHeight="1" x14ac:dyDescent="0.2">
      <c r="B33" s="825"/>
      <c r="C33" s="251" t="s">
        <v>317</v>
      </c>
      <c r="D33" s="796"/>
      <c r="E33" s="249" t="s">
        <v>313</v>
      </c>
      <c r="F33" s="676" t="s">
        <v>315</v>
      </c>
      <c r="G33" s="676"/>
      <c r="H33" s="249" t="s">
        <v>298</v>
      </c>
      <c r="I33" s="667" t="s">
        <v>314</v>
      </c>
      <c r="J33" s="667"/>
      <c r="K33" s="250" t="s">
        <v>28</v>
      </c>
      <c r="L33" s="249" t="s">
        <v>313</v>
      </c>
      <c r="M33" s="676" t="s">
        <v>312</v>
      </c>
      <c r="N33" s="676"/>
      <c r="O33" s="249" t="s">
        <v>298</v>
      </c>
      <c r="P33" s="667" t="s">
        <v>311</v>
      </c>
      <c r="Q33" s="678"/>
      <c r="R33" s="679"/>
    </row>
    <row r="34" spans="2:18" ht="27.75" customHeight="1" thickBot="1" x14ac:dyDescent="0.25">
      <c r="B34" s="826"/>
      <c r="C34" s="248" t="s">
        <v>316</v>
      </c>
      <c r="D34" s="797"/>
      <c r="E34" s="246" t="s">
        <v>313</v>
      </c>
      <c r="F34" s="677" t="s">
        <v>315</v>
      </c>
      <c r="G34" s="677"/>
      <c r="H34" s="246" t="s">
        <v>298</v>
      </c>
      <c r="I34" s="675" t="s">
        <v>314</v>
      </c>
      <c r="J34" s="675"/>
      <c r="K34" s="247" t="s">
        <v>28</v>
      </c>
      <c r="L34" s="246" t="s">
        <v>313</v>
      </c>
      <c r="M34" s="677" t="s">
        <v>312</v>
      </c>
      <c r="N34" s="677"/>
      <c r="O34" s="246" t="s">
        <v>298</v>
      </c>
      <c r="P34" s="675" t="s">
        <v>311</v>
      </c>
      <c r="Q34" s="697"/>
      <c r="R34" s="698"/>
    </row>
    <row r="35" spans="2:18" ht="6.75" customHeight="1" thickBot="1" x14ac:dyDescent="0.25">
      <c r="B35" s="245"/>
      <c r="C35" s="244"/>
      <c r="D35" s="244"/>
      <c r="E35" s="244"/>
      <c r="F35" s="244"/>
      <c r="G35" s="244"/>
      <c r="H35" s="244"/>
      <c r="I35" s="244"/>
      <c r="J35" s="244"/>
      <c r="K35" s="244"/>
      <c r="L35" s="244"/>
      <c r="M35" s="244"/>
      <c r="N35" s="244"/>
      <c r="O35" s="244"/>
      <c r="P35" s="244"/>
      <c r="Q35" s="244"/>
      <c r="R35" s="243"/>
    </row>
    <row r="36" spans="2:18" ht="29.25" customHeight="1" thickBot="1" x14ac:dyDescent="0.25">
      <c r="B36" s="210" t="s">
        <v>7</v>
      </c>
      <c r="C36" s="668" t="s">
        <v>124</v>
      </c>
      <c r="D36" s="669"/>
      <c r="E36" s="669"/>
      <c r="F36" s="669"/>
      <c r="G36" s="669"/>
      <c r="H36" s="669"/>
      <c r="I36" s="669"/>
      <c r="J36" s="669"/>
      <c r="K36" s="669"/>
      <c r="L36" s="669"/>
      <c r="M36" s="669"/>
      <c r="N36" s="669"/>
      <c r="O36" s="669"/>
      <c r="P36" s="669"/>
      <c r="Q36" s="669"/>
      <c r="R36" s="670"/>
    </row>
    <row r="37" spans="2:18" ht="4.5" customHeight="1" thickBot="1" x14ac:dyDescent="0.25">
      <c r="B37" s="779"/>
      <c r="C37" s="780"/>
      <c r="D37" s="780"/>
      <c r="E37" s="780"/>
      <c r="F37" s="780"/>
      <c r="G37" s="780"/>
      <c r="H37" s="780"/>
      <c r="I37" s="780"/>
      <c r="J37" s="780"/>
      <c r="K37" s="780"/>
      <c r="L37" s="780"/>
      <c r="M37" s="780"/>
      <c r="N37" s="780"/>
      <c r="O37" s="780"/>
      <c r="P37" s="780"/>
      <c r="Q37" s="780"/>
      <c r="R37" s="781"/>
    </row>
    <row r="38" spans="2:18" ht="29.25" customHeight="1" thickBot="1" x14ac:dyDescent="0.25">
      <c r="B38" s="210" t="s">
        <v>4</v>
      </c>
      <c r="C38" s="693" t="s">
        <v>72</v>
      </c>
      <c r="D38" s="694"/>
      <c r="E38" s="694"/>
      <c r="F38" s="694"/>
      <c r="G38" s="694"/>
      <c r="H38" s="694"/>
      <c r="I38" s="694"/>
      <c r="J38" s="694"/>
      <c r="K38" s="694"/>
      <c r="L38" s="694"/>
      <c r="M38" s="694"/>
      <c r="N38" s="694"/>
      <c r="O38" s="694"/>
      <c r="P38" s="694"/>
      <c r="Q38" s="694"/>
      <c r="R38" s="695"/>
    </row>
    <row r="39" spans="2:18" ht="4.5" customHeight="1" thickBot="1" x14ac:dyDescent="0.25">
      <c r="B39" s="779"/>
      <c r="C39" s="780"/>
      <c r="D39" s="780"/>
      <c r="E39" s="780"/>
      <c r="F39" s="780"/>
      <c r="G39" s="780"/>
      <c r="H39" s="780"/>
      <c r="I39" s="780"/>
      <c r="J39" s="780"/>
      <c r="K39" s="780"/>
      <c r="L39" s="780"/>
      <c r="M39" s="780"/>
      <c r="N39" s="780"/>
      <c r="O39" s="780"/>
      <c r="P39" s="780"/>
      <c r="Q39" s="780"/>
      <c r="R39" s="781"/>
    </row>
    <row r="40" spans="2:18" ht="29.25" customHeight="1" thickBot="1" x14ac:dyDescent="0.25">
      <c r="B40" s="210" t="s">
        <v>35</v>
      </c>
      <c r="C40" s="693" t="s">
        <v>72</v>
      </c>
      <c r="D40" s="694"/>
      <c r="E40" s="694"/>
      <c r="F40" s="694"/>
      <c r="G40" s="694"/>
      <c r="H40" s="694"/>
      <c r="I40" s="694"/>
      <c r="J40" s="694"/>
      <c r="K40" s="694"/>
      <c r="L40" s="694"/>
      <c r="M40" s="694"/>
      <c r="N40" s="694"/>
      <c r="O40" s="694"/>
      <c r="P40" s="694"/>
      <c r="Q40" s="694"/>
      <c r="R40" s="695"/>
    </row>
    <row r="41" spans="2:18" ht="4.5" customHeight="1" thickBot="1" x14ac:dyDescent="0.25">
      <c r="B41" s="690"/>
      <c r="C41" s="691"/>
      <c r="D41" s="691"/>
      <c r="E41" s="691"/>
      <c r="F41" s="691"/>
      <c r="G41" s="691"/>
      <c r="H41" s="691"/>
      <c r="I41" s="691"/>
      <c r="J41" s="691"/>
      <c r="K41" s="691"/>
      <c r="L41" s="691"/>
      <c r="M41" s="691"/>
      <c r="N41" s="691"/>
      <c r="O41" s="691"/>
      <c r="P41" s="691"/>
      <c r="Q41" s="691"/>
      <c r="R41" s="692"/>
    </row>
    <row r="42" spans="2:18" ht="29.25" customHeight="1" thickBot="1" x14ac:dyDescent="0.25">
      <c r="B42" s="210" t="s">
        <v>126</v>
      </c>
      <c r="C42" s="668" t="s">
        <v>72</v>
      </c>
      <c r="D42" s="669"/>
      <c r="E42" s="669"/>
      <c r="F42" s="669"/>
      <c r="G42" s="669"/>
      <c r="H42" s="669"/>
      <c r="I42" s="669"/>
      <c r="J42" s="669"/>
      <c r="K42" s="669"/>
      <c r="L42" s="669"/>
      <c r="M42" s="669"/>
      <c r="N42" s="669"/>
      <c r="O42" s="669"/>
      <c r="P42" s="669"/>
      <c r="Q42" s="669"/>
      <c r="R42" s="670"/>
    </row>
    <row r="43" spans="2:18" ht="3" customHeight="1" thickBot="1" x14ac:dyDescent="0.25">
      <c r="B43" s="242"/>
      <c r="C43" s="242"/>
      <c r="D43" s="242"/>
      <c r="E43" s="242"/>
      <c r="F43" s="242"/>
      <c r="G43" s="242"/>
      <c r="H43" s="242"/>
      <c r="I43" s="242"/>
      <c r="J43" s="242"/>
      <c r="K43" s="242"/>
      <c r="L43" s="242"/>
      <c r="M43" s="242"/>
      <c r="N43" s="242"/>
      <c r="O43" s="242"/>
      <c r="P43" s="242"/>
      <c r="Q43" s="242"/>
      <c r="R43" s="242"/>
    </row>
    <row r="44" spans="2:18" ht="13.5" thickBot="1" x14ac:dyDescent="0.25">
      <c r="B44" s="682" t="s">
        <v>29</v>
      </c>
      <c r="C44" s="683"/>
      <c r="D44" s="684"/>
      <c r="E44" s="684"/>
      <c r="F44" s="684"/>
      <c r="G44" s="684"/>
      <c r="H44" s="684"/>
      <c r="I44" s="684"/>
      <c r="J44" s="684"/>
      <c r="K44" s="684"/>
      <c r="L44" s="684"/>
      <c r="M44" s="684"/>
      <c r="N44" s="684"/>
      <c r="O44" s="684"/>
      <c r="P44" s="684"/>
      <c r="Q44" s="685"/>
      <c r="R44" s="686"/>
    </row>
    <row r="45" spans="2:18" ht="27" customHeight="1" thickBot="1" x14ac:dyDescent="0.25">
      <c r="B45" s="687" t="s">
        <v>34</v>
      </c>
      <c r="C45" s="688"/>
      <c r="D45" s="687" t="s">
        <v>30</v>
      </c>
      <c r="E45" s="689"/>
      <c r="F45" s="689"/>
      <c r="G45" s="689"/>
      <c r="H45" s="688"/>
      <c r="I45" s="687" t="s">
        <v>7</v>
      </c>
      <c r="J45" s="689"/>
      <c r="K45" s="689"/>
      <c r="L45" s="689"/>
      <c r="M45" s="688"/>
      <c r="N45" s="687" t="s">
        <v>31</v>
      </c>
      <c r="O45" s="689"/>
      <c r="P45" s="689"/>
      <c r="Q45" s="689"/>
      <c r="R45" s="688"/>
    </row>
    <row r="46" spans="2:18" ht="30" customHeight="1" x14ac:dyDescent="0.2">
      <c r="B46" s="829" t="s">
        <v>310</v>
      </c>
      <c r="C46" s="830"/>
      <c r="D46" s="831" t="s">
        <v>309</v>
      </c>
      <c r="E46" s="831"/>
      <c r="F46" s="831"/>
      <c r="G46" s="831"/>
      <c r="H46" s="831"/>
      <c r="I46" s="831" t="s">
        <v>308</v>
      </c>
      <c r="J46" s="831"/>
      <c r="K46" s="831"/>
      <c r="L46" s="831"/>
      <c r="M46" s="831"/>
      <c r="N46" s="672" t="s">
        <v>303</v>
      </c>
      <c r="O46" s="672"/>
      <c r="P46" s="672"/>
      <c r="Q46" s="673"/>
      <c r="R46" s="674"/>
    </row>
    <row r="47" spans="2:18" ht="30" customHeight="1" thickBot="1" x14ac:dyDescent="0.25">
      <c r="B47" s="827" t="s">
        <v>306</v>
      </c>
      <c r="C47" s="828"/>
      <c r="D47" s="696" t="s">
        <v>307</v>
      </c>
      <c r="E47" s="696"/>
      <c r="F47" s="696"/>
      <c r="G47" s="696"/>
      <c r="H47" s="696"/>
      <c r="I47" s="696" t="s">
        <v>304</v>
      </c>
      <c r="J47" s="696"/>
      <c r="K47" s="696"/>
      <c r="L47" s="696"/>
      <c r="M47" s="696"/>
      <c r="N47" s="675" t="s">
        <v>303</v>
      </c>
      <c r="O47" s="675"/>
      <c r="P47" s="675"/>
      <c r="Q47" s="697"/>
      <c r="R47" s="698"/>
    </row>
    <row r="48" spans="2:18" ht="35.25" customHeight="1" thickBot="1" x14ac:dyDescent="0.25">
      <c r="B48" s="827" t="s">
        <v>306</v>
      </c>
      <c r="C48" s="828"/>
      <c r="D48" s="696" t="s">
        <v>305</v>
      </c>
      <c r="E48" s="696"/>
      <c r="F48" s="696"/>
      <c r="G48" s="696"/>
      <c r="H48" s="696"/>
      <c r="I48" s="696" t="s">
        <v>304</v>
      </c>
      <c r="J48" s="696"/>
      <c r="K48" s="696"/>
      <c r="L48" s="696"/>
      <c r="M48" s="696"/>
      <c r="N48" s="675" t="s">
        <v>303</v>
      </c>
      <c r="O48" s="675"/>
      <c r="P48" s="675"/>
      <c r="Q48" s="697"/>
      <c r="R48" s="698"/>
    </row>
    <row r="49" spans="2:21" ht="3" customHeight="1" thickBot="1" x14ac:dyDescent="0.25">
      <c r="B49" s="241"/>
      <c r="C49" s="241"/>
      <c r="D49" s="241"/>
      <c r="E49" s="241"/>
      <c r="F49" s="241"/>
      <c r="G49" s="241"/>
      <c r="H49" s="241"/>
      <c r="I49" s="241"/>
      <c r="J49" s="241"/>
      <c r="K49" s="241"/>
      <c r="L49" s="241"/>
      <c r="M49" s="241"/>
      <c r="N49" s="241"/>
      <c r="O49" s="241"/>
      <c r="P49" s="241"/>
      <c r="Q49" s="241"/>
      <c r="R49" s="241"/>
    </row>
    <row r="50" spans="2:21" ht="13.5" customHeight="1" thickBot="1" x14ac:dyDescent="0.25">
      <c r="B50" s="801" t="s">
        <v>8</v>
      </c>
      <c r="C50" s="802"/>
      <c r="D50" s="802"/>
      <c r="E50" s="802"/>
      <c r="F50" s="802"/>
      <c r="G50" s="802"/>
      <c r="H50" s="802"/>
      <c r="I50" s="802"/>
      <c r="J50" s="802"/>
      <c r="K50" s="802"/>
      <c r="L50" s="802"/>
      <c r="M50" s="802"/>
      <c r="N50" s="802"/>
      <c r="O50" s="802"/>
      <c r="P50" s="802"/>
      <c r="Q50" s="802"/>
      <c r="R50" s="803"/>
    </row>
    <row r="51" spans="2:21" ht="3" customHeight="1" thickBot="1" x14ac:dyDescent="0.25">
      <c r="B51" s="240"/>
      <c r="C51" s="239"/>
      <c r="D51" s="239"/>
      <c r="E51" s="239"/>
      <c r="F51" s="239"/>
      <c r="G51" s="239"/>
      <c r="H51" s="239"/>
      <c r="I51" s="239"/>
      <c r="J51" s="239"/>
      <c r="K51" s="239"/>
      <c r="L51" s="239"/>
      <c r="M51" s="239"/>
      <c r="N51" s="239"/>
      <c r="O51" s="239"/>
      <c r="P51" s="239"/>
      <c r="Q51" s="239"/>
      <c r="R51" s="238"/>
    </row>
    <row r="52" spans="2:21" x14ac:dyDescent="0.2">
      <c r="B52" s="699" t="s">
        <v>32</v>
      </c>
      <c r="C52" s="705" t="s">
        <v>9</v>
      </c>
      <c r="D52" s="706"/>
      <c r="E52" s="236" t="s">
        <v>11</v>
      </c>
      <c r="F52" s="237" t="s">
        <v>12</v>
      </c>
      <c r="G52" s="235" t="s">
        <v>13</v>
      </c>
      <c r="H52" s="236" t="s">
        <v>14</v>
      </c>
      <c r="I52" s="237" t="s">
        <v>15</v>
      </c>
      <c r="J52" s="235" t="s">
        <v>16</v>
      </c>
      <c r="K52" s="236" t="s">
        <v>17</v>
      </c>
      <c r="L52" s="237" t="s">
        <v>18</v>
      </c>
      <c r="M52" s="235" t="s">
        <v>19</v>
      </c>
      <c r="N52" s="236" t="s">
        <v>20</v>
      </c>
      <c r="O52" s="237" t="s">
        <v>21</v>
      </c>
      <c r="P52" s="235" t="s">
        <v>22</v>
      </c>
      <c r="Q52" s="705" t="s">
        <v>302</v>
      </c>
      <c r="R52" s="832"/>
    </row>
    <row r="53" spans="2:21" x14ac:dyDescent="0.2">
      <c r="B53" s="700"/>
      <c r="C53" s="707"/>
      <c r="D53" s="708"/>
      <c r="E53" s="707" t="s">
        <v>116</v>
      </c>
      <c r="F53" s="834"/>
      <c r="G53" s="833"/>
      <c r="H53" s="707" t="s">
        <v>117</v>
      </c>
      <c r="I53" s="834"/>
      <c r="J53" s="833"/>
      <c r="K53" s="707" t="s">
        <v>118</v>
      </c>
      <c r="L53" s="834"/>
      <c r="M53" s="833"/>
      <c r="N53" s="707" t="s">
        <v>119</v>
      </c>
      <c r="O53" s="834"/>
      <c r="P53" s="833"/>
      <c r="Q53" s="707">
        <v>2025</v>
      </c>
      <c r="R53" s="833"/>
    </row>
    <row r="54" spans="2:21" s="229" customFormat="1" ht="44.25" customHeight="1" thickBot="1" x14ac:dyDescent="0.25">
      <c r="B54" s="700"/>
      <c r="C54" s="234" t="s">
        <v>301</v>
      </c>
      <c r="D54" s="233" t="s">
        <v>300</v>
      </c>
      <c r="E54" s="835" t="s">
        <v>299</v>
      </c>
      <c r="F54" s="836"/>
      <c r="G54" s="231" t="s">
        <v>298</v>
      </c>
      <c r="H54" s="835" t="s">
        <v>299</v>
      </c>
      <c r="I54" s="836"/>
      <c r="J54" s="231" t="s">
        <v>298</v>
      </c>
      <c r="K54" s="835" t="s">
        <v>299</v>
      </c>
      <c r="L54" s="836"/>
      <c r="M54" s="231" t="s">
        <v>298</v>
      </c>
      <c r="N54" s="835" t="s">
        <v>299</v>
      </c>
      <c r="O54" s="836"/>
      <c r="P54" s="231" t="s">
        <v>298</v>
      </c>
      <c r="Q54" s="232" t="s">
        <v>299</v>
      </c>
      <c r="R54" s="231" t="s">
        <v>298</v>
      </c>
      <c r="U54" s="230"/>
    </row>
    <row r="55" spans="2:21" x14ac:dyDescent="0.2">
      <c r="B55" s="700"/>
      <c r="C55" s="702" t="s">
        <v>297</v>
      </c>
      <c r="D55" s="228" t="s">
        <v>292</v>
      </c>
      <c r="E55" s="711">
        <f>'9. Registro reducción PAS'!E21</f>
        <v>0</v>
      </c>
      <c r="F55" s="712"/>
      <c r="G55" s="226">
        <f>'9. Registro reducción PAS'!F21</f>
        <v>1</v>
      </c>
      <c r="H55" s="711" t="str">
        <f>'9. Registro reducción PAS'!H21</f>
        <v>0</v>
      </c>
      <c r="I55" s="712"/>
      <c r="J55" s="226" t="str">
        <f>'9. Registro reducción PAS'!I21</f>
        <v>0</v>
      </c>
      <c r="K55" s="711" t="str">
        <f>'9. Registro reducción PAS'!K21</f>
        <v>0</v>
      </c>
      <c r="L55" s="712"/>
      <c r="M55" s="226" t="str">
        <f>'9. Registro reducción PAS'!L21</f>
        <v>0</v>
      </c>
      <c r="N55" s="711" t="str">
        <f>'9. Registro reducción PAS'!N21</f>
        <v>0</v>
      </c>
      <c r="O55" s="712"/>
      <c r="P55" s="226" t="str">
        <f>'9. Registro reducción PAS'!O21</f>
        <v>0</v>
      </c>
      <c r="Q55" s="227">
        <f>'9. Registro reducción PAS'!Q21</f>
        <v>0</v>
      </c>
      <c r="R55" s="226">
        <f>'9. Registro reducción PAS'!R21</f>
        <v>1</v>
      </c>
    </row>
    <row r="56" spans="2:21" x14ac:dyDescent="0.2">
      <c r="B56" s="700"/>
      <c r="C56" s="703"/>
      <c r="D56" s="225" t="s">
        <v>291</v>
      </c>
      <c r="E56" s="680" t="str">
        <f>'9. Registro reducción PAS'!E32</f>
        <v>0</v>
      </c>
      <c r="F56" s="681"/>
      <c r="G56" s="223" t="str">
        <f>'9. Registro reducción PAS'!F32</f>
        <v>0</v>
      </c>
      <c r="H56" s="680" t="str">
        <f>'9. Registro reducción PAS'!H32</f>
        <v>0</v>
      </c>
      <c r="I56" s="681"/>
      <c r="J56" s="223" t="str">
        <f>'9. Registro reducción PAS'!I32</f>
        <v>0</v>
      </c>
      <c r="K56" s="680" t="str">
        <f>'9. Registro reducción PAS'!K32</f>
        <v>0</v>
      </c>
      <c r="L56" s="681"/>
      <c r="M56" s="223" t="str">
        <f>'9. Registro reducción PAS'!L32</f>
        <v>0</v>
      </c>
      <c r="N56" s="680" t="str">
        <f>'9. Registro reducción PAS'!N32</f>
        <v>0</v>
      </c>
      <c r="O56" s="681"/>
      <c r="P56" s="223" t="str">
        <f>'9. Registro reducción PAS'!O32</f>
        <v>0</v>
      </c>
      <c r="Q56" s="224" t="str">
        <f>'9. Registro reducción PAS'!Q32</f>
        <v>0</v>
      </c>
      <c r="R56" s="223" t="str">
        <f>'9. Registro reducción PAS'!R32</f>
        <v>0</v>
      </c>
    </row>
    <row r="57" spans="2:21" x14ac:dyDescent="0.2">
      <c r="B57" s="700"/>
      <c r="C57" s="703"/>
      <c r="D57" s="225" t="s">
        <v>290</v>
      </c>
      <c r="E57" s="680" t="str">
        <f>'9. Registro reducción PAS'!E43</f>
        <v>0</v>
      </c>
      <c r="F57" s="681"/>
      <c r="G57" s="223" t="str">
        <f>'9. Registro reducción PAS'!F43</f>
        <v>0</v>
      </c>
      <c r="H57" s="680" t="str">
        <f>'9. Registro reducción PAS'!H43</f>
        <v>0</v>
      </c>
      <c r="I57" s="681"/>
      <c r="J57" s="223" t="str">
        <f>'9. Registro reducción PAS'!I43</f>
        <v>0</v>
      </c>
      <c r="K57" s="680" t="str">
        <f>'9. Registro reducción PAS'!K43</f>
        <v>0</v>
      </c>
      <c r="L57" s="681"/>
      <c r="M57" s="223" t="str">
        <f>'9. Registro reducción PAS'!L43</f>
        <v>0</v>
      </c>
      <c r="N57" s="680" t="str">
        <f>'9. Registro reducción PAS'!N43</f>
        <v>0</v>
      </c>
      <c r="O57" s="681"/>
      <c r="P57" s="223" t="str">
        <f>'9. Registro reducción PAS'!O43</f>
        <v>0</v>
      </c>
      <c r="Q57" s="224" t="str">
        <f>'9. Registro reducción PAS'!Q43</f>
        <v>0</v>
      </c>
      <c r="R57" s="223" t="str">
        <f>'9. Registro reducción PAS'!R43</f>
        <v>0</v>
      </c>
    </row>
    <row r="58" spans="2:21" x14ac:dyDescent="0.2">
      <c r="B58" s="700"/>
      <c r="C58" s="703"/>
      <c r="D58" s="225" t="s">
        <v>289</v>
      </c>
      <c r="E58" s="680" t="str">
        <f>'9. Registro reducción PAS'!E54</f>
        <v>0</v>
      </c>
      <c r="F58" s="681"/>
      <c r="G58" s="223" t="str">
        <f>'9. Registro reducción PAS'!F54</f>
        <v>0</v>
      </c>
      <c r="H58" s="680" t="str">
        <f>'9. Registro reducción PAS'!H54</f>
        <v>0</v>
      </c>
      <c r="I58" s="681"/>
      <c r="J58" s="223" t="str">
        <f>'9. Registro reducción PAS'!I54</f>
        <v>0</v>
      </c>
      <c r="K58" s="680" t="str">
        <f>'9. Registro reducción PAS'!K54</f>
        <v>0</v>
      </c>
      <c r="L58" s="681"/>
      <c r="M58" s="223" t="str">
        <f>'9. Registro reducción PAS'!L54</f>
        <v>0</v>
      </c>
      <c r="N58" s="680" t="str">
        <f>'9. Registro reducción PAS'!N54</f>
        <v>0</v>
      </c>
      <c r="O58" s="681"/>
      <c r="P58" s="223" t="str">
        <f>'9. Registro reducción PAS'!O54</f>
        <v>0</v>
      </c>
      <c r="Q58" s="224" t="str">
        <f>'9. Registro reducción PAS'!Q54</f>
        <v>0</v>
      </c>
      <c r="R58" s="223" t="str">
        <f>'9. Registro reducción PAS'!R54</f>
        <v>0</v>
      </c>
    </row>
    <row r="59" spans="2:21" x14ac:dyDescent="0.2">
      <c r="B59" s="700"/>
      <c r="C59" s="703"/>
      <c r="D59" s="225" t="s">
        <v>288</v>
      </c>
      <c r="E59" s="680" t="str">
        <f>'9. Registro reducción PAS'!E65</f>
        <v>0</v>
      </c>
      <c r="F59" s="681"/>
      <c r="G59" s="223" t="str">
        <f>'9. Registro reducción PAS'!F65</f>
        <v>0</v>
      </c>
      <c r="H59" s="680" t="str">
        <f>'9. Registro reducción PAS'!H65</f>
        <v>0</v>
      </c>
      <c r="I59" s="681"/>
      <c r="J59" s="223" t="str">
        <f>'9. Registro reducción PAS'!I65</f>
        <v>0</v>
      </c>
      <c r="K59" s="680" t="str">
        <f>'9. Registro reducción PAS'!K65</f>
        <v>0</v>
      </c>
      <c r="L59" s="681"/>
      <c r="M59" s="223" t="str">
        <f>'9. Registro reducción PAS'!L65</f>
        <v>0</v>
      </c>
      <c r="N59" s="680" t="str">
        <f>'9. Registro reducción PAS'!N65</f>
        <v>0</v>
      </c>
      <c r="O59" s="681"/>
      <c r="P59" s="223" t="str">
        <f>'9. Registro reducción PAS'!O65</f>
        <v>0</v>
      </c>
      <c r="Q59" s="224" t="str">
        <f>'9. Registro reducción PAS'!Q65</f>
        <v>0</v>
      </c>
      <c r="R59" s="223" t="str">
        <f>'9. Registro reducción PAS'!R65</f>
        <v>0</v>
      </c>
    </row>
    <row r="60" spans="2:21" x14ac:dyDescent="0.2">
      <c r="B60" s="700"/>
      <c r="C60" s="703"/>
      <c r="D60" s="225" t="s">
        <v>287</v>
      </c>
      <c r="E60" s="680" t="str">
        <f>'9. Registro reducción PAS'!E76</f>
        <v>0</v>
      </c>
      <c r="F60" s="681"/>
      <c r="G60" s="223" t="str">
        <f>'9. Registro reducción PAS'!F76</f>
        <v>0</v>
      </c>
      <c r="H60" s="680" t="str">
        <f>'9. Registro reducción PAS'!H76</f>
        <v>0</v>
      </c>
      <c r="I60" s="681"/>
      <c r="J60" s="223" t="str">
        <f>'9. Registro reducción PAS'!I76</f>
        <v>0</v>
      </c>
      <c r="K60" s="680" t="str">
        <f>'9. Registro reducción PAS'!K76</f>
        <v>0</v>
      </c>
      <c r="L60" s="681"/>
      <c r="M60" s="223" t="str">
        <f>'9. Registro reducción PAS'!L76</f>
        <v>0</v>
      </c>
      <c r="N60" s="680" t="str">
        <f>'9. Registro reducción PAS'!N76</f>
        <v>0</v>
      </c>
      <c r="O60" s="681"/>
      <c r="P60" s="223" t="str">
        <f>'9. Registro reducción PAS'!O76</f>
        <v>0</v>
      </c>
      <c r="Q60" s="224" t="str">
        <f>'9. Registro reducción PAS'!Q76</f>
        <v>0</v>
      </c>
      <c r="R60" s="223" t="str">
        <f>'9. Registro reducción PAS'!R76</f>
        <v>0</v>
      </c>
    </row>
    <row r="61" spans="2:21" x14ac:dyDescent="0.2">
      <c r="B61" s="700"/>
      <c r="C61" s="703"/>
      <c r="D61" s="225" t="s">
        <v>286</v>
      </c>
      <c r="E61" s="680" t="str">
        <f>'9. Registro reducción PAS'!E87</f>
        <v>0</v>
      </c>
      <c r="F61" s="681"/>
      <c r="G61" s="223" t="str">
        <f>'9. Registro reducción PAS'!F87</f>
        <v>0</v>
      </c>
      <c r="H61" s="680" t="str">
        <f>'9. Registro reducción PAS'!H87</f>
        <v>0</v>
      </c>
      <c r="I61" s="681"/>
      <c r="J61" s="223" t="str">
        <f>'9. Registro reducción PAS'!I87</f>
        <v>0</v>
      </c>
      <c r="K61" s="680" t="str">
        <f>'9. Registro reducción PAS'!K87</f>
        <v>0</v>
      </c>
      <c r="L61" s="681"/>
      <c r="M61" s="223" t="str">
        <f>'9. Registro reducción PAS'!L87</f>
        <v>0</v>
      </c>
      <c r="N61" s="680" t="str">
        <f>'9. Registro reducción PAS'!N87</f>
        <v>0</v>
      </c>
      <c r="O61" s="681"/>
      <c r="P61" s="223" t="str">
        <f>'9. Registro reducción PAS'!O87</f>
        <v>0</v>
      </c>
      <c r="Q61" s="224" t="str">
        <f>'9. Registro reducción PAS'!Q87</f>
        <v>0</v>
      </c>
      <c r="R61" s="223" t="str">
        <f>'9. Registro reducción PAS'!R87</f>
        <v>0</v>
      </c>
    </row>
    <row r="62" spans="2:21" ht="13.5" thickBot="1" x14ac:dyDescent="0.25">
      <c r="B62" s="700"/>
      <c r="C62" s="704"/>
      <c r="D62" s="222" t="s">
        <v>285</v>
      </c>
      <c r="E62" s="709">
        <f>'9. Registro reducción PAS'!E10</f>
        <v>0</v>
      </c>
      <c r="F62" s="710"/>
      <c r="G62" s="220">
        <f>'9. Registro reducción PAS'!F10</f>
        <v>1</v>
      </c>
      <c r="H62" s="709" t="str">
        <f>'9. Registro reducción PAS'!H10</f>
        <v>0</v>
      </c>
      <c r="I62" s="710"/>
      <c r="J62" s="220" t="str">
        <f>'9. Registro reducción PAS'!I10</f>
        <v>0</v>
      </c>
      <c r="K62" s="709" t="str">
        <f>'9. Registro reducción PAS'!K10</f>
        <v>0</v>
      </c>
      <c r="L62" s="710"/>
      <c r="M62" s="220" t="str">
        <f>'9. Registro reducción PAS'!L10</f>
        <v>0</v>
      </c>
      <c r="N62" s="709" t="str">
        <f>'9. Registro reducción PAS'!N10</f>
        <v>0</v>
      </c>
      <c r="O62" s="710"/>
      <c r="P62" s="220" t="str">
        <f>'9. Registro reducción PAS'!O10</f>
        <v>0</v>
      </c>
      <c r="Q62" s="221">
        <f>'9. Registro reducción PAS'!Q10</f>
        <v>0</v>
      </c>
      <c r="R62" s="220">
        <f>'9. Registro reducción PAS'!R10</f>
        <v>1</v>
      </c>
    </row>
    <row r="63" spans="2:21" x14ac:dyDescent="0.2">
      <c r="B63" s="700"/>
      <c r="C63" s="702" t="s">
        <v>296</v>
      </c>
      <c r="D63" s="228" t="s">
        <v>292</v>
      </c>
      <c r="E63" s="711">
        <f>'9. Registro reducción PAS'!E23</f>
        <v>0.90697674418604646</v>
      </c>
      <c r="F63" s="712"/>
      <c r="G63" s="226">
        <f>'9. Registro reducción PAS'!F23</f>
        <v>10.75</v>
      </c>
      <c r="H63" s="711">
        <f>'9. Registro reducción PAS'!H23</f>
        <v>0.81395348837209303</v>
      </c>
      <c r="I63" s="712"/>
      <c r="J63" s="226">
        <f>'9. Registro reducción PAS'!I23</f>
        <v>5.375</v>
      </c>
      <c r="K63" s="711">
        <f>'9. Registro reducción PAS'!K23</f>
        <v>0.46511627906976744</v>
      </c>
      <c r="L63" s="712"/>
      <c r="M63" s="226">
        <f>'9. Registro reducción PAS'!L23</f>
        <v>1.8695652173913044</v>
      </c>
      <c r="N63" s="711">
        <f>'9. Registro reducción PAS'!N23</f>
        <v>0.43023255813953487</v>
      </c>
      <c r="O63" s="712"/>
      <c r="P63" s="226">
        <f>'9. Registro reducción PAS'!O23</f>
        <v>1.7551020408163265</v>
      </c>
      <c r="Q63" s="227">
        <f>'9. Registro reducción PAS'!Q23</f>
        <v>0.65406976744186052</v>
      </c>
      <c r="R63" s="226">
        <f>'9. Registro reducción PAS'!R23</f>
        <v>2.8907563025210083</v>
      </c>
    </row>
    <row r="64" spans="2:21" x14ac:dyDescent="0.2">
      <c r="B64" s="700"/>
      <c r="C64" s="703"/>
      <c r="D64" s="225" t="s">
        <v>291</v>
      </c>
      <c r="E64" s="680" t="str">
        <f>'9. Registro reducción PAS'!E34</f>
        <v>0</v>
      </c>
      <c r="F64" s="681"/>
      <c r="G64" s="223" t="str">
        <f>'9. Registro reducción PAS'!F34</f>
        <v>0</v>
      </c>
      <c r="H64" s="680" t="str">
        <f>'9. Registro reducción PAS'!H34</f>
        <v>0</v>
      </c>
      <c r="I64" s="681"/>
      <c r="J64" s="223" t="str">
        <f>'9. Registro reducción PAS'!I34</f>
        <v>0</v>
      </c>
      <c r="K64" s="680" t="str">
        <f>'9. Registro reducción PAS'!K34</f>
        <v>0</v>
      </c>
      <c r="L64" s="681"/>
      <c r="M64" s="223" t="str">
        <f>'9. Registro reducción PAS'!L34</f>
        <v>0</v>
      </c>
      <c r="N64" s="680" t="str">
        <f>'9. Registro reducción PAS'!N34</f>
        <v>0</v>
      </c>
      <c r="O64" s="681"/>
      <c r="P64" s="223" t="str">
        <f>'9. Registro reducción PAS'!O34</f>
        <v>0</v>
      </c>
      <c r="Q64" s="224" t="str">
        <f>'9. Registro reducción PAS'!Q34</f>
        <v>0</v>
      </c>
      <c r="R64" s="223" t="str">
        <f>'9. Registro reducción PAS'!R34</f>
        <v>0</v>
      </c>
    </row>
    <row r="65" spans="2:18" x14ac:dyDescent="0.2">
      <c r="B65" s="700"/>
      <c r="C65" s="703"/>
      <c r="D65" s="225" t="s">
        <v>290</v>
      </c>
      <c r="E65" s="680" t="str">
        <f>'9. Registro reducción PAS'!E45</f>
        <v>0</v>
      </c>
      <c r="F65" s="681"/>
      <c r="G65" s="223" t="str">
        <f>'9. Registro reducción PAS'!F45</f>
        <v>0</v>
      </c>
      <c r="H65" s="680" t="str">
        <f>'9. Registro reducción PAS'!H45</f>
        <v>0</v>
      </c>
      <c r="I65" s="681"/>
      <c r="J65" s="223" t="str">
        <f>'9. Registro reducción PAS'!I45</f>
        <v>0</v>
      </c>
      <c r="K65" s="680" t="str">
        <f>'9. Registro reducción PAS'!K45</f>
        <v>0</v>
      </c>
      <c r="L65" s="681"/>
      <c r="M65" s="223" t="str">
        <f>'9. Registro reducción PAS'!L45</f>
        <v>0</v>
      </c>
      <c r="N65" s="680" t="str">
        <f>'9. Registro reducción PAS'!N45</f>
        <v>0</v>
      </c>
      <c r="O65" s="681"/>
      <c r="P65" s="223" t="str">
        <f>'9. Registro reducción PAS'!O45</f>
        <v>0</v>
      </c>
      <c r="Q65" s="224" t="str">
        <f>'9. Registro reducción PAS'!Q45</f>
        <v>0</v>
      </c>
      <c r="R65" s="223" t="str">
        <f>'9. Registro reducción PAS'!R45</f>
        <v>0</v>
      </c>
    </row>
    <row r="66" spans="2:18" x14ac:dyDescent="0.2">
      <c r="B66" s="700"/>
      <c r="C66" s="703"/>
      <c r="D66" s="225" t="s">
        <v>289</v>
      </c>
      <c r="E66" s="680" t="str">
        <f>'9. Registro reducción PAS'!E56</f>
        <v>0</v>
      </c>
      <c r="F66" s="681"/>
      <c r="G66" s="223" t="str">
        <f>'9. Registro reducción PAS'!F56</f>
        <v>0</v>
      </c>
      <c r="H66" s="680" t="str">
        <f>'9. Registro reducción PAS'!H56</f>
        <v>0</v>
      </c>
      <c r="I66" s="681"/>
      <c r="J66" s="223" t="str">
        <f>'9. Registro reducción PAS'!I56</f>
        <v>0</v>
      </c>
      <c r="K66" s="680" t="str">
        <f>'9. Registro reducción PAS'!K56</f>
        <v>0</v>
      </c>
      <c r="L66" s="681"/>
      <c r="M66" s="223" t="str">
        <f>'9. Registro reducción PAS'!L56</f>
        <v>0</v>
      </c>
      <c r="N66" s="680" t="str">
        <f>'9. Registro reducción PAS'!N56</f>
        <v>0</v>
      </c>
      <c r="O66" s="681"/>
      <c r="P66" s="223" t="str">
        <f>'9. Registro reducción PAS'!O56</f>
        <v>0</v>
      </c>
      <c r="Q66" s="224" t="str">
        <f>'9. Registro reducción PAS'!Q56</f>
        <v>0</v>
      </c>
      <c r="R66" s="223" t="str">
        <f>'9. Registro reducción PAS'!R56</f>
        <v>0</v>
      </c>
    </row>
    <row r="67" spans="2:18" x14ac:dyDescent="0.2">
      <c r="B67" s="700"/>
      <c r="C67" s="703"/>
      <c r="D67" s="225" t="s">
        <v>288</v>
      </c>
      <c r="E67" s="680" t="str">
        <f>'9. Registro reducción PAS'!E67</f>
        <v>0</v>
      </c>
      <c r="F67" s="681"/>
      <c r="G67" s="223" t="str">
        <f>'9. Registro reducción PAS'!F67</f>
        <v>0</v>
      </c>
      <c r="H67" s="680" t="str">
        <f>'9. Registro reducción PAS'!H67</f>
        <v>0</v>
      </c>
      <c r="I67" s="681"/>
      <c r="J67" s="223" t="str">
        <f>'9. Registro reducción PAS'!I67</f>
        <v>0</v>
      </c>
      <c r="K67" s="680" t="str">
        <f>'9. Registro reducción PAS'!K67</f>
        <v>0</v>
      </c>
      <c r="L67" s="681"/>
      <c r="M67" s="223" t="str">
        <f>'9. Registro reducción PAS'!L67</f>
        <v>0</v>
      </c>
      <c r="N67" s="680" t="str">
        <f>'9. Registro reducción PAS'!N67</f>
        <v>0</v>
      </c>
      <c r="O67" s="681"/>
      <c r="P67" s="223" t="str">
        <f>'9. Registro reducción PAS'!O67</f>
        <v>0</v>
      </c>
      <c r="Q67" s="224" t="str">
        <f>'9. Registro reducción PAS'!Q67</f>
        <v>0</v>
      </c>
      <c r="R67" s="223" t="str">
        <f>'9. Registro reducción PAS'!R67</f>
        <v>0</v>
      </c>
    </row>
    <row r="68" spans="2:18" x14ac:dyDescent="0.2">
      <c r="B68" s="700"/>
      <c r="C68" s="703"/>
      <c r="D68" s="225" t="s">
        <v>287</v>
      </c>
      <c r="E68" s="680" t="str">
        <f>'9. Registro reducción PAS'!E78</f>
        <v>0</v>
      </c>
      <c r="F68" s="681"/>
      <c r="G68" s="223" t="str">
        <f>'9. Registro reducción PAS'!F78</f>
        <v>0</v>
      </c>
      <c r="H68" s="680" t="str">
        <f>'9. Registro reducción PAS'!H78</f>
        <v>0</v>
      </c>
      <c r="I68" s="681"/>
      <c r="J68" s="223" t="str">
        <f>'9. Registro reducción PAS'!I78</f>
        <v>0</v>
      </c>
      <c r="K68" s="680" t="str">
        <f>'9. Registro reducción PAS'!K78</f>
        <v>0</v>
      </c>
      <c r="L68" s="681"/>
      <c r="M68" s="223" t="str">
        <f>'9. Registro reducción PAS'!L78</f>
        <v>0</v>
      </c>
      <c r="N68" s="680" t="str">
        <f>'9. Registro reducción PAS'!N78</f>
        <v>0</v>
      </c>
      <c r="O68" s="681"/>
      <c r="P68" s="223" t="str">
        <f>'9. Registro reducción PAS'!O78</f>
        <v>0</v>
      </c>
      <c r="Q68" s="224" t="str">
        <f>'9. Registro reducción PAS'!Q78</f>
        <v>0</v>
      </c>
      <c r="R68" s="223" t="str">
        <f>'9. Registro reducción PAS'!R78</f>
        <v>0</v>
      </c>
    </row>
    <row r="69" spans="2:18" x14ac:dyDescent="0.2">
      <c r="B69" s="700"/>
      <c r="C69" s="703"/>
      <c r="D69" s="225" t="s">
        <v>286</v>
      </c>
      <c r="E69" s="680">
        <f>'9. Registro reducción PAS'!E89</f>
        <v>0.57315789473684209</v>
      </c>
      <c r="F69" s="681"/>
      <c r="G69" s="223">
        <f>'9. Registro reducción PAS'!F89</f>
        <v>2.342786683107275</v>
      </c>
      <c r="H69" s="680">
        <f>'9. Registro reducción PAS'!H89</f>
        <v>0.37815789473684214</v>
      </c>
      <c r="I69" s="681"/>
      <c r="J69" s="223">
        <f>'9. Registro reducción PAS'!I89</f>
        <v>1.6081252644942869</v>
      </c>
      <c r="K69" s="680">
        <f>'9. Registro reducción PAS'!K89</f>
        <v>-0.23473684210526322</v>
      </c>
      <c r="L69" s="681"/>
      <c r="M69" s="223">
        <f>'9. Registro reducción PAS'!L89</f>
        <v>0.80988917306052854</v>
      </c>
      <c r="N69" s="680">
        <f>'9. Registro reducción PAS'!N89</f>
        <v>-0.70105263157894737</v>
      </c>
      <c r="O69" s="681"/>
      <c r="P69" s="223">
        <f>'9. Registro reducción PAS'!O89</f>
        <v>0.58787128712871284</v>
      </c>
      <c r="Q69" s="224">
        <f>'9. Registro reducción PAS'!Q89</f>
        <v>3.8815789473684434E-3</v>
      </c>
      <c r="R69" s="223">
        <f>'9. Registro reducción PAS'!R89</f>
        <v>1.0038967043127931</v>
      </c>
    </row>
    <row r="70" spans="2:18" ht="13.5" thickBot="1" x14ac:dyDescent="0.25">
      <c r="B70" s="700"/>
      <c r="C70" s="704"/>
      <c r="D70" s="222" t="s">
        <v>285</v>
      </c>
      <c r="E70" s="709">
        <f>'9. Registro reducción PAS'!E12</f>
        <v>0.80467741935483872</v>
      </c>
      <c r="F70" s="710"/>
      <c r="G70" s="220">
        <f>'9. Registro reducción PAS'!F12</f>
        <v>5.119735755573906</v>
      </c>
      <c r="H70" s="709">
        <f>'9. Registro reducción PAS'!H12</f>
        <v>0.68040322580645163</v>
      </c>
      <c r="I70" s="710"/>
      <c r="J70" s="220">
        <f>'9. Registro reducción PAS'!I12</f>
        <v>3.1289427201614943</v>
      </c>
      <c r="K70" s="709">
        <f>'9. Registro reducción PAS'!K12</f>
        <v>0.25064516129032266</v>
      </c>
      <c r="L70" s="710"/>
      <c r="M70" s="220">
        <f>'9. Registro reducción PAS'!L12</f>
        <v>1.3344812742143781</v>
      </c>
      <c r="N70" s="709">
        <f>'9. Registro reducción PAS'!N12</f>
        <v>8.3548387096774215E-2</v>
      </c>
      <c r="O70" s="710"/>
      <c r="P70" s="220">
        <f>'9. Registro reducción PAS'!O12</f>
        <v>1.0911650827173531</v>
      </c>
      <c r="Q70" s="221">
        <f>'9. Registro reducción PAS'!Q12</f>
        <v>0.45481854838709684</v>
      </c>
      <c r="R70" s="220">
        <f>'9. Registro reducción PAS'!R12</f>
        <v>1.8342516918753007</v>
      </c>
    </row>
    <row r="71" spans="2:18" x14ac:dyDescent="0.2">
      <c r="B71" s="700"/>
      <c r="C71" s="702" t="s">
        <v>295</v>
      </c>
      <c r="D71" s="228" t="s">
        <v>292</v>
      </c>
      <c r="E71" s="711">
        <f>'9. Registro reducción PAS'!E25</f>
        <v>0.67441860465116277</v>
      </c>
      <c r="F71" s="712"/>
      <c r="G71" s="226">
        <f>'9. Registro reducción PAS'!F25</f>
        <v>3.0714285714285716</v>
      </c>
      <c r="H71" s="711">
        <f>'9. Registro reducción PAS'!H25</f>
        <v>0.61627906976744184</v>
      </c>
      <c r="I71" s="712"/>
      <c r="J71" s="226">
        <f>'9. Registro reducción PAS'!I25</f>
        <v>2.606060606060606</v>
      </c>
      <c r="K71" s="711">
        <f>'9. Registro reducción PAS'!K25</f>
        <v>0.27906976744186046</v>
      </c>
      <c r="L71" s="712"/>
      <c r="M71" s="226">
        <f>'9. Registro reducción PAS'!L25</f>
        <v>1.3870967741935485</v>
      </c>
      <c r="N71" s="711">
        <f>'9. Registro reducción PAS'!N25</f>
        <v>-3.4883720930232558E-2</v>
      </c>
      <c r="O71" s="712"/>
      <c r="P71" s="226">
        <f>'9. Registro reducción PAS'!O25</f>
        <v>0.9662921348314607</v>
      </c>
      <c r="Q71" s="227">
        <f>'9. Registro reducción PAS'!Q25</f>
        <v>0.38372093023255816</v>
      </c>
      <c r="R71" s="226">
        <f>'9. Registro reducción PAS'!R25</f>
        <v>1.6226415094339623</v>
      </c>
    </row>
    <row r="72" spans="2:18" x14ac:dyDescent="0.2">
      <c r="B72" s="700"/>
      <c r="C72" s="703"/>
      <c r="D72" s="225" t="s">
        <v>291</v>
      </c>
      <c r="E72" s="680" t="str">
        <f>'9. Registro reducción PAS'!E36</f>
        <v>0</v>
      </c>
      <c r="F72" s="681"/>
      <c r="G72" s="223" t="str">
        <f>'9. Registro reducción PAS'!F36</f>
        <v>0</v>
      </c>
      <c r="H72" s="680" t="str">
        <f>'9. Registro reducción PAS'!H36</f>
        <v>0</v>
      </c>
      <c r="I72" s="681"/>
      <c r="J72" s="223" t="str">
        <f>'9. Registro reducción PAS'!I36</f>
        <v>0</v>
      </c>
      <c r="K72" s="680" t="str">
        <f>'9. Registro reducción PAS'!K36</f>
        <v>0</v>
      </c>
      <c r="L72" s="681"/>
      <c r="M72" s="223" t="str">
        <f>'9. Registro reducción PAS'!L36</f>
        <v>0</v>
      </c>
      <c r="N72" s="680" t="str">
        <f>'9. Registro reducción PAS'!N36</f>
        <v>0</v>
      </c>
      <c r="O72" s="681"/>
      <c r="P72" s="223" t="str">
        <f>'9. Registro reducción PAS'!O36</f>
        <v>0</v>
      </c>
      <c r="Q72" s="224" t="str">
        <f>'9. Registro reducción PAS'!Q36</f>
        <v>0</v>
      </c>
      <c r="R72" s="223" t="str">
        <f>'9. Registro reducción PAS'!R36</f>
        <v>0</v>
      </c>
    </row>
    <row r="73" spans="2:18" x14ac:dyDescent="0.2">
      <c r="B73" s="700"/>
      <c r="C73" s="703"/>
      <c r="D73" s="225" t="s">
        <v>290</v>
      </c>
      <c r="E73" s="680" t="str">
        <f>'9. Registro reducción PAS'!E47</f>
        <v>0</v>
      </c>
      <c r="F73" s="681"/>
      <c r="G73" s="223" t="str">
        <f>'9. Registro reducción PAS'!F47</f>
        <v>0</v>
      </c>
      <c r="H73" s="680" t="str">
        <f>'9. Registro reducción PAS'!H47</f>
        <v>0</v>
      </c>
      <c r="I73" s="681"/>
      <c r="J73" s="223" t="str">
        <f>'9. Registro reducción PAS'!I47</f>
        <v>0</v>
      </c>
      <c r="K73" s="680" t="str">
        <f>'9. Registro reducción PAS'!K47</f>
        <v>0</v>
      </c>
      <c r="L73" s="681"/>
      <c r="M73" s="223" t="str">
        <f>'9. Registro reducción PAS'!L47</f>
        <v>0</v>
      </c>
      <c r="N73" s="680" t="str">
        <f>'9. Registro reducción PAS'!N47</f>
        <v>0</v>
      </c>
      <c r="O73" s="681"/>
      <c r="P73" s="223" t="str">
        <f>'9. Registro reducción PAS'!O47</f>
        <v>0</v>
      </c>
      <c r="Q73" s="224" t="str">
        <f>'9. Registro reducción PAS'!Q47</f>
        <v>0</v>
      </c>
      <c r="R73" s="223" t="str">
        <f>'9. Registro reducción PAS'!R47</f>
        <v>0</v>
      </c>
    </row>
    <row r="74" spans="2:18" x14ac:dyDescent="0.2">
      <c r="B74" s="700"/>
      <c r="C74" s="703"/>
      <c r="D74" s="225" t="s">
        <v>289</v>
      </c>
      <c r="E74" s="680" t="str">
        <f>'9. Registro reducción PAS'!E58</f>
        <v>0</v>
      </c>
      <c r="F74" s="681"/>
      <c r="G74" s="223" t="str">
        <f>'9. Registro reducción PAS'!F58</f>
        <v>0</v>
      </c>
      <c r="H74" s="680" t="str">
        <f>'9. Registro reducción PAS'!H58</f>
        <v>0</v>
      </c>
      <c r="I74" s="681"/>
      <c r="J74" s="223" t="str">
        <f>'9. Registro reducción PAS'!I58</f>
        <v>0</v>
      </c>
      <c r="K74" s="680" t="str">
        <f>'9. Registro reducción PAS'!K58</f>
        <v>0</v>
      </c>
      <c r="L74" s="681"/>
      <c r="M74" s="223" t="str">
        <f>'9. Registro reducción PAS'!L58</f>
        <v>0</v>
      </c>
      <c r="N74" s="680" t="str">
        <f>'9. Registro reducción PAS'!N58</f>
        <v>0</v>
      </c>
      <c r="O74" s="681"/>
      <c r="P74" s="223" t="str">
        <f>'9. Registro reducción PAS'!O58</f>
        <v>0</v>
      </c>
      <c r="Q74" s="224" t="str">
        <f>'9. Registro reducción PAS'!Q58</f>
        <v>0</v>
      </c>
      <c r="R74" s="223" t="str">
        <f>'9. Registro reducción PAS'!R58</f>
        <v>0</v>
      </c>
    </row>
    <row r="75" spans="2:18" x14ac:dyDescent="0.2">
      <c r="B75" s="700"/>
      <c r="C75" s="703"/>
      <c r="D75" s="225" t="s">
        <v>288</v>
      </c>
      <c r="E75" s="680" t="str">
        <f>'9. Registro reducción PAS'!E69</f>
        <v>0</v>
      </c>
      <c r="F75" s="681"/>
      <c r="G75" s="223" t="str">
        <f>'9. Registro reducción PAS'!F69</f>
        <v>0</v>
      </c>
      <c r="H75" s="680" t="str">
        <f>'9. Registro reducción PAS'!H69</f>
        <v>0</v>
      </c>
      <c r="I75" s="681"/>
      <c r="J75" s="223" t="str">
        <f>'9. Registro reducción PAS'!I69</f>
        <v>0</v>
      </c>
      <c r="K75" s="680" t="str">
        <f>'9. Registro reducción PAS'!K69</f>
        <v>0</v>
      </c>
      <c r="L75" s="681"/>
      <c r="M75" s="223" t="str">
        <f>'9. Registro reducción PAS'!L69</f>
        <v>0</v>
      </c>
      <c r="N75" s="680" t="str">
        <f>'9. Registro reducción PAS'!N69</f>
        <v>0</v>
      </c>
      <c r="O75" s="681"/>
      <c r="P75" s="223" t="str">
        <f>'9. Registro reducción PAS'!O69</f>
        <v>0</v>
      </c>
      <c r="Q75" s="224" t="str">
        <f>'9. Registro reducción PAS'!Q69</f>
        <v>0</v>
      </c>
      <c r="R75" s="223" t="str">
        <f>'9. Registro reducción PAS'!R69</f>
        <v>0</v>
      </c>
    </row>
    <row r="76" spans="2:18" x14ac:dyDescent="0.2">
      <c r="B76" s="700"/>
      <c r="C76" s="703"/>
      <c r="D76" s="225" t="s">
        <v>287</v>
      </c>
      <c r="E76" s="680" t="str">
        <f>'9. Registro reducción PAS'!E80</f>
        <v>0</v>
      </c>
      <c r="F76" s="681"/>
      <c r="G76" s="223" t="str">
        <f>'9. Registro reducción PAS'!F80</f>
        <v>0</v>
      </c>
      <c r="H76" s="680" t="str">
        <f>'9. Registro reducción PAS'!H80</f>
        <v>0</v>
      </c>
      <c r="I76" s="681"/>
      <c r="J76" s="223" t="str">
        <f>'9. Registro reducción PAS'!I80</f>
        <v>0</v>
      </c>
      <c r="K76" s="680" t="str">
        <f>'9. Registro reducción PAS'!K80</f>
        <v>0</v>
      </c>
      <c r="L76" s="681"/>
      <c r="M76" s="223" t="str">
        <f>'9. Registro reducción PAS'!L80</f>
        <v>0</v>
      </c>
      <c r="N76" s="680" t="str">
        <f>'9. Registro reducción PAS'!N80</f>
        <v>0</v>
      </c>
      <c r="O76" s="681"/>
      <c r="P76" s="223" t="str">
        <f>'9. Registro reducción PAS'!O80</f>
        <v>0</v>
      </c>
      <c r="Q76" s="224" t="str">
        <f>'9. Registro reducción PAS'!Q80</f>
        <v>0</v>
      </c>
      <c r="R76" s="223" t="str">
        <f>'9. Registro reducción PAS'!R80</f>
        <v>0</v>
      </c>
    </row>
    <row r="77" spans="2:18" x14ac:dyDescent="0.2">
      <c r="B77" s="700"/>
      <c r="C77" s="703"/>
      <c r="D77" s="225" t="s">
        <v>286</v>
      </c>
      <c r="E77" s="680">
        <f>'9. Registro reducción PAS'!E91</f>
        <v>0.62926605504587163</v>
      </c>
      <c r="F77" s="681"/>
      <c r="G77" s="223">
        <f>'9. Registro reducción PAS'!F91</f>
        <v>2.6973521405592678</v>
      </c>
      <c r="H77" s="680">
        <f>'9. Registro reducción PAS'!H91</f>
        <v>0.11816513761467885</v>
      </c>
      <c r="I77" s="681"/>
      <c r="J77" s="223">
        <f>'9. Registro reducción PAS'!I91</f>
        <v>1.1339991677070329</v>
      </c>
      <c r="K77" s="680">
        <f>'9. Registro reducción PAS'!K91</f>
        <v>0.14816513761467895</v>
      </c>
      <c r="L77" s="681"/>
      <c r="M77" s="223">
        <f>'9. Registro reducción PAS'!L91</f>
        <v>1.1739364566505117</v>
      </c>
      <c r="N77" s="680">
        <f>'9. Registro reducción PAS'!N91</f>
        <v>0.31807339449541289</v>
      </c>
      <c r="O77" s="681"/>
      <c r="P77" s="223">
        <f>'9. Registro reducción PAS'!O91</f>
        <v>1.4664334723530204</v>
      </c>
      <c r="Q77" s="224">
        <f>'9. Registro reducción PAS'!Q91</f>
        <v>0.30341743119266062</v>
      </c>
      <c r="R77" s="223">
        <f>'9. Registro reducción PAS'!R91</f>
        <v>1.4355799940732936</v>
      </c>
    </row>
    <row r="78" spans="2:18" ht="13.5" thickBot="1" x14ac:dyDescent="0.25">
      <c r="B78" s="700"/>
      <c r="C78" s="704"/>
      <c r="D78" s="222" t="s">
        <v>285</v>
      </c>
      <c r="E78" s="709">
        <f>'9. Registro reducción PAS'!E14</f>
        <v>0.64917948717948715</v>
      </c>
      <c r="F78" s="710"/>
      <c r="G78" s="220">
        <f>'9. Registro reducción PAS'!F14</f>
        <v>2.8504604589972224</v>
      </c>
      <c r="H78" s="709">
        <f>'9. Registro reducción PAS'!H14</f>
        <v>0.33784615384615391</v>
      </c>
      <c r="I78" s="710"/>
      <c r="J78" s="220">
        <f>'9. Registro reducción PAS'!I14</f>
        <v>1.5102230483271377</v>
      </c>
      <c r="K78" s="709">
        <f>'9. Registro reducción PAS'!K14</f>
        <v>0.20589743589743595</v>
      </c>
      <c r="L78" s="710"/>
      <c r="M78" s="220">
        <f>'9. Registro reducción PAS'!L14</f>
        <v>1.2592831772683242</v>
      </c>
      <c r="N78" s="709">
        <f>'9. Registro reducción PAS'!N14</f>
        <v>0.16241025641025653</v>
      </c>
      <c r="O78" s="710"/>
      <c r="P78" s="220">
        <f>'9. Registro reducción PAS'!O14</f>
        <v>1.1939019163656404</v>
      </c>
      <c r="Q78" s="221">
        <f>'9. Registro reducción PAS'!Q14</f>
        <v>0.33883333333333338</v>
      </c>
      <c r="R78" s="220">
        <f>'9. Registro reducción PAS'!R14</f>
        <v>1.5124779430299975</v>
      </c>
    </row>
    <row r="79" spans="2:18" x14ac:dyDescent="0.2">
      <c r="B79" s="700"/>
      <c r="C79" s="702" t="s">
        <v>294</v>
      </c>
      <c r="D79" s="228" t="s">
        <v>292</v>
      </c>
      <c r="E79" s="711" t="str">
        <f>'9. Registro reducción PAS'!E27</f>
        <v>0</v>
      </c>
      <c r="F79" s="712"/>
      <c r="G79" s="226" t="str">
        <f>'9. Registro reducción PAS'!F27</f>
        <v>0</v>
      </c>
      <c r="H79" s="711">
        <f>'9. Registro reducción PAS'!H27</f>
        <v>0.52325581395348841</v>
      </c>
      <c r="I79" s="712"/>
      <c r="J79" s="226">
        <f>'9. Registro reducción PAS'!I27</f>
        <v>2.0975609756097562</v>
      </c>
      <c r="K79" s="711">
        <f>'9. Registro reducción PAS'!K27</f>
        <v>0.43023255813953487</v>
      </c>
      <c r="L79" s="712"/>
      <c r="M79" s="226">
        <f>'9. Registro reducción PAS'!L27</f>
        <v>1.7551020408163265</v>
      </c>
      <c r="N79" s="711">
        <f>'9. Registro reducción PAS'!N27</f>
        <v>-8.1395348837209308E-2</v>
      </c>
      <c r="O79" s="712"/>
      <c r="P79" s="226">
        <f>'9. Registro reducción PAS'!O27</f>
        <v>0.92473118279569888</v>
      </c>
      <c r="Q79" s="227">
        <f>'9. Registro reducción PAS'!Q27</f>
        <v>0.29069767441860467</v>
      </c>
      <c r="R79" s="226">
        <f>'9. Registro reducción PAS'!R27</f>
        <v>1.4098360655737705</v>
      </c>
    </row>
    <row r="80" spans="2:18" x14ac:dyDescent="0.2">
      <c r="B80" s="700"/>
      <c r="C80" s="703"/>
      <c r="D80" s="225" t="s">
        <v>291</v>
      </c>
      <c r="E80" s="680" t="str">
        <f>'9. Registro reducción PAS'!E38</f>
        <v>0</v>
      </c>
      <c r="F80" s="681"/>
      <c r="G80" s="223" t="str">
        <f>'9. Registro reducción PAS'!F38</f>
        <v>0</v>
      </c>
      <c r="H80" s="680" t="str">
        <f>'9. Registro reducción PAS'!H38</f>
        <v>0</v>
      </c>
      <c r="I80" s="681"/>
      <c r="J80" s="223" t="str">
        <f>'9. Registro reducción PAS'!I38</f>
        <v>0</v>
      </c>
      <c r="K80" s="680" t="str">
        <f>'9. Registro reducción PAS'!K38</f>
        <v>0</v>
      </c>
      <c r="L80" s="681"/>
      <c r="M80" s="223" t="str">
        <f>'9. Registro reducción PAS'!L38</f>
        <v>0</v>
      </c>
      <c r="N80" s="680" t="str">
        <f>'9. Registro reducción PAS'!N38</f>
        <v>0</v>
      </c>
      <c r="O80" s="681"/>
      <c r="P80" s="223" t="str">
        <f>'9. Registro reducción PAS'!O38</f>
        <v>0</v>
      </c>
      <c r="Q80" s="224" t="str">
        <f>'9. Registro reducción PAS'!Q38</f>
        <v>0</v>
      </c>
      <c r="R80" s="223" t="str">
        <f>'9. Registro reducción PAS'!R38</f>
        <v>0</v>
      </c>
    </row>
    <row r="81" spans="2:18" x14ac:dyDescent="0.2">
      <c r="B81" s="700"/>
      <c r="C81" s="703"/>
      <c r="D81" s="225" t="s">
        <v>290</v>
      </c>
      <c r="E81" s="680" t="str">
        <f>'9. Registro reducción PAS'!E49</f>
        <v>0</v>
      </c>
      <c r="F81" s="681"/>
      <c r="G81" s="223" t="str">
        <f>'9. Registro reducción PAS'!F49</f>
        <v>0</v>
      </c>
      <c r="H81" s="680" t="str">
        <f>'9. Registro reducción PAS'!H49</f>
        <v>0</v>
      </c>
      <c r="I81" s="681"/>
      <c r="J81" s="223" t="str">
        <f>'9. Registro reducción PAS'!I49</f>
        <v>0</v>
      </c>
      <c r="K81" s="680" t="str">
        <f>'9. Registro reducción PAS'!K49</f>
        <v>0</v>
      </c>
      <c r="L81" s="681"/>
      <c r="M81" s="223" t="str">
        <f>'9. Registro reducción PAS'!L49</f>
        <v>0</v>
      </c>
      <c r="N81" s="680" t="str">
        <f>'9. Registro reducción PAS'!N49</f>
        <v>0</v>
      </c>
      <c r="O81" s="681"/>
      <c r="P81" s="223" t="str">
        <f>'9. Registro reducción PAS'!O49</f>
        <v>0</v>
      </c>
      <c r="Q81" s="224" t="str">
        <f>'9. Registro reducción PAS'!Q49</f>
        <v>0</v>
      </c>
      <c r="R81" s="223" t="str">
        <f>'9. Registro reducción PAS'!R49</f>
        <v>0</v>
      </c>
    </row>
    <row r="82" spans="2:18" x14ac:dyDescent="0.2">
      <c r="B82" s="700"/>
      <c r="C82" s="703"/>
      <c r="D82" s="225" t="s">
        <v>289</v>
      </c>
      <c r="E82" s="680" t="str">
        <f>'9. Registro reducción PAS'!E60</f>
        <v>0</v>
      </c>
      <c r="F82" s="681"/>
      <c r="G82" s="223" t="str">
        <f>'9. Registro reducción PAS'!F60</f>
        <v>0</v>
      </c>
      <c r="H82" s="680" t="str">
        <f>'9. Registro reducción PAS'!H60</f>
        <v>0</v>
      </c>
      <c r="I82" s="681"/>
      <c r="J82" s="223" t="str">
        <f>'9. Registro reducción PAS'!I60</f>
        <v>0</v>
      </c>
      <c r="K82" s="680" t="str">
        <f>'9. Registro reducción PAS'!K60</f>
        <v>0</v>
      </c>
      <c r="L82" s="681"/>
      <c r="M82" s="223" t="str">
        <f>'9. Registro reducción PAS'!L60</f>
        <v>0</v>
      </c>
      <c r="N82" s="680" t="str">
        <f>'9. Registro reducción PAS'!N60</f>
        <v>0</v>
      </c>
      <c r="O82" s="681"/>
      <c r="P82" s="223" t="str">
        <f>'9. Registro reducción PAS'!O60</f>
        <v>0</v>
      </c>
      <c r="Q82" s="224" t="str">
        <f>'9. Registro reducción PAS'!Q60</f>
        <v>0</v>
      </c>
      <c r="R82" s="223" t="str">
        <f>'9. Registro reducción PAS'!R60</f>
        <v>0</v>
      </c>
    </row>
    <row r="83" spans="2:18" x14ac:dyDescent="0.2">
      <c r="B83" s="700"/>
      <c r="C83" s="703"/>
      <c r="D83" s="225" t="s">
        <v>288</v>
      </c>
      <c r="E83" s="680" t="str">
        <f>'9. Registro reducción PAS'!E71</f>
        <v>0</v>
      </c>
      <c r="F83" s="681"/>
      <c r="G83" s="223" t="str">
        <f>'9. Registro reducción PAS'!F71</f>
        <v>0</v>
      </c>
      <c r="H83" s="680" t="str">
        <f>'9. Registro reducción PAS'!H71</f>
        <v>0</v>
      </c>
      <c r="I83" s="681"/>
      <c r="J83" s="223" t="str">
        <f>'9. Registro reducción PAS'!I71</f>
        <v>0</v>
      </c>
      <c r="K83" s="680" t="str">
        <f>'9. Registro reducción PAS'!K71</f>
        <v>0</v>
      </c>
      <c r="L83" s="681"/>
      <c r="M83" s="223" t="str">
        <f>'9. Registro reducción PAS'!L71</f>
        <v>0</v>
      </c>
      <c r="N83" s="680" t="str">
        <f>'9. Registro reducción PAS'!N71</f>
        <v>0</v>
      </c>
      <c r="O83" s="681"/>
      <c r="P83" s="223" t="str">
        <f>'9. Registro reducción PAS'!O71</f>
        <v>0</v>
      </c>
      <c r="Q83" s="224" t="str">
        <f>'9. Registro reducción PAS'!Q71</f>
        <v>0</v>
      </c>
      <c r="R83" s="223" t="str">
        <f>'9. Registro reducción PAS'!R71</f>
        <v>0</v>
      </c>
    </row>
    <row r="84" spans="2:18" x14ac:dyDescent="0.2">
      <c r="B84" s="700"/>
      <c r="C84" s="703"/>
      <c r="D84" s="225" t="s">
        <v>287</v>
      </c>
      <c r="E84" s="680" t="str">
        <f>'9. Registro reducción PAS'!E82</f>
        <v>0</v>
      </c>
      <c r="F84" s="681"/>
      <c r="G84" s="223" t="str">
        <f>'9. Registro reducción PAS'!F82</f>
        <v>0</v>
      </c>
      <c r="H84" s="680" t="str">
        <f>'9. Registro reducción PAS'!H82</f>
        <v>0</v>
      </c>
      <c r="I84" s="681"/>
      <c r="J84" s="223" t="str">
        <f>'9. Registro reducción PAS'!I82</f>
        <v>0</v>
      </c>
      <c r="K84" s="680" t="str">
        <f>'9. Registro reducción PAS'!K82</f>
        <v>0</v>
      </c>
      <c r="L84" s="681"/>
      <c r="M84" s="223" t="str">
        <f>'9. Registro reducción PAS'!L82</f>
        <v>0</v>
      </c>
      <c r="N84" s="680" t="str">
        <f>'9. Registro reducción PAS'!N82</f>
        <v>0</v>
      </c>
      <c r="O84" s="681"/>
      <c r="P84" s="223" t="str">
        <f>'9. Registro reducción PAS'!O82</f>
        <v>0</v>
      </c>
      <c r="Q84" s="224" t="str">
        <f>'9. Registro reducción PAS'!Q82</f>
        <v>0</v>
      </c>
      <c r="R84" s="223" t="str">
        <f>'9. Registro reducción PAS'!R82</f>
        <v>0</v>
      </c>
    </row>
    <row r="85" spans="2:18" x14ac:dyDescent="0.2">
      <c r="B85" s="700"/>
      <c r="C85" s="703"/>
      <c r="D85" s="225" t="s">
        <v>286</v>
      </c>
      <c r="E85" s="680">
        <f>'9. Registro reducción PAS'!E93</f>
        <v>0.61144230769230767</v>
      </c>
      <c r="F85" s="681"/>
      <c r="G85" s="223">
        <f>'9. Registro reducción PAS'!F93</f>
        <v>2.5736203909923288</v>
      </c>
      <c r="H85" s="680">
        <f>'9. Registro reducción PAS'!H93</f>
        <v>7.5769230769230728E-2</v>
      </c>
      <c r="I85" s="681"/>
      <c r="J85" s="223">
        <f>'9. Registro reducción PAS'!I93</f>
        <v>1.0819808572617562</v>
      </c>
      <c r="K85" s="680">
        <f>'9. Registro reducción PAS'!K93</f>
        <v>0.56230769230769229</v>
      </c>
      <c r="L85" s="681"/>
      <c r="M85" s="223">
        <f>'9. Registro reducción PAS'!L93</f>
        <v>2.2847100175746924</v>
      </c>
      <c r="N85" s="680">
        <f>'9. Registro reducción PAS'!N93</f>
        <v>5.7692307692307696E-2</v>
      </c>
      <c r="O85" s="681"/>
      <c r="P85" s="223">
        <f>'9. Registro reducción PAS'!O93</f>
        <v>1.0612244897959184</v>
      </c>
      <c r="Q85" s="224">
        <f>'9. Registro reducción PAS'!Q93</f>
        <v>0.32680288461538459</v>
      </c>
      <c r="R85" s="223">
        <f>'9. Registro reducción PAS'!R93</f>
        <v>1.4854490269594716</v>
      </c>
    </row>
    <row r="86" spans="2:18" ht="13.5" thickBot="1" x14ac:dyDescent="0.25">
      <c r="B86" s="700"/>
      <c r="C86" s="704"/>
      <c r="D86" s="222" t="s">
        <v>285</v>
      </c>
      <c r="E86" s="709">
        <f>'9. Registro reducción PAS'!E16</f>
        <v>0.61144230769230778</v>
      </c>
      <c r="F86" s="710"/>
      <c r="G86" s="220">
        <f>'9. Registro reducción PAS'!F16</f>
        <v>2.5736203909923292</v>
      </c>
      <c r="H86" s="709">
        <f>'9. Registro reducción PAS'!H16</f>
        <v>0.27831578947368413</v>
      </c>
      <c r="I86" s="710"/>
      <c r="J86" s="220">
        <f>'9. Registro reducción PAS'!I16</f>
        <v>1.3856476079346556</v>
      </c>
      <c r="K86" s="709">
        <f>'9. Registro reducción PAS'!K16</f>
        <v>0.5025263157894736</v>
      </c>
      <c r="L86" s="710"/>
      <c r="M86" s="220">
        <f>'9. Registro reducción PAS'!L16</f>
        <v>2.0101565806178585</v>
      </c>
      <c r="N86" s="709">
        <f>'9. Registro reducción PAS'!N16</f>
        <v>-5.2631578947368238E-3</v>
      </c>
      <c r="O86" s="710"/>
      <c r="P86" s="220">
        <f>'9. Registro reducción PAS'!O16</f>
        <v>0.99476439790575921</v>
      </c>
      <c r="Q86" s="221">
        <f>'9. Registro reducción PAS'!Q16</f>
        <v>0.3129821958456972</v>
      </c>
      <c r="R86" s="220">
        <f>'9. Registro reducción PAS'!R16</f>
        <v>1.455566353525537</v>
      </c>
    </row>
    <row r="87" spans="2:18" x14ac:dyDescent="0.2">
      <c r="B87" s="700"/>
      <c r="C87" s="702" t="s">
        <v>293</v>
      </c>
      <c r="D87" s="228" t="s">
        <v>292</v>
      </c>
      <c r="E87" s="711">
        <f>'9. Registro reducción PAS'!E29</f>
        <v>0.66666666666666663</v>
      </c>
      <c r="F87" s="712"/>
      <c r="G87" s="226">
        <f>'9. Registro reducción PAS'!F29</f>
        <v>3</v>
      </c>
      <c r="H87" s="711">
        <f>'9. Registro reducción PAS'!H29</f>
        <v>0.65116279069767447</v>
      </c>
      <c r="I87" s="712"/>
      <c r="J87" s="226">
        <f>'9. Registro reducción PAS'!I29</f>
        <v>2.8666666666666667</v>
      </c>
      <c r="K87" s="711">
        <f>'9. Registro reducción PAS'!K29</f>
        <v>0.39147286821705424</v>
      </c>
      <c r="L87" s="712"/>
      <c r="M87" s="226">
        <f>'9. Registro reducción PAS'!L29</f>
        <v>1.6433121019108281</v>
      </c>
      <c r="N87" s="711">
        <f>'9. Registro reducción PAS'!N29</f>
        <v>0.10465116279069768</v>
      </c>
      <c r="O87" s="712"/>
      <c r="P87" s="226">
        <f>'9. Registro reducción PAS'!O29</f>
        <v>1.1168831168831168</v>
      </c>
      <c r="Q87" s="227">
        <f>'9. Registro reducción PAS'!Q29</f>
        <v>0.44171779141104295</v>
      </c>
      <c r="R87" s="226">
        <f>'9. Registro reducción PAS'!R29</f>
        <v>1.7912087912087913</v>
      </c>
    </row>
    <row r="88" spans="2:18" x14ac:dyDescent="0.2">
      <c r="B88" s="700"/>
      <c r="C88" s="703"/>
      <c r="D88" s="225" t="s">
        <v>291</v>
      </c>
      <c r="E88" s="680" t="str">
        <f>'9. Registro reducción PAS'!E40</f>
        <v>0</v>
      </c>
      <c r="F88" s="681"/>
      <c r="G88" s="223" t="str">
        <f>'9. Registro reducción PAS'!F40</f>
        <v>0</v>
      </c>
      <c r="H88" s="680" t="str">
        <f>'9. Registro reducción PAS'!H40</f>
        <v>0</v>
      </c>
      <c r="I88" s="681"/>
      <c r="J88" s="223" t="str">
        <f>'9. Registro reducción PAS'!I40</f>
        <v>0</v>
      </c>
      <c r="K88" s="680" t="str">
        <f>'9. Registro reducción PAS'!K40</f>
        <v>0</v>
      </c>
      <c r="L88" s="681"/>
      <c r="M88" s="223" t="str">
        <f>'9. Registro reducción PAS'!L40</f>
        <v>0</v>
      </c>
      <c r="N88" s="680" t="str">
        <f>'9. Registro reducción PAS'!N40</f>
        <v>0</v>
      </c>
      <c r="O88" s="681"/>
      <c r="P88" s="223" t="str">
        <f>'9. Registro reducción PAS'!O40</f>
        <v>0</v>
      </c>
      <c r="Q88" s="224" t="str">
        <f>'9. Registro reducción PAS'!Q40</f>
        <v>0</v>
      </c>
      <c r="R88" s="223" t="str">
        <f>'9. Registro reducción PAS'!R40</f>
        <v>0</v>
      </c>
    </row>
    <row r="89" spans="2:18" x14ac:dyDescent="0.2">
      <c r="B89" s="700"/>
      <c r="C89" s="703"/>
      <c r="D89" s="225" t="s">
        <v>290</v>
      </c>
      <c r="E89" s="680" t="str">
        <f>'9. Registro reducción PAS'!E51</f>
        <v>0</v>
      </c>
      <c r="F89" s="681"/>
      <c r="G89" s="223" t="str">
        <f>'9. Registro reducción PAS'!F51</f>
        <v>0</v>
      </c>
      <c r="H89" s="680" t="str">
        <f>'9. Registro reducción PAS'!H51</f>
        <v>0</v>
      </c>
      <c r="I89" s="681"/>
      <c r="J89" s="223" t="str">
        <f>'9. Registro reducción PAS'!I51</f>
        <v>0</v>
      </c>
      <c r="K89" s="680" t="str">
        <f>'9. Registro reducción PAS'!K51</f>
        <v>0</v>
      </c>
      <c r="L89" s="681"/>
      <c r="M89" s="223" t="str">
        <f>'9. Registro reducción PAS'!L51</f>
        <v>0</v>
      </c>
      <c r="N89" s="680" t="str">
        <f>'9. Registro reducción PAS'!N51</f>
        <v>0</v>
      </c>
      <c r="O89" s="681"/>
      <c r="P89" s="223" t="str">
        <f>'9. Registro reducción PAS'!O51</f>
        <v>0</v>
      </c>
      <c r="Q89" s="224" t="str">
        <f>'9. Registro reducción PAS'!Q51</f>
        <v>0</v>
      </c>
      <c r="R89" s="223" t="str">
        <f>'9. Registro reducción PAS'!R51</f>
        <v>0</v>
      </c>
    </row>
    <row r="90" spans="2:18" x14ac:dyDescent="0.2">
      <c r="B90" s="700"/>
      <c r="C90" s="703"/>
      <c r="D90" s="225" t="s">
        <v>289</v>
      </c>
      <c r="E90" s="680" t="str">
        <f>'9. Registro reducción PAS'!E62</f>
        <v>0</v>
      </c>
      <c r="F90" s="681"/>
      <c r="G90" s="223" t="str">
        <f>'9. Registro reducción PAS'!F62</f>
        <v>0</v>
      </c>
      <c r="H90" s="680" t="str">
        <f>'9. Registro reducción PAS'!H62</f>
        <v>0</v>
      </c>
      <c r="I90" s="681"/>
      <c r="J90" s="223" t="str">
        <f>'9. Registro reducción PAS'!I62</f>
        <v>0</v>
      </c>
      <c r="K90" s="680" t="str">
        <f>'9. Registro reducción PAS'!K62</f>
        <v>0</v>
      </c>
      <c r="L90" s="681"/>
      <c r="M90" s="223" t="str">
        <f>'9. Registro reducción PAS'!L62</f>
        <v>0</v>
      </c>
      <c r="N90" s="680" t="str">
        <f>'9. Registro reducción PAS'!N62</f>
        <v>0</v>
      </c>
      <c r="O90" s="681"/>
      <c r="P90" s="223" t="str">
        <f>'9. Registro reducción PAS'!O62</f>
        <v>0</v>
      </c>
      <c r="Q90" s="224" t="str">
        <f>'9. Registro reducción PAS'!Q62</f>
        <v>0</v>
      </c>
      <c r="R90" s="223" t="str">
        <f>'9. Registro reducción PAS'!R62</f>
        <v>0</v>
      </c>
    </row>
    <row r="91" spans="2:18" x14ac:dyDescent="0.2">
      <c r="B91" s="700"/>
      <c r="C91" s="703"/>
      <c r="D91" s="225" t="s">
        <v>288</v>
      </c>
      <c r="E91" s="680" t="str">
        <f>'9. Registro reducción PAS'!E73</f>
        <v>0</v>
      </c>
      <c r="F91" s="681"/>
      <c r="G91" s="223" t="str">
        <f>'9. Registro reducción PAS'!F73</f>
        <v>0</v>
      </c>
      <c r="H91" s="680" t="str">
        <f>'9. Registro reducción PAS'!H73</f>
        <v>0</v>
      </c>
      <c r="I91" s="681"/>
      <c r="J91" s="223" t="str">
        <f>'9. Registro reducción PAS'!I73</f>
        <v>0</v>
      </c>
      <c r="K91" s="680" t="str">
        <f>'9. Registro reducción PAS'!K73</f>
        <v>0</v>
      </c>
      <c r="L91" s="681"/>
      <c r="M91" s="223" t="str">
        <f>'9. Registro reducción PAS'!L73</f>
        <v>0</v>
      </c>
      <c r="N91" s="680" t="str">
        <f>'9. Registro reducción PAS'!N73</f>
        <v>0</v>
      </c>
      <c r="O91" s="681"/>
      <c r="P91" s="223" t="str">
        <f>'9. Registro reducción PAS'!O73</f>
        <v>0</v>
      </c>
      <c r="Q91" s="224" t="str">
        <f>'9. Registro reducción PAS'!Q73</f>
        <v>0</v>
      </c>
      <c r="R91" s="223" t="str">
        <f>'9. Registro reducción PAS'!R73</f>
        <v>0</v>
      </c>
    </row>
    <row r="92" spans="2:18" x14ac:dyDescent="0.2">
      <c r="B92" s="700"/>
      <c r="C92" s="703"/>
      <c r="D92" s="225" t="s">
        <v>287</v>
      </c>
      <c r="E92" s="680" t="str">
        <f>'9. Registro reducción PAS'!E84</f>
        <v>0</v>
      </c>
      <c r="F92" s="681"/>
      <c r="G92" s="223" t="str">
        <f>'9. Registro reducción PAS'!F84</f>
        <v>0</v>
      </c>
      <c r="H92" s="680" t="str">
        <f>'9. Registro reducción PAS'!H84</f>
        <v>0</v>
      </c>
      <c r="I92" s="681"/>
      <c r="J92" s="223" t="str">
        <f>'9. Registro reducción PAS'!I84</f>
        <v>0</v>
      </c>
      <c r="K92" s="680" t="str">
        <f>'9. Registro reducción PAS'!K84</f>
        <v>0</v>
      </c>
      <c r="L92" s="681"/>
      <c r="M92" s="223" t="str">
        <f>'9. Registro reducción PAS'!L84</f>
        <v>0</v>
      </c>
      <c r="N92" s="680" t="str">
        <f>'9. Registro reducción PAS'!N84</f>
        <v>0</v>
      </c>
      <c r="O92" s="681"/>
      <c r="P92" s="223" t="str">
        <f>'9. Registro reducción PAS'!O84</f>
        <v>0</v>
      </c>
      <c r="Q92" s="224" t="str">
        <f>'9. Registro reducción PAS'!Q84</f>
        <v>0</v>
      </c>
      <c r="R92" s="223" t="str">
        <f>'9. Registro reducción PAS'!R84</f>
        <v>0</v>
      </c>
    </row>
    <row r="93" spans="2:18" x14ac:dyDescent="0.2">
      <c r="B93" s="700"/>
      <c r="C93" s="703"/>
      <c r="D93" s="225" t="s">
        <v>286</v>
      </c>
      <c r="E93" s="680">
        <f>'9. Registro reducción PAS'!E95</f>
        <v>0.61338645418326698</v>
      </c>
      <c r="F93" s="681"/>
      <c r="G93" s="223">
        <f>'9. Registro reducción PAS'!F95</f>
        <v>2.5865622423742787</v>
      </c>
      <c r="H93" s="680">
        <f>'9. Registro reducción PAS'!H95</f>
        <v>0.1399601593625498</v>
      </c>
      <c r="I93" s="681"/>
      <c r="J93" s="223">
        <f>'9. Registro reducción PAS'!I95</f>
        <v>1.1627368323528049</v>
      </c>
      <c r="K93" s="680">
        <f>'9. Registro reducción PAS'!K95</f>
        <v>0.26179282868525899</v>
      </c>
      <c r="L93" s="681"/>
      <c r="M93" s="223">
        <f>'9. Registro reducción PAS'!L95</f>
        <v>1.3546332775648984</v>
      </c>
      <c r="N93" s="680">
        <f>'9. Registro reducción PAS'!N95</f>
        <v>5.5896414342629486E-2</v>
      </c>
      <c r="O93" s="681"/>
      <c r="P93" s="223">
        <f>'9. Registro reducción PAS'!O95</f>
        <v>1.059205806642191</v>
      </c>
      <c r="Q93" s="224">
        <f>'9. Registro reducción PAS'!Q95</f>
        <v>0.26775896414342631</v>
      </c>
      <c r="R93" s="223">
        <f>'9. Registro reducción PAS'!R95</f>
        <v>1.3656705251846513</v>
      </c>
    </row>
    <row r="94" spans="2:18" ht="13.5" thickBot="1" x14ac:dyDescent="0.25">
      <c r="B94" s="701"/>
      <c r="C94" s="704"/>
      <c r="D94" s="222" t="s">
        <v>285</v>
      </c>
      <c r="E94" s="709">
        <f>'9. Registro reducción PAS'!E18</f>
        <v>0.63727472527472528</v>
      </c>
      <c r="F94" s="710"/>
      <c r="G94" s="220">
        <f>'9. Registro reducción PAS'!F18</f>
        <v>2.7569074163839069</v>
      </c>
      <c r="H94" s="709">
        <f>'9. Registro reducción PAS'!H18</f>
        <v>0.39907662082514728</v>
      </c>
      <c r="I94" s="710"/>
      <c r="J94" s="220">
        <f>'9. Registro reducción PAS'!I18</f>
        <v>1.6641056658057343</v>
      </c>
      <c r="K94" s="709">
        <f>'9. Registro reducción PAS'!K18</f>
        <v>0.32752455795677804</v>
      </c>
      <c r="L94" s="710"/>
      <c r="M94" s="220">
        <f>'9. Registro reducción PAS'!L18</f>
        <v>1.4870431505448596</v>
      </c>
      <c r="N94" s="709">
        <f>'9. Registro reducción PAS'!N18</f>
        <v>8.0609037328094171E-2</v>
      </c>
      <c r="O94" s="710"/>
      <c r="P94" s="220">
        <f>'9. Registro reducción PAS'!O18</f>
        <v>1.0876765604632774</v>
      </c>
      <c r="Q94" s="221">
        <f>'9. Registro reducción PAS'!Q18</f>
        <v>0.35359737638748739</v>
      </c>
      <c r="R94" s="220">
        <f>'9. Registro reducción PAS'!R18</f>
        <v>1.5470234239015901</v>
      </c>
    </row>
    <row r="95" spans="2:18" ht="7.5" customHeight="1" thickBot="1" x14ac:dyDescent="0.25">
      <c r="B95" s="219"/>
      <c r="C95" s="218"/>
      <c r="D95" s="218"/>
      <c r="E95" s="218"/>
      <c r="F95" s="218"/>
      <c r="G95" s="217"/>
      <c r="H95" s="218"/>
      <c r="I95" s="218"/>
      <c r="J95" s="217"/>
      <c r="K95" s="218"/>
      <c r="L95" s="218"/>
      <c r="M95" s="217"/>
      <c r="N95" s="218"/>
      <c r="O95" s="218"/>
      <c r="P95" s="217"/>
      <c r="Q95" s="217"/>
      <c r="R95" s="217"/>
    </row>
    <row r="96" spans="2:18" ht="16.5" customHeight="1" thickBot="1" x14ac:dyDescent="0.25">
      <c r="B96" s="715" t="s">
        <v>284</v>
      </c>
      <c r="C96" s="716"/>
      <c r="D96" s="716"/>
      <c r="E96" s="716"/>
      <c r="F96" s="716"/>
      <c r="G96" s="716"/>
      <c r="H96" s="716"/>
      <c r="I96" s="716"/>
      <c r="J96" s="716"/>
      <c r="K96" s="716"/>
      <c r="L96" s="716"/>
      <c r="M96" s="716"/>
      <c r="N96" s="716"/>
      <c r="O96" s="716"/>
      <c r="P96" s="716"/>
      <c r="Q96" s="716"/>
      <c r="R96" s="717"/>
    </row>
    <row r="97" spans="2:18" ht="7.5" customHeight="1" x14ac:dyDescent="0.2">
      <c r="B97" s="718"/>
      <c r="C97" s="719"/>
      <c r="D97" s="719"/>
      <c r="E97" s="719"/>
      <c r="F97" s="719"/>
      <c r="G97" s="719"/>
      <c r="H97" s="719"/>
      <c r="I97" s="719"/>
      <c r="J97" s="719"/>
      <c r="K97" s="719"/>
      <c r="L97" s="719"/>
      <c r="M97" s="719"/>
      <c r="N97" s="719"/>
      <c r="O97" s="719"/>
      <c r="P97" s="719"/>
      <c r="Q97" s="719"/>
      <c r="R97" s="720"/>
    </row>
    <row r="98" spans="2:18" ht="7.5" customHeight="1" x14ac:dyDescent="0.2">
      <c r="B98" s="721"/>
      <c r="C98" s="722"/>
      <c r="D98" s="722"/>
      <c r="E98" s="722"/>
      <c r="F98" s="722"/>
      <c r="G98" s="722"/>
      <c r="H98" s="722"/>
      <c r="I98" s="722"/>
      <c r="J98" s="722"/>
      <c r="K98" s="722"/>
      <c r="L98" s="722"/>
      <c r="M98" s="722"/>
      <c r="N98" s="722"/>
      <c r="O98" s="722"/>
      <c r="P98" s="722"/>
      <c r="Q98" s="722"/>
      <c r="R98" s="723"/>
    </row>
    <row r="99" spans="2:18" ht="7.5" customHeight="1" x14ac:dyDescent="0.2">
      <c r="B99" s="721"/>
      <c r="C99" s="722"/>
      <c r="D99" s="722"/>
      <c r="E99" s="722"/>
      <c r="F99" s="722"/>
      <c r="G99" s="722"/>
      <c r="H99" s="722"/>
      <c r="I99" s="722"/>
      <c r="J99" s="722"/>
      <c r="K99" s="722"/>
      <c r="L99" s="722"/>
      <c r="M99" s="722"/>
      <c r="N99" s="722"/>
      <c r="O99" s="722"/>
      <c r="P99" s="722"/>
      <c r="Q99" s="722"/>
      <c r="R99" s="723"/>
    </row>
    <row r="100" spans="2:18" ht="7.5" customHeight="1" x14ac:dyDescent="0.2">
      <c r="B100" s="721"/>
      <c r="C100" s="722"/>
      <c r="D100" s="722"/>
      <c r="E100" s="722"/>
      <c r="F100" s="722"/>
      <c r="G100" s="722"/>
      <c r="H100" s="722"/>
      <c r="I100" s="722"/>
      <c r="J100" s="722"/>
      <c r="K100" s="722"/>
      <c r="L100" s="722"/>
      <c r="M100" s="722"/>
      <c r="N100" s="722"/>
      <c r="O100" s="722"/>
      <c r="P100" s="722"/>
      <c r="Q100" s="722"/>
      <c r="R100" s="723"/>
    </row>
    <row r="101" spans="2:18" ht="7.5" customHeight="1" x14ac:dyDescent="0.2">
      <c r="B101" s="721"/>
      <c r="C101" s="722"/>
      <c r="D101" s="722"/>
      <c r="E101" s="722"/>
      <c r="F101" s="722"/>
      <c r="G101" s="722"/>
      <c r="H101" s="722"/>
      <c r="I101" s="722"/>
      <c r="J101" s="722"/>
      <c r="K101" s="722"/>
      <c r="L101" s="722"/>
      <c r="M101" s="722"/>
      <c r="N101" s="722"/>
      <c r="O101" s="722"/>
      <c r="P101" s="722"/>
      <c r="Q101" s="722"/>
      <c r="R101" s="723"/>
    </row>
    <row r="102" spans="2:18" ht="7.5" customHeight="1" x14ac:dyDescent="0.2">
      <c r="B102" s="721"/>
      <c r="C102" s="722"/>
      <c r="D102" s="722"/>
      <c r="E102" s="722"/>
      <c r="F102" s="722"/>
      <c r="G102" s="722"/>
      <c r="H102" s="722"/>
      <c r="I102" s="722"/>
      <c r="J102" s="722"/>
      <c r="K102" s="722"/>
      <c r="L102" s="722"/>
      <c r="M102" s="722"/>
      <c r="N102" s="722"/>
      <c r="O102" s="722"/>
      <c r="P102" s="722"/>
      <c r="Q102" s="722"/>
      <c r="R102" s="723"/>
    </row>
    <row r="103" spans="2:18" ht="7.5" customHeight="1" x14ac:dyDescent="0.2">
      <c r="B103" s="721"/>
      <c r="C103" s="722"/>
      <c r="D103" s="722"/>
      <c r="E103" s="722"/>
      <c r="F103" s="722"/>
      <c r="G103" s="722"/>
      <c r="H103" s="722"/>
      <c r="I103" s="722"/>
      <c r="J103" s="722"/>
      <c r="K103" s="722"/>
      <c r="L103" s="722"/>
      <c r="M103" s="722"/>
      <c r="N103" s="722"/>
      <c r="O103" s="722"/>
      <c r="P103" s="722"/>
      <c r="Q103" s="722"/>
      <c r="R103" s="723"/>
    </row>
    <row r="104" spans="2:18" ht="7.5" customHeight="1" x14ac:dyDescent="0.2">
      <c r="B104" s="721"/>
      <c r="C104" s="722"/>
      <c r="D104" s="722"/>
      <c r="E104" s="722"/>
      <c r="F104" s="722"/>
      <c r="G104" s="722"/>
      <c r="H104" s="722"/>
      <c r="I104" s="722"/>
      <c r="J104" s="722"/>
      <c r="K104" s="722"/>
      <c r="L104" s="722"/>
      <c r="M104" s="722"/>
      <c r="N104" s="722"/>
      <c r="O104" s="722"/>
      <c r="P104" s="722"/>
      <c r="Q104" s="722"/>
      <c r="R104" s="723"/>
    </row>
    <row r="105" spans="2:18" ht="7.5" customHeight="1" x14ac:dyDescent="0.2">
      <c r="B105" s="721"/>
      <c r="C105" s="722"/>
      <c r="D105" s="722"/>
      <c r="E105" s="722"/>
      <c r="F105" s="722"/>
      <c r="G105" s="722"/>
      <c r="H105" s="722"/>
      <c r="I105" s="722"/>
      <c r="J105" s="722"/>
      <c r="K105" s="722"/>
      <c r="L105" s="722"/>
      <c r="M105" s="722"/>
      <c r="N105" s="722"/>
      <c r="O105" s="722"/>
      <c r="P105" s="722"/>
      <c r="Q105" s="722"/>
      <c r="R105" s="723"/>
    </row>
    <row r="106" spans="2:18" ht="7.5" customHeight="1" x14ac:dyDescent="0.2">
      <c r="B106" s="721"/>
      <c r="C106" s="722"/>
      <c r="D106" s="722"/>
      <c r="E106" s="722"/>
      <c r="F106" s="722"/>
      <c r="G106" s="722"/>
      <c r="H106" s="722"/>
      <c r="I106" s="722"/>
      <c r="J106" s="722"/>
      <c r="K106" s="722"/>
      <c r="L106" s="722"/>
      <c r="M106" s="722"/>
      <c r="N106" s="722"/>
      <c r="O106" s="722"/>
      <c r="P106" s="722"/>
      <c r="Q106" s="722"/>
      <c r="R106" s="723"/>
    </row>
    <row r="107" spans="2:18" ht="7.5" customHeight="1" x14ac:dyDescent="0.2">
      <c r="B107" s="721"/>
      <c r="C107" s="722"/>
      <c r="D107" s="722"/>
      <c r="E107" s="722"/>
      <c r="F107" s="722"/>
      <c r="G107" s="722"/>
      <c r="H107" s="722"/>
      <c r="I107" s="722"/>
      <c r="J107" s="722"/>
      <c r="K107" s="722"/>
      <c r="L107" s="722"/>
      <c r="M107" s="722"/>
      <c r="N107" s="722"/>
      <c r="O107" s="722"/>
      <c r="P107" s="722"/>
      <c r="Q107" s="722"/>
      <c r="R107" s="723"/>
    </row>
    <row r="108" spans="2:18" ht="7.5" customHeight="1" x14ac:dyDescent="0.2">
      <c r="B108" s="721"/>
      <c r="C108" s="722"/>
      <c r="D108" s="722"/>
      <c r="E108" s="722"/>
      <c r="F108" s="722"/>
      <c r="G108" s="722"/>
      <c r="H108" s="722"/>
      <c r="I108" s="722"/>
      <c r="J108" s="722"/>
      <c r="K108" s="722"/>
      <c r="L108" s="722"/>
      <c r="M108" s="722"/>
      <c r="N108" s="722"/>
      <c r="O108" s="722"/>
      <c r="P108" s="722"/>
      <c r="Q108" s="722"/>
      <c r="R108" s="723"/>
    </row>
    <row r="109" spans="2:18" ht="7.5" customHeight="1" x14ac:dyDescent="0.2">
      <c r="B109" s="721"/>
      <c r="C109" s="722"/>
      <c r="D109" s="722"/>
      <c r="E109" s="722"/>
      <c r="F109" s="722"/>
      <c r="G109" s="722"/>
      <c r="H109" s="722"/>
      <c r="I109" s="722"/>
      <c r="J109" s="722"/>
      <c r="K109" s="722"/>
      <c r="L109" s="722"/>
      <c r="M109" s="722"/>
      <c r="N109" s="722"/>
      <c r="O109" s="722"/>
      <c r="P109" s="722"/>
      <c r="Q109" s="722"/>
      <c r="R109" s="723"/>
    </row>
    <row r="110" spans="2:18" x14ac:dyDescent="0.2">
      <c r="B110" s="721"/>
      <c r="C110" s="722"/>
      <c r="D110" s="722"/>
      <c r="E110" s="722"/>
      <c r="F110" s="722"/>
      <c r="G110" s="722"/>
      <c r="H110" s="722"/>
      <c r="I110" s="722"/>
      <c r="J110" s="722"/>
      <c r="K110" s="722"/>
      <c r="L110" s="722"/>
      <c r="M110" s="722"/>
      <c r="N110" s="722"/>
      <c r="O110" s="722"/>
      <c r="P110" s="722"/>
      <c r="Q110" s="722"/>
      <c r="R110" s="723"/>
    </row>
    <row r="111" spans="2:18" x14ac:dyDescent="0.2">
      <c r="B111" s="721"/>
      <c r="C111" s="722"/>
      <c r="D111" s="722"/>
      <c r="E111" s="722"/>
      <c r="F111" s="722"/>
      <c r="G111" s="722"/>
      <c r="H111" s="722"/>
      <c r="I111" s="722"/>
      <c r="J111" s="722"/>
      <c r="K111" s="722"/>
      <c r="L111" s="722"/>
      <c r="M111" s="722"/>
      <c r="N111" s="722"/>
      <c r="O111" s="722"/>
      <c r="P111" s="722"/>
      <c r="Q111" s="722"/>
      <c r="R111" s="723"/>
    </row>
    <row r="112" spans="2:18" ht="13.5" thickBot="1" x14ac:dyDescent="0.25">
      <c r="B112" s="724"/>
      <c r="C112" s="725"/>
      <c r="D112" s="725"/>
      <c r="E112" s="725"/>
      <c r="F112" s="725"/>
      <c r="G112" s="725"/>
      <c r="H112" s="725"/>
      <c r="I112" s="725"/>
      <c r="J112" s="725"/>
      <c r="K112" s="725"/>
      <c r="L112" s="725"/>
      <c r="M112" s="725"/>
      <c r="N112" s="725"/>
      <c r="O112" s="725"/>
      <c r="P112" s="725"/>
      <c r="Q112" s="725"/>
      <c r="R112" s="726"/>
    </row>
    <row r="113" spans="1:21" s="214" customFormat="1" ht="3" customHeight="1" thickBot="1" x14ac:dyDescent="0.25">
      <c r="A113" s="727"/>
      <c r="B113" s="727"/>
      <c r="C113" s="727"/>
      <c r="D113" s="727"/>
      <c r="E113" s="727"/>
      <c r="F113" s="727"/>
      <c r="G113" s="727"/>
      <c r="H113" s="727"/>
      <c r="I113" s="727"/>
      <c r="J113" s="727"/>
      <c r="K113" s="727"/>
      <c r="L113" s="727"/>
      <c r="M113" s="727"/>
      <c r="N113" s="727"/>
      <c r="O113" s="727"/>
      <c r="P113" s="727"/>
      <c r="Q113" s="727"/>
      <c r="R113" s="727"/>
      <c r="S113" s="727"/>
      <c r="U113" s="215"/>
    </row>
    <row r="114" spans="1:21" ht="15" customHeight="1" x14ac:dyDescent="0.2">
      <c r="B114" s="728" t="s">
        <v>5</v>
      </c>
      <c r="C114" s="213"/>
      <c r="D114" s="730" t="s">
        <v>283</v>
      </c>
      <c r="E114" s="731"/>
      <c r="F114" s="731"/>
      <c r="G114" s="731"/>
      <c r="H114" s="731"/>
      <c r="I114" s="731"/>
      <c r="J114" s="731"/>
      <c r="K114" s="731"/>
      <c r="L114" s="731"/>
      <c r="M114" s="731"/>
      <c r="N114" s="731"/>
      <c r="O114" s="731"/>
      <c r="P114" s="731"/>
      <c r="Q114" s="731"/>
      <c r="R114" s="732"/>
    </row>
    <row r="115" spans="1:21" ht="110.25" customHeight="1" x14ac:dyDescent="0.2">
      <c r="B115" s="729"/>
      <c r="C115" s="212"/>
      <c r="D115" s="733" t="s">
        <v>365</v>
      </c>
      <c r="E115" s="734"/>
      <c r="F115" s="734"/>
      <c r="G115" s="734"/>
      <c r="H115" s="734"/>
      <c r="I115" s="734"/>
      <c r="J115" s="734"/>
      <c r="K115" s="734"/>
      <c r="L115" s="734"/>
      <c r="M115" s="734"/>
      <c r="N115" s="734"/>
      <c r="O115" s="734"/>
      <c r="P115" s="734"/>
      <c r="Q115" s="734"/>
      <c r="R115" s="735"/>
    </row>
    <row r="116" spans="1:21" ht="15" customHeight="1" x14ac:dyDescent="0.2">
      <c r="B116" s="729"/>
      <c r="C116" s="212"/>
      <c r="D116" s="736" t="s">
        <v>282</v>
      </c>
      <c r="E116" s="737"/>
      <c r="F116" s="737"/>
      <c r="G116" s="737"/>
      <c r="H116" s="737"/>
      <c r="I116" s="737"/>
      <c r="J116" s="737"/>
      <c r="K116" s="737"/>
      <c r="L116" s="737"/>
      <c r="M116" s="737"/>
      <c r="N116" s="737"/>
      <c r="O116" s="737"/>
      <c r="P116" s="737"/>
      <c r="Q116" s="737"/>
      <c r="R116" s="738"/>
    </row>
    <row r="117" spans="1:21" ht="116.25" customHeight="1" thickBot="1" x14ac:dyDescent="0.25">
      <c r="B117" s="729"/>
      <c r="C117" s="212"/>
      <c r="D117" s="739" t="s">
        <v>366</v>
      </c>
      <c r="E117" s="734"/>
      <c r="F117" s="734"/>
      <c r="G117" s="734"/>
      <c r="H117" s="734"/>
      <c r="I117" s="734"/>
      <c r="J117" s="734"/>
      <c r="K117" s="734"/>
      <c r="L117" s="734"/>
      <c r="M117" s="734"/>
      <c r="N117" s="734"/>
      <c r="O117" s="734"/>
      <c r="P117" s="734"/>
      <c r="Q117" s="734"/>
      <c r="R117" s="735"/>
    </row>
    <row r="118" spans="1:21" ht="42" customHeight="1" thickBot="1" x14ac:dyDescent="0.25">
      <c r="B118" s="210" t="s">
        <v>64</v>
      </c>
      <c r="C118" s="211"/>
      <c r="D118" s="668" t="s">
        <v>281</v>
      </c>
      <c r="E118" s="669"/>
      <c r="F118" s="669"/>
      <c r="G118" s="669"/>
      <c r="H118" s="669"/>
      <c r="I118" s="669"/>
      <c r="J118" s="669"/>
      <c r="K118" s="669"/>
      <c r="L118" s="669"/>
      <c r="M118" s="669"/>
      <c r="N118" s="669"/>
      <c r="O118" s="669"/>
      <c r="P118" s="669"/>
      <c r="Q118" s="669"/>
      <c r="R118" s="670"/>
    </row>
    <row r="119" spans="1:21" ht="27.75" customHeight="1" thickBot="1" x14ac:dyDescent="0.25">
      <c r="B119" s="210" t="s">
        <v>77</v>
      </c>
      <c r="C119" s="209"/>
      <c r="D119" s="713" t="s">
        <v>78</v>
      </c>
      <c r="E119" s="713"/>
      <c r="F119" s="713"/>
      <c r="G119" s="713"/>
      <c r="H119" s="713"/>
      <c r="I119" s="713"/>
      <c r="J119" s="713"/>
      <c r="K119" s="713"/>
      <c r="L119" s="713"/>
      <c r="M119" s="713"/>
      <c r="N119" s="713"/>
      <c r="O119" s="713"/>
      <c r="P119" s="713"/>
      <c r="Q119" s="713"/>
      <c r="R119" s="714"/>
    </row>
    <row r="122" spans="1:21" x14ac:dyDescent="0.2">
      <c r="D122" s="208"/>
    </row>
    <row r="123" spans="1:21" hidden="1" x14ac:dyDescent="0.2">
      <c r="D123" s="193">
        <v>2018</v>
      </c>
    </row>
    <row r="124" spans="1:21" hidden="1" x14ac:dyDescent="0.2">
      <c r="D124" s="193">
        <v>2019</v>
      </c>
    </row>
    <row r="130" spans="2:19" s="194" customFormat="1" x14ac:dyDescent="0.2"/>
    <row r="131" spans="2:19" s="194" customFormat="1" x14ac:dyDescent="0.2">
      <c r="B131" s="199"/>
      <c r="C131" s="199"/>
      <c r="D131" s="199"/>
      <c r="E131" s="199"/>
      <c r="F131" s="199"/>
      <c r="G131" s="199"/>
      <c r="H131" s="199"/>
      <c r="I131" s="199"/>
      <c r="J131" s="199"/>
      <c r="K131" s="199"/>
      <c r="L131" s="199"/>
      <c r="M131" s="199"/>
      <c r="N131" s="199"/>
      <c r="O131" s="199"/>
      <c r="P131" s="199"/>
      <c r="Q131" s="199"/>
    </row>
    <row r="132" spans="2:19" s="194" customFormat="1" x14ac:dyDescent="0.2">
      <c r="B132" s="199"/>
      <c r="C132" s="199"/>
      <c r="D132" s="199"/>
      <c r="E132" s="199"/>
      <c r="F132" s="199"/>
      <c r="G132" s="199"/>
      <c r="H132" s="199"/>
      <c r="I132" s="199"/>
      <c r="J132" s="199"/>
      <c r="K132" s="199"/>
      <c r="L132" s="199"/>
      <c r="M132" s="199"/>
      <c r="N132" s="199"/>
      <c r="O132" s="199"/>
      <c r="P132" s="199"/>
      <c r="Q132" s="199"/>
    </row>
    <row r="133" spans="2:19" s="194" customFormat="1" x14ac:dyDescent="0.2">
      <c r="B133" s="199"/>
      <c r="C133" s="199"/>
      <c r="D133" s="199"/>
      <c r="E133" s="199"/>
      <c r="F133" s="199"/>
      <c r="G133" s="199"/>
      <c r="H133" s="199"/>
      <c r="I133" s="199"/>
      <c r="J133" s="199"/>
      <c r="K133" s="199"/>
      <c r="L133" s="199"/>
      <c r="M133" s="199"/>
      <c r="N133" s="199"/>
      <c r="O133" s="199"/>
      <c r="P133" s="199"/>
      <c r="Q133" s="199"/>
    </row>
    <row r="134" spans="2:19" s="194" customFormat="1" x14ac:dyDescent="0.2">
      <c r="B134" s="199"/>
      <c r="C134" s="199"/>
      <c r="D134" s="199"/>
      <c r="E134" s="199"/>
      <c r="F134" s="199"/>
      <c r="G134" s="199"/>
      <c r="H134" s="199"/>
      <c r="I134" s="199"/>
      <c r="J134" s="199"/>
      <c r="K134" s="199"/>
      <c r="L134" s="199"/>
      <c r="M134" s="199"/>
      <c r="N134" s="199"/>
      <c r="O134" s="199"/>
      <c r="P134" s="199"/>
      <c r="Q134" s="199"/>
    </row>
    <row r="135" spans="2:19" s="194" customFormat="1" x14ac:dyDescent="0.2">
      <c r="B135" s="196"/>
      <c r="C135" s="196"/>
      <c r="D135" s="196"/>
      <c r="E135" s="196"/>
      <c r="F135" s="196"/>
      <c r="G135" s="196"/>
      <c r="H135" s="199"/>
      <c r="I135" s="199"/>
      <c r="J135" s="199"/>
      <c r="K135" s="199"/>
      <c r="L135" s="199"/>
      <c r="M135" s="199"/>
      <c r="N135" s="199"/>
      <c r="O135" s="199"/>
      <c r="P135" s="199"/>
      <c r="Q135" s="199"/>
    </row>
    <row r="136" spans="2:19" s="194" customFormat="1" x14ac:dyDescent="0.2">
      <c r="B136" s="196"/>
      <c r="C136" s="196"/>
      <c r="D136" s="196"/>
      <c r="E136" s="196"/>
      <c r="F136" s="196"/>
      <c r="G136" s="196"/>
      <c r="H136" s="199"/>
      <c r="I136" s="199"/>
      <c r="J136" s="199"/>
      <c r="K136" s="199"/>
      <c r="L136" s="199"/>
      <c r="M136" s="199"/>
      <c r="N136" s="199"/>
      <c r="O136" s="199"/>
      <c r="P136" s="199"/>
      <c r="Q136" s="199"/>
    </row>
    <row r="137" spans="2:19" s="194" customFormat="1" x14ac:dyDescent="0.2">
      <c r="B137" s="196"/>
      <c r="C137" s="196"/>
      <c r="D137" s="196"/>
      <c r="E137" s="196"/>
      <c r="F137" s="196"/>
      <c r="G137" s="196"/>
      <c r="H137" s="199"/>
      <c r="I137" s="199"/>
      <c r="J137" s="199"/>
      <c r="K137" s="199"/>
      <c r="L137" s="199"/>
      <c r="M137" s="199"/>
      <c r="N137" s="199"/>
      <c r="O137" s="199"/>
      <c r="P137" s="199"/>
      <c r="Q137" s="199"/>
    </row>
    <row r="138" spans="2:19" s="194" customFormat="1" x14ac:dyDescent="0.2">
      <c r="B138" s="196"/>
      <c r="C138" s="196"/>
      <c r="D138" s="196"/>
      <c r="E138" s="196"/>
      <c r="F138" s="196"/>
      <c r="G138" s="196"/>
      <c r="H138" s="199"/>
      <c r="I138" s="199"/>
      <c r="J138" s="199"/>
      <c r="K138" s="199"/>
      <c r="L138" s="199"/>
      <c r="M138" s="199"/>
      <c r="N138" s="199"/>
      <c r="O138" s="199"/>
      <c r="P138" s="199"/>
      <c r="Q138" s="199"/>
    </row>
    <row r="139" spans="2:19" s="194" customFormat="1" x14ac:dyDescent="0.2">
      <c r="B139" s="196"/>
      <c r="C139" s="196"/>
      <c r="D139" s="196"/>
      <c r="E139" s="196"/>
      <c r="F139" s="196"/>
      <c r="G139" s="196"/>
      <c r="H139" s="199"/>
      <c r="I139" s="199"/>
      <c r="J139" s="199"/>
      <c r="K139" s="199"/>
      <c r="L139" s="199"/>
      <c r="M139" s="199"/>
      <c r="N139" s="199"/>
      <c r="O139" s="199"/>
      <c r="P139" s="199"/>
      <c r="Q139" s="199"/>
    </row>
    <row r="140" spans="2:19" s="194" customFormat="1" x14ac:dyDescent="0.2">
      <c r="B140" s="196"/>
      <c r="C140" s="196"/>
      <c r="D140" s="196"/>
      <c r="E140" s="196"/>
      <c r="F140" s="196"/>
      <c r="G140" s="196"/>
      <c r="H140" s="199"/>
      <c r="I140" s="199"/>
      <c r="J140" s="199"/>
      <c r="K140" s="199"/>
      <c r="L140" s="199"/>
      <c r="M140" s="199"/>
      <c r="N140" s="199"/>
      <c r="O140" s="199"/>
      <c r="P140" s="199"/>
      <c r="Q140" s="199"/>
    </row>
    <row r="141" spans="2:19" s="194" customFormat="1" x14ac:dyDescent="0.2">
      <c r="B141" s="196"/>
      <c r="C141" s="196"/>
      <c r="D141" s="196"/>
      <c r="E141" s="196"/>
      <c r="F141" s="196"/>
      <c r="G141" s="196"/>
      <c r="H141" s="199"/>
      <c r="I141" s="199"/>
      <c r="J141" s="199"/>
      <c r="K141" s="199"/>
      <c r="L141" s="199"/>
      <c r="M141" s="199"/>
      <c r="N141" s="199"/>
      <c r="O141" s="199"/>
      <c r="P141" s="199"/>
      <c r="Q141" s="199"/>
      <c r="R141" s="206"/>
    </row>
    <row r="142" spans="2:19" s="194" customFormat="1" x14ac:dyDescent="0.2">
      <c r="B142" s="196"/>
      <c r="C142" s="196"/>
      <c r="D142" s="196"/>
      <c r="E142" s="196"/>
      <c r="F142" s="196"/>
      <c r="G142" s="196"/>
      <c r="H142" s="199"/>
      <c r="I142" s="199"/>
      <c r="J142" s="199"/>
      <c r="K142" s="199"/>
      <c r="L142" s="199"/>
      <c r="M142" s="199"/>
      <c r="N142" s="199"/>
      <c r="O142" s="199"/>
      <c r="P142" s="199"/>
      <c r="Q142" s="199"/>
      <c r="R142" s="206"/>
    </row>
    <row r="143" spans="2:19" s="194" customFormat="1" x14ac:dyDescent="0.2">
      <c r="B143" s="196"/>
      <c r="C143" s="196"/>
      <c r="D143" s="196"/>
      <c r="E143" s="196"/>
      <c r="F143" s="196"/>
      <c r="G143" s="196"/>
      <c r="H143" s="199"/>
      <c r="I143" s="199"/>
      <c r="J143" s="199"/>
      <c r="K143" s="199"/>
      <c r="L143" s="199"/>
      <c r="M143" s="199"/>
      <c r="N143" s="199"/>
      <c r="O143" s="199"/>
      <c r="P143" s="199"/>
      <c r="Q143" s="199"/>
      <c r="R143" s="206"/>
    </row>
    <row r="144" spans="2:19" s="194" customFormat="1" x14ac:dyDescent="0.2">
      <c r="B144" s="196"/>
      <c r="C144" s="196"/>
      <c r="D144" s="196"/>
      <c r="E144" s="196"/>
      <c r="F144" s="196"/>
      <c r="G144" s="196"/>
      <c r="H144" s="199"/>
      <c r="I144" s="199"/>
      <c r="J144" s="199"/>
      <c r="K144" s="199"/>
      <c r="L144" s="199"/>
      <c r="M144" s="199"/>
      <c r="N144" s="199"/>
      <c r="O144" s="199"/>
      <c r="P144" s="199"/>
      <c r="Q144" s="199"/>
      <c r="R144" s="206"/>
      <c r="S144" s="205" t="s">
        <v>70</v>
      </c>
    </row>
    <row r="145" spans="2:19" s="194" customFormat="1" x14ac:dyDescent="0.2">
      <c r="B145" s="201"/>
      <c r="C145" s="201"/>
      <c r="D145" s="201"/>
      <c r="E145" s="196"/>
      <c r="F145" s="196"/>
      <c r="G145" s="196"/>
      <c r="H145" s="199"/>
      <c r="I145" s="199"/>
      <c r="J145" s="199"/>
      <c r="K145" s="199"/>
      <c r="L145" s="199"/>
      <c r="M145" s="199"/>
      <c r="N145" s="199"/>
      <c r="O145" s="199"/>
      <c r="P145" s="199"/>
      <c r="Q145" s="199"/>
      <c r="R145" s="206"/>
      <c r="S145" s="205" t="s">
        <v>71</v>
      </c>
    </row>
    <row r="146" spans="2:19" s="194" customFormat="1" x14ac:dyDescent="0.2">
      <c r="B146" s="201"/>
      <c r="C146" s="201"/>
      <c r="D146" s="201"/>
      <c r="E146" s="196"/>
      <c r="F146" s="196"/>
      <c r="G146" s="196"/>
      <c r="H146" s="199"/>
      <c r="I146" s="199"/>
      <c r="J146" s="199"/>
      <c r="K146" s="199"/>
      <c r="L146" s="199"/>
      <c r="M146" s="199"/>
      <c r="N146" s="199"/>
      <c r="O146" s="199"/>
      <c r="P146" s="199"/>
      <c r="Q146" s="199"/>
      <c r="R146" s="206"/>
      <c r="S146" s="205" t="s">
        <v>73</v>
      </c>
    </row>
    <row r="147" spans="2:19" s="194" customFormat="1" x14ac:dyDescent="0.2">
      <c r="B147" s="201"/>
      <c r="C147" s="201"/>
      <c r="D147" s="201"/>
      <c r="E147" s="196"/>
      <c r="F147" s="196"/>
      <c r="G147" s="196"/>
      <c r="H147" s="199"/>
      <c r="I147" s="199"/>
      <c r="J147" s="199"/>
      <c r="K147" s="199"/>
      <c r="L147" s="199"/>
      <c r="M147" s="199"/>
      <c r="N147" s="199"/>
      <c r="O147" s="199"/>
      <c r="P147" s="199"/>
      <c r="Q147" s="199"/>
      <c r="R147" s="206"/>
      <c r="S147" s="205" t="s">
        <v>72</v>
      </c>
    </row>
    <row r="148" spans="2:19" s="194" customFormat="1" x14ac:dyDescent="0.2">
      <c r="B148" s="196"/>
      <c r="C148" s="196"/>
      <c r="D148" s="201"/>
      <c r="E148" s="196"/>
      <c r="F148" s="196"/>
      <c r="G148" s="196"/>
      <c r="H148" s="199"/>
      <c r="I148" s="199"/>
      <c r="J148" s="199"/>
      <c r="K148" s="199"/>
      <c r="L148" s="199"/>
      <c r="M148" s="199"/>
      <c r="N148" s="207"/>
      <c r="O148" s="199"/>
      <c r="P148" s="199"/>
      <c r="Q148" s="199"/>
      <c r="R148" s="206"/>
      <c r="S148" s="205" t="s">
        <v>74</v>
      </c>
    </row>
    <row r="149" spans="2:19" s="194" customFormat="1" x14ac:dyDescent="0.2">
      <c r="B149" s="196"/>
      <c r="C149" s="196"/>
      <c r="D149" s="201"/>
      <c r="E149" s="196"/>
      <c r="F149" s="196"/>
      <c r="G149" s="196"/>
      <c r="H149" s="199"/>
      <c r="I149" s="199"/>
      <c r="J149" s="199"/>
      <c r="K149" s="199"/>
      <c r="L149" s="199"/>
      <c r="M149" s="199"/>
      <c r="N149" s="199"/>
      <c r="O149" s="199" t="s">
        <v>68</v>
      </c>
      <c r="P149" s="199"/>
      <c r="Q149" s="199"/>
      <c r="R149" s="206"/>
      <c r="S149" s="205" t="s">
        <v>75</v>
      </c>
    </row>
    <row r="150" spans="2:19" s="194" customFormat="1" x14ac:dyDescent="0.2">
      <c r="B150" s="196"/>
      <c r="C150" s="196"/>
      <c r="D150" s="201"/>
      <c r="E150" s="196"/>
      <c r="F150" s="196"/>
      <c r="G150" s="196"/>
      <c r="H150" s="199"/>
      <c r="I150" s="199"/>
      <c r="J150" s="199"/>
      <c r="K150" s="199"/>
      <c r="L150" s="199"/>
      <c r="M150" s="199"/>
      <c r="N150" s="199"/>
      <c r="O150" s="199"/>
      <c r="P150" s="199"/>
      <c r="Q150" s="199"/>
      <c r="R150" s="206"/>
    </row>
    <row r="151" spans="2:19" s="194" customFormat="1" x14ac:dyDescent="0.2">
      <c r="B151" s="196"/>
      <c r="C151" s="196"/>
      <c r="D151" s="201"/>
      <c r="E151" s="196"/>
      <c r="F151" s="196"/>
      <c r="G151" s="196"/>
      <c r="H151" s="199"/>
      <c r="I151" s="199"/>
      <c r="J151" s="199"/>
      <c r="K151" s="199"/>
      <c r="L151" s="199"/>
      <c r="M151" s="199"/>
      <c r="N151" s="199"/>
      <c r="O151" s="199"/>
      <c r="P151" s="199"/>
      <c r="Q151" s="199"/>
      <c r="R151" s="206"/>
    </row>
    <row r="152" spans="2:19" s="194" customFormat="1" x14ac:dyDescent="0.2">
      <c r="B152" s="196"/>
      <c r="C152" s="196"/>
      <c r="D152" s="196"/>
      <c r="E152" s="196"/>
      <c r="F152" s="196"/>
      <c r="G152" s="196"/>
      <c r="H152" s="199"/>
      <c r="I152" s="199"/>
      <c r="J152" s="199"/>
      <c r="K152" s="199"/>
      <c r="L152" s="199"/>
      <c r="M152" s="199"/>
      <c r="N152" s="199"/>
      <c r="O152" s="199"/>
      <c r="P152" s="199"/>
      <c r="Q152" s="199"/>
      <c r="R152" s="206"/>
    </row>
    <row r="153" spans="2:19" s="194" customFormat="1" x14ac:dyDescent="0.2">
      <c r="B153" s="196"/>
      <c r="C153" s="196"/>
      <c r="D153" s="196"/>
      <c r="E153" s="196"/>
      <c r="F153" s="196"/>
      <c r="G153" s="196"/>
      <c r="H153" s="199"/>
      <c r="I153" s="199"/>
      <c r="J153" s="199"/>
      <c r="K153" s="199"/>
      <c r="L153" s="199"/>
      <c r="M153" s="199"/>
      <c r="N153" s="199"/>
      <c r="O153" s="199"/>
      <c r="P153" s="199"/>
      <c r="Q153" s="199"/>
      <c r="R153" s="206"/>
    </row>
    <row r="154" spans="2:19" s="194" customFormat="1" x14ac:dyDescent="0.2">
      <c r="B154" s="196"/>
      <c r="C154" s="196"/>
      <c r="D154" s="196"/>
      <c r="E154" s="196"/>
      <c r="F154" s="196"/>
      <c r="G154" s="196"/>
      <c r="H154" s="199"/>
      <c r="I154" s="199"/>
      <c r="J154" s="199"/>
      <c r="K154" s="199"/>
      <c r="L154" s="199"/>
      <c r="M154" s="199"/>
      <c r="N154" s="199"/>
      <c r="O154" s="199"/>
      <c r="P154" s="199"/>
      <c r="Q154" s="199"/>
      <c r="R154" s="206"/>
      <c r="S154" s="205">
        <v>2015</v>
      </c>
    </row>
    <row r="155" spans="2:19" s="194" customFormat="1" ht="12.75" customHeight="1" x14ac:dyDescent="0.2">
      <c r="B155" s="196"/>
      <c r="C155" s="196"/>
      <c r="D155" s="196"/>
      <c r="E155" s="196"/>
      <c r="F155" s="196"/>
      <c r="G155" s="196"/>
      <c r="H155" s="199"/>
      <c r="I155" s="199"/>
      <c r="J155" s="199"/>
      <c r="K155" s="199"/>
      <c r="L155" s="199"/>
      <c r="M155" s="199"/>
      <c r="N155" s="199"/>
      <c r="O155" s="199"/>
      <c r="P155" s="199"/>
      <c r="Q155" s="199"/>
      <c r="S155" s="205">
        <v>2016</v>
      </c>
    </row>
    <row r="156" spans="2:19" s="194" customFormat="1" x14ac:dyDescent="0.2">
      <c r="B156" s="196"/>
      <c r="C156" s="196"/>
      <c r="D156" s="196"/>
      <c r="E156" s="196"/>
      <c r="F156" s="196"/>
      <c r="G156" s="196"/>
      <c r="H156" s="199"/>
      <c r="I156" s="199"/>
      <c r="J156" s="199"/>
      <c r="K156" s="199"/>
      <c r="L156" s="199"/>
      <c r="M156" s="199"/>
      <c r="N156" s="199"/>
      <c r="O156" s="199"/>
      <c r="P156" s="199"/>
      <c r="Q156" s="199"/>
      <c r="S156" s="205">
        <v>2017</v>
      </c>
    </row>
    <row r="157" spans="2:19" s="194" customFormat="1" x14ac:dyDescent="0.2">
      <c r="B157" s="196"/>
      <c r="C157" s="196"/>
      <c r="D157" s="196"/>
      <c r="E157" s="196"/>
      <c r="F157" s="196"/>
      <c r="G157" s="196"/>
      <c r="H157" s="199"/>
      <c r="I157" s="199"/>
      <c r="J157" s="199"/>
      <c r="K157" s="199"/>
      <c r="L157" s="199"/>
      <c r="M157" s="199"/>
      <c r="N157" s="199"/>
      <c r="O157" s="199"/>
      <c r="P157" s="199"/>
      <c r="Q157" s="199"/>
      <c r="S157" s="205">
        <v>2018</v>
      </c>
    </row>
    <row r="158" spans="2:19" s="194" customFormat="1" x14ac:dyDescent="0.2">
      <c r="B158" s="196"/>
      <c r="C158" s="196"/>
      <c r="D158" s="196"/>
      <c r="E158" s="196"/>
      <c r="F158" s="196"/>
      <c r="G158" s="196"/>
      <c r="H158" s="199"/>
      <c r="I158" s="199"/>
      <c r="J158" s="199"/>
      <c r="K158" s="199"/>
      <c r="L158" s="199"/>
      <c r="M158" s="199"/>
      <c r="N158" s="199"/>
      <c r="O158" s="199"/>
      <c r="P158" s="199"/>
      <c r="Q158" s="199"/>
    </row>
    <row r="159" spans="2:19" s="194" customFormat="1" x14ac:dyDescent="0.2">
      <c r="B159" s="196"/>
      <c r="C159" s="196"/>
      <c r="D159" s="196"/>
      <c r="E159" s="196"/>
      <c r="F159" s="196"/>
      <c r="G159" s="196"/>
      <c r="H159" s="199"/>
      <c r="I159" s="199"/>
      <c r="J159" s="199"/>
      <c r="K159" s="199"/>
      <c r="L159" s="199"/>
      <c r="M159" s="199"/>
      <c r="N159" s="199"/>
      <c r="O159" s="199"/>
      <c r="P159" s="199"/>
      <c r="Q159" s="199"/>
    </row>
    <row r="160" spans="2:19" s="194" customFormat="1" x14ac:dyDescent="0.2">
      <c r="B160" s="198"/>
      <c r="C160" s="198"/>
      <c r="D160" s="196"/>
      <c r="E160" s="196"/>
      <c r="F160" s="196"/>
      <c r="G160" s="196"/>
      <c r="H160" s="199"/>
      <c r="I160" s="199"/>
      <c r="J160" s="199"/>
      <c r="K160" s="199"/>
      <c r="L160" s="199"/>
      <c r="M160" s="199"/>
      <c r="N160" s="199"/>
      <c r="O160" s="199"/>
      <c r="P160" s="199"/>
      <c r="Q160" s="199"/>
    </row>
    <row r="161" spans="2:17" s="194" customFormat="1" x14ac:dyDescent="0.2">
      <c r="B161" s="198"/>
      <c r="C161" s="198"/>
      <c r="D161" s="196"/>
      <c r="E161" s="196"/>
      <c r="F161" s="196"/>
      <c r="G161" s="196"/>
      <c r="H161" s="199"/>
      <c r="I161" s="199"/>
      <c r="J161" s="199"/>
      <c r="K161" s="199"/>
      <c r="L161" s="199"/>
      <c r="M161" s="199"/>
      <c r="N161" s="199"/>
      <c r="O161" s="199"/>
      <c r="P161" s="199"/>
      <c r="Q161" s="199"/>
    </row>
    <row r="162" spans="2:17" s="194" customFormat="1" x14ac:dyDescent="0.2">
      <c r="B162" s="198"/>
      <c r="C162" s="198"/>
      <c r="D162" s="196"/>
      <c r="E162" s="196"/>
      <c r="F162" s="196"/>
      <c r="G162" s="196"/>
      <c r="H162" s="199"/>
      <c r="I162" s="199"/>
      <c r="J162" s="199"/>
      <c r="K162" s="199"/>
      <c r="L162" s="199"/>
      <c r="M162" s="199"/>
      <c r="N162" s="199"/>
      <c r="O162" s="199"/>
      <c r="P162" s="199"/>
      <c r="Q162" s="199"/>
    </row>
    <row r="163" spans="2:17" s="194" customFormat="1" x14ac:dyDescent="0.2">
      <c r="B163" s="198"/>
      <c r="C163" s="198"/>
      <c r="D163" s="196"/>
      <c r="E163" s="196"/>
      <c r="F163" s="196"/>
      <c r="G163" s="196"/>
      <c r="H163" s="199"/>
      <c r="I163" s="199"/>
      <c r="J163" s="199"/>
      <c r="K163" s="199"/>
      <c r="L163" s="199"/>
      <c r="M163" s="199"/>
      <c r="N163" s="199"/>
      <c r="O163" s="199"/>
      <c r="P163" s="199"/>
      <c r="Q163" s="199"/>
    </row>
    <row r="164" spans="2:17" s="194" customFormat="1" x14ac:dyDescent="0.2">
      <c r="B164" s="198"/>
      <c r="C164" s="198"/>
      <c r="D164" s="196"/>
      <c r="E164" s="196"/>
      <c r="F164" s="196"/>
      <c r="G164" s="196"/>
      <c r="H164" s="199"/>
      <c r="I164" s="199"/>
      <c r="J164" s="199"/>
      <c r="K164" s="199"/>
      <c r="L164" s="199"/>
      <c r="M164" s="199"/>
      <c r="N164" s="199"/>
      <c r="O164" s="199"/>
      <c r="P164" s="199"/>
      <c r="Q164" s="199"/>
    </row>
    <row r="165" spans="2:17" s="194" customFormat="1" x14ac:dyDescent="0.2">
      <c r="B165" s="198"/>
      <c r="C165" s="198"/>
      <c r="D165" s="196"/>
      <c r="E165" s="196"/>
      <c r="F165" s="196"/>
      <c r="G165" s="196"/>
      <c r="H165" s="199"/>
      <c r="I165" s="199"/>
      <c r="J165" s="199"/>
      <c r="K165" s="199"/>
      <c r="L165" s="199"/>
      <c r="M165" s="199"/>
      <c r="N165" s="199"/>
      <c r="O165" s="199"/>
      <c r="P165" s="199"/>
      <c r="Q165" s="199"/>
    </row>
    <row r="166" spans="2:17" s="194" customFormat="1" x14ac:dyDescent="0.2">
      <c r="B166" s="198"/>
      <c r="C166" s="198"/>
      <c r="D166" s="196"/>
      <c r="E166" s="196"/>
      <c r="F166" s="196"/>
      <c r="G166" s="196"/>
      <c r="H166" s="199"/>
      <c r="I166" s="199"/>
      <c r="J166" s="199"/>
      <c r="K166" s="199"/>
      <c r="L166" s="199"/>
      <c r="M166" s="199"/>
      <c r="N166" s="199"/>
      <c r="O166" s="199"/>
      <c r="P166" s="199"/>
      <c r="Q166" s="199"/>
    </row>
    <row r="167" spans="2:17" s="194" customFormat="1" x14ac:dyDescent="0.2">
      <c r="B167" s="197"/>
      <c r="C167" s="197"/>
      <c r="D167" s="196"/>
      <c r="E167" s="196"/>
      <c r="F167" s="196"/>
      <c r="G167" s="196"/>
      <c r="H167" s="199"/>
      <c r="I167" s="199"/>
      <c r="J167" s="199"/>
      <c r="K167" s="199"/>
      <c r="L167" s="199"/>
      <c r="M167" s="199"/>
      <c r="N167" s="199"/>
      <c r="O167" s="199"/>
      <c r="P167" s="199"/>
      <c r="Q167" s="199"/>
    </row>
    <row r="168" spans="2:17" s="194" customFormat="1" x14ac:dyDescent="0.2">
      <c r="B168" s="197"/>
      <c r="C168" s="197"/>
      <c r="D168" s="196"/>
      <c r="E168" s="196"/>
      <c r="F168" s="196"/>
      <c r="G168" s="196"/>
      <c r="H168" s="199"/>
      <c r="I168" s="199"/>
      <c r="J168" s="199"/>
      <c r="K168" s="199"/>
      <c r="L168" s="199"/>
      <c r="M168" s="199"/>
      <c r="N168" s="199"/>
      <c r="O168" s="199"/>
      <c r="P168" s="199"/>
      <c r="Q168" s="199"/>
    </row>
    <row r="169" spans="2:17" s="194" customFormat="1" x14ac:dyDescent="0.2">
      <c r="B169" s="196"/>
      <c r="C169" s="196"/>
      <c r="D169" s="196"/>
      <c r="E169" s="196"/>
      <c r="F169" s="196"/>
      <c r="G169" s="196"/>
      <c r="H169" s="199"/>
      <c r="I169" s="199"/>
      <c r="J169" s="199"/>
      <c r="K169" s="199"/>
      <c r="L169" s="199"/>
      <c r="M169" s="199"/>
      <c r="N169" s="199"/>
      <c r="O169" s="199"/>
      <c r="P169" s="199"/>
      <c r="Q169" s="199"/>
    </row>
    <row r="170" spans="2:17" s="194" customFormat="1" x14ac:dyDescent="0.2">
      <c r="B170" s="204" t="s">
        <v>247</v>
      </c>
      <c r="C170" s="204"/>
      <c r="D170" s="196"/>
      <c r="E170" s="196"/>
      <c r="F170" s="196"/>
      <c r="G170" s="196"/>
      <c r="H170" s="199"/>
      <c r="I170" s="199"/>
      <c r="J170" s="199"/>
      <c r="K170" s="199"/>
      <c r="L170" s="199"/>
      <c r="M170" s="199"/>
      <c r="N170" s="199"/>
      <c r="O170" s="199"/>
      <c r="P170" s="199"/>
      <c r="Q170" s="199"/>
    </row>
    <row r="171" spans="2:17" s="194" customFormat="1" x14ac:dyDescent="0.2">
      <c r="B171" s="204" t="s">
        <v>248</v>
      </c>
      <c r="C171" s="204"/>
      <c r="D171" s="196"/>
      <c r="E171" s="196"/>
      <c r="F171" s="196"/>
      <c r="G171" s="196"/>
      <c r="H171" s="199"/>
      <c r="I171" s="199"/>
      <c r="J171" s="199"/>
      <c r="K171" s="199"/>
      <c r="L171" s="199"/>
      <c r="M171" s="199"/>
      <c r="N171" s="199"/>
      <c r="O171" s="199"/>
      <c r="P171" s="199"/>
      <c r="Q171" s="199"/>
    </row>
    <row r="172" spans="2:17" s="194" customFormat="1" x14ac:dyDescent="0.2">
      <c r="B172" s="204" t="s">
        <v>249</v>
      </c>
      <c r="C172" s="204"/>
      <c r="D172" s="196"/>
      <c r="E172" s="196"/>
      <c r="F172" s="196"/>
      <c r="G172" s="196"/>
      <c r="H172" s="199"/>
      <c r="I172" s="199"/>
      <c r="J172" s="199"/>
      <c r="K172" s="199"/>
      <c r="L172" s="199"/>
      <c r="M172" s="199"/>
      <c r="N172" s="199"/>
      <c r="O172" s="199"/>
      <c r="P172" s="199"/>
      <c r="Q172" s="199"/>
    </row>
    <row r="173" spans="2:17" s="194" customFormat="1" x14ac:dyDescent="0.2">
      <c r="B173" s="204" t="s">
        <v>250</v>
      </c>
      <c r="C173" s="204"/>
      <c r="D173" s="196"/>
      <c r="E173" s="196"/>
      <c r="F173" s="196"/>
      <c r="G173" s="196"/>
      <c r="H173" s="199"/>
      <c r="I173" s="199"/>
      <c r="J173" s="199"/>
      <c r="K173" s="199"/>
      <c r="L173" s="199"/>
      <c r="M173" s="199"/>
      <c r="N173" s="199"/>
      <c r="O173" s="199"/>
      <c r="P173" s="199"/>
      <c r="Q173" s="199"/>
    </row>
    <row r="174" spans="2:17" s="194" customFormat="1" x14ac:dyDescent="0.2">
      <c r="B174" s="204" t="s">
        <v>251</v>
      </c>
      <c r="C174" s="204"/>
      <c r="D174" s="196"/>
      <c r="E174" s="196"/>
      <c r="F174" s="196"/>
      <c r="G174" s="196"/>
      <c r="H174" s="199"/>
      <c r="I174" s="199"/>
      <c r="J174" s="199"/>
      <c r="K174" s="199"/>
      <c r="L174" s="199"/>
      <c r="M174" s="199"/>
      <c r="N174" s="199"/>
      <c r="O174" s="199"/>
      <c r="P174" s="199"/>
      <c r="Q174" s="199"/>
    </row>
    <row r="175" spans="2:17" s="194" customFormat="1" x14ac:dyDescent="0.2">
      <c r="B175" s="204" t="s">
        <v>252</v>
      </c>
      <c r="C175" s="204"/>
      <c r="D175" s="196"/>
      <c r="E175" s="196"/>
      <c r="F175" s="196"/>
      <c r="G175" s="196"/>
      <c r="H175" s="199"/>
      <c r="I175" s="199"/>
      <c r="J175" s="199"/>
      <c r="K175" s="199"/>
      <c r="L175" s="199"/>
      <c r="M175" s="199"/>
      <c r="N175" s="199"/>
      <c r="O175" s="199"/>
      <c r="P175" s="199"/>
      <c r="Q175" s="199"/>
    </row>
    <row r="176" spans="2:17" s="194" customFormat="1" x14ac:dyDescent="0.2">
      <c r="B176" s="204" t="s">
        <v>253</v>
      </c>
      <c r="C176" s="204"/>
      <c r="D176" s="196"/>
      <c r="E176" s="196"/>
      <c r="F176" s="196"/>
      <c r="G176" s="196"/>
      <c r="H176" s="199"/>
      <c r="I176" s="199"/>
      <c r="J176" s="199"/>
      <c r="K176" s="199"/>
      <c r="L176" s="199"/>
      <c r="M176" s="199"/>
      <c r="N176" s="199"/>
      <c r="O176" s="199"/>
      <c r="P176" s="199"/>
      <c r="Q176" s="199"/>
    </row>
    <row r="177" spans="2:21" s="194" customFormat="1" x14ac:dyDescent="0.2">
      <c r="B177" s="203"/>
      <c r="C177" s="203"/>
      <c r="D177" s="196"/>
      <c r="E177" s="196"/>
      <c r="F177" s="196"/>
      <c r="G177" s="196"/>
      <c r="H177" s="199"/>
      <c r="I177" s="199"/>
      <c r="J177" s="199"/>
      <c r="K177" s="199"/>
      <c r="L177" s="199"/>
      <c r="M177" s="199"/>
      <c r="N177" s="199"/>
      <c r="O177" s="199"/>
      <c r="P177" s="199"/>
      <c r="Q177" s="199"/>
    </row>
    <row r="178" spans="2:21" s="194" customFormat="1" x14ac:dyDescent="0.2">
      <c r="B178" s="198"/>
      <c r="C178" s="198"/>
      <c r="D178" s="196"/>
      <c r="E178" s="196"/>
      <c r="F178" s="196"/>
      <c r="G178" s="196"/>
      <c r="H178" s="199"/>
      <c r="I178" s="199"/>
      <c r="J178" s="199"/>
      <c r="K178" s="199"/>
      <c r="L178" s="199"/>
      <c r="M178" s="199"/>
      <c r="N178" s="199"/>
      <c r="O178" s="199"/>
      <c r="P178" s="199"/>
      <c r="Q178" s="199"/>
    </row>
    <row r="179" spans="2:21" x14ac:dyDescent="0.2">
      <c r="B179" s="198"/>
      <c r="C179" s="198"/>
      <c r="D179" s="196"/>
      <c r="E179" s="196"/>
      <c r="F179" s="196"/>
      <c r="G179" s="196"/>
      <c r="H179" s="199"/>
      <c r="I179" s="199"/>
      <c r="J179" s="199"/>
      <c r="K179" s="199"/>
      <c r="L179" s="199"/>
      <c r="M179" s="199"/>
      <c r="N179" s="199"/>
      <c r="O179" s="199"/>
      <c r="P179" s="199"/>
      <c r="Q179" s="199"/>
      <c r="R179" s="194"/>
      <c r="U179" s="193"/>
    </row>
    <row r="180" spans="2:21" hidden="1" x14ac:dyDescent="0.2">
      <c r="B180" s="196" t="s">
        <v>40</v>
      </c>
      <c r="C180" s="196"/>
      <c r="D180" s="196"/>
      <c r="E180" s="196"/>
      <c r="F180" s="196"/>
      <c r="G180" s="196"/>
      <c r="H180" s="199"/>
      <c r="I180" s="199"/>
      <c r="J180" s="199"/>
      <c r="K180" s="199"/>
      <c r="L180" s="199"/>
      <c r="M180" s="199"/>
      <c r="N180" s="199"/>
      <c r="O180" s="199"/>
      <c r="P180" s="199"/>
      <c r="Q180" s="199"/>
      <c r="R180" s="194"/>
      <c r="U180" s="193"/>
    </row>
    <row r="181" spans="2:21" hidden="1" x14ac:dyDescent="0.2">
      <c r="B181" s="201" t="s">
        <v>57</v>
      </c>
      <c r="C181" s="201"/>
      <c r="D181" s="196"/>
      <c r="E181" s="196"/>
      <c r="F181" s="196"/>
      <c r="G181" s="196"/>
      <c r="H181" s="199"/>
      <c r="I181" s="199"/>
      <c r="J181" s="199"/>
      <c r="K181" s="199"/>
      <c r="L181" s="199"/>
      <c r="M181" s="199"/>
      <c r="N181" s="199"/>
      <c r="O181" s="199"/>
      <c r="P181" s="199"/>
      <c r="Q181" s="199"/>
      <c r="R181" s="194"/>
      <c r="U181" s="193"/>
    </row>
    <row r="182" spans="2:21" hidden="1" x14ac:dyDescent="0.2">
      <c r="B182" s="201" t="s">
        <v>94</v>
      </c>
      <c r="C182" s="201"/>
      <c r="D182" s="196"/>
      <c r="E182" s="196"/>
      <c r="F182" s="196"/>
      <c r="G182" s="196"/>
      <c r="H182" s="199"/>
      <c r="I182" s="199"/>
      <c r="J182" s="199"/>
      <c r="K182" s="199"/>
      <c r="L182" s="199"/>
      <c r="M182" s="199"/>
      <c r="N182" s="199"/>
      <c r="O182" s="199"/>
      <c r="P182" s="199"/>
      <c r="Q182" s="199"/>
      <c r="R182" s="194"/>
      <c r="U182" s="193"/>
    </row>
    <row r="183" spans="2:21" hidden="1" x14ac:dyDescent="0.2">
      <c r="B183" s="201" t="s">
        <v>50</v>
      </c>
      <c r="C183" s="201"/>
      <c r="D183" s="196"/>
      <c r="E183" s="196"/>
      <c r="F183" s="196"/>
      <c r="G183" s="196"/>
      <c r="H183" s="199"/>
      <c r="I183" s="199"/>
      <c r="J183" s="199"/>
      <c r="K183" s="199"/>
      <c r="L183" s="199"/>
      <c r="M183" s="199"/>
      <c r="N183" s="199"/>
      <c r="O183" s="199"/>
      <c r="P183" s="199"/>
      <c r="Q183" s="199"/>
      <c r="R183" s="194"/>
      <c r="U183" s="193"/>
    </row>
    <row r="184" spans="2:21" hidden="1" x14ac:dyDescent="0.2">
      <c r="B184" s="201" t="s">
        <v>101</v>
      </c>
      <c r="C184" s="201"/>
      <c r="D184" s="196"/>
      <c r="E184" s="196"/>
      <c r="F184" s="196"/>
      <c r="G184" s="196"/>
      <c r="H184" s="199"/>
      <c r="I184" s="199"/>
      <c r="J184" s="199"/>
      <c r="K184" s="199"/>
      <c r="L184" s="199"/>
      <c r="M184" s="199"/>
      <c r="N184" s="199"/>
      <c r="O184" s="199"/>
      <c r="P184" s="199"/>
      <c r="Q184" s="199"/>
      <c r="R184" s="194"/>
      <c r="U184" s="193"/>
    </row>
    <row r="185" spans="2:21" hidden="1" x14ac:dyDescent="0.2">
      <c r="B185" s="201" t="s">
        <v>280</v>
      </c>
      <c r="C185" s="201"/>
      <c r="D185" s="196"/>
      <c r="E185" s="196"/>
      <c r="F185" s="196"/>
      <c r="G185" s="196"/>
      <c r="H185" s="199"/>
      <c r="I185" s="199"/>
      <c r="J185" s="199"/>
      <c r="K185" s="199"/>
      <c r="L185" s="199"/>
      <c r="M185" s="199"/>
      <c r="N185" s="199"/>
      <c r="O185" s="199"/>
      <c r="P185" s="199"/>
      <c r="Q185" s="199"/>
      <c r="R185" s="194"/>
      <c r="U185" s="193"/>
    </row>
    <row r="186" spans="2:21" hidden="1" x14ac:dyDescent="0.2">
      <c r="B186" s="201" t="s">
        <v>103</v>
      </c>
      <c r="C186" s="201"/>
      <c r="D186" s="196"/>
      <c r="E186" s="196"/>
      <c r="F186" s="196"/>
      <c r="G186" s="196"/>
      <c r="H186" s="199"/>
      <c r="I186" s="199"/>
      <c r="J186" s="199"/>
      <c r="K186" s="199"/>
      <c r="L186" s="199"/>
      <c r="M186" s="199"/>
      <c r="N186" s="199"/>
      <c r="O186" s="199"/>
      <c r="P186" s="199"/>
      <c r="Q186" s="199"/>
      <c r="R186" s="194"/>
      <c r="U186" s="193"/>
    </row>
    <row r="187" spans="2:21" hidden="1" x14ac:dyDescent="0.2">
      <c r="B187" s="201" t="s">
        <v>55</v>
      </c>
      <c r="C187" s="201"/>
      <c r="D187" s="196"/>
      <c r="E187" s="196"/>
      <c r="F187" s="196"/>
      <c r="G187" s="196"/>
      <c r="H187" s="199"/>
      <c r="I187" s="199"/>
      <c r="J187" s="199"/>
      <c r="K187" s="199"/>
      <c r="L187" s="199"/>
      <c r="M187" s="199"/>
      <c r="N187" s="199"/>
      <c r="O187" s="199"/>
      <c r="P187" s="199"/>
      <c r="Q187" s="199"/>
      <c r="R187" s="194"/>
      <c r="U187" s="193"/>
    </row>
    <row r="188" spans="2:21" hidden="1" x14ac:dyDescent="0.2">
      <c r="B188" s="201" t="s">
        <v>91</v>
      </c>
      <c r="C188" s="201"/>
      <c r="D188" s="196"/>
      <c r="E188" s="196"/>
      <c r="F188" s="196"/>
      <c r="G188" s="196"/>
      <c r="H188" s="199"/>
      <c r="I188" s="199"/>
      <c r="J188" s="199"/>
      <c r="K188" s="199"/>
      <c r="L188" s="199"/>
      <c r="M188" s="199"/>
      <c r="N188" s="199"/>
      <c r="O188" s="199"/>
      <c r="P188" s="199"/>
      <c r="Q188" s="199"/>
      <c r="R188" s="194"/>
      <c r="U188" s="193"/>
    </row>
    <row r="189" spans="2:21" hidden="1" x14ac:dyDescent="0.2">
      <c r="B189" s="201" t="s">
        <v>96</v>
      </c>
      <c r="C189" s="201"/>
      <c r="D189" s="196"/>
      <c r="E189" s="196"/>
      <c r="F189" s="196"/>
      <c r="G189" s="196"/>
      <c r="H189" s="199"/>
      <c r="I189" s="199"/>
      <c r="J189" s="199"/>
      <c r="K189" s="199"/>
      <c r="L189" s="199"/>
      <c r="M189" s="199"/>
      <c r="N189" s="199"/>
      <c r="O189" s="199"/>
      <c r="P189" s="199"/>
      <c r="Q189" s="199"/>
      <c r="R189" s="194"/>
      <c r="U189" s="193"/>
    </row>
    <row r="190" spans="2:21" ht="25.5" hidden="1" x14ac:dyDescent="0.2">
      <c r="B190" s="202" t="s">
        <v>279</v>
      </c>
      <c r="C190" s="202"/>
      <c r="D190" s="196"/>
      <c r="E190" s="196"/>
      <c r="F190" s="196"/>
      <c r="G190" s="196"/>
      <c r="H190" s="199"/>
      <c r="I190" s="199"/>
      <c r="J190" s="199"/>
      <c r="K190" s="199"/>
      <c r="L190" s="199"/>
      <c r="M190" s="199"/>
      <c r="N190" s="199"/>
      <c r="O190" s="199"/>
      <c r="P190" s="199"/>
      <c r="Q190" s="199"/>
      <c r="R190" s="194"/>
    </row>
    <row r="191" spans="2:21" hidden="1" x14ac:dyDescent="0.2">
      <c r="B191" s="201" t="s">
        <v>93</v>
      </c>
      <c r="C191" s="201"/>
      <c r="D191" s="196"/>
      <c r="E191" s="196"/>
      <c r="F191" s="196"/>
      <c r="G191" s="196"/>
      <c r="H191" s="199"/>
      <c r="I191" s="199"/>
      <c r="J191" s="199"/>
      <c r="K191" s="199"/>
      <c r="L191" s="199"/>
      <c r="M191" s="199"/>
      <c r="N191" s="199"/>
      <c r="O191" s="199"/>
      <c r="P191" s="199"/>
      <c r="Q191" s="199"/>
      <c r="R191" s="194"/>
    </row>
    <row r="192" spans="2:21" hidden="1" x14ac:dyDescent="0.2">
      <c r="B192" s="201" t="s">
        <v>99</v>
      </c>
      <c r="C192" s="201"/>
      <c r="D192" s="196"/>
      <c r="E192" s="196"/>
      <c r="F192" s="196"/>
      <c r="G192" s="196"/>
      <c r="H192" s="199"/>
      <c r="I192" s="199"/>
      <c r="J192" s="199"/>
      <c r="K192" s="199"/>
      <c r="L192" s="199"/>
      <c r="M192" s="199"/>
      <c r="N192" s="199"/>
      <c r="O192" s="199"/>
      <c r="P192" s="199"/>
      <c r="Q192" s="199"/>
      <c r="R192" s="194"/>
    </row>
    <row r="193" spans="2:18" hidden="1" x14ac:dyDescent="0.2">
      <c r="B193" s="201" t="s">
        <v>102</v>
      </c>
      <c r="C193" s="201"/>
      <c r="D193" s="196"/>
      <c r="E193" s="196"/>
      <c r="F193" s="196"/>
      <c r="G193" s="196"/>
      <c r="H193" s="199"/>
      <c r="I193" s="199"/>
      <c r="J193" s="199"/>
      <c r="K193" s="199"/>
      <c r="L193" s="199"/>
      <c r="M193" s="199"/>
      <c r="N193" s="199"/>
      <c r="O193" s="199"/>
      <c r="P193" s="199"/>
      <c r="Q193" s="199"/>
      <c r="R193" s="194"/>
    </row>
    <row r="194" spans="2:18" hidden="1" x14ac:dyDescent="0.2">
      <c r="B194" s="201" t="s">
        <v>100</v>
      </c>
      <c r="C194" s="201"/>
      <c r="D194" s="196"/>
      <c r="E194" s="196"/>
      <c r="F194" s="196"/>
      <c r="G194" s="196"/>
      <c r="H194" s="199"/>
      <c r="I194" s="199"/>
      <c r="J194" s="199"/>
      <c r="K194" s="199"/>
      <c r="L194" s="199"/>
      <c r="M194" s="199"/>
      <c r="N194" s="199"/>
      <c r="O194" s="199"/>
      <c r="P194" s="199"/>
      <c r="Q194" s="199"/>
      <c r="R194" s="194"/>
    </row>
    <row r="195" spans="2:18" hidden="1" x14ac:dyDescent="0.2">
      <c r="B195" s="201" t="s">
        <v>97</v>
      </c>
      <c r="C195" s="201"/>
      <c r="D195" s="196"/>
      <c r="E195" s="196"/>
      <c r="F195" s="196"/>
      <c r="G195" s="196"/>
      <c r="H195" s="199"/>
      <c r="I195" s="199"/>
      <c r="J195" s="199"/>
      <c r="K195" s="199"/>
      <c r="L195" s="199"/>
      <c r="M195" s="199"/>
      <c r="N195" s="199"/>
      <c r="O195" s="199"/>
      <c r="P195" s="199"/>
      <c r="Q195" s="199"/>
      <c r="R195" s="194"/>
    </row>
    <row r="196" spans="2:18" hidden="1" x14ac:dyDescent="0.2">
      <c r="B196" s="201" t="s">
        <v>89</v>
      </c>
      <c r="C196" s="201"/>
      <c r="D196" s="196"/>
      <c r="E196" s="196"/>
      <c r="F196" s="196"/>
      <c r="G196" s="196"/>
      <c r="H196" s="199"/>
      <c r="I196" s="199"/>
      <c r="J196" s="199"/>
      <c r="K196" s="199"/>
      <c r="L196" s="199"/>
      <c r="M196" s="199"/>
      <c r="N196" s="199"/>
      <c r="O196" s="199"/>
      <c r="P196" s="199"/>
      <c r="Q196" s="199"/>
      <c r="R196" s="194"/>
    </row>
    <row r="197" spans="2:18" hidden="1" x14ac:dyDescent="0.2">
      <c r="B197" s="201" t="s">
        <v>98</v>
      </c>
      <c r="C197" s="201"/>
      <c r="D197" s="196"/>
      <c r="E197" s="196"/>
      <c r="F197" s="196"/>
      <c r="G197" s="196"/>
      <c r="H197" s="199"/>
      <c r="I197" s="199"/>
      <c r="J197" s="199"/>
      <c r="K197" s="199"/>
      <c r="L197" s="199"/>
      <c r="M197" s="199"/>
      <c r="N197" s="199"/>
      <c r="O197" s="199"/>
      <c r="P197" s="199"/>
      <c r="Q197" s="199"/>
      <c r="R197" s="194"/>
    </row>
    <row r="198" spans="2:18" hidden="1" x14ac:dyDescent="0.2">
      <c r="B198" s="201" t="s">
        <v>90</v>
      </c>
      <c r="C198" s="201"/>
      <c r="D198" s="196"/>
      <c r="E198" s="196"/>
      <c r="F198" s="196"/>
      <c r="G198" s="196"/>
      <c r="H198" s="199"/>
      <c r="I198" s="199"/>
      <c r="J198" s="199"/>
      <c r="K198" s="199"/>
      <c r="L198" s="199"/>
      <c r="M198" s="199"/>
      <c r="N198" s="199"/>
      <c r="O198" s="199"/>
      <c r="P198" s="199"/>
      <c r="Q198" s="199"/>
      <c r="R198" s="194"/>
    </row>
    <row r="199" spans="2:18" hidden="1" x14ac:dyDescent="0.2">
      <c r="B199" s="201" t="s">
        <v>92</v>
      </c>
      <c r="C199" s="201"/>
      <c r="D199" s="196"/>
      <c r="E199" s="196"/>
      <c r="F199" s="196"/>
      <c r="G199" s="196"/>
      <c r="H199" s="199"/>
      <c r="I199" s="199"/>
      <c r="J199" s="199"/>
      <c r="K199" s="199"/>
      <c r="L199" s="199"/>
      <c r="M199" s="199"/>
      <c r="N199" s="199"/>
      <c r="O199" s="199"/>
      <c r="P199" s="199"/>
      <c r="Q199" s="199"/>
      <c r="R199" s="194"/>
    </row>
    <row r="200" spans="2:18" hidden="1" x14ac:dyDescent="0.2">
      <c r="B200" s="201" t="s">
        <v>53</v>
      </c>
      <c r="C200" s="201"/>
      <c r="D200" s="196"/>
      <c r="E200" s="196"/>
      <c r="F200" s="196"/>
      <c r="G200" s="196"/>
      <c r="H200" s="199"/>
      <c r="I200" s="199"/>
      <c r="J200" s="199"/>
      <c r="K200" s="199"/>
      <c r="L200" s="199"/>
      <c r="M200" s="199"/>
      <c r="N200" s="199"/>
      <c r="O200" s="199"/>
      <c r="P200" s="199"/>
      <c r="Q200" s="199"/>
      <c r="R200" s="194"/>
    </row>
    <row r="201" spans="2:18" hidden="1" x14ac:dyDescent="0.2">
      <c r="B201" s="201" t="s">
        <v>56</v>
      </c>
      <c r="C201" s="201"/>
      <c r="D201" s="196"/>
      <c r="E201" s="196"/>
      <c r="F201" s="196"/>
      <c r="G201" s="196"/>
      <c r="H201" s="199"/>
      <c r="I201" s="199"/>
      <c r="J201" s="199"/>
      <c r="K201" s="199"/>
      <c r="L201" s="199"/>
      <c r="M201" s="199"/>
      <c r="N201" s="199"/>
      <c r="O201" s="199"/>
      <c r="P201" s="199"/>
      <c r="Q201" s="199"/>
      <c r="R201" s="194"/>
    </row>
    <row r="202" spans="2:18" hidden="1" x14ac:dyDescent="0.2">
      <c r="B202" s="201" t="s">
        <v>52</v>
      </c>
      <c r="C202" s="201"/>
      <c r="D202" s="196"/>
      <c r="E202" s="196"/>
      <c r="F202" s="196"/>
      <c r="G202" s="196"/>
      <c r="H202" s="199"/>
      <c r="I202" s="199"/>
      <c r="J202" s="199"/>
      <c r="K202" s="199"/>
      <c r="L202" s="199"/>
      <c r="M202" s="199"/>
      <c r="N202" s="199"/>
      <c r="O202" s="199"/>
      <c r="P202" s="199"/>
      <c r="Q202" s="199"/>
      <c r="R202" s="194"/>
    </row>
    <row r="203" spans="2:18" hidden="1" x14ac:dyDescent="0.2">
      <c r="B203" s="201" t="s">
        <v>54</v>
      </c>
      <c r="C203" s="201"/>
      <c r="D203" s="196"/>
      <c r="E203" s="196"/>
      <c r="F203" s="196"/>
      <c r="G203" s="196"/>
      <c r="H203" s="199"/>
      <c r="I203" s="199"/>
      <c r="J203" s="199"/>
      <c r="K203" s="199"/>
      <c r="L203" s="199"/>
      <c r="M203" s="199"/>
      <c r="N203" s="199"/>
      <c r="O203" s="199"/>
      <c r="P203" s="199"/>
      <c r="Q203" s="199"/>
      <c r="R203" s="194"/>
    </row>
    <row r="204" spans="2:18" hidden="1" x14ac:dyDescent="0.2">
      <c r="B204" s="201" t="s">
        <v>82</v>
      </c>
      <c r="C204" s="201"/>
      <c r="D204" s="196"/>
      <c r="E204" s="196"/>
      <c r="F204" s="196"/>
      <c r="G204" s="196"/>
      <c r="H204" s="199"/>
      <c r="I204" s="199"/>
      <c r="J204" s="199"/>
      <c r="K204" s="199"/>
      <c r="L204" s="199"/>
      <c r="M204" s="199"/>
      <c r="N204" s="199"/>
      <c r="O204" s="199"/>
      <c r="P204" s="199"/>
      <c r="Q204" s="199"/>
      <c r="R204" s="194"/>
    </row>
    <row r="205" spans="2:18" hidden="1" x14ac:dyDescent="0.2">
      <c r="B205" s="201" t="s">
        <v>80</v>
      </c>
      <c r="C205" s="201"/>
      <c r="D205" s="196"/>
      <c r="E205" s="196"/>
      <c r="F205" s="196"/>
      <c r="G205" s="196"/>
      <c r="H205" s="199"/>
      <c r="I205" s="199"/>
      <c r="J205" s="199"/>
      <c r="K205" s="199"/>
      <c r="L205" s="199"/>
      <c r="M205" s="199"/>
      <c r="N205" s="199"/>
      <c r="O205" s="199"/>
      <c r="P205" s="199"/>
      <c r="Q205" s="199"/>
      <c r="R205" s="194"/>
    </row>
    <row r="206" spans="2:18" hidden="1" x14ac:dyDescent="0.2">
      <c r="B206" s="201" t="s">
        <v>51</v>
      </c>
      <c r="C206" s="201"/>
      <c r="D206" s="196"/>
      <c r="E206" s="196"/>
      <c r="F206" s="196"/>
      <c r="G206" s="196"/>
      <c r="H206" s="199"/>
      <c r="I206" s="199"/>
      <c r="J206" s="199"/>
      <c r="K206" s="199"/>
      <c r="L206" s="199"/>
      <c r="M206" s="199"/>
      <c r="N206" s="199"/>
      <c r="O206" s="199"/>
      <c r="P206" s="199"/>
      <c r="Q206" s="199"/>
      <c r="R206" s="194"/>
    </row>
    <row r="207" spans="2:18" hidden="1" x14ac:dyDescent="0.2">
      <c r="B207" s="201" t="s">
        <v>278</v>
      </c>
      <c r="C207" s="201"/>
      <c r="D207" s="196"/>
      <c r="E207" s="196"/>
      <c r="F207" s="196"/>
      <c r="G207" s="196"/>
      <c r="H207" s="199"/>
      <c r="I207" s="199"/>
      <c r="J207" s="199"/>
      <c r="K207" s="199"/>
      <c r="L207" s="199"/>
      <c r="M207" s="199"/>
      <c r="N207" s="199"/>
      <c r="O207" s="199"/>
      <c r="P207" s="199"/>
      <c r="Q207" s="199"/>
      <c r="R207" s="194"/>
    </row>
    <row r="208" spans="2:18" x14ac:dyDescent="0.2">
      <c r="B208" s="196"/>
      <c r="C208" s="196"/>
      <c r="D208" s="196"/>
      <c r="E208" s="196"/>
      <c r="F208" s="196"/>
      <c r="G208" s="196"/>
      <c r="H208" s="199"/>
      <c r="I208" s="199"/>
      <c r="J208" s="199"/>
      <c r="K208" s="199"/>
      <c r="L208" s="199"/>
      <c r="M208" s="199"/>
      <c r="N208" s="199"/>
      <c r="O208" s="199"/>
      <c r="P208" s="199"/>
      <c r="Q208" s="199"/>
      <c r="R208" s="194"/>
    </row>
    <row r="209" spans="2:18" x14ac:dyDescent="0.2">
      <c r="B209" s="196"/>
      <c r="C209" s="196"/>
      <c r="D209" s="196"/>
      <c r="E209" s="196"/>
      <c r="F209" s="196"/>
      <c r="G209" s="196"/>
      <c r="H209" s="199"/>
      <c r="I209" s="199"/>
      <c r="J209" s="199"/>
      <c r="K209" s="199"/>
      <c r="L209" s="199"/>
      <c r="M209" s="199"/>
      <c r="N209" s="199"/>
      <c r="O209" s="199"/>
      <c r="P209" s="199"/>
      <c r="Q209" s="199"/>
      <c r="R209" s="194"/>
    </row>
    <row r="210" spans="2:18" x14ac:dyDescent="0.2">
      <c r="B210" s="196"/>
      <c r="C210" s="196"/>
      <c r="D210" s="196"/>
      <c r="E210" s="196"/>
      <c r="F210" s="196"/>
      <c r="G210" s="196"/>
      <c r="H210" s="199"/>
      <c r="I210" s="199"/>
      <c r="J210" s="199"/>
      <c r="K210" s="199"/>
      <c r="L210" s="199"/>
      <c r="M210" s="199"/>
      <c r="N210" s="199"/>
      <c r="O210" s="199"/>
      <c r="P210" s="199"/>
      <c r="Q210" s="199"/>
      <c r="R210" s="194"/>
    </row>
    <row r="211" spans="2:18" hidden="1" x14ac:dyDescent="0.2">
      <c r="B211" s="196" t="s">
        <v>277</v>
      </c>
      <c r="C211" s="196"/>
      <c r="D211" s="196"/>
      <c r="E211" s="196"/>
      <c r="F211" s="196"/>
      <c r="G211" s="196"/>
      <c r="H211" s="199"/>
      <c r="I211" s="199"/>
      <c r="J211" s="199"/>
      <c r="K211" s="199"/>
      <c r="L211" s="199"/>
      <c r="M211" s="199"/>
      <c r="N211" s="199"/>
      <c r="O211" s="199"/>
      <c r="P211" s="199"/>
      <c r="Q211" s="199"/>
      <c r="R211" s="194"/>
    </row>
    <row r="212" spans="2:18" hidden="1" x14ac:dyDescent="0.2">
      <c r="B212" s="201" t="s">
        <v>67</v>
      </c>
      <c r="C212" s="201"/>
      <c r="D212" s="196"/>
      <c r="E212" s="196"/>
      <c r="F212" s="196"/>
      <c r="G212" s="196"/>
      <c r="H212" s="199"/>
      <c r="I212" s="199"/>
      <c r="J212" s="199"/>
      <c r="K212" s="199"/>
      <c r="L212" s="199"/>
      <c r="M212" s="199"/>
      <c r="N212" s="199"/>
      <c r="O212" s="199"/>
      <c r="P212" s="199"/>
      <c r="Q212" s="199"/>
    </row>
    <row r="213" spans="2:18" hidden="1" x14ac:dyDescent="0.2">
      <c r="B213" s="201" t="s">
        <v>78</v>
      </c>
      <c r="C213" s="201"/>
      <c r="D213" s="196"/>
      <c r="E213" s="196"/>
      <c r="F213" s="196"/>
      <c r="G213" s="196"/>
      <c r="H213" s="199"/>
      <c r="I213" s="199"/>
      <c r="J213" s="199"/>
      <c r="K213" s="199"/>
      <c r="L213" s="199"/>
      <c r="M213" s="199"/>
      <c r="N213" s="199"/>
      <c r="O213" s="199"/>
      <c r="P213" s="199"/>
      <c r="Q213" s="199"/>
    </row>
    <row r="214" spans="2:18" x14ac:dyDescent="0.2">
      <c r="B214" s="199"/>
      <c r="C214" s="199"/>
      <c r="D214" s="196"/>
      <c r="E214" s="196"/>
      <c r="F214" s="196"/>
      <c r="G214" s="196"/>
      <c r="H214" s="199"/>
      <c r="I214" s="199"/>
      <c r="J214" s="199"/>
      <c r="K214" s="199"/>
      <c r="L214" s="199"/>
      <c r="M214" s="199"/>
      <c r="N214" s="199"/>
      <c r="O214" s="199"/>
      <c r="P214" s="199"/>
      <c r="Q214" s="199"/>
    </row>
    <row r="215" spans="2:18" x14ac:dyDescent="0.2">
      <c r="B215" s="200"/>
      <c r="C215" s="200"/>
      <c r="D215" s="196"/>
      <c r="E215" s="196"/>
      <c r="F215" s="196"/>
      <c r="G215" s="196"/>
      <c r="H215" s="199"/>
      <c r="I215" s="199"/>
      <c r="J215" s="199"/>
      <c r="K215" s="199"/>
      <c r="L215" s="199"/>
      <c r="M215" s="199"/>
      <c r="N215" s="199"/>
      <c r="O215" s="199"/>
      <c r="P215" s="199"/>
      <c r="Q215" s="199"/>
    </row>
    <row r="216" spans="2:18" x14ac:dyDescent="0.2">
      <c r="B216" s="200"/>
      <c r="C216" s="200"/>
      <c r="D216" s="196"/>
      <c r="E216" s="196"/>
      <c r="F216" s="196"/>
      <c r="G216" s="196"/>
      <c r="H216" s="199"/>
      <c r="I216" s="199"/>
      <c r="J216" s="199"/>
      <c r="K216" s="199"/>
      <c r="L216" s="199"/>
      <c r="M216" s="199"/>
      <c r="N216" s="199"/>
      <c r="O216" s="199"/>
      <c r="P216" s="199"/>
      <c r="Q216" s="199"/>
    </row>
    <row r="217" spans="2:18" x14ac:dyDescent="0.2">
      <c r="B217" s="200"/>
      <c r="C217" s="200"/>
      <c r="D217" s="196"/>
      <c r="E217" s="196"/>
      <c r="F217" s="196"/>
      <c r="G217" s="196"/>
      <c r="H217" s="199"/>
      <c r="I217" s="199"/>
      <c r="J217" s="199"/>
      <c r="K217" s="199"/>
      <c r="L217" s="199"/>
      <c r="M217" s="199"/>
      <c r="N217" s="199"/>
      <c r="O217" s="199"/>
      <c r="P217" s="199"/>
      <c r="Q217" s="199"/>
    </row>
    <row r="218" spans="2:18" x14ac:dyDescent="0.2">
      <c r="B218" s="200"/>
      <c r="C218" s="200"/>
      <c r="D218" s="196"/>
      <c r="E218" s="196"/>
      <c r="F218" s="196"/>
      <c r="G218" s="196"/>
      <c r="H218" s="199"/>
      <c r="I218" s="199"/>
      <c r="J218" s="199"/>
      <c r="K218" s="199"/>
      <c r="L218" s="199"/>
      <c r="M218" s="199"/>
      <c r="N218" s="199"/>
      <c r="O218" s="199"/>
      <c r="P218" s="199"/>
      <c r="Q218" s="199"/>
    </row>
    <row r="219" spans="2:18" x14ac:dyDescent="0.2">
      <c r="B219" s="200"/>
      <c r="C219" s="200"/>
      <c r="D219" s="196"/>
      <c r="E219" s="196"/>
      <c r="F219" s="196"/>
      <c r="G219" s="196"/>
      <c r="H219" s="199"/>
      <c r="I219" s="199"/>
      <c r="J219" s="199"/>
      <c r="K219" s="199"/>
      <c r="L219" s="199"/>
      <c r="M219" s="199"/>
      <c r="N219" s="199"/>
      <c r="O219" s="199"/>
      <c r="P219" s="199"/>
      <c r="Q219" s="199"/>
    </row>
    <row r="220" spans="2:18" s="194" customFormat="1" ht="25.5" hidden="1" x14ac:dyDescent="0.2">
      <c r="B220" s="198" t="s">
        <v>276</v>
      </c>
      <c r="C220" s="198"/>
      <c r="D220" s="196"/>
      <c r="E220" s="196"/>
      <c r="F220" s="196"/>
      <c r="G220" s="196"/>
      <c r="H220" s="196"/>
      <c r="I220" s="196"/>
      <c r="J220" s="196"/>
      <c r="K220" s="196"/>
      <c r="L220" s="196"/>
      <c r="M220" s="196"/>
      <c r="N220" s="196"/>
      <c r="O220" s="196"/>
      <c r="P220" s="196"/>
      <c r="Q220" s="196"/>
    </row>
    <row r="221" spans="2:18" s="194" customFormat="1" hidden="1" x14ac:dyDescent="0.2">
      <c r="B221" s="197" t="s">
        <v>275</v>
      </c>
      <c r="C221" s="197"/>
      <c r="D221" s="196"/>
      <c r="E221" s="196"/>
      <c r="F221" s="196"/>
      <c r="G221" s="196"/>
      <c r="H221" s="196"/>
      <c r="I221" s="196"/>
      <c r="J221" s="196"/>
      <c r="K221" s="196"/>
      <c r="L221" s="196"/>
      <c r="M221" s="196"/>
      <c r="N221" s="196"/>
      <c r="O221" s="196"/>
      <c r="P221" s="196"/>
      <c r="Q221" s="196"/>
    </row>
    <row r="222" spans="2:18" s="194" customFormat="1" ht="63.75" hidden="1" x14ac:dyDescent="0.2">
      <c r="B222" s="195" t="s">
        <v>274</v>
      </c>
      <c r="C222" s="195"/>
    </row>
    <row r="223" spans="2:18" s="194" customFormat="1" ht="63.75" hidden="1" x14ac:dyDescent="0.2">
      <c r="B223" s="195" t="s">
        <v>273</v>
      </c>
      <c r="C223" s="195"/>
    </row>
    <row r="224" spans="2:18" s="194" customFormat="1" ht="63.75" hidden="1" x14ac:dyDescent="0.2">
      <c r="B224" s="195" t="s">
        <v>272</v>
      </c>
      <c r="C224" s="195"/>
    </row>
    <row r="225" spans="2:3" s="194" customFormat="1" ht="102" hidden="1" x14ac:dyDescent="0.2">
      <c r="B225" s="195" t="s">
        <v>271</v>
      </c>
      <c r="C225" s="195"/>
    </row>
    <row r="226" spans="2:3" s="194" customFormat="1" ht="89.25" hidden="1" x14ac:dyDescent="0.2">
      <c r="B226" s="195" t="s">
        <v>270</v>
      </c>
      <c r="C226" s="195"/>
    </row>
    <row r="227" spans="2:3" s="194" customFormat="1" ht="51" hidden="1" x14ac:dyDescent="0.2">
      <c r="B227" s="195" t="s">
        <v>269</v>
      </c>
      <c r="C227" s="195"/>
    </row>
    <row r="228" spans="2:3" s="194" customFormat="1" ht="51" hidden="1" x14ac:dyDescent="0.2">
      <c r="B228" s="195" t="s">
        <v>268</v>
      </c>
      <c r="C228" s="195"/>
    </row>
    <row r="229" spans="2:3" s="194" customFormat="1" hidden="1" x14ac:dyDescent="0.2">
      <c r="B229" s="195" t="s">
        <v>267</v>
      </c>
      <c r="C229" s="195"/>
    </row>
  </sheetData>
  <mergeCells count="261">
    <mergeCell ref="K92:L92"/>
    <mergeCell ref="N92:O92"/>
    <mergeCell ref="E93:F93"/>
    <mergeCell ref="H93:I93"/>
    <mergeCell ref="K93:L93"/>
    <mergeCell ref="N93:O93"/>
    <mergeCell ref="E94:F94"/>
    <mergeCell ref="H94:I94"/>
    <mergeCell ref="K94:L94"/>
    <mergeCell ref="N94:O94"/>
    <mergeCell ref="E82:F82"/>
    <mergeCell ref="H82:I82"/>
    <mergeCell ref="E83:F83"/>
    <mergeCell ref="K82:L82"/>
    <mergeCell ref="N82:O82"/>
    <mergeCell ref="E88:F88"/>
    <mergeCell ref="H88:I88"/>
    <mergeCell ref="K88:L88"/>
    <mergeCell ref="N88:O88"/>
    <mergeCell ref="H83:I83"/>
    <mergeCell ref="K83:L83"/>
    <mergeCell ref="N83:O83"/>
    <mergeCell ref="H86:I86"/>
    <mergeCell ref="K86:L86"/>
    <mergeCell ref="N86:O86"/>
    <mergeCell ref="E87:F87"/>
    <mergeCell ref="H87:I87"/>
    <mergeCell ref="K87:L87"/>
    <mergeCell ref="N87:O87"/>
    <mergeCell ref="N85:O85"/>
    <mergeCell ref="E84:F84"/>
    <mergeCell ref="H84:I84"/>
    <mergeCell ref="K84:L84"/>
    <mergeCell ref="N84:O84"/>
    <mergeCell ref="K79:L79"/>
    <mergeCell ref="N79:O79"/>
    <mergeCell ref="E80:F80"/>
    <mergeCell ref="H80:I80"/>
    <mergeCell ref="E81:F81"/>
    <mergeCell ref="N77:O77"/>
    <mergeCell ref="E74:F74"/>
    <mergeCell ref="H74:I74"/>
    <mergeCell ref="K74:L74"/>
    <mergeCell ref="N74:O74"/>
    <mergeCell ref="K77:L77"/>
    <mergeCell ref="K80:L80"/>
    <mergeCell ref="N80:O80"/>
    <mergeCell ref="K81:L81"/>
    <mergeCell ref="N81:O81"/>
    <mergeCell ref="H81:I81"/>
    <mergeCell ref="E78:F78"/>
    <mergeCell ref="H78:I78"/>
    <mergeCell ref="K78:L78"/>
    <mergeCell ref="N78:O78"/>
    <mergeCell ref="E79:F79"/>
    <mergeCell ref="H79:I79"/>
    <mergeCell ref="H56:I56"/>
    <mergeCell ref="K56:L56"/>
    <mergeCell ref="N56:O56"/>
    <mergeCell ref="E70:F70"/>
    <mergeCell ref="H70:I70"/>
    <mergeCell ref="K70:L70"/>
    <mergeCell ref="N70:O70"/>
    <mergeCell ref="E71:F71"/>
    <mergeCell ref="H71:I71"/>
    <mergeCell ref="K71:L71"/>
    <mergeCell ref="N71:O71"/>
    <mergeCell ref="E68:F68"/>
    <mergeCell ref="H68:I68"/>
    <mergeCell ref="K68:L68"/>
    <mergeCell ref="N68:O68"/>
    <mergeCell ref="E69:F69"/>
    <mergeCell ref="H69:I69"/>
    <mergeCell ref="K69:L69"/>
    <mergeCell ref="N69:O69"/>
    <mergeCell ref="E63:F63"/>
    <mergeCell ref="E65:F65"/>
    <mergeCell ref="H65:I65"/>
    <mergeCell ref="K65:L65"/>
    <mergeCell ref="N65:O65"/>
    <mergeCell ref="E53:G53"/>
    <mergeCell ref="H53:J53"/>
    <mergeCell ref="K53:M53"/>
    <mergeCell ref="N53:P53"/>
    <mergeCell ref="E61:F61"/>
    <mergeCell ref="H61:I61"/>
    <mergeCell ref="K61:L61"/>
    <mergeCell ref="N61:O61"/>
    <mergeCell ref="H59:I59"/>
    <mergeCell ref="K59:L59"/>
    <mergeCell ref="N59:O59"/>
    <mergeCell ref="E60:F60"/>
    <mergeCell ref="H60:I60"/>
    <mergeCell ref="K60:L60"/>
    <mergeCell ref="N60:O60"/>
    <mergeCell ref="E54:F54"/>
    <mergeCell ref="H54:I54"/>
    <mergeCell ref="K54:L54"/>
    <mergeCell ref="N54:O54"/>
    <mergeCell ref="E55:F55"/>
    <mergeCell ref="H55:I55"/>
    <mergeCell ref="K55:L55"/>
    <mergeCell ref="N55:O55"/>
    <mergeCell ref="E56:F56"/>
    <mergeCell ref="C28:R28"/>
    <mergeCell ref="B29:R29"/>
    <mergeCell ref="B30:B34"/>
    <mergeCell ref="E66:F66"/>
    <mergeCell ref="H66:I66"/>
    <mergeCell ref="K66:L66"/>
    <mergeCell ref="N66:O66"/>
    <mergeCell ref="E59:F59"/>
    <mergeCell ref="E58:F58"/>
    <mergeCell ref="H58:I58"/>
    <mergeCell ref="K58:L58"/>
    <mergeCell ref="N58:O58"/>
    <mergeCell ref="B47:C47"/>
    <mergeCell ref="D47:H47"/>
    <mergeCell ref="I47:M47"/>
    <mergeCell ref="H63:I63"/>
    <mergeCell ref="B50:R50"/>
    <mergeCell ref="B46:C46"/>
    <mergeCell ref="D46:H46"/>
    <mergeCell ref="I46:M46"/>
    <mergeCell ref="N46:R46"/>
    <mergeCell ref="B48:C48"/>
    <mergeCell ref="Q52:R52"/>
    <mergeCell ref="Q53:R53"/>
    <mergeCell ref="C14:R14"/>
    <mergeCell ref="C23:R23"/>
    <mergeCell ref="F30:G30"/>
    <mergeCell ref="F31:G31"/>
    <mergeCell ref="F32:G32"/>
    <mergeCell ref="F33:G33"/>
    <mergeCell ref="D5:N5"/>
    <mergeCell ref="O5:R5"/>
    <mergeCell ref="E57:F57"/>
    <mergeCell ref="H57:I57"/>
    <mergeCell ref="K57:L57"/>
    <mergeCell ref="N57:O57"/>
    <mergeCell ref="D30:D34"/>
    <mergeCell ref="P33:R33"/>
    <mergeCell ref="P34:R34"/>
    <mergeCell ref="I31:J31"/>
    <mergeCell ref="C18:R18"/>
    <mergeCell ref="B20:R20"/>
    <mergeCell ref="C22:R22"/>
    <mergeCell ref="B2:B5"/>
    <mergeCell ref="D2:N2"/>
    <mergeCell ref="O2:R2"/>
    <mergeCell ref="D3:N3"/>
    <mergeCell ref="O3:R3"/>
    <mergeCell ref="D4:N4"/>
    <mergeCell ref="O4:R4"/>
    <mergeCell ref="B7:R8"/>
    <mergeCell ref="C10:J10"/>
    <mergeCell ref="K10:N10"/>
    <mergeCell ref="O10:R10"/>
    <mergeCell ref="C12:R12"/>
    <mergeCell ref="C16:R16"/>
    <mergeCell ref="E85:F85"/>
    <mergeCell ref="B24:B28"/>
    <mergeCell ref="C24:R24"/>
    <mergeCell ref="C25:R25"/>
    <mergeCell ref="C26:R26"/>
    <mergeCell ref="C27:R27"/>
    <mergeCell ref="F34:G34"/>
    <mergeCell ref="B37:R37"/>
    <mergeCell ref="C38:R38"/>
    <mergeCell ref="B39:R39"/>
    <mergeCell ref="E62:F62"/>
    <mergeCell ref="H62:I62"/>
    <mergeCell ref="K62:L62"/>
    <mergeCell ref="N62:O62"/>
    <mergeCell ref="E77:F77"/>
    <mergeCell ref="H77:I77"/>
    <mergeCell ref="K89:L89"/>
    <mergeCell ref="N89:O89"/>
    <mergeCell ref="D119:R119"/>
    <mergeCell ref="B96:R96"/>
    <mergeCell ref="B97:R112"/>
    <mergeCell ref="A113:S113"/>
    <mergeCell ref="B114:B117"/>
    <mergeCell ref="D114:R114"/>
    <mergeCell ref="D115:R115"/>
    <mergeCell ref="D116:R116"/>
    <mergeCell ref="D117:R117"/>
    <mergeCell ref="D118:R118"/>
    <mergeCell ref="E91:F91"/>
    <mergeCell ref="H91:I91"/>
    <mergeCell ref="K91:L91"/>
    <mergeCell ref="N91:O91"/>
    <mergeCell ref="E92:F92"/>
    <mergeCell ref="H92:I92"/>
    <mergeCell ref="E90:F90"/>
    <mergeCell ref="H90:I90"/>
    <mergeCell ref="K90:L90"/>
    <mergeCell ref="N90:O90"/>
    <mergeCell ref="E89:F89"/>
    <mergeCell ref="H89:I89"/>
    <mergeCell ref="H73:I73"/>
    <mergeCell ref="K73:L73"/>
    <mergeCell ref="N73:O73"/>
    <mergeCell ref="E76:F76"/>
    <mergeCell ref="H76:I76"/>
    <mergeCell ref="K76:L76"/>
    <mergeCell ref="N76:O76"/>
    <mergeCell ref="E72:F72"/>
    <mergeCell ref="H72:I72"/>
    <mergeCell ref="K75:L75"/>
    <mergeCell ref="N75:O75"/>
    <mergeCell ref="K72:L72"/>
    <mergeCell ref="N72:O72"/>
    <mergeCell ref="E73:F73"/>
    <mergeCell ref="K63:L63"/>
    <mergeCell ref="N63:O63"/>
    <mergeCell ref="E64:F64"/>
    <mergeCell ref="H64:I64"/>
    <mergeCell ref="K64:L64"/>
    <mergeCell ref="N64:O64"/>
    <mergeCell ref="E67:F67"/>
    <mergeCell ref="H67:I67"/>
    <mergeCell ref="K67:L67"/>
    <mergeCell ref="N67:O67"/>
    <mergeCell ref="H85:I85"/>
    <mergeCell ref="K85:L85"/>
    <mergeCell ref="B44:R44"/>
    <mergeCell ref="B45:C45"/>
    <mergeCell ref="D45:H45"/>
    <mergeCell ref="I45:M45"/>
    <mergeCell ref="N45:R45"/>
    <mergeCell ref="B41:R41"/>
    <mergeCell ref="C36:R36"/>
    <mergeCell ref="C40:R40"/>
    <mergeCell ref="E75:F75"/>
    <mergeCell ref="H75:I75"/>
    <mergeCell ref="D48:H48"/>
    <mergeCell ref="I48:M48"/>
    <mergeCell ref="N48:R48"/>
    <mergeCell ref="N47:R47"/>
    <mergeCell ref="B52:B94"/>
    <mergeCell ref="C55:C62"/>
    <mergeCell ref="C63:C70"/>
    <mergeCell ref="C71:C78"/>
    <mergeCell ref="C79:C86"/>
    <mergeCell ref="C87:C94"/>
    <mergeCell ref="C52:D53"/>
    <mergeCell ref="E86:F86"/>
    <mergeCell ref="I32:J32"/>
    <mergeCell ref="C42:R42"/>
    <mergeCell ref="M30:N30"/>
    <mergeCell ref="P30:R30"/>
    <mergeCell ref="I33:J33"/>
    <mergeCell ref="I34:J34"/>
    <mergeCell ref="M31:N31"/>
    <mergeCell ref="M32:N32"/>
    <mergeCell ref="M33:N33"/>
    <mergeCell ref="M34:N34"/>
    <mergeCell ref="P31:R31"/>
    <mergeCell ref="P32:R32"/>
    <mergeCell ref="I30:J30"/>
  </mergeCells>
  <conditionalFormatting sqref="E55:F94">
    <cfRule type="cellIs" dxfId="179" priority="19" stopIfTrue="1" operator="lessThan">
      <formula>0</formula>
    </cfRule>
    <cfRule type="cellIs" dxfId="178" priority="20" stopIfTrue="1" operator="greaterThanOrEqual">
      <formula>0</formula>
    </cfRule>
  </conditionalFormatting>
  <conditionalFormatting sqref="G55:G94">
    <cfRule type="cellIs" dxfId="177" priority="11" stopIfTrue="1" operator="lessThan">
      <formula>1</formula>
    </cfRule>
    <cfRule type="cellIs" dxfId="176" priority="12" stopIfTrue="1" operator="greaterThanOrEqual">
      <formula>1</formula>
    </cfRule>
  </conditionalFormatting>
  <conditionalFormatting sqref="H55:I94">
    <cfRule type="cellIs" dxfId="175" priority="17" stopIfTrue="1" operator="lessThan">
      <formula>0</formula>
    </cfRule>
    <cfRule type="cellIs" dxfId="174" priority="18" stopIfTrue="1" operator="greaterThanOrEqual">
      <formula>0</formula>
    </cfRule>
  </conditionalFormatting>
  <conditionalFormatting sqref="J55:J94">
    <cfRule type="cellIs" dxfId="173" priority="9" stopIfTrue="1" operator="lessThan">
      <formula>1</formula>
    </cfRule>
    <cfRule type="cellIs" dxfId="172" priority="10" stopIfTrue="1" operator="greaterThanOrEqual">
      <formula>1</formula>
    </cfRule>
  </conditionalFormatting>
  <conditionalFormatting sqref="K55:L94">
    <cfRule type="cellIs" dxfId="171" priority="5" stopIfTrue="1" operator="lessThan">
      <formula>0</formula>
    </cfRule>
    <cfRule type="cellIs" dxfId="170" priority="6" stopIfTrue="1" operator="greaterThanOrEqual">
      <formula>0</formula>
    </cfRule>
  </conditionalFormatting>
  <conditionalFormatting sqref="M55:M94">
    <cfRule type="cellIs" dxfId="169" priority="7" stopIfTrue="1" operator="lessThan">
      <formula>1</formula>
    </cfRule>
    <cfRule type="cellIs" dxfId="168" priority="8" stopIfTrue="1" operator="greaterThanOrEqual">
      <formula>1</formula>
    </cfRule>
  </conditionalFormatting>
  <conditionalFormatting sqref="N55:O94">
    <cfRule type="cellIs" dxfId="167" priority="15" stopIfTrue="1" operator="lessThan">
      <formula>0</formula>
    </cfRule>
    <cfRule type="cellIs" dxfId="166" priority="16" stopIfTrue="1" operator="greaterThanOrEqual">
      <formula>0</formula>
    </cfRule>
  </conditionalFormatting>
  <conditionalFormatting sqref="P55:P94">
    <cfRule type="cellIs" dxfId="165" priority="3" stopIfTrue="1" operator="lessThan">
      <formula>1</formula>
    </cfRule>
    <cfRule type="cellIs" dxfId="164" priority="4" stopIfTrue="1" operator="greaterThanOrEqual">
      <formula>1</formula>
    </cfRule>
  </conditionalFormatting>
  <conditionalFormatting sqref="Q55:Q94">
    <cfRule type="cellIs" dxfId="163" priority="13" stopIfTrue="1" operator="lessThan">
      <formula>0</formula>
    </cfRule>
    <cfRule type="cellIs" dxfId="162" priority="14" stopIfTrue="1" operator="greaterThanOrEqual">
      <formula>0</formula>
    </cfRule>
  </conditionalFormatting>
  <conditionalFormatting sqref="R55:R94">
    <cfRule type="cellIs" dxfId="161" priority="1" stopIfTrue="1" operator="lessThan">
      <formula>1</formula>
    </cfRule>
    <cfRule type="cellIs" dxfId="160" priority="2" stopIfTrue="1" operator="greaterThanOrEqual">
      <formula>1</formula>
    </cfRule>
  </conditionalFormatting>
  <dataValidations count="6">
    <dataValidation type="list" allowBlank="1" showInputMessage="1" showErrorMessage="1" sqref="C38 C40 C42" xr:uid="{7FE23E32-05B0-4F1A-B55F-A81328A471B9}">
      <formula1>$S$144:$S$149</formula1>
    </dataValidation>
    <dataValidation type="list" allowBlank="1" showInputMessage="1" showErrorMessage="1" sqref="O10:R10" xr:uid="{D4EFE507-A37D-4CA3-A866-A62AF79BC9C6}">
      <formula1>"Economicos,Eficiencia,Eficacia, Efectividad,Calidad"</formula1>
    </dataValidation>
    <dataValidation type="list" allowBlank="1" showInputMessage="1" showErrorMessage="1" sqref="D119:R119" xr:uid="{526C736D-9C43-47EB-8158-4A7CC73481E8}">
      <formula1>$B$212:$B$213</formula1>
    </dataValidation>
    <dataValidation type="list" allowBlank="1" showInputMessage="1" showErrorMessage="1" sqref="C10" xr:uid="{CBF0359D-12A6-40EB-9F4B-BA2A56098B22}">
      <formula1>"2024,2025,2026,2027,2028,2029"</formula1>
    </dataValidation>
    <dataValidation type="list" allowBlank="1" showInputMessage="1" showErrorMessage="1" sqref="C12" xr:uid="{4DC5088C-143D-4EC6-868D-5E6105F096C7}">
      <formula1>$B$181:$B$207</formula1>
    </dataValidation>
    <dataValidation type="list" allowBlank="1" showInputMessage="1" showErrorMessage="1" sqref="C18" xr:uid="{DB9FDB6B-B66A-4DA1-B10A-FF6E1B92D7FB}">
      <formula1>$B$170:$B$176</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32D-8957-4169-B892-7C0423F63A42}">
  <dimension ref="A1:X96"/>
  <sheetViews>
    <sheetView topLeftCell="A8" zoomScale="70" zoomScaleNormal="70" workbookViewId="0">
      <pane xSplit="2" ySplit="2" topLeftCell="M12" activePane="bottomRight" state="frozen"/>
      <selection activeCell="A8" sqref="A8"/>
      <selection pane="topRight" activeCell="C8" sqref="C8"/>
      <selection pane="bottomLeft" activeCell="A10" sqref="A10"/>
      <selection pane="bottomRight" activeCell="S87" sqref="S87:U94"/>
    </sheetView>
  </sheetViews>
  <sheetFormatPr baseColWidth="10" defaultRowHeight="30" customHeight="1" x14ac:dyDescent="0.2"/>
  <cols>
    <col min="1" max="1" width="28.5703125" style="216" customWidth="1"/>
    <col min="2" max="2" width="15.85546875" style="216" customWidth="1"/>
    <col min="3" max="3" width="27" style="214" bestFit="1" customWidth="1"/>
    <col min="4" max="18" width="23.5703125" style="214" customWidth="1"/>
    <col min="19" max="19" width="15.7109375" style="214" customWidth="1"/>
    <col min="20" max="20" width="18.28515625" style="214" customWidth="1"/>
    <col min="21" max="21" width="42.5703125" style="214" customWidth="1"/>
    <col min="22" max="16384" width="11.42578125" style="214"/>
  </cols>
  <sheetData>
    <row r="1" spans="1:24" ht="30" customHeight="1" x14ac:dyDescent="0.2">
      <c r="A1" s="844"/>
      <c r="B1" s="271"/>
      <c r="C1" s="845" t="s">
        <v>58</v>
      </c>
      <c r="D1" s="846"/>
      <c r="E1" s="846"/>
      <c r="F1" s="846"/>
      <c r="G1" s="846"/>
      <c r="H1" s="846"/>
      <c r="I1" s="846"/>
      <c r="J1" s="846"/>
      <c r="K1" s="846"/>
      <c r="L1" s="846"/>
      <c r="M1" s="846"/>
      <c r="N1" s="846"/>
      <c r="O1" s="846"/>
      <c r="P1" s="846"/>
      <c r="Q1" s="846"/>
      <c r="R1" s="846"/>
      <c r="S1" s="847"/>
      <c r="T1" s="841" t="s">
        <v>59</v>
      </c>
      <c r="U1" s="841"/>
      <c r="V1" s="273"/>
      <c r="W1" s="273"/>
      <c r="X1" s="273"/>
    </row>
    <row r="2" spans="1:24" ht="30" customHeight="1" x14ac:dyDescent="0.2">
      <c r="A2" s="844"/>
      <c r="B2" s="271"/>
      <c r="C2" s="845" t="s">
        <v>83</v>
      </c>
      <c r="D2" s="846"/>
      <c r="E2" s="846"/>
      <c r="F2" s="846"/>
      <c r="G2" s="846"/>
      <c r="H2" s="846"/>
      <c r="I2" s="846"/>
      <c r="J2" s="846"/>
      <c r="K2" s="846"/>
      <c r="L2" s="846"/>
      <c r="M2" s="846"/>
      <c r="N2" s="846"/>
      <c r="O2" s="846"/>
      <c r="P2" s="846"/>
      <c r="Q2" s="846"/>
      <c r="R2" s="846"/>
      <c r="S2" s="847"/>
      <c r="T2" s="841" t="s">
        <v>168</v>
      </c>
      <c r="U2" s="841"/>
      <c r="V2" s="273"/>
      <c r="W2" s="273"/>
      <c r="X2" s="273"/>
    </row>
    <row r="3" spans="1:24" ht="30" customHeight="1" x14ac:dyDescent="0.2">
      <c r="A3" s="844"/>
      <c r="B3" s="271"/>
      <c r="C3" s="845" t="s">
        <v>84</v>
      </c>
      <c r="D3" s="846"/>
      <c r="E3" s="846"/>
      <c r="F3" s="846"/>
      <c r="G3" s="846"/>
      <c r="H3" s="846"/>
      <c r="I3" s="846"/>
      <c r="J3" s="846"/>
      <c r="K3" s="846"/>
      <c r="L3" s="846"/>
      <c r="M3" s="846"/>
      <c r="N3" s="846"/>
      <c r="O3" s="846"/>
      <c r="P3" s="846"/>
      <c r="Q3" s="846"/>
      <c r="R3" s="846"/>
      <c r="S3" s="847"/>
      <c r="T3" s="841" t="s">
        <v>173</v>
      </c>
      <c r="U3" s="841"/>
      <c r="V3" s="273"/>
      <c r="W3" s="273"/>
      <c r="X3" s="273"/>
    </row>
    <row r="4" spans="1:24" ht="30" customHeight="1" x14ac:dyDescent="0.2">
      <c r="A4" s="844"/>
      <c r="B4" s="271"/>
      <c r="C4" s="845" t="s">
        <v>85</v>
      </c>
      <c r="D4" s="846"/>
      <c r="E4" s="846"/>
      <c r="F4" s="846"/>
      <c r="G4" s="846"/>
      <c r="H4" s="846"/>
      <c r="I4" s="846"/>
      <c r="J4" s="846"/>
      <c r="K4" s="846"/>
      <c r="L4" s="846"/>
      <c r="M4" s="846"/>
      <c r="N4" s="846"/>
      <c r="O4" s="846"/>
      <c r="P4" s="846"/>
      <c r="Q4" s="846"/>
      <c r="R4" s="846"/>
      <c r="S4" s="847"/>
      <c r="T4" s="841" t="s">
        <v>63</v>
      </c>
      <c r="U4" s="841"/>
      <c r="V4" s="274"/>
      <c r="W4" s="274"/>
      <c r="X4" s="274"/>
    </row>
    <row r="5" spans="1:24" ht="18" x14ac:dyDescent="0.2">
      <c r="A5" s="269"/>
      <c r="B5" s="269"/>
      <c r="C5" s="275"/>
      <c r="D5" s="276"/>
      <c r="E5" s="276"/>
      <c r="F5" s="276"/>
      <c r="G5" s="276"/>
      <c r="H5" s="276"/>
      <c r="I5" s="276"/>
      <c r="J5" s="276"/>
      <c r="K5" s="276"/>
      <c r="L5" s="276"/>
      <c r="M5" s="276"/>
      <c r="N5" s="276"/>
      <c r="O5" s="276"/>
      <c r="P5" s="276"/>
      <c r="Q5" s="276"/>
      <c r="R5" s="276"/>
      <c r="S5" s="277"/>
      <c r="T5" s="277"/>
      <c r="U5" s="277"/>
      <c r="V5" s="274"/>
      <c r="W5" s="274"/>
      <c r="X5" s="274"/>
    </row>
    <row r="6" spans="1:24" ht="21" customHeight="1" x14ac:dyDescent="0.2">
      <c r="A6" s="270" t="s">
        <v>0</v>
      </c>
      <c r="B6" s="270"/>
      <c r="C6" s="842" t="str">
        <f>IF('9. Reducción PAS'!C12="","",'9. Reducción PAS'!C12)</f>
        <v>INVESTIGACIONES ADMINISTRATIVAS</v>
      </c>
      <c r="D6" s="842"/>
      <c r="E6" s="842"/>
      <c r="F6" s="842"/>
      <c r="G6" s="842"/>
      <c r="H6" s="842"/>
      <c r="I6" s="842"/>
      <c r="J6" s="842"/>
      <c r="K6" s="842"/>
      <c r="L6" s="842"/>
      <c r="M6" s="842"/>
      <c r="N6" s="842"/>
      <c r="O6" s="842"/>
      <c r="P6" s="842"/>
      <c r="Q6" s="842"/>
      <c r="R6" s="842"/>
      <c r="S6" s="842"/>
      <c r="T6" s="842"/>
      <c r="U6" s="842"/>
    </row>
    <row r="7" spans="1:24" ht="11.25" customHeight="1" x14ac:dyDescent="0.2">
      <c r="A7" s="269"/>
      <c r="B7" s="269"/>
      <c r="C7" s="275"/>
      <c r="D7" s="275"/>
      <c r="E7" s="275"/>
      <c r="F7" s="275"/>
      <c r="G7" s="275"/>
      <c r="H7" s="275"/>
      <c r="I7" s="275"/>
      <c r="J7" s="275"/>
      <c r="K7" s="275"/>
      <c r="L7" s="275"/>
      <c r="M7" s="275"/>
      <c r="N7" s="275"/>
      <c r="O7" s="275"/>
      <c r="P7" s="275"/>
      <c r="Q7" s="275"/>
      <c r="R7" s="275"/>
      <c r="S7" s="275"/>
      <c r="T7" s="275"/>
      <c r="U7" s="275"/>
    </row>
    <row r="8" spans="1:24" s="267" customFormat="1" ht="30" customHeight="1" x14ac:dyDescent="0.2">
      <c r="A8" s="843" t="s">
        <v>86</v>
      </c>
      <c r="B8" s="843" t="s">
        <v>32</v>
      </c>
      <c r="C8" s="843"/>
      <c r="D8" s="843" t="str">
        <f>IF('9. Reducción PAS'!C14="","",'9. Reducción PAS'!C14)</f>
        <v>Tiempo promedio del Procedimiento Administrativo Sancionatorio - PAS, reducido o mantenido por etapas</v>
      </c>
      <c r="E8" s="843"/>
      <c r="F8" s="843"/>
      <c r="G8" s="843"/>
      <c r="H8" s="843"/>
      <c r="I8" s="843"/>
      <c r="J8" s="843"/>
      <c r="K8" s="843"/>
      <c r="L8" s="843"/>
      <c r="M8" s="843"/>
      <c r="N8" s="843"/>
      <c r="O8" s="843"/>
      <c r="P8" s="843"/>
      <c r="Q8" s="843"/>
      <c r="R8" s="843"/>
      <c r="S8" s="843" t="s">
        <v>88</v>
      </c>
      <c r="T8" s="843"/>
      <c r="U8" s="843"/>
    </row>
    <row r="9" spans="1:24" s="267" customFormat="1" ht="30" customHeight="1" x14ac:dyDescent="0.2">
      <c r="A9" s="843"/>
      <c r="B9" s="843"/>
      <c r="C9" s="843"/>
      <c r="D9" s="268" t="s">
        <v>116</v>
      </c>
      <c r="E9" s="268" t="str">
        <f>'9. Reducción PAS'!$E$54</f>
        <v>Reducción porcentual del tiempo</v>
      </c>
      <c r="F9" s="268" t="str">
        <f>'9. Reducción PAS'!$H$54</f>
        <v>Reducción porcentual del tiempo</v>
      </c>
      <c r="G9" s="268" t="s">
        <v>117</v>
      </c>
      <c r="H9" s="268" t="str">
        <f>'9. Reducción PAS'!$E$54</f>
        <v>Reducción porcentual del tiempo</v>
      </c>
      <c r="I9" s="268" t="str">
        <f>'9. Reducción PAS'!$H$54</f>
        <v>Reducción porcentual del tiempo</v>
      </c>
      <c r="J9" s="268" t="s">
        <v>118</v>
      </c>
      <c r="K9" s="268" t="str">
        <f>'9. Reducción PAS'!$E$54</f>
        <v>Reducción porcentual del tiempo</v>
      </c>
      <c r="L9" s="268" t="str">
        <f>'9. Reducción PAS'!$H$54</f>
        <v>Reducción porcentual del tiempo</v>
      </c>
      <c r="M9" s="268" t="s">
        <v>119</v>
      </c>
      <c r="N9" s="268" t="str">
        <f>'9. Reducción PAS'!$E$54</f>
        <v>Reducción porcentual del tiempo</v>
      </c>
      <c r="O9" s="268" t="str">
        <f>'9. Reducción PAS'!$H$54</f>
        <v>Reducción porcentual del tiempo</v>
      </c>
      <c r="P9" s="268" t="s">
        <v>10</v>
      </c>
      <c r="Q9" s="268" t="str">
        <f>'9. Reducción PAS'!$E$54</f>
        <v>Reducción porcentual del tiempo</v>
      </c>
      <c r="R9" s="268" t="str">
        <f>'9. Reducción PAS'!$H$54</f>
        <v>Reducción porcentual del tiempo</v>
      </c>
      <c r="S9" s="843"/>
      <c r="T9" s="843"/>
      <c r="U9" s="843"/>
    </row>
    <row r="10" spans="1:24" s="267" customFormat="1" ht="62.25" customHeight="1" x14ac:dyDescent="0.2">
      <c r="A10" s="848" t="str">
        <f>IF('9. Reducción PAS'!N46="","",'9. Reducción PAS'!N46)</f>
        <v xml:space="preserve">Coordinador Grupo de Requerimientos Empresariales e Intendencias Regionales </v>
      </c>
      <c r="B10" s="839" t="s">
        <v>297</v>
      </c>
      <c r="C10" s="266" t="str">
        <f>IF('9. Reducción PAS'!B44="","",'9. Reducción PAS'!$B$46)</f>
        <v>Tiempo Promedio Inicial</v>
      </c>
      <c r="D10" s="265">
        <f t="shared" ref="D10:D19" si="0">(D21+D32+D43+D54+D65+D76+D87)/7</f>
        <v>4.5714285714285712</v>
      </c>
      <c r="E10" s="840">
        <f>IF(D10=0,"0",(D10-D11)/D10)</f>
        <v>0</v>
      </c>
      <c r="F10" s="840">
        <f>IF(D10=0,"0",D10/D11)</f>
        <v>1</v>
      </c>
      <c r="G10" s="265">
        <f t="shared" ref="G10:G19" si="1">(G21+G32+G43+G54+G65+G76+G87)/7</f>
        <v>0</v>
      </c>
      <c r="H10" s="840" t="str">
        <f>IF(G10=0,"0",(G10-G11)/G10)</f>
        <v>0</v>
      </c>
      <c r="I10" s="840" t="str">
        <f>IF(G10=0,"0",G10/G11)</f>
        <v>0</v>
      </c>
      <c r="J10" s="265">
        <f t="shared" ref="J10:J19" si="2">(J21+J32+J43+J54+J65+J76+J87)/7</f>
        <v>0</v>
      </c>
      <c r="K10" s="840" t="str">
        <f>IF(J10=0,"0",(J10-J11)/J10)</f>
        <v>0</v>
      </c>
      <c r="L10" s="840" t="str">
        <f>IF(J10=0,"0",J10/J11)</f>
        <v>0</v>
      </c>
      <c r="M10" s="265">
        <f t="shared" ref="M10:M19" si="3">(M21+M32+M43+M54+M65+M76+M87)/7</f>
        <v>0</v>
      </c>
      <c r="N10" s="840" t="str">
        <f>IF(M10=0,"0",(M10-M11)/M10)</f>
        <v>0</v>
      </c>
      <c r="O10" s="840" t="str">
        <f>IF(M10=0,"0",M10/M11)</f>
        <v>0</v>
      </c>
      <c r="P10" s="265">
        <f t="shared" ref="P10:P19" si="4">(D10+G10+J10+M10)/4</f>
        <v>1.1428571428571428</v>
      </c>
      <c r="Q10" s="840">
        <f>IF(P10=0,"0",(P10-P11)/P10)</f>
        <v>0</v>
      </c>
      <c r="R10" s="840">
        <f>IF(P10=0,"0",P10/P11)</f>
        <v>1</v>
      </c>
      <c r="S10" s="837"/>
      <c r="T10" s="837"/>
      <c r="U10" s="837"/>
    </row>
    <row r="11" spans="1:24" s="267" customFormat="1" ht="62.25" customHeight="1" x14ac:dyDescent="0.2">
      <c r="A11" s="849"/>
      <c r="B11" s="839"/>
      <c r="C11" s="266" t="str">
        <f>IF('9. Reducción PAS'!B45="","",'9. Reducción PAS'!$B$48)</f>
        <v>Tiempo Promedio Final</v>
      </c>
      <c r="D11" s="265">
        <f t="shared" si="0"/>
        <v>4.5714285714285712</v>
      </c>
      <c r="E11" s="840"/>
      <c r="F11" s="840"/>
      <c r="G11" s="265">
        <f t="shared" si="1"/>
        <v>0</v>
      </c>
      <c r="H11" s="840"/>
      <c r="I11" s="840"/>
      <c r="J11" s="265">
        <f t="shared" si="2"/>
        <v>0</v>
      </c>
      <c r="K11" s="840"/>
      <c r="L11" s="840"/>
      <c r="M11" s="265">
        <f t="shared" si="3"/>
        <v>0</v>
      </c>
      <c r="N11" s="840"/>
      <c r="O11" s="840"/>
      <c r="P11" s="265">
        <f t="shared" si="4"/>
        <v>1.1428571428571428</v>
      </c>
      <c r="Q11" s="840"/>
      <c r="R11" s="840"/>
      <c r="S11" s="838"/>
      <c r="T11" s="838"/>
      <c r="U11" s="838"/>
    </row>
    <row r="12" spans="1:24" ht="62.25" customHeight="1" x14ac:dyDescent="0.2">
      <c r="A12" s="849"/>
      <c r="B12" s="839" t="s">
        <v>296</v>
      </c>
      <c r="C12" s="266" t="str">
        <f>IF('9. Reducción PAS'!B46="","",'9. Reducción PAS'!$B$46)</f>
        <v>Tiempo Promedio Inicial</v>
      </c>
      <c r="D12" s="265">
        <f t="shared" si="0"/>
        <v>17.714285714285715</v>
      </c>
      <c r="E12" s="840">
        <f>IF(D12=0,"0",(D12-D13)/D12)</f>
        <v>0.80467741935483872</v>
      </c>
      <c r="F12" s="840">
        <f>IF(D12=0,"0",D12/D13)</f>
        <v>5.119735755573906</v>
      </c>
      <c r="G12" s="265">
        <f t="shared" si="1"/>
        <v>17.714285714285715</v>
      </c>
      <c r="H12" s="840">
        <f>IF(G12=0,"0",(G12-G13)/G12)</f>
        <v>0.68040322580645163</v>
      </c>
      <c r="I12" s="840">
        <f>IF(G12=0,"0",G12/G13)</f>
        <v>3.1289427201614943</v>
      </c>
      <c r="J12" s="265">
        <f t="shared" si="2"/>
        <v>17.714285714285715</v>
      </c>
      <c r="K12" s="840">
        <f>IF(J12=0,"0",(J12-J13)/J12)</f>
        <v>0.25064516129032266</v>
      </c>
      <c r="L12" s="840">
        <f>IF(J12=0,"0",J12/J13)</f>
        <v>1.3344812742143781</v>
      </c>
      <c r="M12" s="265">
        <f t="shared" si="3"/>
        <v>17.714285714285715</v>
      </c>
      <c r="N12" s="840">
        <f>IF(M12=0,"0",(M12-M13)/M12)</f>
        <v>8.3548387096774215E-2</v>
      </c>
      <c r="O12" s="840">
        <f>IF(M12=0,"0",M12/M13)</f>
        <v>1.0911650827173531</v>
      </c>
      <c r="P12" s="265">
        <f t="shared" si="4"/>
        <v>17.714285714285715</v>
      </c>
      <c r="Q12" s="840">
        <f>IF(P12=0,"0",(P12-P13)/P12)</f>
        <v>0.45481854838709684</v>
      </c>
      <c r="R12" s="840">
        <f>IF(P12=0,"0",P12/P13)</f>
        <v>1.8342516918753007</v>
      </c>
      <c r="S12" s="837"/>
      <c r="T12" s="837"/>
      <c r="U12" s="837"/>
    </row>
    <row r="13" spans="1:24" ht="62.25" customHeight="1" x14ac:dyDescent="0.2">
      <c r="A13" s="849"/>
      <c r="B13" s="839"/>
      <c r="C13" s="266" t="str">
        <f>IF('9. Reducción PAS'!B48="","",'9. Reducción PAS'!$B$48)</f>
        <v>Tiempo Promedio Final</v>
      </c>
      <c r="D13" s="265">
        <f t="shared" si="0"/>
        <v>3.46</v>
      </c>
      <c r="E13" s="840"/>
      <c r="F13" s="840"/>
      <c r="G13" s="265">
        <f t="shared" si="1"/>
        <v>5.661428571428571</v>
      </c>
      <c r="H13" s="840"/>
      <c r="I13" s="840"/>
      <c r="J13" s="265">
        <f t="shared" si="2"/>
        <v>13.274285714285714</v>
      </c>
      <c r="K13" s="840"/>
      <c r="L13" s="840"/>
      <c r="M13" s="265">
        <f t="shared" si="3"/>
        <v>16.234285714285715</v>
      </c>
      <c r="N13" s="840"/>
      <c r="O13" s="840"/>
      <c r="P13" s="265">
        <f t="shared" si="4"/>
        <v>9.6574999999999989</v>
      </c>
      <c r="Q13" s="840"/>
      <c r="R13" s="840"/>
      <c r="S13" s="838"/>
      <c r="T13" s="838"/>
      <c r="U13" s="838"/>
    </row>
    <row r="14" spans="1:24" ht="62.25" customHeight="1" x14ac:dyDescent="0.2">
      <c r="A14" s="849"/>
      <c r="B14" s="839" t="s">
        <v>295</v>
      </c>
      <c r="C14" s="266" t="str">
        <f>$C$12</f>
        <v>Tiempo Promedio Inicial</v>
      </c>
      <c r="D14" s="265">
        <f t="shared" si="0"/>
        <v>27.857142857142858</v>
      </c>
      <c r="E14" s="840">
        <f>IF(D14=0,"0",(D14-D15)/D14)</f>
        <v>0.64917948717948715</v>
      </c>
      <c r="F14" s="840">
        <f>IF(D14=0,"0",D14/D15)</f>
        <v>2.8504604589972224</v>
      </c>
      <c r="G14" s="265">
        <f t="shared" si="1"/>
        <v>27.857142857142858</v>
      </c>
      <c r="H14" s="840">
        <f>IF(G14=0,"0",(G14-G15)/G14)</f>
        <v>0.33784615384615391</v>
      </c>
      <c r="I14" s="840">
        <f>IF(G14=0,"0",G14/G15)</f>
        <v>1.5102230483271377</v>
      </c>
      <c r="J14" s="265">
        <f t="shared" si="2"/>
        <v>27.857142857142858</v>
      </c>
      <c r="K14" s="840">
        <f>IF(J14=0,"0",(J14-J15)/J14)</f>
        <v>0.20589743589743595</v>
      </c>
      <c r="L14" s="840">
        <f>IF(J14=0,"0",J14/J15)</f>
        <v>1.2592831772683242</v>
      </c>
      <c r="M14" s="265">
        <f t="shared" si="3"/>
        <v>27.857142857142858</v>
      </c>
      <c r="N14" s="840">
        <f>IF(M14=0,"0",(M14-M15)/M14)</f>
        <v>0.16241025641025653</v>
      </c>
      <c r="O14" s="840">
        <f>IF(M14=0,"0",M14/M15)</f>
        <v>1.1939019163656404</v>
      </c>
      <c r="P14" s="265">
        <f t="shared" si="4"/>
        <v>27.857142857142858</v>
      </c>
      <c r="Q14" s="840">
        <f>IF(P14=0,"0",(P14-P15)/P14)</f>
        <v>0.33883333333333338</v>
      </c>
      <c r="R14" s="840">
        <f>IF(P14=0,"0",P14/P15)</f>
        <v>1.5124779430299975</v>
      </c>
      <c r="S14" s="837"/>
      <c r="T14" s="837"/>
      <c r="U14" s="837"/>
    </row>
    <row r="15" spans="1:24" ht="62.25" customHeight="1" x14ac:dyDescent="0.2">
      <c r="A15" s="849"/>
      <c r="B15" s="839"/>
      <c r="C15" s="266" t="str">
        <f>$C$13</f>
        <v>Tiempo Promedio Final</v>
      </c>
      <c r="D15" s="265">
        <f t="shared" si="0"/>
        <v>9.7728571428571431</v>
      </c>
      <c r="E15" s="840"/>
      <c r="F15" s="840"/>
      <c r="G15" s="265">
        <f t="shared" si="1"/>
        <v>18.445714285714285</v>
      </c>
      <c r="H15" s="840"/>
      <c r="I15" s="840"/>
      <c r="J15" s="265">
        <f t="shared" si="2"/>
        <v>22.12142857142857</v>
      </c>
      <c r="K15" s="840"/>
      <c r="L15" s="840"/>
      <c r="M15" s="265">
        <f t="shared" si="3"/>
        <v>23.33285714285714</v>
      </c>
      <c r="N15" s="840"/>
      <c r="O15" s="840"/>
      <c r="P15" s="265">
        <f t="shared" si="4"/>
        <v>18.418214285714285</v>
      </c>
      <c r="Q15" s="840"/>
      <c r="R15" s="840"/>
      <c r="S15" s="838"/>
      <c r="T15" s="838"/>
      <c r="U15" s="838"/>
    </row>
    <row r="16" spans="1:24" ht="62.25" customHeight="1" x14ac:dyDescent="0.2">
      <c r="A16" s="849"/>
      <c r="B16" s="839" t="s">
        <v>294</v>
      </c>
      <c r="C16" s="266" t="str">
        <f>$C$12</f>
        <v>Tiempo Promedio Inicial</v>
      </c>
      <c r="D16" s="265">
        <f t="shared" si="0"/>
        <v>14.857142857142858</v>
      </c>
      <c r="E16" s="840">
        <f>IF(D16=0,"0",(D16-D17)/D16)</f>
        <v>0.61144230769230778</v>
      </c>
      <c r="F16" s="840">
        <f>IF(D16=0,"0",D16/D17)</f>
        <v>2.5736203909923292</v>
      </c>
      <c r="G16" s="265">
        <f t="shared" si="1"/>
        <v>27.142857142857142</v>
      </c>
      <c r="H16" s="840">
        <f>IF(G16=0,"0",(G16-G17)/G16)</f>
        <v>0.27831578947368413</v>
      </c>
      <c r="I16" s="840">
        <f>IF(G16=0,"0",G16/G17)</f>
        <v>1.3856476079346556</v>
      </c>
      <c r="J16" s="265">
        <f t="shared" si="2"/>
        <v>27.142857142857142</v>
      </c>
      <c r="K16" s="840">
        <f>IF(J16=0,"0",(J16-J17)/J16)</f>
        <v>0.5025263157894736</v>
      </c>
      <c r="L16" s="840">
        <f>IF(J16=0,"0",J16/J17)</f>
        <v>2.0101565806178585</v>
      </c>
      <c r="M16" s="265">
        <f t="shared" si="3"/>
        <v>27.142857142857142</v>
      </c>
      <c r="N16" s="840">
        <f>IF(M16=0,"0",(M16-M17)/M16)</f>
        <v>-5.2631578947368238E-3</v>
      </c>
      <c r="O16" s="840">
        <f>IF(M16=0,"0",M16/M17)</f>
        <v>0.99476439790575921</v>
      </c>
      <c r="P16" s="265">
        <f t="shared" si="4"/>
        <v>24.071428571428569</v>
      </c>
      <c r="Q16" s="840">
        <f>IF(P16=0,"0",(P16-P17)/P16)</f>
        <v>0.3129821958456972</v>
      </c>
      <c r="R16" s="840">
        <f>IF(P16=0,"0",P16/P17)</f>
        <v>1.455566353525537</v>
      </c>
      <c r="S16" s="837"/>
      <c r="T16" s="837"/>
      <c r="U16" s="837"/>
    </row>
    <row r="17" spans="1:21" ht="62.25" customHeight="1" x14ac:dyDescent="0.2">
      <c r="A17" s="849"/>
      <c r="B17" s="676"/>
      <c r="C17" s="266" t="str">
        <f>$C$13</f>
        <v>Tiempo Promedio Final</v>
      </c>
      <c r="D17" s="265">
        <f t="shared" si="0"/>
        <v>5.7728571428571422</v>
      </c>
      <c r="E17" s="840"/>
      <c r="F17" s="840"/>
      <c r="G17" s="265">
        <f t="shared" si="1"/>
        <v>19.588571428571431</v>
      </c>
      <c r="H17" s="840"/>
      <c r="I17" s="840"/>
      <c r="J17" s="265">
        <f t="shared" si="2"/>
        <v>13.502857142857144</v>
      </c>
      <c r="K17" s="840"/>
      <c r="L17" s="840"/>
      <c r="M17" s="265">
        <f t="shared" si="3"/>
        <v>27.285714285714285</v>
      </c>
      <c r="N17" s="840"/>
      <c r="O17" s="840"/>
      <c r="P17" s="265">
        <f t="shared" si="4"/>
        <v>16.537500000000001</v>
      </c>
      <c r="Q17" s="840"/>
      <c r="R17" s="840"/>
      <c r="S17" s="838"/>
      <c r="T17" s="838"/>
      <c r="U17" s="838"/>
    </row>
    <row r="18" spans="1:21" ht="62.25" customHeight="1" x14ac:dyDescent="0.2">
      <c r="A18" s="849"/>
      <c r="B18" s="839" t="s">
        <v>316</v>
      </c>
      <c r="C18" s="266" t="str">
        <f>$C$12</f>
        <v>Tiempo Promedio Inicial</v>
      </c>
      <c r="D18" s="265">
        <f t="shared" si="0"/>
        <v>65</v>
      </c>
      <c r="E18" s="840">
        <f>IF(D18=0,"0",(D18-D19)/D18)</f>
        <v>0.63727472527472528</v>
      </c>
      <c r="F18" s="840">
        <f>IF(D18=0,"0",D18/D19)</f>
        <v>2.7569074163839069</v>
      </c>
      <c r="G18" s="265">
        <f t="shared" si="1"/>
        <v>72.714285714285708</v>
      </c>
      <c r="H18" s="840">
        <f>IF(G18=0,"0",(G18-G19)/G18)</f>
        <v>0.39907662082514728</v>
      </c>
      <c r="I18" s="840">
        <f>IF(G18=0,"0",G18/G19)</f>
        <v>1.6641056658057343</v>
      </c>
      <c r="J18" s="265">
        <f t="shared" si="2"/>
        <v>72.714285714285708</v>
      </c>
      <c r="K18" s="840">
        <f>IF(J18=0,"0",(J18-J19)/J18)</f>
        <v>0.32752455795677804</v>
      </c>
      <c r="L18" s="840">
        <f>IF(J18=0,"0",J18/J19)</f>
        <v>1.4870431505448596</v>
      </c>
      <c r="M18" s="265">
        <f t="shared" si="3"/>
        <v>72.714285714285708</v>
      </c>
      <c r="N18" s="840">
        <f>IF(M18=0,"0",(M18-M19)/M18)</f>
        <v>8.0609037328094171E-2</v>
      </c>
      <c r="O18" s="840">
        <f>IF(M18=0,"0",M18/M19)</f>
        <v>1.0876765604632774</v>
      </c>
      <c r="P18" s="265">
        <f t="shared" si="4"/>
        <v>70.785714285714292</v>
      </c>
      <c r="Q18" s="840">
        <f>IF(P18=0,"0",(P18-P19)/P18)</f>
        <v>0.35359737638748739</v>
      </c>
      <c r="R18" s="840">
        <f>IF(P18=0,"0",P18/P19)</f>
        <v>1.5470234239015901</v>
      </c>
      <c r="S18" s="837"/>
      <c r="T18" s="837"/>
      <c r="U18" s="837"/>
    </row>
    <row r="19" spans="1:21" ht="62.25" customHeight="1" x14ac:dyDescent="0.2">
      <c r="A19" s="849"/>
      <c r="B19" s="676"/>
      <c r="C19" s="266" t="str">
        <f>$C$13</f>
        <v>Tiempo Promedio Final</v>
      </c>
      <c r="D19" s="265">
        <f t="shared" si="0"/>
        <v>23.577142857142857</v>
      </c>
      <c r="E19" s="840"/>
      <c r="F19" s="840"/>
      <c r="G19" s="265">
        <f t="shared" si="1"/>
        <v>43.695714285714288</v>
      </c>
      <c r="H19" s="840"/>
      <c r="I19" s="840"/>
      <c r="J19" s="265">
        <f t="shared" si="2"/>
        <v>48.898571428571422</v>
      </c>
      <c r="K19" s="840"/>
      <c r="L19" s="840"/>
      <c r="M19" s="265">
        <f t="shared" si="3"/>
        <v>66.852857142857147</v>
      </c>
      <c r="N19" s="840"/>
      <c r="O19" s="840"/>
      <c r="P19" s="265">
        <f t="shared" si="4"/>
        <v>45.756071428571431</v>
      </c>
      <c r="Q19" s="840"/>
      <c r="R19" s="840"/>
      <c r="S19" s="838"/>
      <c r="T19" s="838"/>
      <c r="U19" s="838"/>
    </row>
    <row r="20" spans="1:21" ht="18" customHeight="1" x14ac:dyDescent="0.2"/>
    <row r="21" spans="1:21" ht="62.25" customHeight="1" x14ac:dyDescent="0.2">
      <c r="A21" s="676" t="s">
        <v>335</v>
      </c>
      <c r="B21" s="839" t="s">
        <v>297</v>
      </c>
      <c r="C21" s="266" t="str">
        <f>$C$12</f>
        <v>Tiempo Promedio Inicial</v>
      </c>
      <c r="D21" s="265">
        <v>32</v>
      </c>
      <c r="E21" s="840">
        <f>IF(D21=0,"0",(D21-D22)/D21)</f>
        <v>0</v>
      </c>
      <c r="F21" s="840">
        <f>IF(D21=0,"0",D21/D22)</f>
        <v>1</v>
      </c>
      <c r="G21" s="265">
        <v>0</v>
      </c>
      <c r="H21" s="840" t="str">
        <f>IF(G21=0,"0",(G21-G22)/G21)</f>
        <v>0</v>
      </c>
      <c r="I21" s="840" t="str">
        <f>IF(G21=0,"0",G21/G22)</f>
        <v>0</v>
      </c>
      <c r="J21" s="265">
        <v>0</v>
      </c>
      <c r="K21" s="840" t="str">
        <f>IF(J21=0,"0",(J21-J22)/J21)</f>
        <v>0</v>
      </c>
      <c r="L21" s="840" t="str">
        <f>IF(J21=0,"0",J21/J22)</f>
        <v>0</v>
      </c>
      <c r="M21" s="265">
        <v>0</v>
      </c>
      <c r="N21" s="840" t="str">
        <f>IF(M21=0,"0",(M21-M22)/M21)</f>
        <v>0</v>
      </c>
      <c r="O21" s="840" t="str">
        <f>IF(M21=0,"0",M21/M22)</f>
        <v>0</v>
      </c>
      <c r="P21" s="265">
        <f>(D21+G21+J21+M21)</f>
        <v>32</v>
      </c>
      <c r="Q21" s="840">
        <f>IF(P21=0,"0",(P21-P22)/P21)</f>
        <v>0</v>
      </c>
      <c r="R21" s="840">
        <f>IF(P21=0,"0",P21/P22)</f>
        <v>1</v>
      </c>
      <c r="S21" s="837" t="s">
        <v>367</v>
      </c>
      <c r="T21" s="837"/>
      <c r="U21" s="837"/>
    </row>
    <row r="22" spans="1:21" ht="62.25" customHeight="1" x14ac:dyDescent="0.2">
      <c r="A22" s="676"/>
      <c r="B22" s="839"/>
      <c r="C22" s="266" t="str">
        <f>$C$13</f>
        <v>Tiempo Promedio Final</v>
      </c>
      <c r="D22" s="265">
        <v>32</v>
      </c>
      <c r="E22" s="840"/>
      <c r="F22" s="840"/>
      <c r="G22" s="265">
        <v>0</v>
      </c>
      <c r="H22" s="840"/>
      <c r="I22" s="840"/>
      <c r="J22" s="265">
        <v>0</v>
      </c>
      <c r="K22" s="840"/>
      <c r="L22" s="840"/>
      <c r="M22" s="265">
        <v>0</v>
      </c>
      <c r="N22" s="840"/>
      <c r="O22" s="840"/>
      <c r="P22" s="265">
        <f>(D22+G22+J22+M22)</f>
        <v>32</v>
      </c>
      <c r="Q22" s="840"/>
      <c r="R22" s="840"/>
      <c r="S22" s="838"/>
      <c r="T22" s="838"/>
      <c r="U22" s="838"/>
    </row>
    <row r="23" spans="1:21" ht="95.25" customHeight="1" x14ac:dyDescent="0.2">
      <c r="A23" s="676"/>
      <c r="B23" s="839" t="s">
        <v>296</v>
      </c>
      <c r="C23" s="266" t="str">
        <f>$C$12</f>
        <v>Tiempo Promedio Inicial</v>
      </c>
      <c r="D23" s="265">
        <v>86</v>
      </c>
      <c r="E23" s="840">
        <f>IF(D23=0,"0",(D23-D24)/D23)</f>
        <v>0.90697674418604646</v>
      </c>
      <c r="F23" s="840">
        <f>IF(D23=0,"0",D23/D24)</f>
        <v>10.75</v>
      </c>
      <c r="G23" s="265">
        <v>86</v>
      </c>
      <c r="H23" s="840">
        <f>IF(G23=0,"0",(G23-G24)/G23)</f>
        <v>0.81395348837209303</v>
      </c>
      <c r="I23" s="840">
        <f>IF(G23=0,"0",G23/G24)</f>
        <v>5.375</v>
      </c>
      <c r="J23" s="265">
        <v>86</v>
      </c>
      <c r="K23" s="840">
        <f>IF(J23=0,"0",(J23-J24)/J23)</f>
        <v>0.46511627906976744</v>
      </c>
      <c r="L23" s="840">
        <f>IF(J23=0,"0",J23/J24)</f>
        <v>1.8695652173913044</v>
      </c>
      <c r="M23" s="265">
        <v>86</v>
      </c>
      <c r="N23" s="840">
        <f>IF(M23=0,"0",(M23-M24)/M23)</f>
        <v>0.43023255813953487</v>
      </c>
      <c r="O23" s="840">
        <f>IF(M23=0,"0",M23/M24)</f>
        <v>1.7551020408163265</v>
      </c>
      <c r="P23" s="265">
        <f t="shared" ref="P23:P30" si="5">(D23+G23+J23+M23)/4</f>
        <v>86</v>
      </c>
      <c r="Q23" s="840">
        <f>IF(P23=0,"0",(P23-P24)/P23)</f>
        <v>0.65406976744186052</v>
      </c>
      <c r="R23" s="840">
        <f>IF(P23=0,"0",P23/P24)</f>
        <v>2.8907563025210083</v>
      </c>
      <c r="S23" s="850" t="s">
        <v>368</v>
      </c>
      <c r="T23" s="837"/>
      <c r="U23" s="837"/>
    </row>
    <row r="24" spans="1:21" ht="75.75" customHeight="1" x14ac:dyDescent="0.2">
      <c r="A24" s="676"/>
      <c r="B24" s="839"/>
      <c r="C24" s="266" t="str">
        <f>$C$13</f>
        <v>Tiempo Promedio Final</v>
      </c>
      <c r="D24" s="265">
        <v>8</v>
      </c>
      <c r="E24" s="840"/>
      <c r="F24" s="840"/>
      <c r="G24" s="265">
        <v>16</v>
      </c>
      <c r="H24" s="840"/>
      <c r="I24" s="840"/>
      <c r="J24" s="265">
        <v>46</v>
      </c>
      <c r="K24" s="840"/>
      <c r="L24" s="840"/>
      <c r="M24" s="265">
        <v>49</v>
      </c>
      <c r="N24" s="840"/>
      <c r="O24" s="840"/>
      <c r="P24" s="272">
        <f t="shared" si="5"/>
        <v>29.75</v>
      </c>
      <c r="Q24" s="840"/>
      <c r="R24" s="840"/>
      <c r="S24" s="850" t="s">
        <v>369</v>
      </c>
      <c r="T24" s="837"/>
      <c r="U24" s="837"/>
    </row>
    <row r="25" spans="1:21" ht="95.25" customHeight="1" x14ac:dyDescent="0.2">
      <c r="A25" s="676"/>
      <c r="B25" s="839" t="s">
        <v>295</v>
      </c>
      <c r="C25" s="266" t="str">
        <f>C23</f>
        <v>Tiempo Promedio Inicial</v>
      </c>
      <c r="D25" s="265">
        <v>86</v>
      </c>
      <c r="E25" s="840">
        <f>IF(D25=0,"0",(D25-D26)/D25)</f>
        <v>0.67441860465116277</v>
      </c>
      <c r="F25" s="840">
        <f>IF(D25=0,"0",D25/D26)</f>
        <v>3.0714285714285716</v>
      </c>
      <c r="G25" s="265">
        <v>86</v>
      </c>
      <c r="H25" s="840">
        <f>IF(G25=0,"0",(G25-G26)/G25)</f>
        <v>0.61627906976744184</v>
      </c>
      <c r="I25" s="840">
        <f>IF(G25=0,"0",G25/G26)</f>
        <v>2.606060606060606</v>
      </c>
      <c r="J25" s="265">
        <v>86</v>
      </c>
      <c r="K25" s="840">
        <f>IF(J25=0,"0",(J25-J26)/J25)</f>
        <v>0.27906976744186046</v>
      </c>
      <c r="L25" s="840">
        <f>IF(J25=0,"0",J25/J26)</f>
        <v>1.3870967741935485</v>
      </c>
      <c r="M25" s="265">
        <v>86</v>
      </c>
      <c r="N25" s="840">
        <f>IF(M25=0,"0",(M25-M26)/M25)</f>
        <v>-3.4883720930232558E-2</v>
      </c>
      <c r="O25" s="840">
        <f>IF(M25=0,"0",M25/M26)</f>
        <v>0.9662921348314607</v>
      </c>
      <c r="P25" s="272">
        <f t="shared" si="5"/>
        <v>86</v>
      </c>
      <c r="Q25" s="840">
        <f>IF(P25=0,"0",(P25-P26)/P25)</f>
        <v>0.38372093023255816</v>
      </c>
      <c r="R25" s="840">
        <f>IF(P25=0,"0",P25/P26)</f>
        <v>1.6226415094339623</v>
      </c>
      <c r="S25" s="850" t="s">
        <v>370</v>
      </c>
      <c r="T25" s="837"/>
      <c r="U25" s="837"/>
    </row>
    <row r="26" spans="1:21" ht="171.75" customHeight="1" x14ac:dyDescent="0.2">
      <c r="A26" s="676"/>
      <c r="B26" s="839"/>
      <c r="C26" s="266" t="str">
        <f>C24</f>
        <v>Tiempo Promedio Final</v>
      </c>
      <c r="D26" s="265">
        <v>28</v>
      </c>
      <c r="E26" s="840"/>
      <c r="F26" s="840"/>
      <c r="G26" s="265">
        <v>33</v>
      </c>
      <c r="H26" s="840"/>
      <c r="I26" s="840"/>
      <c r="J26" s="265">
        <v>62</v>
      </c>
      <c r="K26" s="840"/>
      <c r="L26" s="840"/>
      <c r="M26" s="265">
        <v>89</v>
      </c>
      <c r="N26" s="840"/>
      <c r="O26" s="840"/>
      <c r="P26" s="272">
        <f t="shared" si="5"/>
        <v>53</v>
      </c>
      <c r="Q26" s="840"/>
      <c r="R26" s="840"/>
      <c r="S26" s="850" t="s">
        <v>371</v>
      </c>
      <c r="T26" s="837"/>
      <c r="U26" s="837"/>
    </row>
    <row r="27" spans="1:21" ht="72" customHeight="1" x14ac:dyDescent="0.2">
      <c r="A27" s="676"/>
      <c r="B27" s="839" t="s">
        <v>294</v>
      </c>
      <c r="C27" s="266" t="str">
        <f>C23</f>
        <v>Tiempo Promedio Inicial</v>
      </c>
      <c r="D27" s="265">
        <v>0</v>
      </c>
      <c r="E27" s="840" t="str">
        <f>IF(D27=0,"0",(D27-D28)/D27)</f>
        <v>0</v>
      </c>
      <c r="F27" s="840" t="str">
        <f>IF(D27=0,"0",D27/D28)</f>
        <v>0</v>
      </c>
      <c r="G27" s="265">
        <v>86</v>
      </c>
      <c r="H27" s="840">
        <f>IF(G27=0,"0",(G27-G28)/G27)</f>
        <v>0.52325581395348841</v>
      </c>
      <c r="I27" s="840">
        <f>IF(G27=0,"0",G27/G28)</f>
        <v>2.0975609756097562</v>
      </c>
      <c r="J27" s="265">
        <v>86</v>
      </c>
      <c r="K27" s="840">
        <f>IF(J27=0,"0",(J27-J28)/J27)</f>
        <v>0.43023255813953487</v>
      </c>
      <c r="L27" s="840">
        <f>IF(J27=0,"0",J27/J28)</f>
        <v>1.7551020408163265</v>
      </c>
      <c r="M27" s="265">
        <v>86</v>
      </c>
      <c r="N27" s="840">
        <f>IF(M27=0,"0",(M27-M28)/M27)</f>
        <v>-8.1395348837209308E-2</v>
      </c>
      <c r="O27" s="840">
        <f>IF(M27=0,"0",M27/M28)</f>
        <v>0.92473118279569888</v>
      </c>
      <c r="P27" s="272">
        <f t="shared" si="5"/>
        <v>64.5</v>
      </c>
      <c r="Q27" s="840">
        <f>IF(P27=0,"0",(P27-P28)/P27)</f>
        <v>0.29069767441860467</v>
      </c>
      <c r="R27" s="840">
        <f>IF(P27=0,"0",P27/P28)</f>
        <v>1.4098360655737705</v>
      </c>
      <c r="S27" s="850" t="s">
        <v>372</v>
      </c>
      <c r="T27" s="837"/>
      <c r="U27" s="837"/>
    </row>
    <row r="28" spans="1:21" ht="179.25" customHeight="1" x14ac:dyDescent="0.2">
      <c r="A28" s="676"/>
      <c r="B28" s="676"/>
      <c r="C28" s="266" t="str">
        <f>C24</f>
        <v>Tiempo Promedio Final</v>
      </c>
      <c r="D28" s="265">
        <v>0</v>
      </c>
      <c r="E28" s="840"/>
      <c r="F28" s="840"/>
      <c r="G28" s="265">
        <v>41</v>
      </c>
      <c r="H28" s="840"/>
      <c r="I28" s="840"/>
      <c r="J28" s="265">
        <v>49</v>
      </c>
      <c r="K28" s="840"/>
      <c r="L28" s="840"/>
      <c r="M28" s="265">
        <v>93</v>
      </c>
      <c r="N28" s="840"/>
      <c r="O28" s="840"/>
      <c r="P28" s="272">
        <f t="shared" si="5"/>
        <v>45.75</v>
      </c>
      <c r="Q28" s="840"/>
      <c r="R28" s="840"/>
      <c r="S28" s="850" t="s">
        <v>373</v>
      </c>
      <c r="T28" s="837"/>
      <c r="U28" s="837"/>
    </row>
    <row r="29" spans="1:21" ht="169.5" customHeight="1" x14ac:dyDescent="0.2">
      <c r="A29" s="676"/>
      <c r="B29" s="839" t="s">
        <v>316</v>
      </c>
      <c r="C29" s="266" t="str">
        <f>C23</f>
        <v>Tiempo Promedio Inicial</v>
      </c>
      <c r="D29" s="265">
        <f>D21+D23+D25+D27</f>
        <v>204</v>
      </c>
      <c r="E29" s="840">
        <f>IF(D29=0,"0",(D29-D30)/D29)</f>
        <v>0.66666666666666663</v>
      </c>
      <c r="F29" s="840">
        <f>IF(D29=0,"0",D29/D30)</f>
        <v>3</v>
      </c>
      <c r="G29" s="265">
        <f>G21+G23+G25+G27</f>
        <v>258</v>
      </c>
      <c r="H29" s="840">
        <f>IF(G29=0,"0",(G29-G30)/G29)</f>
        <v>0.65116279069767447</v>
      </c>
      <c r="I29" s="840">
        <f>IF(G29=0,"0",G29/G30)</f>
        <v>2.8666666666666667</v>
      </c>
      <c r="J29" s="265">
        <f>J21+J23+J25+J27</f>
        <v>258</v>
      </c>
      <c r="K29" s="840">
        <f>IF(J29=0,"0",(J29-J30)/J29)</f>
        <v>0.39147286821705424</v>
      </c>
      <c r="L29" s="840">
        <f>IF(J29=0,"0",J29/J30)</f>
        <v>1.6433121019108281</v>
      </c>
      <c r="M29" s="265">
        <f>M21+M23+M25+M27</f>
        <v>258</v>
      </c>
      <c r="N29" s="840">
        <f>IF(M29=0,"0",(M29-M30)/M29)</f>
        <v>0.10465116279069768</v>
      </c>
      <c r="O29" s="840">
        <f>IF(M29=0,"0",M29/M30)</f>
        <v>1.1168831168831168</v>
      </c>
      <c r="P29" s="272">
        <f t="shared" si="5"/>
        <v>244.5</v>
      </c>
      <c r="Q29" s="840">
        <f>IF(P29=0,"0",(P29-P30)/P29)</f>
        <v>0.44171779141104295</v>
      </c>
      <c r="R29" s="840">
        <f>IF(P29=0,"0",P29/P30)</f>
        <v>1.7912087912087913</v>
      </c>
      <c r="S29" s="850" t="s">
        <v>374</v>
      </c>
      <c r="T29" s="837"/>
      <c r="U29" s="837"/>
    </row>
    <row r="30" spans="1:21" ht="154.5" customHeight="1" x14ac:dyDescent="0.2">
      <c r="A30" s="676"/>
      <c r="B30" s="839"/>
      <c r="C30" s="266" t="str">
        <f>C28</f>
        <v>Tiempo Promedio Final</v>
      </c>
      <c r="D30" s="265">
        <f>D22+D24+D26+D28</f>
        <v>68</v>
      </c>
      <c r="E30" s="840"/>
      <c r="F30" s="840"/>
      <c r="G30" s="265">
        <f>G22+G24+G26+G28</f>
        <v>90</v>
      </c>
      <c r="H30" s="840"/>
      <c r="I30" s="840"/>
      <c r="J30" s="265">
        <f>J22+J24+J26+J28</f>
        <v>157</v>
      </c>
      <c r="K30" s="840"/>
      <c r="L30" s="840"/>
      <c r="M30" s="265">
        <f>M22+M24+M26+M28</f>
        <v>231</v>
      </c>
      <c r="N30" s="840"/>
      <c r="O30" s="840"/>
      <c r="P30" s="272">
        <f t="shared" si="5"/>
        <v>136.5</v>
      </c>
      <c r="Q30" s="840"/>
      <c r="R30" s="840"/>
      <c r="S30" s="850" t="s">
        <v>375</v>
      </c>
      <c r="T30" s="837"/>
      <c r="U30" s="837"/>
    </row>
    <row r="31" spans="1:21" ht="21" customHeight="1" x14ac:dyDescent="0.2"/>
    <row r="32" spans="1:21" ht="62.25" customHeight="1" x14ac:dyDescent="0.2">
      <c r="A32" s="676" t="s">
        <v>334</v>
      </c>
      <c r="B32" s="839" t="s">
        <v>297</v>
      </c>
      <c r="C32" s="266" t="str">
        <f>$C$12</f>
        <v>Tiempo Promedio Inicial</v>
      </c>
      <c r="D32" s="265"/>
      <c r="E32" s="840" t="str">
        <f>IF(D32=0,"0",(D32-D33)/D32)</f>
        <v>0</v>
      </c>
      <c r="F32" s="840" t="str">
        <f>IF(D32=0,"0",D32/D33)</f>
        <v>0</v>
      </c>
      <c r="G32" s="265"/>
      <c r="H32" s="840" t="str">
        <f>IF(G32=0,"0",(G32-G33)/G32)</f>
        <v>0</v>
      </c>
      <c r="I32" s="840" t="str">
        <f>IF(G32=0,"0",G32/G33)</f>
        <v>0</v>
      </c>
      <c r="J32" s="265"/>
      <c r="K32" s="840" t="str">
        <f>IF(J32=0,"0",(J32-J33)/J32)</f>
        <v>0</v>
      </c>
      <c r="L32" s="840" t="str">
        <f>IF(J32=0,"0",J32/J33)</f>
        <v>0</v>
      </c>
      <c r="M32" s="265"/>
      <c r="N32" s="840" t="str">
        <f>IF(M32=0,"0",(M32-M33)/M32)</f>
        <v>0</v>
      </c>
      <c r="O32" s="840" t="str">
        <f>IF(M32=0,"0",M32/M33)</f>
        <v>0</v>
      </c>
      <c r="P32" s="265">
        <f t="shared" ref="P32:P41" si="6">(D32+G32+J32+M32)/4</f>
        <v>0</v>
      </c>
      <c r="Q32" s="840" t="str">
        <f>IF(P32=0,"0",(P32-P33)/P32)</f>
        <v>0</v>
      </c>
      <c r="R32" s="840" t="str">
        <f>IF(P32=0,"0",P32/P33)</f>
        <v>0</v>
      </c>
      <c r="S32" s="837"/>
      <c r="T32" s="837"/>
      <c r="U32" s="837"/>
    </row>
    <row r="33" spans="1:21" ht="62.25" customHeight="1" x14ac:dyDescent="0.2">
      <c r="A33" s="676"/>
      <c r="B33" s="839"/>
      <c r="C33" s="266" t="str">
        <f>$C$13</f>
        <v>Tiempo Promedio Final</v>
      </c>
      <c r="D33" s="265"/>
      <c r="E33" s="840"/>
      <c r="F33" s="840"/>
      <c r="G33" s="265"/>
      <c r="H33" s="840"/>
      <c r="I33" s="840"/>
      <c r="J33" s="265"/>
      <c r="K33" s="840"/>
      <c r="L33" s="840"/>
      <c r="M33" s="265"/>
      <c r="N33" s="840"/>
      <c r="O33" s="840"/>
      <c r="P33" s="265">
        <f t="shared" si="6"/>
        <v>0</v>
      </c>
      <c r="Q33" s="840"/>
      <c r="R33" s="840"/>
      <c r="S33" s="838"/>
      <c r="T33" s="838"/>
      <c r="U33" s="838"/>
    </row>
    <row r="34" spans="1:21" ht="62.25" customHeight="1" x14ac:dyDescent="0.2">
      <c r="A34" s="676"/>
      <c r="B34" s="839" t="s">
        <v>296</v>
      </c>
      <c r="C34" s="266" t="str">
        <f>$C$12</f>
        <v>Tiempo Promedio Inicial</v>
      </c>
      <c r="D34" s="265"/>
      <c r="E34" s="840" t="str">
        <f>IF(D34=0,"0",(D34-D35)/D34)</f>
        <v>0</v>
      </c>
      <c r="F34" s="840" t="str">
        <f>IF(D34=0,"0",D34/D35)</f>
        <v>0</v>
      </c>
      <c r="G34" s="265"/>
      <c r="H34" s="840" t="str">
        <f>IF(G34=0,"0",(G34-G35)/G34)</f>
        <v>0</v>
      </c>
      <c r="I34" s="840" t="str">
        <f>IF(G34=0,"0",G34/G35)</f>
        <v>0</v>
      </c>
      <c r="J34" s="265"/>
      <c r="K34" s="840" t="str">
        <f>IF(J34=0,"0",(J34-J35)/J34)</f>
        <v>0</v>
      </c>
      <c r="L34" s="840" t="str">
        <f>IF(J34=0,"0",J34/J35)</f>
        <v>0</v>
      </c>
      <c r="M34" s="265"/>
      <c r="N34" s="840" t="str">
        <f>IF(M34=0,"0",(M34-M35)/M34)</f>
        <v>0</v>
      </c>
      <c r="O34" s="840" t="str">
        <f>IF(M34=0,"0",M34/M35)</f>
        <v>0</v>
      </c>
      <c r="P34" s="265">
        <f t="shared" si="6"/>
        <v>0</v>
      </c>
      <c r="Q34" s="840" t="str">
        <f>IF(P34=0,"0",(P34-P35)/P34)</f>
        <v>0</v>
      </c>
      <c r="R34" s="840" t="str">
        <f>IF(P34=0,"0",P34/P35)</f>
        <v>0</v>
      </c>
      <c r="S34" s="837"/>
      <c r="T34" s="837"/>
      <c r="U34" s="837"/>
    </row>
    <row r="35" spans="1:21" ht="62.25" customHeight="1" x14ac:dyDescent="0.2">
      <c r="A35" s="676"/>
      <c r="B35" s="839"/>
      <c r="C35" s="266" t="str">
        <f>$C$13</f>
        <v>Tiempo Promedio Final</v>
      </c>
      <c r="D35" s="265"/>
      <c r="E35" s="840"/>
      <c r="F35" s="840"/>
      <c r="G35" s="265"/>
      <c r="H35" s="840"/>
      <c r="I35" s="840"/>
      <c r="J35" s="265"/>
      <c r="K35" s="840"/>
      <c r="L35" s="840"/>
      <c r="M35" s="265"/>
      <c r="N35" s="840"/>
      <c r="O35" s="840"/>
      <c r="P35" s="265">
        <f t="shared" si="6"/>
        <v>0</v>
      </c>
      <c r="Q35" s="840"/>
      <c r="R35" s="840"/>
      <c r="S35" s="838"/>
      <c r="T35" s="838"/>
      <c r="U35" s="838"/>
    </row>
    <row r="36" spans="1:21" ht="62.25" customHeight="1" x14ac:dyDescent="0.2">
      <c r="A36" s="676"/>
      <c r="B36" s="839" t="s">
        <v>295</v>
      </c>
      <c r="C36" s="266" t="str">
        <f>C34</f>
        <v>Tiempo Promedio Inicial</v>
      </c>
      <c r="D36" s="265"/>
      <c r="E36" s="840" t="str">
        <f>IF(D36=0,"0",(D36-D37)/D36)</f>
        <v>0</v>
      </c>
      <c r="F36" s="840" t="str">
        <f>IF(D36=0,"0",D36/D37)</f>
        <v>0</v>
      </c>
      <c r="G36" s="265"/>
      <c r="H36" s="840" t="str">
        <f>IF(G36=0,"0",(G36-G37)/G36)</f>
        <v>0</v>
      </c>
      <c r="I36" s="840" t="str">
        <f>IF(G36=0,"0",G36/G37)</f>
        <v>0</v>
      </c>
      <c r="J36" s="265"/>
      <c r="K36" s="840" t="str">
        <f>IF(J36=0,"0",(J36-J37)/J36)</f>
        <v>0</v>
      </c>
      <c r="L36" s="840" t="str">
        <f>IF(J36=0,"0",J36/J37)</f>
        <v>0</v>
      </c>
      <c r="M36" s="265"/>
      <c r="N36" s="840" t="str">
        <f>IF(M36=0,"0",(M36-M37)/M36)</f>
        <v>0</v>
      </c>
      <c r="O36" s="840" t="str">
        <f>IF(M36=0,"0",M36/M37)</f>
        <v>0</v>
      </c>
      <c r="P36" s="265">
        <f t="shared" si="6"/>
        <v>0</v>
      </c>
      <c r="Q36" s="840" t="str">
        <f>IF(P36=0,"0",(P36-P37)/P36)</f>
        <v>0</v>
      </c>
      <c r="R36" s="840" t="str">
        <f>IF(P36=0,"0",P36/P37)</f>
        <v>0</v>
      </c>
      <c r="S36" s="837"/>
      <c r="T36" s="837"/>
      <c r="U36" s="837"/>
    </row>
    <row r="37" spans="1:21" ht="62.25" customHeight="1" x14ac:dyDescent="0.2">
      <c r="A37" s="676"/>
      <c r="B37" s="839"/>
      <c r="C37" s="266" t="str">
        <f>C35</f>
        <v>Tiempo Promedio Final</v>
      </c>
      <c r="D37" s="265"/>
      <c r="E37" s="840"/>
      <c r="F37" s="840"/>
      <c r="G37" s="265"/>
      <c r="H37" s="840"/>
      <c r="I37" s="840"/>
      <c r="J37" s="265"/>
      <c r="K37" s="840"/>
      <c r="L37" s="840"/>
      <c r="M37" s="265"/>
      <c r="N37" s="840"/>
      <c r="O37" s="840"/>
      <c r="P37" s="265">
        <f t="shared" si="6"/>
        <v>0</v>
      </c>
      <c r="Q37" s="840"/>
      <c r="R37" s="840"/>
      <c r="S37" s="838"/>
      <c r="T37" s="838"/>
      <c r="U37" s="838"/>
    </row>
    <row r="38" spans="1:21" ht="62.25" customHeight="1" x14ac:dyDescent="0.2">
      <c r="A38" s="676"/>
      <c r="B38" s="839" t="s">
        <v>294</v>
      </c>
      <c r="C38" s="266" t="str">
        <f>C34</f>
        <v>Tiempo Promedio Inicial</v>
      </c>
      <c r="D38" s="265"/>
      <c r="E38" s="840" t="str">
        <f>IF(D38=0,"0",(D38-D39)/D38)</f>
        <v>0</v>
      </c>
      <c r="F38" s="840" t="str">
        <f>IF(D38=0,"0",D38/D39)</f>
        <v>0</v>
      </c>
      <c r="G38" s="265"/>
      <c r="H38" s="840" t="str">
        <f>IF(G38=0,"0",(G38-G39)/G38)</f>
        <v>0</v>
      </c>
      <c r="I38" s="840" t="str">
        <f>IF(G38=0,"0",G38/G39)</f>
        <v>0</v>
      </c>
      <c r="J38" s="265"/>
      <c r="K38" s="840" t="str">
        <f>IF(J38=0,"0",(J38-J39)/J38)</f>
        <v>0</v>
      </c>
      <c r="L38" s="840" t="str">
        <f>IF(J38=0,"0",J38/J39)</f>
        <v>0</v>
      </c>
      <c r="M38" s="265"/>
      <c r="N38" s="840" t="str">
        <f>IF(M38=0,"0",(M38-M39)/M38)</f>
        <v>0</v>
      </c>
      <c r="O38" s="840" t="str">
        <f>IF(M38=0,"0",M38/M39)</f>
        <v>0</v>
      </c>
      <c r="P38" s="265">
        <f t="shared" si="6"/>
        <v>0</v>
      </c>
      <c r="Q38" s="840" t="str">
        <f>IF(P38=0,"0",(P38-P39)/P38)</f>
        <v>0</v>
      </c>
      <c r="R38" s="840" t="str">
        <f>IF(P38=0,"0",P38/P39)</f>
        <v>0</v>
      </c>
      <c r="S38" s="837"/>
      <c r="T38" s="837"/>
      <c r="U38" s="837"/>
    </row>
    <row r="39" spans="1:21" ht="62.25" customHeight="1" x14ac:dyDescent="0.2">
      <c r="A39" s="676"/>
      <c r="B39" s="676"/>
      <c r="C39" s="266" t="str">
        <f>C35</f>
        <v>Tiempo Promedio Final</v>
      </c>
      <c r="D39" s="265"/>
      <c r="E39" s="840"/>
      <c r="F39" s="840"/>
      <c r="G39" s="265"/>
      <c r="H39" s="840"/>
      <c r="I39" s="840"/>
      <c r="J39" s="265"/>
      <c r="K39" s="840"/>
      <c r="L39" s="840"/>
      <c r="M39" s="265"/>
      <c r="N39" s="840"/>
      <c r="O39" s="840"/>
      <c r="P39" s="265">
        <f t="shared" si="6"/>
        <v>0</v>
      </c>
      <c r="Q39" s="840"/>
      <c r="R39" s="840"/>
      <c r="S39" s="838"/>
      <c r="T39" s="838"/>
      <c r="U39" s="838"/>
    </row>
    <row r="40" spans="1:21" ht="62.25" customHeight="1" x14ac:dyDescent="0.2">
      <c r="A40" s="676"/>
      <c r="B40" s="839" t="s">
        <v>316</v>
      </c>
      <c r="C40" s="266" t="str">
        <f>C34</f>
        <v>Tiempo Promedio Inicial</v>
      </c>
      <c r="D40" s="265">
        <f>D32+D34+D36+D38</f>
        <v>0</v>
      </c>
      <c r="E40" s="840" t="str">
        <f>IF(D40=0,"0",(D40-D41)/D40)</f>
        <v>0</v>
      </c>
      <c r="F40" s="840" t="str">
        <f>IF(D40=0,"0",D40/D41)</f>
        <v>0</v>
      </c>
      <c r="G40" s="265">
        <f>G32+G34+G36+G38</f>
        <v>0</v>
      </c>
      <c r="H40" s="840" t="str">
        <f>IF(G40=0,"0",(G40-G41)/G40)</f>
        <v>0</v>
      </c>
      <c r="I40" s="840" t="str">
        <f>IF(G40=0,"0",G40/G41)</f>
        <v>0</v>
      </c>
      <c r="J40" s="265">
        <f>J32+J34+J36+J38</f>
        <v>0</v>
      </c>
      <c r="K40" s="840" t="str">
        <f>IF(J40=0,"0",(J40-J41)/J40)</f>
        <v>0</v>
      </c>
      <c r="L40" s="840" t="str">
        <f>IF(J40=0,"0",J40/J41)</f>
        <v>0</v>
      </c>
      <c r="M40" s="265">
        <f>M32+M34+M36+M38</f>
        <v>0</v>
      </c>
      <c r="N40" s="840" t="str">
        <f>IF(M40=0,"0",(M40-M41)/M40)</f>
        <v>0</v>
      </c>
      <c r="O40" s="840" t="str">
        <f>IF(M40=0,"0",M40/M41)</f>
        <v>0</v>
      </c>
      <c r="P40" s="265">
        <f t="shared" si="6"/>
        <v>0</v>
      </c>
      <c r="Q40" s="840" t="str">
        <f>IF(P40=0,"0",(P40-P41)/P40)</f>
        <v>0</v>
      </c>
      <c r="R40" s="840" t="str">
        <f>IF(P40=0,"0",P40/P41)</f>
        <v>0</v>
      </c>
      <c r="S40" s="837"/>
      <c r="T40" s="837"/>
      <c r="U40" s="837"/>
    </row>
    <row r="41" spans="1:21" ht="62.25" customHeight="1" x14ac:dyDescent="0.2">
      <c r="A41" s="676"/>
      <c r="B41" s="839"/>
      <c r="C41" s="266" t="str">
        <f>C39</f>
        <v>Tiempo Promedio Final</v>
      </c>
      <c r="D41" s="265">
        <f>D33+D35+D37+D39</f>
        <v>0</v>
      </c>
      <c r="E41" s="840"/>
      <c r="F41" s="840"/>
      <c r="G41" s="265">
        <f>G33+G35+G37+G39</f>
        <v>0</v>
      </c>
      <c r="H41" s="840"/>
      <c r="I41" s="840"/>
      <c r="J41" s="265">
        <f>J33+J35+J37+J39</f>
        <v>0</v>
      </c>
      <c r="K41" s="840"/>
      <c r="L41" s="840"/>
      <c r="M41" s="265">
        <f>M33+M35+M37+M39</f>
        <v>0</v>
      </c>
      <c r="N41" s="840"/>
      <c r="O41" s="840"/>
      <c r="P41" s="265">
        <f t="shared" si="6"/>
        <v>0</v>
      </c>
      <c r="Q41" s="840"/>
      <c r="R41" s="840"/>
      <c r="S41" s="838"/>
      <c r="T41" s="838"/>
      <c r="U41" s="838"/>
    </row>
    <row r="42" spans="1:21" ht="19.5" customHeight="1" x14ac:dyDescent="0.2"/>
    <row r="43" spans="1:21" ht="62.25" customHeight="1" x14ac:dyDescent="0.2">
      <c r="A43" s="676" t="s">
        <v>333</v>
      </c>
      <c r="B43" s="839" t="s">
        <v>297</v>
      </c>
      <c r="C43" s="266" t="str">
        <f>$C$12</f>
        <v>Tiempo Promedio Inicial</v>
      </c>
      <c r="D43" s="265"/>
      <c r="E43" s="840" t="str">
        <f>IF(D43=0,"0",(D43-D44)/D43)</f>
        <v>0</v>
      </c>
      <c r="F43" s="840" t="str">
        <f>IF(D43=0,"0",D43/D44)</f>
        <v>0</v>
      </c>
      <c r="G43" s="265"/>
      <c r="H43" s="840" t="str">
        <f>IF(G43=0,"0",(G43-G44)/G43)</f>
        <v>0</v>
      </c>
      <c r="I43" s="840" t="str">
        <f>IF(G43=0,"0",G43/G44)</f>
        <v>0</v>
      </c>
      <c r="J43" s="265"/>
      <c r="K43" s="840" t="str">
        <f>IF(J43=0,"0",(J43-J44)/J43)</f>
        <v>0</v>
      </c>
      <c r="L43" s="840" t="str">
        <f>IF(J43=0,"0",J43/J44)</f>
        <v>0</v>
      </c>
      <c r="M43" s="265"/>
      <c r="N43" s="840" t="str">
        <f>IF(M43=0,"0",(M43-M44)/M43)</f>
        <v>0</v>
      </c>
      <c r="O43" s="840" t="str">
        <f>IF(M43=0,"0",M43/M44)</f>
        <v>0</v>
      </c>
      <c r="P43" s="265">
        <f t="shared" ref="P43:P52" si="7">(D43+G43+J43+M43)/4</f>
        <v>0</v>
      </c>
      <c r="Q43" s="840" t="str">
        <f>IF(P43=0,"0",(P43-P44)/P43)</f>
        <v>0</v>
      </c>
      <c r="R43" s="840" t="str">
        <f>IF(P43=0,"0",P43/P44)</f>
        <v>0</v>
      </c>
      <c r="S43" s="837"/>
      <c r="T43" s="837"/>
      <c r="U43" s="837"/>
    </row>
    <row r="44" spans="1:21" ht="62.25" customHeight="1" x14ac:dyDescent="0.2">
      <c r="A44" s="676"/>
      <c r="B44" s="839"/>
      <c r="C44" s="266" t="str">
        <f>$C$13</f>
        <v>Tiempo Promedio Final</v>
      </c>
      <c r="D44" s="265"/>
      <c r="E44" s="840"/>
      <c r="F44" s="840"/>
      <c r="G44" s="265"/>
      <c r="H44" s="840"/>
      <c r="I44" s="840"/>
      <c r="J44" s="265"/>
      <c r="K44" s="840"/>
      <c r="L44" s="840"/>
      <c r="M44" s="265"/>
      <c r="N44" s="840"/>
      <c r="O44" s="840"/>
      <c r="P44" s="265">
        <f t="shared" si="7"/>
        <v>0</v>
      </c>
      <c r="Q44" s="840"/>
      <c r="R44" s="840"/>
      <c r="S44" s="838"/>
      <c r="T44" s="838"/>
      <c r="U44" s="838"/>
    </row>
    <row r="45" spans="1:21" ht="62.25" customHeight="1" x14ac:dyDescent="0.2">
      <c r="A45" s="676"/>
      <c r="B45" s="839" t="s">
        <v>296</v>
      </c>
      <c r="C45" s="266" t="str">
        <f>$C$12</f>
        <v>Tiempo Promedio Inicial</v>
      </c>
      <c r="D45" s="265"/>
      <c r="E45" s="840" t="str">
        <f>IF(D45=0,"0",(D45-D46)/D45)</f>
        <v>0</v>
      </c>
      <c r="F45" s="840" t="str">
        <f>IF(D45=0,"0",D45/D46)</f>
        <v>0</v>
      </c>
      <c r="G45" s="265"/>
      <c r="H45" s="840" t="str">
        <f>IF(G45=0,"0",(G45-G46)/G45)</f>
        <v>0</v>
      </c>
      <c r="I45" s="840" t="str">
        <f>IF(G45=0,"0",G45/G46)</f>
        <v>0</v>
      </c>
      <c r="J45" s="265"/>
      <c r="K45" s="840" t="str">
        <f>IF(J45=0,"0",(J45-J46)/J45)</f>
        <v>0</v>
      </c>
      <c r="L45" s="840" t="str">
        <f>IF(J45=0,"0",J45/J46)</f>
        <v>0</v>
      </c>
      <c r="M45" s="265"/>
      <c r="N45" s="840" t="str">
        <f>IF(M45=0,"0",(M45-M46)/M45)</f>
        <v>0</v>
      </c>
      <c r="O45" s="840" t="str">
        <f>IF(M45=0,"0",M45/M46)</f>
        <v>0</v>
      </c>
      <c r="P45" s="265">
        <f t="shared" si="7"/>
        <v>0</v>
      </c>
      <c r="Q45" s="840" t="str">
        <f>IF(P45=0,"0",(P45-P46)/P45)</f>
        <v>0</v>
      </c>
      <c r="R45" s="840" t="str">
        <f>IF(P45=0,"0",P45/P46)</f>
        <v>0</v>
      </c>
      <c r="S45" s="837"/>
      <c r="T45" s="837"/>
      <c r="U45" s="837"/>
    </row>
    <row r="46" spans="1:21" ht="62.25" customHeight="1" x14ac:dyDescent="0.2">
      <c r="A46" s="676"/>
      <c r="B46" s="839"/>
      <c r="C46" s="266" t="str">
        <f>$C$13</f>
        <v>Tiempo Promedio Final</v>
      </c>
      <c r="D46" s="265"/>
      <c r="E46" s="840"/>
      <c r="F46" s="840"/>
      <c r="G46" s="265"/>
      <c r="H46" s="840"/>
      <c r="I46" s="840"/>
      <c r="J46" s="265"/>
      <c r="K46" s="840"/>
      <c r="L46" s="840"/>
      <c r="M46" s="265"/>
      <c r="N46" s="840"/>
      <c r="O46" s="840"/>
      <c r="P46" s="265">
        <f t="shared" si="7"/>
        <v>0</v>
      </c>
      <c r="Q46" s="840"/>
      <c r="R46" s="840"/>
      <c r="S46" s="838"/>
      <c r="T46" s="838"/>
      <c r="U46" s="838"/>
    </row>
    <row r="47" spans="1:21" ht="62.25" customHeight="1" x14ac:dyDescent="0.2">
      <c r="A47" s="676"/>
      <c r="B47" s="839" t="s">
        <v>295</v>
      </c>
      <c r="C47" s="266" t="str">
        <f>C45</f>
        <v>Tiempo Promedio Inicial</v>
      </c>
      <c r="D47" s="265"/>
      <c r="E47" s="840" t="str">
        <f>IF(D47=0,"0",(D47-D48)/D47)</f>
        <v>0</v>
      </c>
      <c r="F47" s="840" t="str">
        <f>IF(D47=0,"0",D47/D48)</f>
        <v>0</v>
      </c>
      <c r="G47" s="265"/>
      <c r="H47" s="840" t="str">
        <f>IF(G47=0,"0",(G47-G48)/G47)</f>
        <v>0</v>
      </c>
      <c r="I47" s="840" t="str">
        <f>IF(G47=0,"0",G47/G48)</f>
        <v>0</v>
      </c>
      <c r="J47" s="265"/>
      <c r="K47" s="840" t="str">
        <f>IF(J47=0,"0",(J47-J48)/J47)</f>
        <v>0</v>
      </c>
      <c r="L47" s="840" t="str">
        <f>IF(J47=0,"0",J47/J48)</f>
        <v>0</v>
      </c>
      <c r="M47" s="265"/>
      <c r="N47" s="840" t="str">
        <f>IF(M47=0,"0",(M47-M48)/M47)</f>
        <v>0</v>
      </c>
      <c r="O47" s="840" t="str">
        <f>IF(M47=0,"0",M47/M48)</f>
        <v>0</v>
      </c>
      <c r="P47" s="265">
        <f t="shared" si="7"/>
        <v>0</v>
      </c>
      <c r="Q47" s="840" t="str">
        <f>IF(P47=0,"0",(P47-P48)/P47)</f>
        <v>0</v>
      </c>
      <c r="R47" s="840" t="str">
        <f>IF(P47=0,"0",P47/P48)</f>
        <v>0</v>
      </c>
      <c r="S47" s="837"/>
      <c r="T47" s="837"/>
      <c r="U47" s="837"/>
    </row>
    <row r="48" spans="1:21" ht="62.25" customHeight="1" x14ac:dyDescent="0.2">
      <c r="A48" s="676"/>
      <c r="B48" s="839"/>
      <c r="C48" s="266" t="str">
        <f>C46</f>
        <v>Tiempo Promedio Final</v>
      </c>
      <c r="D48" s="265"/>
      <c r="E48" s="840"/>
      <c r="F48" s="840"/>
      <c r="G48" s="265"/>
      <c r="H48" s="840"/>
      <c r="I48" s="840"/>
      <c r="J48" s="265"/>
      <c r="K48" s="840"/>
      <c r="L48" s="840"/>
      <c r="M48" s="265"/>
      <c r="N48" s="840"/>
      <c r="O48" s="840"/>
      <c r="P48" s="265">
        <f t="shared" si="7"/>
        <v>0</v>
      </c>
      <c r="Q48" s="840"/>
      <c r="R48" s="840"/>
      <c r="S48" s="838"/>
      <c r="T48" s="838"/>
      <c r="U48" s="838"/>
    </row>
    <row r="49" spans="1:21" ht="62.25" customHeight="1" x14ac:dyDescent="0.2">
      <c r="A49" s="676"/>
      <c r="B49" s="839" t="s">
        <v>294</v>
      </c>
      <c r="C49" s="266" t="str">
        <f>C45</f>
        <v>Tiempo Promedio Inicial</v>
      </c>
      <c r="D49" s="265"/>
      <c r="E49" s="840" t="str">
        <f>IF(D49=0,"0",(D49-D50)/D49)</f>
        <v>0</v>
      </c>
      <c r="F49" s="840" t="str">
        <f>IF(D49=0,"0",D49/D50)</f>
        <v>0</v>
      </c>
      <c r="G49" s="265"/>
      <c r="H49" s="840" t="str">
        <f>IF(G49=0,"0",(G49-G50)/G49)</f>
        <v>0</v>
      </c>
      <c r="I49" s="840" t="str">
        <f>IF(G49=0,"0",G49/G50)</f>
        <v>0</v>
      </c>
      <c r="J49" s="265"/>
      <c r="K49" s="840" t="str">
        <f>IF(J49=0,"0",(J49-J50)/J49)</f>
        <v>0</v>
      </c>
      <c r="L49" s="840" t="str">
        <f>IF(J49=0,"0",J49/J50)</f>
        <v>0</v>
      </c>
      <c r="M49" s="265"/>
      <c r="N49" s="840" t="str">
        <f>IF(M49=0,"0",(M49-M50)/M49)</f>
        <v>0</v>
      </c>
      <c r="O49" s="840" t="str">
        <f>IF(M49=0,"0",M49/M50)</f>
        <v>0</v>
      </c>
      <c r="P49" s="265">
        <f t="shared" si="7"/>
        <v>0</v>
      </c>
      <c r="Q49" s="840" t="str">
        <f>IF(P49=0,"0",(P49-P50)/P49)</f>
        <v>0</v>
      </c>
      <c r="R49" s="840" t="str">
        <f>IF(P49=0,"0",P49/P50)</f>
        <v>0</v>
      </c>
      <c r="S49" s="837"/>
      <c r="T49" s="837"/>
      <c r="U49" s="837"/>
    </row>
    <row r="50" spans="1:21" ht="62.25" customHeight="1" x14ac:dyDescent="0.2">
      <c r="A50" s="676"/>
      <c r="B50" s="676"/>
      <c r="C50" s="266" t="str">
        <f>C46</f>
        <v>Tiempo Promedio Final</v>
      </c>
      <c r="D50" s="265"/>
      <c r="E50" s="840"/>
      <c r="F50" s="840"/>
      <c r="G50" s="265"/>
      <c r="H50" s="840"/>
      <c r="I50" s="840"/>
      <c r="J50" s="265"/>
      <c r="K50" s="840"/>
      <c r="L50" s="840"/>
      <c r="M50" s="265"/>
      <c r="N50" s="840"/>
      <c r="O50" s="840"/>
      <c r="P50" s="265">
        <f t="shared" si="7"/>
        <v>0</v>
      </c>
      <c r="Q50" s="840"/>
      <c r="R50" s="840"/>
      <c r="S50" s="838"/>
      <c r="T50" s="838"/>
      <c r="U50" s="838"/>
    </row>
    <row r="51" spans="1:21" ht="62.25" customHeight="1" x14ac:dyDescent="0.2">
      <c r="A51" s="676"/>
      <c r="B51" s="839" t="s">
        <v>316</v>
      </c>
      <c r="C51" s="266" t="str">
        <f>C45</f>
        <v>Tiempo Promedio Inicial</v>
      </c>
      <c r="D51" s="265">
        <f>D43+D45+D47+D49</f>
        <v>0</v>
      </c>
      <c r="E51" s="840" t="str">
        <f>IF(D51=0,"0",(D51-D52)/D51)</f>
        <v>0</v>
      </c>
      <c r="F51" s="840" t="str">
        <f>IF(D51=0,"0",D51/D52)</f>
        <v>0</v>
      </c>
      <c r="G51" s="265">
        <f>G43+G45+G47+G49</f>
        <v>0</v>
      </c>
      <c r="H51" s="840" t="str">
        <f>IF(G51=0,"0",(G51-G52)/G51)</f>
        <v>0</v>
      </c>
      <c r="I51" s="840" t="str">
        <f>IF(G51=0,"0",G51/G52)</f>
        <v>0</v>
      </c>
      <c r="J51" s="265">
        <f>J43+J45+J47+J49</f>
        <v>0</v>
      </c>
      <c r="K51" s="840" t="str">
        <f>IF(J51=0,"0",(J51-J52)/J51)</f>
        <v>0</v>
      </c>
      <c r="L51" s="840" t="str">
        <f>IF(J51=0,"0",J51/J52)</f>
        <v>0</v>
      </c>
      <c r="M51" s="265">
        <f>M43+M45+M47+M49</f>
        <v>0</v>
      </c>
      <c r="N51" s="840" t="str">
        <f>IF(M51=0,"0",(M51-M52)/M51)</f>
        <v>0</v>
      </c>
      <c r="O51" s="840" t="str">
        <f>IF(M51=0,"0",M51/M52)</f>
        <v>0</v>
      </c>
      <c r="P51" s="265">
        <f t="shared" si="7"/>
        <v>0</v>
      </c>
      <c r="Q51" s="840" t="str">
        <f>IF(P51=0,"0",(P51-P52)/P51)</f>
        <v>0</v>
      </c>
      <c r="R51" s="840" t="str">
        <f>IF(P51=0,"0",P51/P52)</f>
        <v>0</v>
      </c>
      <c r="S51" s="837"/>
      <c r="T51" s="837"/>
      <c r="U51" s="837"/>
    </row>
    <row r="52" spans="1:21" ht="62.25" customHeight="1" x14ac:dyDescent="0.2">
      <c r="A52" s="676"/>
      <c r="B52" s="839"/>
      <c r="C52" s="266" t="str">
        <f>C50</f>
        <v>Tiempo Promedio Final</v>
      </c>
      <c r="D52" s="265">
        <f>D44+D46+D48+D50</f>
        <v>0</v>
      </c>
      <c r="E52" s="840"/>
      <c r="F52" s="840"/>
      <c r="G52" s="265">
        <f>G44+G46+G48+G50</f>
        <v>0</v>
      </c>
      <c r="H52" s="840"/>
      <c r="I52" s="840"/>
      <c r="J52" s="265">
        <f>J44+J46+J48+J50</f>
        <v>0</v>
      </c>
      <c r="K52" s="840"/>
      <c r="L52" s="840"/>
      <c r="M52" s="265">
        <f>M44+M46+M48+M50</f>
        <v>0</v>
      </c>
      <c r="N52" s="840"/>
      <c r="O52" s="840"/>
      <c r="P52" s="265">
        <f t="shared" si="7"/>
        <v>0</v>
      </c>
      <c r="Q52" s="840"/>
      <c r="R52" s="840"/>
      <c r="S52" s="838"/>
      <c r="T52" s="838"/>
      <c r="U52" s="838"/>
    </row>
    <row r="53" spans="1:21" ht="19.5" customHeight="1" x14ac:dyDescent="0.2"/>
    <row r="54" spans="1:21" ht="62.25" customHeight="1" x14ac:dyDescent="0.2">
      <c r="A54" s="676" t="s">
        <v>332</v>
      </c>
      <c r="B54" s="839" t="s">
        <v>297</v>
      </c>
      <c r="C54" s="266" t="str">
        <f>$C$12</f>
        <v>Tiempo Promedio Inicial</v>
      </c>
      <c r="D54" s="265"/>
      <c r="E54" s="840" t="str">
        <f>IF(D54=0,"0",(D54-D55)/D54)</f>
        <v>0</v>
      </c>
      <c r="F54" s="840" t="str">
        <f>IF(D54=0,"0",D54/D55)</f>
        <v>0</v>
      </c>
      <c r="G54" s="265"/>
      <c r="H54" s="840" t="str">
        <f>IF(G54=0,"0",(G54-G55)/G54)</f>
        <v>0</v>
      </c>
      <c r="I54" s="840" t="str">
        <f>IF(G54=0,"0",G54/G55)</f>
        <v>0</v>
      </c>
      <c r="J54" s="265"/>
      <c r="K54" s="840" t="str">
        <f>IF(J54=0,"0",(J54-J55)/J54)</f>
        <v>0</v>
      </c>
      <c r="L54" s="840" t="str">
        <f>IF(J54=0,"0",J54/J55)</f>
        <v>0</v>
      </c>
      <c r="M54" s="265"/>
      <c r="N54" s="840" t="str">
        <f>IF(M54=0,"0",(M54-M55)/M54)</f>
        <v>0</v>
      </c>
      <c r="O54" s="840" t="str">
        <f>IF(M54=0,"0",M54/M55)</f>
        <v>0</v>
      </c>
      <c r="P54" s="265">
        <f t="shared" ref="P54:P63" si="8">(D54+G54+J54+M54)/4</f>
        <v>0</v>
      </c>
      <c r="Q54" s="840" t="str">
        <f>IF(P54=0,"0",(P54-P55)/P54)</f>
        <v>0</v>
      </c>
      <c r="R54" s="840" t="str">
        <f>IF(P54=0,"0",P54/P55)</f>
        <v>0</v>
      </c>
      <c r="S54" s="837"/>
      <c r="T54" s="837"/>
      <c r="U54" s="837"/>
    </row>
    <row r="55" spans="1:21" ht="62.25" customHeight="1" x14ac:dyDescent="0.2">
      <c r="A55" s="676"/>
      <c r="B55" s="839"/>
      <c r="C55" s="266" t="str">
        <f>$C$13</f>
        <v>Tiempo Promedio Final</v>
      </c>
      <c r="D55" s="265"/>
      <c r="E55" s="840"/>
      <c r="F55" s="840"/>
      <c r="G55" s="265"/>
      <c r="H55" s="840"/>
      <c r="I55" s="840"/>
      <c r="J55" s="265"/>
      <c r="K55" s="840"/>
      <c r="L55" s="840"/>
      <c r="M55" s="265"/>
      <c r="N55" s="840"/>
      <c r="O55" s="840"/>
      <c r="P55" s="265">
        <f t="shared" si="8"/>
        <v>0</v>
      </c>
      <c r="Q55" s="840"/>
      <c r="R55" s="840"/>
      <c r="S55" s="838"/>
      <c r="T55" s="838"/>
      <c r="U55" s="838"/>
    </row>
    <row r="56" spans="1:21" ht="62.25" customHeight="1" x14ac:dyDescent="0.2">
      <c r="A56" s="676"/>
      <c r="B56" s="839" t="s">
        <v>296</v>
      </c>
      <c r="C56" s="266" t="str">
        <f>$C$12</f>
        <v>Tiempo Promedio Inicial</v>
      </c>
      <c r="D56" s="265"/>
      <c r="E56" s="840" t="str">
        <f>IF(D56=0,"0",(D56-D57)/D56)</f>
        <v>0</v>
      </c>
      <c r="F56" s="840" t="str">
        <f>IF(D56=0,"0",D56/D57)</f>
        <v>0</v>
      </c>
      <c r="G56" s="265"/>
      <c r="H56" s="840" t="str">
        <f>IF(G56=0,"0",(G56-G57)/G56)</f>
        <v>0</v>
      </c>
      <c r="I56" s="840" t="str">
        <f>IF(G56=0,"0",G56/G57)</f>
        <v>0</v>
      </c>
      <c r="J56" s="265"/>
      <c r="K56" s="840" t="str">
        <f>IF(J56=0,"0",(J56-J57)/J56)</f>
        <v>0</v>
      </c>
      <c r="L56" s="840" t="str">
        <f>IF(J56=0,"0",J56/J57)</f>
        <v>0</v>
      </c>
      <c r="M56" s="265"/>
      <c r="N56" s="840" t="str">
        <f>IF(M56=0,"0",(M56-M57)/M56)</f>
        <v>0</v>
      </c>
      <c r="O56" s="840" t="str">
        <f>IF(M56=0,"0",M56/M57)</f>
        <v>0</v>
      </c>
      <c r="P56" s="265">
        <f t="shared" si="8"/>
        <v>0</v>
      </c>
      <c r="Q56" s="840" t="str">
        <f>IF(P56=0,"0",(P56-P57)/P56)</f>
        <v>0</v>
      </c>
      <c r="R56" s="840" t="str">
        <f>IF(P56=0,"0",P56/P57)</f>
        <v>0</v>
      </c>
      <c r="S56" s="837"/>
      <c r="T56" s="837"/>
      <c r="U56" s="837"/>
    </row>
    <row r="57" spans="1:21" ht="62.25" customHeight="1" x14ac:dyDescent="0.2">
      <c r="A57" s="676"/>
      <c r="B57" s="839"/>
      <c r="C57" s="266" t="str">
        <f>$C$13</f>
        <v>Tiempo Promedio Final</v>
      </c>
      <c r="D57" s="265"/>
      <c r="E57" s="840"/>
      <c r="F57" s="840"/>
      <c r="G57" s="265"/>
      <c r="H57" s="840"/>
      <c r="I57" s="840"/>
      <c r="J57" s="265"/>
      <c r="K57" s="840"/>
      <c r="L57" s="840"/>
      <c r="M57" s="265"/>
      <c r="N57" s="840"/>
      <c r="O57" s="840"/>
      <c r="P57" s="265">
        <f t="shared" si="8"/>
        <v>0</v>
      </c>
      <c r="Q57" s="840"/>
      <c r="R57" s="840"/>
      <c r="S57" s="838"/>
      <c r="T57" s="838"/>
      <c r="U57" s="838"/>
    </row>
    <row r="58" spans="1:21" ht="62.25" customHeight="1" x14ac:dyDescent="0.2">
      <c r="A58" s="676"/>
      <c r="B58" s="839" t="s">
        <v>295</v>
      </c>
      <c r="C58" s="266" t="str">
        <f>C56</f>
        <v>Tiempo Promedio Inicial</v>
      </c>
      <c r="D58" s="265"/>
      <c r="E58" s="840" t="str">
        <f>IF(D58=0,"0",(D58-D59)/D58)</f>
        <v>0</v>
      </c>
      <c r="F58" s="840" t="str">
        <f>IF(D58=0,"0",D58/D59)</f>
        <v>0</v>
      </c>
      <c r="G58" s="265"/>
      <c r="H58" s="840" t="str">
        <f>IF(G58=0,"0",(G58-G59)/G58)</f>
        <v>0</v>
      </c>
      <c r="I58" s="840" t="str">
        <f>IF(G58=0,"0",G58/G59)</f>
        <v>0</v>
      </c>
      <c r="J58" s="265"/>
      <c r="K58" s="840" t="str">
        <f>IF(J58=0,"0",(J58-J59)/J58)</f>
        <v>0</v>
      </c>
      <c r="L58" s="840" t="str">
        <f>IF(J58=0,"0",J58/J59)</f>
        <v>0</v>
      </c>
      <c r="M58" s="265"/>
      <c r="N58" s="840" t="str">
        <f>IF(M58=0,"0",(M58-M59)/M58)</f>
        <v>0</v>
      </c>
      <c r="O58" s="840" t="str">
        <f>IF(M58=0,"0",M58/M59)</f>
        <v>0</v>
      </c>
      <c r="P58" s="265">
        <f t="shared" si="8"/>
        <v>0</v>
      </c>
      <c r="Q58" s="840" t="str">
        <f>IF(P58=0,"0",(P58-P59)/P58)</f>
        <v>0</v>
      </c>
      <c r="R58" s="840" t="str">
        <f>IF(P58=0,"0",P58/P59)</f>
        <v>0</v>
      </c>
      <c r="S58" s="837"/>
      <c r="T58" s="837"/>
      <c r="U58" s="837"/>
    </row>
    <row r="59" spans="1:21" ht="62.25" customHeight="1" x14ac:dyDescent="0.2">
      <c r="A59" s="676"/>
      <c r="B59" s="839"/>
      <c r="C59" s="266" t="str">
        <f>C57</f>
        <v>Tiempo Promedio Final</v>
      </c>
      <c r="D59" s="265"/>
      <c r="E59" s="840"/>
      <c r="F59" s="840"/>
      <c r="G59" s="265"/>
      <c r="H59" s="840"/>
      <c r="I59" s="840"/>
      <c r="J59" s="265"/>
      <c r="K59" s="840"/>
      <c r="L59" s="840"/>
      <c r="M59" s="265"/>
      <c r="N59" s="840"/>
      <c r="O59" s="840"/>
      <c r="P59" s="265">
        <f t="shared" si="8"/>
        <v>0</v>
      </c>
      <c r="Q59" s="840"/>
      <c r="R59" s="840"/>
      <c r="S59" s="838"/>
      <c r="T59" s="838"/>
      <c r="U59" s="838"/>
    </row>
    <row r="60" spans="1:21" ht="62.25" customHeight="1" x14ac:dyDescent="0.2">
      <c r="A60" s="676"/>
      <c r="B60" s="839" t="s">
        <v>294</v>
      </c>
      <c r="C60" s="266" t="str">
        <f>C56</f>
        <v>Tiempo Promedio Inicial</v>
      </c>
      <c r="D60" s="265"/>
      <c r="E60" s="840" t="str">
        <f>IF(D60=0,"0",(D60-D61)/D60)</f>
        <v>0</v>
      </c>
      <c r="F60" s="840" t="str">
        <f>IF(D60=0,"0",D60/D61)</f>
        <v>0</v>
      </c>
      <c r="G60" s="265"/>
      <c r="H60" s="840" t="str">
        <f>IF(G60=0,"0",(G60-G61)/G60)</f>
        <v>0</v>
      </c>
      <c r="I60" s="840" t="str">
        <f>IF(G60=0,"0",G60/G61)</f>
        <v>0</v>
      </c>
      <c r="J60" s="265"/>
      <c r="K60" s="840" t="str">
        <f>IF(J60=0,"0",(J60-J61)/J60)</f>
        <v>0</v>
      </c>
      <c r="L60" s="840" t="str">
        <f>IF(J60=0,"0",J60/J61)</f>
        <v>0</v>
      </c>
      <c r="M60" s="265"/>
      <c r="N60" s="840" t="str">
        <f>IF(M60=0,"0",(M60-M61)/M60)</f>
        <v>0</v>
      </c>
      <c r="O60" s="840" t="str">
        <f>IF(M60=0,"0",M60/M61)</f>
        <v>0</v>
      </c>
      <c r="P60" s="265">
        <f t="shared" si="8"/>
        <v>0</v>
      </c>
      <c r="Q60" s="840" t="str">
        <f>IF(P60=0,"0",(P60-P61)/P60)</f>
        <v>0</v>
      </c>
      <c r="R60" s="840" t="str">
        <f>IF(P60=0,"0",P60/P61)</f>
        <v>0</v>
      </c>
      <c r="S60" s="837"/>
      <c r="T60" s="837"/>
      <c r="U60" s="837"/>
    </row>
    <row r="61" spans="1:21" ht="62.25" customHeight="1" x14ac:dyDescent="0.2">
      <c r="A61" s="676"/>
      <c r="B61" s="676"/>
      <c r="C61" s="266" t="str">
        <f>C57</f>
        <v>Tiempo Promedio Final</v>
      </c>
      <c r="D61" s="265"/>
      <c r="E61" s="840"/>
      <c r="F61" s="840"/>
      <c r="G61" s="265"/>
      <c r="H61" s="840"/>
      <c r="I61" s="840"/>
      <c r="J61" s="265"/>
      <c r="K61" s="840"/>
      <c r="L61" s="840"/>
      <c r="M61" s="265"/>
      <c r="N61" s="840"/>
      <c r="O61" s="840"/>
      <c r="P61" s="265">
        <f t="shared" si="8"/>
        <v>0</v>
      </c>
      <c r="Q61" s="840"/>
      <c r="R61" s="840"/>
      <c r="S61" s="838"/>
      <c r="T61" s="838"/>
      <c r="U61" s="838"/>
    </row>
    <row r="62" spans="1:21" ht="62.25" customHeight="1" x14ac:dyDescent="0.2">
      <c r="A62" s="676"/>
      <c r="B62" s="839" t="s">
        <v>316</v>
      </c>
      <c r="C62" s="266" t="str">
        <f>C56</f>
        <v>Tiempo Promedio Inicial</v>
      </c>
      <c r="D62" s="265">
        <f>D54+D56+D58+D60</f>
        <v>0</v>
      </c>
      <c r="E62" s="840" t="str">
        <f>IF(D62=0,"0",(D62-D63)/D62)</f>
        <v>0</v>
      </c>
      <c r="F62" s="840" t="str">
        <f>IF(D62=0,"0",D62/D63)</f>
        <v>0</v>
      </c>
      <c r="G62" s="265">
        <f>G54+G56+G58+G60</f>
        <v>0</v>
      </c>
      <c r="H62" s="840" t="str">
        <f>IF(G62=0,"0",(G62-G63)/G62)</f>
        <v>0</v>
      </c>
      <c r="I62" s="840" t="str">
        <f>IF(G62=0,"0",G62/G63)</f>
        <v>0</v>
      </c>
      <c r="J62" s="265">
        <f>J54+J56+J58+J60</f>
        <v>0</v>
      </c>
      <c r="K62" s="840" t="str">
        <f>IF(J62=0,"0",(J62-J63)/J62)</f>
        <v>0</v>
      </c>
      <c r="L62" s="840" t="str">
        <f>IF(J62=0,"0",J62/J63)</f>
        <v>0</v>
      </c>
      <c r="M62" s="265">
        <f>M54+M56+M58+M60</f>
        <v>0</v>
      </c>
      <c r="N62" s="840" t="str">
        <f>IF(M62=0,"0",(M62-M63)/M62)</f>
        <v>0</v>
      </c>
      <c r="O62" s="840" t="str">
        <f>IF(M62=0,"0",M62/M63)</f>
        <v>0</v>
      </c>
      <c r="P62" s="265">
        <f t="shared" si="8"/>
        <v>0</v>
      </c>
      <c r="Q62" s="840" t="str">
        <f>IF(P62=0,"0",(P62-P63)/P62)</f>
        <v>0</v>
      </c>
      <c r="R62" s="840" t="str">
        <f>IF(P62=0,"0",P62/P63)</f>
        <v>0</v>
      </c>
      <c r="S62" s="837"/>
      <c r="T62" s="837"/>
      <c r="U62" s="837"/>
    </row>
    <row r="63" spans="1:21" ht="62.25" customHeight="1" x14ac:dyDescent="0.2">
      <c r="A63" s="676"/>
      <c r="B63" s="839"/>
      <c r="C63" s="266" t="str">
        <f>C61</f>
        <v>Tiempo Promedio Final</v>
      </c>
      <c r="D63" s="265">
        <f>D55+D57+D59+D61</f>
        <v>0</v>
      </c>
      <c r="E63" s="840"/>
      <c r="F63" s="840"/>
      <c r="G63" s="265">
        <f>G55+G57+G59+G61</f>
        <v>0</v>
      </c>
      <c r="H63" s="840"/>
      <c r="I63" s="840"/>
      <c r="J63" s="265">
        <f>J55+J57+J59+J61</f>
        <v>0</v>
      </c>
      <c r="K63" s="840"/>
      <c r="L63" s="840"/>
      <c r="M63" s="265">
        <f>M55+M57+M59+M61</f>
        <v>0</v>
      </c>
      <c r="N63" s="840"/>
      <c r="O63" s="840"/>
      <c r="P63" s="265">
        <f t="shared" si="8"/>
        <v>0</v>
      </c>
      <c r="Q63" s="840"/>
      <c r="R63" s="840"/>
      <c r="S63" s="838"/>
      <c r="T63" s="838"/>
      <c r="U63" s="838"/>
    </row>
    <row r="64" spans="1:21" ht="20.25" customHeight="1" x14ac:dyDescent="0.2"/>
    <row r="65" spans="1:21" ht="62.25" customHeight="1" x14ac:dyDescent="0.2">
      <c r="A65" s="676" t="s">
        <v>331</v>
      </c>
      <c r="B65" s="839" t="s">
        <v>297</v>
      </c>
      <c r="C65" s="266" t="str">
        <f>$C$12</f>
        <v>Tiempo Promedio Inicial</v>
      </c>
      <c r="D65" s="265"/>
      <c r="E65" s="840" t="str">
        <f>IF(D65=0,"0",(D65-D66)/D65)</f>
        <v>0</v>
      </c>
      <c r="F65" s="840" t="str">
        <f>IF(D65=0,"0",D65/D66)</f>
        <v>0</v>
      </c>
      <c r="G65" s="265"/>
      <c r="H65" s="840" t="str">
        <f>IF(G65=0,"0",(G65-G66)/G65)</f>
        <v>0</v>
      </c>
      <c r="I65" s="840" t="str">
        <f>IF(G65=0,"0",G65/G66)</f>
        <v>0</v>
      </c>
      <c r="J65" s="265"/>
      <c r="K65" s="840" t="str">
        <f>IF(J65=0,"0",(J65-J66)/J65)</f>
        <v>0</v>
      </c>
      <c r="L65" s="840" t="str">
        <f>IF(J65=0,"0",J65/J66)</f>
        <v>0</v>
      </c>
      <c r="M65" s="265"/>
      <c r="N65" s="840" t="str">
        <f>IF(M65=0,"0",(M65-M66)/M65)</f>
        <v>0</v>
      </c>
      <c r="O65" s="840" t="str">
        <f>IF(M65=0,"0",M65/M66)</f>
        <v>0</v>
      </c>
      <c r="P65" s="265">
        <f t="shared" ref="P65:P74" si="9">(D65+G65+J65+M65)/4</f>
        <v>0</v>
      </c>
      <c r="Q65" s="840" t="str">
        <f>IF(P65=0,"0",(P65-P66)/P65)</f>
        <v>0</v>
      </c>
      <c r="R65" s="840" t="str">
        <f>IF(P65=0,"0",P65/P66)</f>
        <v>0</v>
      </c>
      <c r="S65" s="837"/>
      <c r="T65" s="837"/>
      <c r="U65" s="837"/>
    </row>
    <row r="66" spans="1:21" ht="62.25" customHeight="1" x14ac:dyDescent="0.2">
      <c r="A66" s="676"/>
      <c r="B66" s="839"/>
      <c r="C66" s="266" t="str">
        <f>$C$13</f>
        <v>Tiempo Promedio Final</v>
      </c>
      <c r="D66" s="265"/>
      <c r="E66" s="840"/>
      <c r="F66" s="840"/>
      <c r="G66" s="265"/>
      <c r="H66" s="840"/>
      <c r="I66" s="840"/>
      <c r="J66" s="265"/>
      <c r="K66" s="840"/>
      <c r="L66" s="840"/>
      <c r="M66" s="265"/>
      <c r="N66" s="840"/>
      <c r="O66" s="840"/>
      <c r="P66" s="265">
        <f t="shared" si="9"/>
        <v>0</v>
      </c>
      <c r="Q66" s="840"/>
      <c r="R66" s="840"/>
      <c r="S66" s="838"/>
      <c r="T66" s="838"/>
      <c r="U66" s="838"/>
    </row>
    <row r="67" spans="1:21" ht="62.25" customHeight="1" x14ac:dyDescent="0.2">
      <c r="A67" s="676"/>
      <c r="B67" s="839" t="s">
        <v>296</v>
      </c>
      <c r="C67" s="266" t="str">
        <f>$C$12</f>
        <v>Tiempo Promedio Inicial</v>
      </c>
      <c r="D67" s="265"/>
      <c r="E67" s="840" t="str">
        <f>IF(D67=0,"0",(D67-D68)/D67)</f>
        <v>0</v>
      </c>
      <c r="F67" s="840" t="str">
        <f>IF(D67=0,"0",D67/D68)</f>
        <v>0</v>
      </c>
      <c r="G67" s="265"/>
      <c r="H67" s="840" t="str">
        <f>IF(G67=0,"0",(G67-G68)/G67)</f>
        <v>0</v>
      </c>
      <c r="I67" s="840" t="str">
        <f>IF(G67=0,"0",G67/G68)</f>
        <v>0</v>
      </c>
      <c r="J67" s="265"/>
      <c r="K67" s="840" t="str">
        <f>IF(J67=0,"0",(J67-J68)/J67)</f>
        <v>0</v>
      </c>
      <c r="L67" s="840" t="str">
        <f>IF(J67=0,"0",J67/J68)</f>
        <v>0</v>
      </c>
      <c r="M67" s="265"/>
      <c r="N67" s="840" t="str">
        <f>IF(M67=0,"0",(M67-M68)/M67)</f>
        <v>0</v>
      </c>
      <c r="O67" s="840" t="str">
        <f>IF(M67=0,"0",M67/M68)</f>
        <v>0</v>
      </c>
      <c r="P67" s="265">
        <f t="shared" si="9"/>
        <v>0</v>
      </c>
      <c r="Q67" s="840" t="str">
        <f>IF(P67=0,"0",(P67-P68)/P67)</f>
        <v>0</v>
      </c>
      <c r="R67" s="840" t="str">
        <f>IF(P67=0,"0",P67/P68)</f>
        <v>0</v>
      </c>
      <c r="S67" s="837"/>
      <c r="T67" s="837"/>
      <c r="U67" s="837"/>
    </row>
    <row r="68" spans="1:21" ht="62.25" customHeight="1" x14ac:dyDescent="0.2">
      <c r="A68" s="676"/>
      <c r="B68" s="839"/>
      <c r="C68" s="266" t="str">
        <f>$C$13</f>
        <v>Tiempo Promedio Final</v>
      </c>
      <c r="D68" s="265"/>
      <c r="E68" s="840"/>
      <c r="F68" s="840"/>
      <c r="G68" s="265"/>
      <c r="H68" s="840"/>
      <c r="I68" s="840"/>
      <c r="J68" s="265"/>
      <c r="K68" s="840"/>
      <c r="L68" s="840"/>
      <c r="M68" s="265"/>
      <c r="N68" s="840"/>
      <c r="O68" s="840"/>
      <c r="P68" s="265">
        <f t="shared" si="9"/>
        <v>0</v>
      </c>
      <c r="Q68" s="840"/>
      <c r="R68" s="840"/>
      <c r="S68" s="838"/>
      <c r="T68" s="838"/>
      <c r="U68" s="838"/>
    </row>
    <row r="69" spans="1:21" ht="62.25" customHeight="1" x14ac:dyDescent="0.2">
      <c r="A69" s="676"/>
      <c r="B69" s="839" t="s">
        <v>295</v>
      </c>
      <c r="C69" s="266" t="str">
        <f>C67</f>
        <v>Tiempo Promedio Inicial</v>
      </c>
      <c r="D69" s="265"/>
      <c r="E69" s="840" t="str">
        <f>IF(D69=0,"0",(D69-D70)/D69)</f>
        <v>0</v>
      </c>
      <c r="F69" s="840" t="str">
        <f>IF(D69=0,"0",D69/D70)</f>
        <v>0</v>
      </c>
      <c r="G69" s="265"/>
      <c r="H69" s="840" t="str">
        <f>IF(G69=0,"0",(G69-G70)/G69)</f>
        <v>0</v>
      </c>
      <c r="I69" s="840" t="str">
        <f>IF(G69=0,"0",G69/G70)</f>
        <v>0</v>
      </c>
      <c r="J69" s="265"/>
      <c r="K69" s="840" t="str">
        <f>IF(J69=0,"0",(J69-J70)/J69)</f>
        <v>0</v>
      </c>
      <c r="L69" s="840" t="str">
        <f>IF(J69=0,"0",J69/J70)</f>
        <v>0</v>
      </c>
      <c r="M69" s="265"/>
      <c r="N69" s="840" t="str">
        <f>IF(M69=0,"0",(M69-M70)/M69)</f>
        <v>0</v>
      </c>
      <c r="O69" s="840" t="str">
        <f>IF(M69=0,"0",M69/M70)</f>
        <v>0</v>
      </c>
      <c r="P69" s="265">
        <f t="shared" si="9"/>
        <v>0</v>
      </c>
      <c r="Q69" s="840" t="str">
        <f>IF(P69=0,"0",(P69-P70)/P69)</f>
        <v>0</v>
      </c>
      <c r="R69" s="840" t="str">
        <f>IF(P69=0,"0",P69/P70)</f>
        <v>0</v>
      </c>
      <c r="S69" s="837"/>
      <c r="T69" s="837"/>
      <c r="U69" s="837"/>
    </row>
    <row r="70" spans="1:21" ht="62.25" customHeight="1" x14ac:dyDescent="0.2">
      <c r="A70" s="676"/>
      <c r="B70" s="839"/>
      <c r="C70" s="266" t="str">
        <f>C68</f>
        <v>Tiempo Promedio Final</v>
      </c>
      <c r="D70" s="265"/>
      <c r="E70" s="840"/>
      <c r="F70" s="840"/>
      <c r="G70" s="265"/>
      <c r="H70" s="840"/>
      <c r="I70" s="840"/>
      <c r="J70" s="265"/>
      <c r="K70" s="840"/>
      <c r="L70" s="840"/>
      <c r="M70" s="265"/>
      <c r="N70" s="840"/>
      <c r="O70" s="840"/>
      <c r="P70" s="265">
        <f t="shared" si="9"/>
        <v>0</v>
      </c>
      <c r="Q70" s="840"/>
      <c r="R70" s="840"/>
      <c r="S70" s="838"/>
      <c r="T70" s="838"/>
      <c r="U70" s="838"/>
    </row>
    <row r="71" spans="1:21" ht="62.25" customHeight="1" x14ac:dyDescent="0.2">
      <c r="A71" s="676"/>
      <c r="B71" s="839" t="s">
        <v>294</v>
      </c>
      <c r="C71" s="266" t="str">
        <f>C67</f>
        <v>Tiempo Promedio Inicial</v>
      </c>
      <c r="D71" s="265"/>
      <c r="E71" s="840" t="str">
        <f>IF(D71=0,"0",(D71-D72)/D71)</f>
        <v>0</v>
      </c>
      <c r="F71" s="840" t="str">
        <f>IF(D71=0,"0",D71/D72)</f>
        <v>0</v>
      </c>
      <c r="G71" s="265"/>
      <c r="H71" s="840" t="str">
        <f>IF(G71=0,"0",(G71-G72)/G71)</f>
        <v>0</v>
      </c>
      <c r="I71" s="840" t="str">
        <f>IF(G71=0,"0",G71/G72)</f>
        <v>0</v>
      </c>
      <c r="J71" s="265"/>
      <c r="K71" s="840" t="str">
        <f>IF(J71=0,"0",(J71-J72)/J71)</f>
        <v>0</v>
      </c>
      <c r="L71" s="840" t="str">
        <f>IF(J71=0,"0",J71/J72)</f>
        <v>0</v>
      </c>
      <c r="M71" s="265"/>
      <c r="N71" s="840" t="str">
        <f>IF(M71=0,"0",(M71-M72)/M71)</f>
        <v>0</v>
      </c>
      <c r="O71" s="840" t="str">
        <f>IF(M71=0,"0",M71/M72)</f>
        <v>0</v>
      </c>
      <c r="P71" s="265">
        <f t="shared" si="9"/>
        <v>0</v>
      </c>
      <c r="Q71" s="840" t="str">
        <f>IF(P71=0,"0",(P71-P72)/P71)</f>
        <v>0</v>
      </c>
      <c r="R71" s="840" t="str">
        <f>IF(P71=0,"0",P71/P72)</f>
        <v>0</v>
      </c>
      <c r="S71" s="837"/>
      <c r="T71" s="837"/>
      <c r="U71" s="837"/>
    </row>
    <row r="72" spans="1:21" ht="62.25" customHeight="1" x14ac:dyDescent="0.2">
      <c r="A72" s="676"/>
      <c r="B72" s="676"/>
      <c r="C72" s="266" t="str">
        <f>C68</f>
        <v>Tiempo Promedio Final</v>
      </c>
      <c r="D72" s="265"/>
      <c r="E72" s="840"/>
      <c r="F72" s="840"/>
      <c r="G72" s="265"/>
      <c r="H72" s="840"/>
      <c r="I72" s="840"/>
      <c r="J72" s="265"/>
      <c r="K72" s="840"/>
      <c r="L72" s="840"/>
      <c r="M72" s="265"/>
      <c r="N72" s="840"/>
      <c r="O72" s="840"/>
      <c r="P72" s="265">
        <f t="shared" si="9"/>
        <v>0</v>
      </c>
      <c r="Q72" s="840"/>
      <c r="R72" s="840"/>
      <c r="S72" s="838"/>
      <c r="T72" s="838"/>
      <c r="U72" s="838"/>
    </row>
    <row r="73" spans="1:21" ht="62.25" customHeight="1" x14ac:dyDescent="0.2">
      <c r="A73" s="676"/>
      <c r="B73" s="839" t="s">
        <v>316</v>
      </c>
      <c r="C73" s="266" t="str">
        <f>C67</f>
        <v>Tiempo Promedio Inicial</v>
      </c>
      <c r="D73" s="265">
        <f>D65+D67+D69+D71</f>
        <v>0</v>
      </c>
      <c r="E73" s="840" t="str">
        <f>IF(D73=0,"0",(D73-D74)/D73)</f>
        <v>0</v>
      </c>
      <c r="F73" s="840" t="str">
        <f>IF(D73=0,"0",D73/D74)</f>
        <v>0</v>
      </c>
      <c r="G73" s="265">
        <f>G65+G67+G69+G71</f>
        <v>0</v>
      </c>
      <c r="H73" s="840" t="str">
        <f>IF(G73=0,"0",(G73-G74)/G73)</f>
        <v>0</v>
      </c>
      <c r="I73" s="840" t="str">
        <f>IF(G73=0,"0",G73/G74)</f>
        <v>0</v>
      </c>
      <c r="J73" s="265">
        <f>J65+J67+J69+J71</f>
        <v>0</v>
      </c>
      <c r="K73" s="840" t="str">
        <f>IF(J73=0,"0",(J73-J74)/J73)</f>
        <v>0</v>
      </c>
      <c r="L73" s="840" t="str">
        <f>IF(J73=0,"0",J73/J74)</f>
        <v>0</v>
      </c>
      <c r="M73" s="265">
        <f>M65+M67+M69+M71</f>
        <v>0</v>
      </c>
      <c r="N73" s="840" t="str">
        <f>IF(M73=0,"0",(M73-M74)/M73)</f>
        <v>0</v>
      </c>
      <c r="O73" s="840" t="str">
        <f>IF(M73=0,"0",M73/M74)</f>
        <v>0</v>
      </c>
      <c r="P73" s="265">
        <f t="shared" si="9"/>
        <v>0</v>
      </c>
      <c r="Q73" s="840" t="str">
        <f>IF(P73=0,"0",(P73-P74)/P73)</f>
        <v>0</v>
      </c>
      <c r="R73" s="840" t="str">
        <f>IF(P73=0,"0",P73/P74)</f>
        <v>0</v>
      </c>
      <c r="S73" s="837"/>
      <c r="T73" s="837"/>
      <c r="U73" s="837"/>
    </row>
    <row r="74" spans="1:21" ht="62.25" customHeight="1" x14ac:dyDescent="0.2">
      <c r="A74" s="676"/>
      <c r="B74" s="839"/>
      <c r="C74" s="266" t="str">
        <f>C72</f>
        <v>Tiempo Promedio Final</v>
      </c>
      <c r="D74" s="265">
        <f>D66+D68+D70+D72</f>
        <v>0</v>
      </c>
      <c r="E74" s="840"/>
      <c r="F74" s="840"/>
      <c r="G74" s="265">
        <f>G66+G68+G70+G72</f>
        <v>0</v>
      </c>
      <c r="H74" s="840"/>
      <c r="I74" s="840"/>
      <c r="J74" s="265">
        <f>J66+J68+J70+J72</f>
        <v>0</v>
      </c>
      <c r="K74" s="840"/>
      <c r="L74" s="840"/>
      <c r="M74" s="265">
        <f>M66+M68+M70+M72</f>
        <v>0</v>
      </c>
      <c r="N74" s="840"/>
      <c r="O74" s="840"/>
      <c r="P74" s="265">
        <f t="shared" si="9"/>
        <v>0</v>
      </c>
      <c r="Q74" s="840"/>
      <c r="R74" s="840"/>
      <c r="S74" s="838"/>
      <c r="T74" s="838"/>
      <c r="U74" s="838"/>
    </row>
    <row r="75" spans="1:21" ht="18" customHeight="1" x14ac:dyDescent="0.2"/>
    <row r="76" spans="1:21" ht="62.25" customHeight="1" x14ac:dyDescent="0.2">
      <c r="A76" s="676" t="s">
        <v>330</v>
      </c>
      <c r="B76" s="839" t="s">
        <v>297</v>
      </c>
      <c r="C76" s="266" t="str">
        <f>$C$12</f>
        <v>Tiempo Promedio Inicial</v>
      </c>
      <c r="D76" s="265"/>
      <c r="E76" s="840" t="str">
        <f>IF(D76=0,"0",(D76-D77)/D76)</f>
        <v>0</v>
      </c>
      <c r="F76" s="840" t="str">
        <f>IF(D76=0,"0",D76/D77)</f>
        <v>0</v>
      </c>
      <c r="G76" s="265"/>
      <c r="H76" s="840" t="str">
        <f>IF(G76=0,"0",(G76-G77)/G76)</f>
        <v>0</v>
      </c>
      <c r="I76" s="840" t="str">
        <f>IF(G76=0,"0",G76/G77)</f>
        <v>0</v>
      </c>
      <c r="J76" s="265"/>
      <c r="K76" s="840" t="str">
        <f>IF(J76=0,"0",(J76-J77)/J76)</f>
        <v>0</v>
      </c>
      <c r="L76" s="840" t="str">
        <f>IF(J76=0,"0",J76/J77)</f>
        <v>0</v>
      </c>
      <c r="M76" s="265"/>
      <c r="N76" s="840" t="str">
        <f>IF(M76=0,"0",(M76-M77)/M76)</f>
        <v>0</v>
      </c>
      <c r="O76" s="840" t="str">
        <f>IF(M76=0,"0",M76/M77)</f>
        <v>0</v>
      </c>
      <c r="P76" s="265">
        <f t="shared" ref="P76:P85" si="10">(D76+G76+J76+M76)/4</f>
        <v>0</v>
      </c>
      <c r="Q76" s="840" t="str">
        <f>IF(P76=0,"0",(P76-P77)/P76)</f>
        <v>0</v>
      </c>
      <c r="R76" s="840" t="str">
        <f>IF(P76=0,"0",P76/P77)</f>
        <v>0</v>
      </c>
      <c r="S76" s="837"/>
      <c r="T76" s="837"/>
      <c r="U76" s="837"/>
    </row>
    <row r="77" spans="1:21" ht="62.25" customHeight="1" x14ac:dyDescent="0.2">
      <c r="A77" s="676"/>
      <c r="B77" s="839"/>
      <c r="C77" s="266" t="str">
        <f>$C$13</f>
        <v>Tiempo Promedio Final</v>
      </c>
      <c r="D77" s="265"/>
      <c r="E77" s="840"/>
      <c r="F77" s="840"/>
      <c r="G77" s="265"/>
      <c r="H77" s="840"/>
      <c r="I77" s="840"/>
      <c r="J77" s="265"/>
      <c r="K77" s="840"/>
      <c r="L77" s="840"/>
      <c r="M77" s="265"/>
      <c r="N77" s="840"/>
      <c r="O77" s="840"/>
      <c r="P77" s="265">
        <f t="shared" si="10"/>
        <v>0</v>
      </c>
      <c r="Q77" s="840"/>
      <c r="R77" s="840"/>
      <c r="S77" s="838"/>
      <c r="T77" s="838"/>
      <c r="U77" s="838"/>
    </row>
    <row r="78" spans="1:21" ht="62.25" customHeight="1" x14ac:dyDescent="0.2">
      <c r="A78" s="676"/>
      <c r="B78" s="839" t="s">
        <v>296</v>
      </c>
      <c r="C78" s="266" t="str">
        <f>$C$12</f>
        <v>Tiempo Promedio Inicial</v>
      </c>
      <c r="D78" s="265"/>
      <c r="E78" s="840" t="str">
        <f>IF(D78=0,"0",(D78-D79)/D78)</f>
        <v>0</v>
      </c>
      <c r="F78" s="840" t="str">
        <f>IF(D78=0,"0",D78/D79)</f>
        <v>0</v>
      </c>
      <c r="G78" s="265"/>
      <c r="H78" s="840" t="str">
        <f>IF(G78=0,"0",(G78-G79)/G78)</f>
        <v>0</v>
      </c>
      <c r="I78" s="840" t="str">
        <f>IF(G78=0,"0",G78/G79)</f>
        <v>0</v>
      </c>
      <c r="J78" s="265"/>
      <c r="K78" s="840" t="str">
        <f>IF(J78=0,"0",(J78-J79)/J78)</f>
        <v>0</v>
      </c>
      <c r="L78" s="840" t="str">
        <f>IF(J78=0,"0",J78/J79)</f>
        <v>0</v>
      </c>
      <c r="M78" s="265"/>
      <c r="N78" s="840" t="str">
        <f>IF(M78=0,"0",(M78-M79)/M78)</f>
        <v>0</v>
      </c>
      <c r="O78" s="840" t="str">
        <f>IF(M78=0,"0",M78/M79)</f>
        <v>0</v>
      </c>
      <c r="P78" s="265">
        <f t="shared" si="10"/>
        <v>0</v>
      </c>
      <c r="Q78" s="840" t="str">
        <f>IF(P78=0,"0",(P78-P79)/P78)</f>
        <v>0</v>
      </c>
      <c r="R78" s="840" t="str">
        <f>IF(P78=0,"0",P78/P79)</f>
        <v>0</v>
      </c>
      <c r="S78" s="837"/>
      <c r="T78" s="837"/>
      <c r="U78" s="837"/>
    </row>
    <row r="79" spans="1:21" ht="62.25" customHeight="1" x14ac:dyDescent="0.2">
      <c r="A79" s="676"/>
      <c r="B79" s="839"/>
      <c r="C79" s="266" t="str">
        <f>$C$13</f>
        <v>Tiempo Promedio Final</v>
      </c>
      <c r="D79" s="265"/>
      <c r="E79" s="840"/>
      <c r="F79" s="840"/>
      <c r="G79" s="265"/>
      <c r="H79" s="840"/>
      <c r="I79" s="840"/>
      <c r="J79" s="265"/>
      <c r="K79" s="840"/>
      <c r="L79" s="840"/>
      <c r="M79" s="265"/>
      <c r="N79" s="840"/>
      <c r="O79" s="840"/>
      <c r="P79" s="265">
        <f t="shared" si="10"/>
        <v>0</v>
      </c>
      <c r="Q79" s="840"/>
      <c r="R79" s="840"/>
      <c r="S79" s="838"/>
      <c r="T79" s="838"/>
      <c r="U79" s="838"/>
    </row>
    <row r="80" spans="1:21" ht="62.25" customHeight="1" x14ac:dyDescent="0.2">
      <c r="A80" s="676"/>
      <c r="B80" s="839" t="s">
        <v>295</v>
      </c>
      <c r="C80" s="266" t="str">
        <f>C78</f>
        <v>Tiempo Promedio Inicial</v>
      </c>
      <c r="D80" s="265"/>
      <c r="E80" s="840" t="str">
        <f>IF(D80=0,"0",(D80-D81)/D80)</f>
        <v>0</v>
      </c>
      <c r="F80" s="840" t="str">
        <f>IF(D80=0,"0",D80/D81)</f>
        <v>0</v>
      </c>
      <c r="G80" s="265"/>
      <c r="H80" s="840" t="str">
        <f>IF(G80=0,"0",(G80-G81)/G80)</f>
        <v>0</v>
      </c>
      <c r="I80" s="840" t="str">
        <f>IF(G80=0,"0",G80/G81)</f>
        <v>0</v>
      </c>
      <c r="J80" s="265"/>
      <c r="K80" s="840" t="str">
        <f>IF(J80=0,"0",(J80-J81)/J80)</f>
        <v>0</v>
      </c>
      <c r="L80" s="840" t="str">
        <f>IF(J80=0,"0",J80/J81)</f>
        <v>0</v>
      </c>
      <c r="M80" s="265"/>
      <c r="N80" s="840" t="str">
        <f>IF(M80=0,"0",(M80-M81)/M80)</f>
        <v>0</v>
      </c>
      <c r="O80" s="840" t="str">
        <f>IF(M80=0,"0",M80/M81)</f>
        <v>0</v>
      </c>
      <c r="P80" s="265">
        <f t="shared" si="10"/>
        <v>0</v>
      </c>
      <c r="Q80" s="840" t="str">
        <f>IF(P80=0,"0",(P80-P81)/P80)</f>
        <v>0</v>
      </c>
      <c r="R80" s="840" t="str">
        <f>IF(P80=0,"0",P80/P81)</f>
        <v>0</v>
      </c>
      <c r="S80" s="837"/>
      <c r="T80" s="837"/>
      <c r="U80" s="837"/>
    </row>
    <row r="81" spans="1:21" ht="62.25" customHeight="1" x14ac:dyDescent="0.2">
      <c r="A81" s="676"/>
      <c r="B81" s="839"/>
      <c r="C81" s="266" t="str">
        <f>C79</f>
        <v>Tiempo Promedio Final</v>
      </c>
      <c r="D81" s="265"/>
      <c r="E81" s="840"/>
      <c r="F81" s="840"/>
      <c r="G81" s="265"/>
      <c r="H81" s="840"/>
      <c r="I81" s="840"/>
      <c r="J81" s="265"/>
      <c r="K81" s="840"/>
      <c r="L81" s="840"/>
      <c r="M81" s="265"/>
      <c r="N81" s="840"/>
      <c r="O81" s="840"/>
      <c r="P81" s="265">
        <f t="shared" si="10"/>
        <v>0</v>
      </c>
      <c r="Q81" s="840"/>
      <c r="R81" s="840"/>
      <c r="S81" s="838"/>
      <c r="T81" s="838"/>
      <c r="U81" s="838"/>
    </row>
    <row r="82" spans="1:21" ht="62.25" customHeight="1" x14ac:dyDescent="0.2">
      <c r="A82" s="676"/>
      <c r="B82" s="839" t="s">
        <v>294</v>
      </c>
      <c r="C82" s="266" t="str">
        <f>C78</f>
        <v>Tiempo Promedio Inicial</v>
      </c>
      <c r="D82" s="265"/>
      <c r="E82" s="840" t="str">
        <f>IF(D82=0,"0",(D82-D83)/D82)</f>
        <v>0</v>
      </c>
      <c r="F82" s="840" t="str">
        <f>IF(D82=0,"0",D82/D83)</f>
        <v>0</v>
      </c>
      <c r="G82" s="265"/>
      <c r="H82" s="840" t="str">
        <f>IF(G82=0,"0",(G82-G83)/G82)</f>
        <v>0</v>
      </c>
      <c r="I82" s="840" t="str">
        <f>IF(G82=0,"0",G82/G83)</f>
        <v>0</v>
      </c>
      <c r="J82" s="265"/>
      <c r="K82" s="840" t="str">
        <f>IF(J82=0,"0",(J82-J83)/J82)</f>
        <v>0</v>
      </c>
      <c r="L82" s="840" t="str">
        <f>IF(J82=0,"0",J82/J83)</f>
        <v>0</v>
      </c>
      <c r="M82" s="265"/>
      <c r="N82" s="840" t="str">
        <f>IF(M82=0,"0",(M82-M83)/M82)</f>
        <v>0</v>
      </c>
      <c r="O82" s="840" t="str">
        <f>IF(M82=0,"0",M82/M83)</f>
        <v>0</v>
      </c>
      <c r="P82" s="265">
        <f t="shared" si="10"/>
        <v>0</v>
      </c>
      <c r="Q82" s="840" t="str">
        <f>IF(P82=0,"0",(P82-P83)/P82)</f>
        <v>0</v>
      </c>
      <c r="R82" s="840" t="str">
        <f>IF(P82=0,"0",P82/P83)</f>
        <v>0</v>
      </c>
      <c r="S82" s="837"/>
      <c r="T82" s="837"/>
      <c r="U82" s="837"/>
    </row>
    <row r="83" spans="1:21" ht="62.25" customHeight="1" x14ac:dyDescent="0.2">
      <c r="A83" s="676"/>
      <c r="B83" s="676"/>
      <c r="C83" s="266" t="str">
        <f>C79</f>
        <v>Tiempo Promedio Final</v>
      </c>
      <c r="D83" s="265"/>
      <c r="E83" s="840"/>
      <c r="F83" s="840"/>
      <c r="G83" s="265"/>
      <c r="H83" s="840"/>
      <c r="I83" s="840"/>
      <c r="J83" s="265"/>
      <c r="K83" s="840"/>
      <c r="L83" s="840"/>
      <c r="M83" s="265"/>
      <c r="N83" s="840"/>
      <c r="O83" s="840"/>
      <c r="P83" s="265">
        <f t="shared" si="10"/>
        <v>0</v>
      </c>
      <c r="Q83" s="840"/>
      <c r="R83" s="840"/>
      <c r="S83" s="838"/>
      <c r="T83" s="838"/>
      <c r="U83" s="838"/>
    </row>
    <row r="84" spans="1:21" ht="62.25" customHeight="1" x14ac:dyDescent="0.2">
      <c r="A84" s="676"/>
      <c r="B84" s="839" t="s">
        <v>316</v>
      </c>
      <c r="C84" s="266" t="str">
        <f>C78</f>
        <v>Tiempo Promedio Inicial</v>
      </c>
      <c r="D84" s="265">
        <f>D76+D78+D80+D82</f>
        <v>0</v>
      </c>
      <c r="E84" s="840" t="str">
        <f>IF(D84=0,"0",(D84-D85)/D84)</f>
        <v>0</v>
      </c>
      <c r="F84" s="840" t="str">
        <f>IF(D84=0,"0",D84/D85)</f>
        <v>0</v>
      </c>
      <c r="G84" s="265">
        <f>G76+G78+G80+G82</f>
        <v>0</v>
      </c>
      <c r="H84" s="840" t="str">
        <f>IF(G84=0,"0",(G84-G85)/G84)</f>
        <v>0</v>
      </c>
      <c r="I84" s="840" t="str">
        <f>IF(G84=0,"0",G84/G85)</f>
        <v>0</v>
      </c>
      <c r="J84" s="265">
        <f>J76+J78+J80+J82</f>
        <v>0</v>
      </c>
      <c r="K84" s="840" t="str">
        <f>IF(J84=0,"0",(J84-J85)/J84)</f>
        <v>0</v>
      </c>
      <c r="L84" s="840" t="str">
        <f>IF(J84=0,"0",J84/J85)</f>
        <v>0</v>
      </c>
      <c r="M84" s="265">
        <f>M76+M78+M80+M82</f>
        <v>0</v>
      </c>
      <c r="N84" s="840" t="str">
        <f>IF(M84=0,"0",(M84-M85)/M84)</f>
        <v>0</v>
      </c>
      <c r="O84" s="840" t="str">
        <f>IF(M84=0,"0",M84/M85)</f>
        <v>0</v>
      </c>
      <c r="P84" s="265">
        <f t="shared" si="10"/>
        <v>0</v>
      </c>
      <c r="Q84" s="840" t="str">
        <f>IF(P84=0,"0",(P84-P85)/P84)</f>
        <v>0</v>
      </c>
      <c r="R84" s="840" t="str">
        <f>IF(P84=0,"0",P84/P85)</f>
        <v>0</v>
      </c>
      <c r="S84" s="837"/>
      <c r="T84" s="837"/>
      <c r="U84" s="837"/>
    </row>
    <row r="85" spans="1:21" ht="62.25" customHeight="1" x14ac:dyDescent="0.2">
      <c r="A85" s="676"/>
      <c r="B85" s="839"/>
      <c r="C85" s="266" t="str">
        <f>C83</f>
        <v>Tiempo Promedio Final</v>
      </c>
      <c r="D85" s="265">
        <f>D77+D79+D81+D83</f>
        <v>0</v>
      </c>
      <c r="E85" s="840"/>
      <c r="F85" s="840"/>
      <c r="G85" s="265">
        <f>G77+G79+G81+G83</f>
        <v>0</v>
      </c>
      <c r="H85" s="840"/>
      <c r="I85" s="840"/>
      <c r="J85" s="265">
        <f>J77+J79+J81+J83</f>
        <v>0</v>
      </c>
      <c r="K85" s="840"/>
      <c r="L85" s="840"/>
      <c r="M85" s="265">
        <f>M77+M79+M81+M83</f>
        <v>0</v>
      </c>
      <c r="N85" s="840"/>
      <c r="O85" s="840"/>
      <c r="P85" s="265">
        <f t="shared" si="10"/>
        <v>0</v>
      </c>
      <c r="Q85" s="840"/>
      <c r="R85" s="840"/>
      <c r="S85" s="838"/>
      <c r="T85" s="838"/>
      <c r="U85" s="838"/>
    </row>
    <row r="86" spans="1:21" ht="18.75" customHeight="1" x14ac:dyDescent="0.2"/>
    <row r="87" spans="1:21" ht="62.25" customHeight="1" x14ac:dyDescent="0.2">
      <c r="A87" s="676" t="s">
        <v>329</v>
      </c>
      <c r="B87" s="839" t="s">
        <v>297</v>
      </c>
      <c r="C87" s="266" t="str">
        <f>$C$12</f>
        <v>Tiempo Promedio Inicial</v>
      </c>
      <c r="D87" s="265"/>
      <c r="E87" s="840" t="str">
        <f>IF(D87=0,"0",(D87-D88)/D87)</f>
        <v>0</v>
      </c>
      <c r="F87" s="840" t="str">
        <f>IF(D87=0,"0",D87/D88)</f>
        <v>0</v>
      </c>
      <c r="G87" s="265"/>
      <c r="H87" s="840" t="str">
        <f>IF(G87=0,"0",(G87-G88)/G87)</f>
        <v>0</v>
      </c>
      <c r="I87" s="840" t="str">
        <f>IF(G87=0,"0",G87/G88)</f>
        <v>0</v>
      </c>
      <c r="J87" s="265">
        <v>0</v>
      </c>
      <c r="K87" s="840" t="str">
        <f>IF(J87=0,"0",(J87-J88)/J87)</f>
        <v>0</v>
      </c>
      <c r="L87" s="840" t="str">
        <f>IF(J87=0,"0",J87/J88)</f>
        <v>0</v>
      </c>
      <c r="M87" s="265"/>
      <c r="N87" s="840" t="str">
        <f>IF(M87=0,"0",(M87-M88)/M87)</f>
        <v>0</v>
      </c>
      <c r="O87" s="840" t="str">
        <f>IF(M87=0,"0",M87/M88)</f>
        <v>0</v>
      </c>
      <c r="P87" s="265">
        <f t="shared" ref="P87:P96" si="11">(D87+G87+J87+M87)/4</f>
        <v>0</v>
      </c>
      <c r="Q87" s="840" t="str">
        <f>IF(P87=0,"0",(P87-P88)/P87)</f>
        <v>0</v>
      </c>
      <c r="R87" s="840" t="str">
        <f>IF(P87=0,"0",P87/P88)</f>
        <v>0</v>
      </c>
      <c r="S87" s="837" t="s">
        <v>378</v>
      </c>
      <c r="T87" s="837"/>
      <c r="U87" s="837"/>
    </row>
    <row r="88" spans="1:21" ht="62.25" customHeight="1" x14ac:dyDescent="0.2">
      <c r="A88" s="676"/>
      <c r="B88" s="839"/>
      <c r="C88" s="266" t="str">
        <f>$C$13</f>
        <v>Tiempo Promedio Final</v>
      </c>
      <c r="D88" s="265"/>
      <c r="E88" s="840"/>
      <c r="F88" s="840"/>
      <c r="G88" s="265"/>
      <c r="H88" s="840"/>
      <c r="I88" s="840"/>
      <c r="J88" s="265">
        <v>0</v>
      </c>
      <c r="K88" s="840"/>
      <c r="L88" s="840"/>
      <c r="M88" s="265"/>
      <c r="N88" s="840"/>
      <c r="O88" s="840"/>
      <c r="P88" s="265">
        <f t="shared" si="11"/>
        <v>0</v>
      </c>
      <c r="Q88" s="840"/>
      <c r="R88" s="840"/>
      <c r="S88" s="838"/>
      <c r="T88" s="838"/>
      <c r="U88" s="838"/>
    </row>
    <row r="89" spans="1:21" ht="62.25" customHeight="1" x14ac:dyDescent="0.2">
      <c r="A89" s="676"/>
      <c r="B89" s="839" t="s">
        <v>296</v>
      </c>
      <c r="C89" s="266" t="str">
        <f>$C$12</f>
        <v>Tiempo Promedio Inicial</v>
      </c>
      <c r="D89" s="265">
        <v>38</v>
      </c>
      <c r="E89" s="840">
        <f>IF(D89=0,"0",(D89-D90)/D89)</f>
        <v>0.57315789473684209</v>
      </c>
      <c r="F89" s="840">
        <f>IF(D89=0,"0",D89/D90)</f>
        <v>2.342786683107275</v>
      </c>
      <c r="G89" s="265">
        <v>38</v>
      </c>
      <c r="H89" s="840">
        <f>IF(G89=0,"0",(G89-G90)/G89)</f>
        <v>0.37815789473684214</v>
      </c>
      <c r="I89" s="840">
        <f>IF(G89=0,"0",G89/G90)</f>
        <v>1.6081252644942869</v>
      </c>
      <c r="J89" s="265">
        <v>38</v>
      </c>
      <c r="K89" s="840">
        <f>IF(J89=0,"0",(J89-J90)/J89)</f>
        <v>-0.23473684210526322</v>
      </c>
      <c r="L89" s="840">
        <f>IF(J89=0,"0",J89/J90)</f>
        <v>0.80988917306052854</v>
      </c>
      <c r="M89" s="265">
        <v>38</v>
      </c>
      <c r="N89" s="840">
        <f>IF(M89=0,"0",(M89-M90)/M89)</f>
        <v>-0.70105263157894737</v>
      </c>
      <c r="O89" s="840">
        <f>IF(M89=0,"0",M89/M90)</f>
        <v>0.58787128712871284</v>
      </c>
      <c r="P89" s="265">
        <f t="shared" si="11"/>
        <v>38</v>
      </c>
      <c r="Q89" s="840">
        <f>IF(P89=0,"0",(P89-P90)/P89)</f>
        <v>3.8815789473684434E-3</v>
      </c>
      <c r="R89" s="840">
        <f>IF(P89=0,"0",P89/P90)</f>
        <v>1.0038967043127931</v>
      </c>
      <c r="S89" s="851" t="s">
        <v>379</v>
      </c>
      <c r="T89" s="852"/>
      <c r="U89" s="853"/>
    </row>
    <row r="90" spans="1:21" ht="62.25" customHeight="1" x14ac:dyDescent="0.2">
      <c r="A90" s="676"/>
      <c r="B90" s="839"/>
      <c r="C90" s="266" t="str">
        <f>$C$13</f>
        <v>Tiempo Promedio Final</v>
      </c>
      <c r="D90" s="265">
        <v>16.22</v>
      </c>
      <c r="E90" s="840"/>
      <c r="F90" s="840"/>
      <c r="G90" s="265">
        <v>23.63</v>
      </c>
      <c r="H90" s="840"/>
      <c r="I90" s="840"/>
      <c r="J90" s="265">
        <v>46.92</v>
      </c>
      <c r="K90" s="840"/>
      <c r="L90" s="840"/>
      <c r="M90" s="265">
        <v>64.64</v>
      </c>
      <c r="N90" s="840"/>
      <c r="O90" s="840"/>
      <c r="P90" s="265">
        <f t="shared" si="11"/>
        <v>37.852499999999999</v>
      </c>
      <c r="Q90" s="840"/>
      <c r="R90" s="840"/>
      <c r="S90" s="838"/>
      <c r="T90" s="838"/>
      <c r="U90" s="838"/>
    </row>
    <row r="91" spans="1:21" ht="62.25" customHeight="1" x14ac:dyDescent="0.2">
      <c r="A91" s="676"/>
      <c r="B91" s="839" t="s">
        <v>295</v>
      </c>
      <c r="C91" s="266" t="str">
        <f>C89</f>
        <v>Tiempo Promedio Inicial</v>
      </c>
      <c r="D91" s="265">
        <v>109</v>
      </c>
      <c r="E91" s="840">
        <f>IF(D91=0,"0",(D91-D92)/D91)</f>
        <v>0.62926605504587163</v>
      </c>
      <c r="F91" s="840">
        <f>IF(D91=0,"0",D91/D92)</f>
        <v>2.6973521405592678</v>
      </c>
      <c r="G91" s="265">
        <v>109</v>
      </c>
      <c r="H91" s="840">
        <f>IF(G91=0,"0",(G91-G92)/G91)</f>
        <v>0.11816513761467885</v>
      </c>
      <c r="I91" s="840">
        <f>IF(G91=0,"0",G91/G92)</f>
        <v>1.1339991677070329</v>
      </c>
      <c r="J91" s="265">
        <v>109</v>
      </c>
      <c r="K91" s="840">
        <f>IF(J91=0,"0",(J91-J92)/J91)</f>
        <v>0.14816513761467895</v>
      </c>
      <c r="L91" s="840">
        <f>IF(J91=0,"0",J91/J92)</f>
        <v>1.1739364566505117</v>
      </c>
      <c r="M91" s="265">
        <v>109</v>
      </c>
      <c r="N91" s="840">
        <f>IF(M91=0,"0",(M91-M92)/M91)</f>
        <v>0.31807339449541289</v>
      </c>
      <c r="O91" s="840">
        <f>IF(M91=0,"0",M91/M92)</f>
        <v>1.4664334723530204</v>
      </c>
      <c r="P91" s="265">
        <f t="shared" si="11"/>
        <v>109</v>
      </c>
      <c r="Q91" s="840">
        <f>IF(P91=0,"0",(P91-P92)/P91)</f>
        <v>0.30341743119266062</v>
      </c>
      <c r="R91" s="840">
        <f>IF(P91=0,"0",P91/P92)</f>
        <v>1.4355799940732936</v>
      </c>
      <c r="S91" s="837"/>
      <c r="T91" s="837"/>
      <c r="U91" s="837"/>
    </row>
    <row r="92" spans="1:21" ht="62.25" customHeight="1" x14ac:dyDescent="0.2">
      <c r="A92" s="676"/>
      <c r="B92" s="839"/>
      <c r="C92" s="266" t="str">
        <f>C90</f>
        <v>Tiempo Promedio Final</v>
      </c>
      <c r="D92" s="265">
        <v>40.409999999999997</v>
      </c>
      <c r="E92" s="840"/>
      <c r="F92" s="840"/>
      <c r="G92" s="265">
        <v>96.12</v>
      </c>
      <c r="H92" s="840"/>
      <c r="I92" s="840"/>
      <c r="J92" s="265">
        <v>92.85</v>
      </c>
      <c r="K92" s="840"/>
      <c r="L92" s="840"/>
      <c r="M92" s="265">
        <v>74.33</v>
      </c>
      <c r="N92" s="840"/>
      <c r="O92" s="840"/>
      <c r="P92" s="265">
        <f t="shared" si="11"/>
        <v>75.927499999999995</v>
      </c>
      <c r="Q92" s="840"/>
      <c r="R92" s="840"/>
      <c r="S92" s="838"/>
      <c r="T92" s="838"/>
      <c r="U92" s="838"/>
    </row>
    <row r="93" spans="1:21" ht="62.25" customHeight="1" x14ac:dyDescent="0.2">
      <c r="A93" s="676"/>
      <c r="B93" s="839" t="s">
        <v>294</v>
      </c>
      <c r="C93" s="266" t="str">
        <f>C89</f>
        <v>Tiempo Promedio Inicial</v>
      </c>
      <c r="D93" s="265">
        <v>104</v>
      </c>
      <c r="E93" s="840">
        <f>IF(D93=0,"0",(D93-D94)/D93)</f>
        <v>0.61144230769230767</v>
      </c>
      <c r="F93" s="840">
        <f>IF(D93=0,"0",D93/D94)</f>
        <v>2.5736203909923288</v>
      </c>
      <c r="G93" s="265">
        <v>104</v>
      </c>
      <c r="H93" s="840">
        <f>IF(G93=0,"0",(G93-G94)/G93)</f>
        <v>7.5769230769230728E-2</v>
      </c>
      <c r="I93" s="840">
        <f>IF(G93=0,"0",G93/G94)</f>
        <v>1.0819808572617562</v>
      </c>
      <c r="J93" s="265">
        <v>104</v>
      </c>
      <c r="K93" s="840">
        <f>IF(J93=0,"0",(J93-J94)/J93)</f>
        <v>0.56230769230769229</v>
      </c>
      <c r="L93" s="840">
        <f>IF(J93=0,"0",J93/J94)</f>
        <v>2.2847100175746924</v>
      </c>
      <c r="M93" s="265">
        <v>104</v>
      </c>
      <c r="N93" s="840">
        <f>IF(M93=0,"0",(M93-M94)/M93)</f>
        <v>5.7692307692307696E-2</v>
      </c>
      <c r="O93" s="840">
        <f>IF(M93=0,"0",M93/M94)</f>
        <v>1.0612244897959184</v>
      </c>
      <c r="P93" s="265">
        <f t="shared" si="11"/>
        <v>104</v>
      </c>
      <c r="Q93" s="840">
        <f>IF(P93=0,"0",(P93-P94)/P93)</f>
        <v>0.32680288461538459</v>
      </c>
      <c r="R93" s="840">
        <f>IF(P93=0,"0",P93/P94)</f>
        <v>1.4854490269594716</v>
      </c>
      <c r="S93" s="837"/>
      <c r="T93" s="837"/>
      <c r="U93" s="837"/>
    </row>
    <row r="94" spans="1:21" ht="62.25" customHeight="1" x14ac:dyDescent="0.2">
      <c r="A94" s="676"/>
      <c r="B94" s="676"/>
      <c r="C94" s="266" t="str">
        <f>C90</f>
        <v>Tiempo Promedio Final</v>
      </c>
      <c r="D94" s="265">
        <v>40.409999999999997</v>
      </c>
      <c r="E94" s="840"/>
      <c r="F94" s="840"/>
      <c r="G94" s="265">
        <v>96.12</v>
      </c>
      <c r="H94" s="840"/>
      <c r="I94" s="840"/>
      <c r="J94" s="265">
        <v>45.52</v>
      </c>
      <c r="K94" s="840"/>
      <c r="L94" s="840"/>
      <c r="M94" s="265">
        <v>98</v>
      </c>
      <c r="N94" s="840"/>
      <c r="O94" s="840"/>
      <c r="P94" s="265">
        <f t="shared" si="11"/>
        <v>70.012500000000003</v>
      </c>
      <c r="Q94" s="840"/>
      <c r="R94" s="840"/>
      <c r="S94" s="838"/>
      <c r="T94" s="838"/>
      <c r="U94" s="838"/>
    </row>
    <row r="95" spans="1:21" ht="62.25" customHeight="1" x14ac:dyDescent="0.2">
      <c r="A95" s="676"/>
      <c r="B95" s="839" t="s">
        <v>316</v>
      </c>
      <c r="C95" s="266" t="str">
        <f>C89</f>
        <v>Tiempo Promedio Inicial</v>
      </c>
      <c r="D95" s="265">
        <f>D87+D89+D91+D93</f>
        <v>251</v>
      </c>
      <c r="E95" s="840">
        <f>IF(D95=0,"0",(D95-D96)/D95)</f>
        <v>0.61338645418326698</v>
      </c>
      <c r="F95" s="840">
        <f>IF(D95=0,"0",D95/D96)</f>
        <v>2.5865622423742787</v>
      </c>
      <c r="G95" s="265">
        <f>G87+G89+G91+G93</f>
        <v>251</v>
      </c>
      <c r="H95" s="840">
        <f>IF(G95=0,"0",(G95-G96)/G95)</f>
        <v>0.1399601593625498</v>
      </c>
      <c r="I95" s="840">
        <f>IF(G95=0,"0",G95/G96)</f>
        <v>1.1627368323528049</v>
      </c>
      <c r="J95" s="265">
        <f>J87+J89+J91+J93</f>
        <v>251</v>
      </c>
      <c r="K95" s="840">
        <f>IF(J95=0,"0",(J95-J96)/J95)</f>
        <v>0.26179282868525899</v>
      </c>
      <c r="L95" s="840">
        <f>IF(J95=0,"0",J95/J96)</f>
        <v>1.3546332775648984</v>
      </c>
      <c r="M95" s="265">
        <f>M87+M89+M91+M93</f>
        <v>251</v>
      </c>
      <c r="N95" s="840">
        <f>IF(M95=0,"0",(M95-M96)/M95)</f>
        <v>5.5896414342629486E-2</v>
      </c>
      <c r="O95" s="840">
        <f>IF(M95=0,"0",M95/M96)</f>
        <v>1.059205806642191</v>
      </c>
      <c r="P95" s="265">
        <f t="shared" si="11"/>
        <v>251</v>
      </c>
      <c r="Q95" s="840">
        <f>IF(P95=0,"0",(P95-P96)/P95)</f>
        <v>0.26775896414342631</v>
      </c>
      <c r="R95" s="840">
        <f>IF(P95=0,"0",P95/P96)</f>
        <v>1.3656705251846513</v>
      </c>
      <c r="S95" s="837" t="s">
        <v>377</v>
      </c>
      <c r="T95" s="837"/>
      <c r="U95" s="837"/>
    </row>
    <row r="96" spans="1:21" ht="62.25" customHeight="1" x14ac:dyDescent="0.2">
      <c r="A96" s="676"/>
      <c r="B96" s="839"/>
      <c r="C96" s="266" t="str">
        <f>C94</f>
        <v>Tiempo Promedio Final</v>
      </c>
      <c r="D96" s="265">
        <f>D88+D90+D92+D94</f>
        <v>97.039999999999992</v>
      </c>
      <c r="E96" s="840"/>
      <c r="F96" s="840"/>
      <c r="G96" s="265">
        <f>G88+G90+G92+G94</f>
        <v>215.87</v>
      </c>
      <c r="H96" s="840"/>
      <c r="I96" s="840"/>
      <c r="J96" s="265">
        <f>J88+J90+J92+J94</f>
        <v>185.29</v>
      </c>
      <c r="K96" s="840"/>
      <c r="L96" s="840"/>
      <c r="M96" s="265">
        <f>M88+M90+M92+M94</f>
        <v>236.97</v>
      </c>
      <c r="N96" s="840"/>
      <c r="O96" s="840"/>
      <c r="P96" s="265">
        <f t="shared" si="11"/>
        <v>183.79249999999999</v>
      </c>
      <c r="Q96" s="840"/>
      <c r="R96" s="840"/>
      <c r="S96" s="838"/>
      <c r="T96" s="838"/>
      <c r="U96" s="838"/>
    </row>
  </sheetData>
  <mergeCells count="542">
    <mergeCell ref="O80:O81"/>
    <mergeCell ref="N82:N83"/>
    <mergeCell ref="O82:O83"/>
    <mergeCell ref="K80:K81"/>
    <mergeCell ref="L80:L81"/>
    <mergeCell ref="K82:K83"/>
    <mergeCell ref="L82:L83"/>
    <mergeCell ref="K71:K72"/>
    <mergeCell ref="L71:L72"/>
    <mergeCell ref="N76:N77"/>
    <mergeCell ref="O76:O77"/>
    <mergeCell ref="O38:O39"/>
    <mergeCell ref="N36:N37"/>
    <mergeCell ref="O36:O37"/>
    <mergeCell ref="O67:O68"/>
    <mergeCell ref="N71:N72"/>
    <mergeCell ref="O71:O72"/>
    <mergeCell ref="N73:N74"/>
    <mergeCell ref="O73:O74"/>
    <mergeCell ref="N47:N48"/>
    <mergeCell ref="O47:O48"/>
    <mergeCell ref="O49:O50"/>
    <mergeCell ref="N51:N52"/>
    <mergeCell ref="O51:O52"/>
    <mergeCell ref="N54:N55"/>
    <mergeCell ref="O54:O55"/>
    <mergeCell ref="N69:N70"/>
    <mergeCell ref="O69:O70"/>
    <mergeCell ref="N10:N11"/>
    <mergeCell ref="O10:O11"/>
    <mergeCell ref="N12:N13"/>
    <mergeCell ref="O12:O13"/>
    <mergeCell ref="N14:N15"/>
    <mergeCell ref="O14:O15"/>
    <mergeCell ref="N16:N17"/>
    <mergeCell ref="O16:O17"/>
    <mergeCell ref="K78:K79"/>
    <mergeCell ref="L78:L79"/>
    <mergeCell ref="O65:O66"/>
    <mergeCell ref="N58:N59"/>
    <mergeCell ref="O58:O59"/>
    <mergeCell ref="N78:N79"/>
    <mergeCell ref="O78:O79"/>
    <mergeCell ref="L38:L39"/>
    <mergeCell ref="K40:K41"/>
    <mergeCell ref="L40:L41"/>
    <mergeCell ref="K43:K44"/>
    <mergeCell ref="L43:L44"/>
    <mergeCell ref="K45:K46"/>
    <mergeCell ref="L45:L46"/>
    <mergeCell ref="K47:K48"/>
    <mergeCell ref="L47:L48"/>
    <mergeCell ref="K10:K11"/>
    <mergeCell ref="L10:L11"/>
    <mergeCell ref="K12:K13"/>
    <mergeCell ref="L12:L13"/>
    <mergeCell ref="K14:K15"/>
    <mergeCell ref="L14:L15"/>
    <mergeCell ref="K16:K17"/>
    <mergeCell ref="L16:L17"/>
    <mergeCell ref="K18:K19"/>
    <mergeCell ref="L18:L19"/>
    <mergeCell ref="Q40:Q41"/>
    <mergeCell ref="Q45:Q46"/>
    <mergeCell ref="Q43:Q44"/>
    <mergeCell ref="Q12:Q13"/>
    <mergeCell ref="Q14:Q15"/>
    <mergeCell ref="Q16:Q17"/>
    <mergeCell ref="Q23:Q24"/>
    <mergeCell ref="Q25:Q26"/>
    <mergeCell ref="N21:N22"/>
    <mergeCell ref="O21:O22"/>
    <mergeCell ref="Q21:Q22"/>
    <mergeCell ref="N34:N35"/>
    <mergeCell ref="O34:O35"/>
    <mergeCell ref="N40:N41"/>
    <mergeCell ref="O40:O41"/>
    <mergeCell ref="N43:N44"/>
    <mergeCell ref="O43:O44"/>
    <mergeCell ref="N25:N26"/>
    <mergeCell ref="O25:O26"/>
    <mergeCell ref="N27:N28"/>
    <mergeCell ref="O27:O28"/>
    <mergeCell ref="Q38:Q39"/>
    <mergeCell ref="Q36:Q37"/>
    <mergeCell ref="N38:N39"/>
    <mergeCell ref="Q93:Q94"/>
    <mergeCell ref="F80:F81"/>
    <mergeCell ref="F49:F50"/>
    <mergeCell ref="F51:F52"/>
    <mergeCell ref="F56:F57"/>
    <mergeCell ref="F58:F59"/>
    <mergeCell ref="F60:F61"/>
    <mergeCell ref="F91:F92"/>
    <mergeCell ref="N93:N94"/>
    <mergeCell ref="O93:O94"/>
    <mergeCell ref="F93:F94"/>
    <mergeCell ref="F78:F79"/>
    <mergeCell ref="N60:N61"/>
    <mergeCell ref="O60:O61"/>
    <mergeCell ref="Q71:Q72"/>
    <mergeCell ref="Q73:Q74"/>
    <mergeCell ref="Q78:Q79"/>
    <mergeCell ref="Q76:Q77"/>
    <mergeCell ref="Q62:Q63"/>
    <mergeCell ref="N65:N66"/>
    <mergeCell ref="L65:L66"/>
    <mergeCell ref="K65:K66"/>
    <mergeCell ref="K84:K85"/>
    <mergeCell ref="N80:N81"/>
    <mergeCell ref="I40:I41"/>
    <mergeCell ref="I67:I68"/>
    <mergeCell ref="I73:I74"/>
    <mergeCell ref="H73:H74"/>
    <mergeCell ref="H34:H35"/>
    <mergeCell ref="H40:H41"/>
    <mergeCell ref="F67:F68"/>
    <mergeCell ref="F69:F70"/>
    <mergeCell ref="F71:F72"/>
    <mergeCell ref="F73:F74"/>
    <mergeCell ref="F40:F41"/>
    <mergeCell ref="F45:F46"/>
    <mergeCell ref="F47:F48"/>
    <mergeCell ref="H67:H68"/>
    <mergeCell ref="F36:F37"/>
    <mergeCell ref="S93:U93"/>
    <mergeCell ref="S94:U94"/>
    <mergeCell ref="B95:B96"/>
    <mergeCell ref="E95:E96"/>
    <mergeCell ref="H95:H96"/>
    <mergeCell ref="I95:I96"/>
    <mergeCell ref="R95:R96"/>
    <mergeCell ref="S91:U91"/>
    <mergeCell ref="S92:U92"/>
    <mergeCell ref="S95:U95"/>
    <mergeCell ref="S96:U96"/>
    <mergeCell ref="B93:B94"/>
    <mergeCell ref="E93:E94"/>
    <mergeCell ref="H93:H94"/>
    <mergeCell ref="I93:I94"/>
    <mergeCell ref="R93:R94"/>
    <mergeCell ref="K93:K94"/>
    <mergeCell ref="L93:L94"/>
    <mergeCell ref="K95:K96"/>
    <mergeCell ref="Q95:Q96"/>
    <mergeCell ref="L95:L96"/>
    <mergeCell ref="N95:N96"/>
    <mergeCell ref="O95:O96"/>
    <mergeCell ref="F95:F96"/>
    <mergeCell ref="B89:B90"/>
    <mergeCell ref="E89:E90"/>
    <mergeCell ref="H89:H90"/>
    <mergeCell ref="I89:I90"/>
    <mergeCell ref="R89:R90"/>
    <mergeCell ref="B91:B92"/>
    <mergeCell ref="E91:E92"/>
    <mergeCell ref="H91:H92"/>
    <mergeCell ref="I91:I92"/>
    <mergeCell ref="N89:N90"/>
    <mergeCell ref="O89:O90"/>
    <mergeCell ref="N91:N92"/>
    <mergeCell ref="O91:O92"/>
    <mergeCell ref="B73:B74"/>
    <mergeCell ref="E73:E74"/>
    <mergeCell ref="B76:B77"/>
    <mergeCell ref="E76:E77"/>
    <mergeCell ref="F76:F77"/>
    <mergeCell ref="H76:H77"/>
    <mergeCell ref="H78:H79"/>
    <mergeCell ref="I78:I79"/>
    <mergeCell ref="R73:R74"/>
    <mergeCell ref="K73:K74"/>
    <mergeCell ref="L73:L74"/>
    <mergeCell ref="K76:K77"/>
    <mergeCell ref="L76:L77"/>
    <mergeCell ref="I76:I77"/>
    <mergeCell ref="B80:B81"/>
    <mergeCell ref="E80:E81"/>
    <mergeCell ref="H80:H81"/>
    <mergeCell ref="I80:I81"/>
    <mergeCell ref="R80:R81"/>
    <mergeCell ref="S80:U80"/>
    <mergeCell ref="R78:R79"/>
    <mergeCell ref="S78:U78"/>
    <mergeCell ref="K87:K88"/>
    <mergeCell ref="L87:L88"/>
    <mergeCell ref="S81:U81"/>
    <mergeCell ref="B78:B79"/>
    <mergeCell ref="E78:E79"/>
    <mergeCell ref="B84:B85"/>
    <mergeCell ref="E84:E85"/>
    <mergeCell ref="H84:H85"/>
    <mergeCell ref="I84:I85"/>
    <mergeCell ref="B82:B83"/>
    <mergeCell ref="E82:E83"/>
    <mergeCell ref="H82:H83"/>
    <mergeCell ref="I82:I83"/>
    <mergeCell ref="R82:R83"/>
    <mergeCell ref="R84:R85"/>
    <mergeCell ref="F84:F85"/>
    <mergeCell ref="S83:U83"/>
    <mergeCell ref="F82:F83"/>
    <mergeCell ref="K91:K92"/>
    <mergeCell ref="L91:L92"/>
    <mergeCell ref="N87:N88"/>
    <mergeCell ref="S79:U79"/>
    <mergeCell ref="K89:K90"/>
    <mergeCell ref="L89:L90"/>
    <mergeCell ref="S90:U90"/>
    <mergeCell ref="S89:U89"/>
    <mergeCell ref="R91:R92"/>
    <mergeCell ref="Q82:Q83"/>
    <mergeCell ref="Q84:Q85"/>
    <mergeCell ref="Q89:Q90"/>
    <mergeCell ref="Q91:Q92"/>
    <mergeCell ref="F89:F90"/>
    <mergeCell ref="S84:U84"/>
    <mergeCell ref="S85:U85"/>
    <mergeCell ref="R87:R88"/>
    <mergeCell ref="L84:L85"/>
    <mergeCell ref="N84:N85"/>
    <mergeCell ref="O84:O85"/>
    <mergeCell ref="O87:O88"/>
    <mergeCell ref="Q80:Q81"/>
    <mergeCell ref="S73:U73"/>
    <mergeCell ref="S74:U74"/>
    <mergeCell ref="S71:U71"/>
    <mergeCell ref="S72:U72"/>
    <mergeCell ref="Q67:Q68"/>
    <mergeCell ref="Q69:Q70"/>
    <mergeCell ref="S67:U67"/>
    <mergeCell ref="S68:U68"/>
    <mergeCell ref="S82:U82"/>
    <mergeCell ref="B69:B70"/>
    <mergeCell ref="E69:E70"/>
    <mergeCell ref="H69:H70"/>
    <mergeCell ref="I69:I70"/>
    <mergeCell ref="R69:R70"/>
    <mergeCell ref="S69:U69"/>
    <mergeCell ref="B67:B68"/>
    <mergeCell ref="E67:E68"/>
    <mergeCell ref="R67:R68"/>
    <mergeCell ref="N67:N68"/>
    <mergeCell ref="S70:U70"/>
    <mergeCell ref="K67:K68"/>
    <mergeCell ref="L67:L68"/>
    <mergeCell ref="K69:K70"/>
    <mergeCell ref="L69:L70"/>
    <mergeCell ref="B71:B72"/>
    <mergeCell ref="E71:E72"/>
    <mergeCell ref="H71:H72"/>
    <mergeCell ref="I71:I72"/>
    <mergeCell ref="R71:R72"/>
    <mergeCell ref="S63:U63"/>
    <mergeCell ref="B60:B61"/>
    <mergeCell ref="E60:E61"/>
    <mergeCell ref="H60:H61"/>
    <mergeCell ref="I60:I61"/>
    <mergeCell ref="R60:R61"/>
    <mergeCell ref="Q60:Q61"/>
    <mergeCell ref="K60:K61"/>
    <mergeCell ref="L60:L61"/>
    <mergeCell ref="K62:K63"/>
    <mergeCell ref="S60:U60"/>
    <mergeCell ref="S61:U61"/>
    <mergeCell ref="B62:B63"/>
    <mergeCell ref="E62:E63"/>
    <mergeCell ref="H62:H63"/>
    <mergeCell ref="I62:I63"/>
    <mergeCell ref="R62:R63"/>
    <mergeCell ref="S62:U62"/>
    <mergeCell ref="F62:F63"/>
    <mergeCell ref="L62:L63"/>
    <mergeCell ref="N62:N63"/>
    <mergeCell ref="O62:O63"/>
    <mergeCell ref="B58:B59"/>
    <mergeCell ref="E58:E59"/>
    <mergeCell ref="H58:H59"/>
    <mergeCell ref="I58:I59"/>
    <mergeCell ref="R58:R59"/>
    <mergeCell ref="S58:U58"/>
    <mergeCell ref="S59:U59"/>
    <mergeCell ref="Q58:Q59"/>
    <mergeCell ref="K58:K59"/>
    <mergeCell ref="L58:L59"/>
    <mergeCell ref="S57:U57"/>
    <mergeCell ref="Q47:Q48"/>
    <mergeCell ref="Q49:Q50"/>
    <mergeCell ref="K49:K50"/>
    <mergeCell ref="L49:L50"/>
    <mergeCell ref="N49:N50"/>
    <mergeCell ref="S51:U51"/>
    <mergeCell ref="S52:U52"/>
    <mergeCell ref="Q51:Q52"/>
    <mergeCell ref="Q56:Q57"/>
    <mergeCell ref="S56:U56"/>
    <mergeCell ref="S54:U54"/>
    <mergeCell ref="S55:U55"/>
    <mergeCell ref="S50:U50"/>
    <mergeCell ref="S48:U48"/>
    <mergeCell ref="E45:E46"/>
    <mergeCell ref="H45:H46"/>
    <mergeCell ref="B56:B57"/>
    <mergeCell ref="E56:E57"/>
    <mergeCell ref="H56:H57"/>
    <mergeCell ref="I56:I57"/>
    <mergeCell ref="R56:R57"/>
    <mergeCell ref="K56:K57"/>
    <mergeCell ref="L56:L57"/>
    <mergeCell ref="N56:N57"/>
    <mergeCell ref="O56:O57"/>
    <mergeCell ref="B51:B52"/>
    <mergeCell ref="E51:E52"/>
    <mergeCell ref="H51:H52"/>
    <mergeCell ref="I51:I52"/>
    <mergeCell ref="R51:R52"/>
    <mergeCell ref="K51:K52"/>
    <mergeCell ref="L51:L52"/>
    <mergeCell ref="R54:R55"/>
    <mergeCell ref="R29:R30"/>
    <mergeCell ref="S29:U29"/>
    <mergeCell ref="S30:U30"/>
    <mergeCell ref="S33:U33"/>
    <mergeCell ref="O32:O33"/>
    <mergeCell ref="B34:B35"/>
    <mergeCell ref="E34:E35"/>
    <mergeCell ref="F29:F30"/>
    <mergeCell ref="F34:F35"/>
    <mergeCell ref="Q29:Q30"/>
    <mergeCell ref="Q34:Q35"/>
    <mergeCell ref="B29:B30"/>
    <mergeCell ref="E29:E30"/>
    <mergeCell ref="L29:L30"/>
    <mergeCell ref="K32:K33"/>
    <mergeCell ref="L32:L33"/>
    <mergeCell ref="K34:K35"/>
    <mergeCell ref="L34:L35"/>
    <mergeCell ref="N29:N30"/>
    <mergeCell ref="O29:O30"/>
    <mergeCell ref="I34:I35"/>
    <mergeCell ref="K29:K30"/>
    <mergeCell ref="R32:R33"/>
    <mergeCell ref="S32:U32"/>
    <mergeCell ref="Q10:Q11"/>
    <mergeCell ref="H12:H13"/>
    <mergeCell ref="R16:R17"/>
    <mergeCell ref="B27:B28"/>
    <mergeCell ref="S24:U24"/>
    <mergeCell ref="B25:B26"/>
    <mergeCell ref="E25:E26"/>
    <mergeCell ref="H25:H26"/>
    <mergeCell ref="I25:I26"/>
    <mergeCell ref="R25:R26"/>
    <mergeCell ref="S25:U25"/>
    <mergeCell ref="S26:U26"/>
    <mergeCell ref="L23:L24"/>
    <mergeCell ref="N23:N24"/>
    <mergeCell ref="O23:O24"/>
    <mergeCell ref="I27:I28"/>
    <mergeCell ref="R27:R28"/>
    <mergeCell ref="F27:F28"/>
    <mergeCell ref="Q27:Q28"/>
    <mergeCell ref="K27:K28"/>
    <mergeCell ref="L27:L28"/>
    <mergeCell ref="S27:U27"/>
    <mergeCell ref="S28:U28"/>
    <mergeCell ref="F16:F17"/>
    <mergeCell ref="S17:U17"/>
    <mergeCell ref="B23:B24"/>
    <mergeCell ref="E23:E24"/>
    <mergeCell ref="H23:H24"/>
    <mergeCell ref="I23:I24"/>
    <mergeCell ref="R23:R24"/>
    <mergeCell ref="S23:U23"/>
    <mergeCell ref="K21:K22"/>
    <mergeCell ref="L21:L22"/>
    <mergeCell ref="K23:K24"/>
    <mergeCell ref="S19:U19"/>
    <mergeCell ref="F23:F24"/>
    <mergeCell ref="N18:N19"/>
    <mergeCell ref="O18:O19"/>
    <mergeCell ref="F18:F19"/>
    <mergeCell ref="H18:H19"/>
    <mergeCell ref="I18:I19"/>
    <mergeCell ref="I16:I17"/>
    <mergeCell ref="A10:A19"/>
    <mergeCell ref="A21:A30"/>
    <mergeCell ref="E27:E28"/>
    <mergeCell ref="H27:H28"/>
    <mergeCell ref="H16:H17"/>
    <mergeCell ref="B10:B11"/>
    <mergeCell ref="E10:E11"/>
    <mergeCell ref="F10:F11"/>
    <mergeCell ref="H10:H11"/>
    <mergeCell ref="I10:I11"/>
    <mergeCell ref="H29:H30"/>
    <mergeCell ref="I29:I30"/>
    <mergeCell ref="F25:F26"/>
    <mergeCell ref="T4:U4"/>
    <mergeCell ref="C6:U6"/>
    <mergeCell ref="A8:A9"/>
    <mergeCell ref="B8:C9"/>
    <mergeCell ref="D8:R8"/>
    <mergeCell ref="S8:U9"/>
    <mergeCell ref="B16:B17"/>
    <mergeCell ref="E16:E17"/>
    <mergeCell ref="A1:A4"/>
    <mergeCell ref="C1:S1"/>
    <mergeCell ref="T1:U1"/>
    <mergeCell ref="C2:S2"/>
    <mergeCell ref="T2:U2"/>
    <mergeCell ref="C3:S3"/>
    <mergeCell ref="T3:U3"/>
    <mergeCell ref="C4:S4"/>
    <mergeCell ref="B14:B15"/>
    <mergeCell ref="E14:E15"/>
    <mergeCell ref="H14:H15"/>
    <mergeCell ref="I14:I15"/>
    <mergeCell ref="R14:R15"/>
    <mergeCell ref="S14:U14"/>
    <mergeCell ref="S15:U15"/>
    <mergeCell ref="F14:F15"/>
    <mergeCell ref="R10:R11"/>
    <mergeCell ref="S10:U10"/>
    <mergeCell ref="S11:U11"/>
    <mergeCell ref="B21:B22"/>
    <mergeCell ref="E21:E22"/>
    <mergeCell ref="F21:F22"/>
    <mergeCell ref="H21:H22"/>
    <mergeCell ref="I21:I22"/>
    <mergeCell ref="R21:R22"/>
    <mergeCell ref="S21:U21"/>
    <mergeCell ref="S22:U22"/>
    <mergeCell ref="R12:R13"/>
    <mergeCell ref="S12:U12"/>
    <mergeCell ref="S13:U13"/>
    <mergeCell ref="Q18:Q19"/>
    <mergeCell ref="R18:R19"/>
    <mergeCell ref="S18:U18"/>
    <mergeCell ref="S16:U16"/>
    <mergeCell ref="B12:B13"/>
    <mergeCell ref="E12:E13"/>
    <mergeCell ref="I12:I13"/>
    <mergeCell ref="B18:B19"/>
    <mergeCell ref="E18:E19"/>
    <mergeCell ref="B32:B33"/>
    <mergeCell ref="E32:E33"/>
    <mergeCell ref="F32:F33"/>
    <mergeCell ref="H32:H33"/>
    <mergeCell ref="I32:I33"/>
    <mergeCell ref="Q32:Q33"/>
    <mergeCell ref="N32:N33"/>
    <mergeCell ref="F12:F13"/>
    <mergeCell ref="K25:K26"/>
    <mergeCell ref="L25:L26"/>
    <mergeCell ref="R36:R37"/>
    <mergeCell ref="S36:U36"/>
    <mergeCell ref="S37:U37"/>
    <mergeCell ref="R34:R35"/>
    <mergeCell ref="S34:U34"/>
    <mergeCell ref="S35:U35"/>
    <mergeCell ref="R45:R46"/>
    <mergeCell ref="S45:U45"/>
    <mergeCell ref="R38:R39"/>
    <mergeCell ref="S38:U38"/>
    <mergeCell ref="S39:U39"/>
    <mergeCell ref="R40:R41"/>
    <mergeCell ref="S40:U40"/>
    <mergeCell ref="S41:U41"/>
    <mergeCell ref="S46:U46"/>
    <mergeCell ref="K36:K37"/>
    <mergeCell ref="L36:L37"/>
    <mergeCell ref="B36:B37"/>
    <mergeCell ref="E36:E37"/>
    <mergeCell ref="H36:H37"/>
    <mergeCell ref="I36:I37"/>
    <mergeCell ref="Q87:Q88"/>
    <mergeCell ref="I45:I46"/>
    <mergeCell ref="B40:B41"/>
    <mergeCell ref="E40:E41"/>
    <mergeCell ref="B43:B44"/>
    <mergeCell ref="E43:E44"/>
    <mergeCell ref="F43:F44"/>
    <mergeCell ref="H43:H44"/>
    <mergeCell ref="I43:I44"/>
    <mergeCell ref="N45:N46"/>
    <mergeCell ref="O45:O46"/>
    <mergeCell ref="B38:B39"/>
    <mergeCell ref="E38:E39"/>
    <mergeCell ref="H38:H39"/>
    <mergeCell ref="I38:I39"/>
    <mergeCell ref="F38:F39"/>
    <mergeCell ref="K38:K39"/>
    <mergeCell ref="B45:B46"/>
    <mergeCell ref="S66:U66"/>
    <mergeCell ref="R43:R44"/>
    <mergeCell ref="S43:U43"/>
    <mergeCell ref="S44:U44"/>
    <mergeCell ref="B54:B55"/>
    <mergeCell ref="E54:E55"/>
    <mergeCell ref="F54:F55"/>
    <mergeCell ref="H54:H55"/>
    <mergeCell ref="I54:I55"/>
    <mergeCell ref="Q54:Q55"/>
    <mergeCell ref="B49:B50"/>
    <mergeCell ref="B47:B48"/>
    <mergeCell ref="E47:E48"/>
    <mergeCell ref="H47:H48"/>
    <mergeCell ref="I47:I48"/>
    <mergeCell ref="R47:R48"/>
    <mergeCell ref="S47:U47"/>
    <mergeCell ref="E49:E50"/>
    <mergeCell ref="H49:H50"/>
    <mergeCell ref="I49:I50"/>
    <mergeCell ref="R49:R50"/>
    <mergeCell ref="S49:U49"/>
    <mergeCell ref="K54:K55"/>
    <mergeCell ref="L54:L55"/>
    <mergeCell ref="A32:A41"/>
    <mergeCell ref="A43:A52"/>
    <mergeCell ref="A54:A63"/>
    <mergeCell ref="A65:A74"/>
    <mergeCell ref="A76:A85"/>
    <mergeCell ref="A87:A96"/>
    <mergeCell ref="S87:U87"/>
    <mergeCell ref="S88:U88"/>
    <mergeCell ref="B65:B66"/>
    <mergeCell ref="E65:E66"/>
    <mergeCell ref="F65:F66"/>
    <mergeCell ref="H65:H66"/>
    <mergeCell ref="I65:I66"/>
    <mergeCell ref="Q65:Q66"/>
    <mergeCell ref="R65:R66"/>
    <mergeCell ref="S65:U65"/>
    <mergeCell ref="R76:R77"/>
    <mergeCell ref="S76:U76"/>
    <mergeCell ref="S77:U77"/>
    <mergeCell ref="B87:B88"/>
    <mergeCell ref="E87:E88"/>
    <mergeCell ref="F87:F88"/>
    <mergeCell ref="H87:H88"/>
    <mergeCell ref="I87:I88"/>
  </mergeCells>
  <conditionalFormatting sqref="E10:E19">
    <cfRule type="cellIs" dxfId="159" priority="159" stopIfTrue="1" operator="lessThan">
      <formula>0</formula>
    </cfRule>
    <cfRule type="cellIs" dxfId="158" priority="160" stopIfTrue="1" operator="greaterThanOrEqual">
      <formula>0</formula>
    </cfRule>
  </conditionalFormatting>
  <conditionalFormatting sqref="E21:E30">
    <cfRule type="cellIs" dxfId="157" priority="148" stopIfTrue="1" operator="greaterThanOrEqual">
      <formula>0</formula>
    </cfRule>
    <cfRule type="cellIs" dxfId="156" priority="147" stopIfTrue="1" operator="lessThan">
      <formula>0</formula>
    </cfRule>
  </conditionalFormatting>
  <conditionalFormatting sqref="E32:E41">
    <cfRule type="cellIs" dxfId="155" priority="136" stopIfTrue="1" operator="greaterThanOrEqual">
      <formula>0</formula>
    </cfRule>
    <cfRule type="cellIs" dxfId="154" priority="135" stopIfTrue="1" operator="lessThan">
      <formula>0</formula>
    </cfRule>
  </conditionalFormatting>
  <conditionalFormatting sqref="E43:E52">
    <cfRule type="cellIs" dxfId="153" priority="124" stopIfTrue="1" operator="greaterThanOrEqual">
      <formula>0</formula>
    </cfRule>
    <cfRule type="cellIs" dxfId="152" priority="123" stopIfTrue="1" operator="lessThan">
      <formula>0</formula>
    </cfRule>
  </conditionalFormatting>
  <conditionalFormatting sqref="E54:E63">
    <cfRule type="cellIs" dxfId="151" priority="111" stopIfTrue="1" operator="lessThan">
      <formula>0</formula>
    </cfRule>
    <cfRule type="cellIs" dxfId="150" priority="112" stopIfTrue="1" operator="greaterThanOrEqual">
      <formula>0</formula>
    </cfRule>
  </conditionalFormatting>
  <conditionalFormatting sqref="E65:E74">
    <cfRule type="cellIs" dxfId="149" priority="99" stopIfTrue="1" operator="lessThan">
      <formula>0</formula>
    </cfRule>
    <cfRule type="cellIs" dxfId="148" priority="100" stopIfTrue="1" operator="greaterThanOrEqual">
      <formula>0</formula>
    </cfRule>
  </conditionalFormatting>
  <conditionalFormatting sqref="E76:E85">
    <cfRule type="cellIs" dxfId="147" priority="87" stopIfTrue="1" operator="lessThan">
      <formula>0</formula>
    </cfRule>
    <cfRule type="cellIs" dxfId="146" priority="88" stopIfTrue="1" operator="greaterThanOrEqual">
      <formula>0</formula>
    </cfRule>
  </conditionalFormatting>
  <conditionalFormatting sqref="E87:E96">
    <cfRule type="cellIs" dxfId="145" priority="76" stopIfTrue="1" operator="greaterThanOrEqual">
      <formula>0</formula>
    </cfRule>
    <cfRule type="cellIs" dxfId="144" priority="75" stopIfTrue="1" operator="lessThan">
      <formula>0</formula>
    </cfRule>
  </conditionalFormatting>
  <conditionalFormatting sqref="F10:F19">
    <cfRule type="cellIs" dxfId="143" priority="154" operator="greaterThanOrEqual">
      <formula>1</formula>
    </cfRule>
    <cfRule type="cellIs" dxfId="142" priority="153" operator="lessThan">
      <formula>1</formula>
    </cfRule>
  </conditionalFormatting>
  <conditionalFormatting sqref="F21:F30">
    <cfRule type="cellIs" dxfId="141" priority="142" operator="greaterThanOrEqual">
      <formula>1</formula>
    </cfRule>
    <cfRule type="cellIs" dxfId="140" priority="141" operator="lessThan">
      <formula>1</formula>
    </cfRule>
  </conditionalFormatting>
  <conditionalFormatting sqref="F32:F41">
    <cfRule type="cellIs" dxfId="139" priority="130" operator="greaterThanOrEqual">
      <formula>1</formula>
    </cfRule>
    <cfRule type="cellIs" dxfId="138" priority="129" operator="lessThan">
      <formula>1</formula>
    </cfRule>
  </conditionalFormatting>
  <conditionalFormatting sqref="F43:F52">
    <cfRule type="cellIs" dxfId="137" priority="118" operator="greaterThanOrEqual">
      <formula>1</formula>
    </cfRule>
    <cfRule type="cellIs" dxfId="136" priority="117" operator="lessThan">
      <formula>1</formula>
    </cfRule>
  </conditionalFormatting>
  <conditionalFormatting sqref="F54:F63">
    <cfRule type="cellIs" dxfId="135" priority="106" operator="greaterThanOrEqual">
      <formula>1</formula>
    </cfRule>
    <cfRule type="cellIs" dxfId="134" priority="105" operator="lessThan">
      <formula>1</formula>
    </cfRule>
  </conditionalFormatting>
  <conditionalFormatting sqref="F65:F74">
    <cfRule type="cellIs" dxfId="133" priority="93" operator="lessThan">
      <formula>1</formula>
    </cfRule>
    <cfRule type="cellIs" dxfId="132" priority="94" operator="greaterThanOrEqual">
      <formula>1</formula>
    </cfRule>
  </conditionalFormatting>
  <conditionalFormatting sqref="F76:F85">
    <cfRule type="cellIs" dxfId="131" priority="81" operator="lessThan">
      <formula>1</formula>
    </cfRule>
    <cfRule type="cellIs" dxfId="130" priority="82" operator="greaterThanOrEqual">
      <formula>1</formula>
    </cfRule>
  </conditionalFormatting>
  <conditionalFormatting sqref="F87:F96">
    <cfRule type="cellIs" dxfId="129" priority="70" operator="greaterThanOrEqual">
      <formula>1</formula>
    </cfRule>
    <cfRule type="cellIs" dxfId="128" priority="69" operator="lessThan">
      <formula>1</formula>
    </cfRule>
  </conditionalFormatting>
  <conditionalFormatting sqref="H10:H19">
    <cfRule type="cellIs" dxfId="127" priority="157" stopIfTrue="1" operator="lessThan">
      <formula>0</formula>
    </cfRule>
    <cfRule type="cellIs" dxfId="126" priority="158" stopIfTrue="1" operator="greaterThanOrEqual">
      <formula>0</formula>
    </cfRule>
  </conditionalFormatting>
  <conditionalFormatting sqref="H21:H30">
    <cfRule type="cellIs" dxfId="125" priority="146" stopIfTrue="1" operator="greaterThanOrEqual">
      <formula>0</formula>
    </cfRule>
    <cfRule type="cellIs" dxfId="124" priority="145" stopIfTrue="1" operator="lessThan">
      <formula>0</formula>
    </cfRule>
  </conditionalFormatting>
  <conditionalFormatting sqref="H32:H41">
    <cfRule type="cellIs" dxfId="123" priority="134" stopIfTrue="1" operator="greaterThanOrEqual">
      <formula>0</formula>
    </cfRule>
    <cfRule type="cellIs" dxfId="122" priority="133" stopIfTrue="1" operator="lessThan">
      <formula>0</formula>
    </cfRule>
  </conditionalFormatting>
  <conditionalFormatting sqref="H43:H52">
    <cfRule type="cellIs" dxfId="121" priority="121" stopIfTrue="1" operator="lessThan">
      <formula>0</formula>
    </cfRule>
    <cfRule type="cellIs" dxfId="120" priority="122" stopIfTrue="1" operator="greaterThanOrEqual">
      <formula>0</formula>
    </cfRule>
  </conditionalFormatting>
  <conditionalFormatting sqref="H54:H63">
    <cfRule type="cellIs" dxfId="119" priority="110" stopIfTrue="1" operator="greaterThanOrEqual">
      <formula>0</formula>
    </cfRule>
    <cfRule type="cellIs" dxfId="118" priority="109" stopIfTrue="1" operator="lessThan">
      <formula>0</formula>
    </cfRule>
  </conditionalFormatting>
  <conditionalFormatting sqref="H65:H74">
    <cfRule type="cellIs" dxfId="117" priority="98" stopIfTrue="1" operator="greaterThanOrEqual">
      <formula>0</formula>
    </cfRule>
    <cfRule type="cellIs" dxfId="116" priority="97" stopIfTrue="1" operator="lessThan">
      <formula>0</formula>
    </cfRule>
  </conditionalFormatting>
  <conditionalFormatting sqref="H76:H85">
    <cfRule type="cellIs" dxfId="115" priority="85" stopIfTrue="1" operator="lessThan">
      <formula>0</formula>
    </cfRule>
    <cfRule type="cellIs" dxfId="114" priority="86" stopIfTrue="1" operator="greaterThanOrEqual">
      <formula>0</formula>
    </cfRule>
  </conditionalFormatting>
  <conditionalFormatting sqref="H87:H96">
    <cfRule type="cellIs" dxfId="113" priority="74" stopIfTrue="1" operator="greaterThanOrEqual">
      <formula>0</formula>
    </cfRule>
    <cfRule type="cellIs" dxfId="112" priority="73" stopIfTrue="1" operator="lessThan">
      <formula>0</formula>
    </cfRule>
  </conditionalFormatting>
  <conditionalFormatting sqref="I10:I19">
    <cfRule type="cellIs" dxfId="111" priority="151" operator="lessThan">
      <formula>1</formula>
    </cfRule>
    <cfRule type="cellIs" dxfId="110" priority="152" operator="greaterThanOrEqual">
      <formula>1</formula>
    </cfRule>
  </conditionalFormatting>
  <conditionalFormatting sqref="I21:I30">
    <cfRule type="cellIs" dxfId="109" priority="139" operator="lessThan">
      <formula>1</formula>
    </cfRule>
    <cfRule type="cellIs" dxfId="108" priority="140" operator="greaterThanOrEqual">
      <formula>1</formula>
    </cfRule>
  </conditionalFormatting>
  <conditionalFormatting sqref="I32:I41">
    <cfRule type="cellIs" dxfId="107" priority="127" operator="lessThan">
      <formula>1</formula>
    </cfRule>
    <cfRule type="cellIs" dxfId="106" priority="128" operator="greaterThanOrEqual">
      <formula>1</formula>
    </cfRule>
  </conditionalFormatting>
  <conditionalFormatting sqref="I43:I52">
    <cfRule type="cellIs" dxfId="105" priority="116" operator="greaterThanOrEqual">
      <formula>1</formula>
    </cfRule>
    <cfRule type="cellIs" dxfId="104" priority="115" operator="lessThan">
      <formula>1</formula>
    </cfRule>
  </conditionalFormatting>
  <conditionalFormatting sqref="I54:I63">
    <cfRule type="cellIs" dxfId="103" priority="104" operator="greaterThanOrEqual">
      <formula>1</formula>
    </cfRule>
    <cfRule type="cellIs" dxfId="102" priority="103" operator="lessThan">
      <formula>1</formula>
    </cfRule>
  </conditionalFormatting>
  <conditionalFormatting sqref="I65:I74">
    <cfRule type="cellIs" dxfId="101" priority="91" operator="lessThan">
      <formula>1</formula>
    </cfRule>
    <cfRule type="cellIs" dxfId="100" priority="92" operator="greaterThanOrEqual">
      <formula>1</formula>
    </cfRule>
  </conditionalFormatting>
  <conditionalFormatting sqref="I76:I85">
    <cfRule type="cellIs" dxfId="99" priority="80" operator="greaterThanOrEqual">
      <formula>1</formula>
    </cfRule>
    <cfRule type="cellIs" dxfId="98" priority="79" operator="lessThan">
      <formula>1</formula>
    </cfRule>
  </conditionalFormatting>
  <conditionalFormatting sqref="I87:I96">
    <cfRule type="cellIs" dxfId="97" priority="67" operator="lessThan">
      <formula>1</formula>
    </cfRule>
    <cfRule type="cellIs" dxfId="96" priority="68" operator="greaterThanOrEqual">
      <formula>1</formula>
    </cfRule>
  </conditionalFormatting>
  <conditionalFormatting sqref="K10:K19">
    <cfRule type="cellIs" dxfId="95" priority="63" stopIfTrue="1" operator="lessThan">
      <formula>0</formula>
    </cfRule>
    <cfRule type="cellIs" dxfId="94" priority="64" stopIfTrue="1" operator="greaterThanOrEqual">
      <formula>0</formula>
    </cfRule>
  </conditionalFormatting>
  <conditionalFormatting sqref="K21:K30">
    <cfRule type="cellIs" dxfId="93" priority="59" stopIfTrue="1" operator="lessThan">
      <formula>0</formula>
    </cfRule>
    <cfRule type="cellIs" dxfId="92" priority="60" stopIfTrue="1" operator="greaterThanOrEqual">
      <formula>0</formula>
    </cfRule>
  </conditionalFormatting>
  <conditionalFormatting sqref="K32:K41">
    <cfRule type="cellIs" dxfId="91" priority="56" stopIfTrue="1" operator="greaterThanOrEqual">
      <formula>0</formula>
    </cfRule>
    <cfRule type="cellIs" dxfId="90" priority="55" stopIfTrue="1" operator="lessThan">
      <formula>0</formula>
    </cfRule>
  </conditionalFormatting>
  <conditionalFormatting sqref="K43:K52">
    <cfRule type="cellIs" dxfId="89" priority="52" stopIfTrue="1" operator="greaterThanOrEqual">
      <formula>0</formula>
    </cfRule>
    <cfRule type="cellIs" dxfId="88" priority="51" stopIfTrue="1" operator="lessThan">
      <formula>0</formula>
    </cfRule>
  </conditionalFormatting>
  <conditionalFormatting sqref="K54:K63">
    <cfRule type="cellIs" dxfId="87" priority="48" stopIfTrue="1" operator="greaterThanOrEqual">
      <formula>0</formula>
    </cfRule>
    <cfRule type="cellIs" dxfId="86" priority="47" stopIfTrue="1" operator="lessThan">
      <formula>0</formula>
    </cfRule>
  </conditionalFormatting>
  <conditionalFormatting sqref="K65:K74">
    <cfRule type="cellIs" dxfId="85" priority="43" stopIfTrue="1" operator="lessThan">
      <formula>0</formula>
    </cfRule>
    <cfRule type="cellIs" dxfId="84" priority="44" stopIfTrue="1" operator="greaterThanOrEqual">
      <formula>0</formula>
    </cfRule>
  </conditionalFormatting>
  <conditionalFormatting sqref="K76:K85">
    <cfRule type="cellIs" dxfId="83" priority="39" stopIfTrue="1" operator="lessThan">
      <formula>0</formula>
    </cfRule>
    <cfRule type="cellIs" dxfId="82" priority="40" stopIfTrue="1" operator="greaterThanOrEqual">
      <formula>0</formula>
    </cfRule>
  </conditionalFormatting>
  <conditionalFormatting sqref="K87:K96">
    <cfRule type="cellIs" dxfId="81" priority="35" stopIfTrue="1" operator="lessThan">
      <formula>0</formula>
    </cfRule>
    <cfRule type="cellIs" dxfId="80" priority="36" stopIfTrue="1" operator="greaterThanOrEqual">
      <formula>0</formula>
    </cfRule>
  </conditionalFormatting>
  <conditionalFormatting sqref="L10:L19">
    <cfRule type="cellIs" dxfId="79" priority="61" operator="lessThan">
      <formula>1</formula>
    </cfRule>
    <cfRule type="cellIs" dxfId="78" priority="62" operator="greaterThanOrEqual">
      <formula>1</formula>
    </cfRule>
  </conditionalFormatting>
  <conditionalFormatting sqref="L21:L30">
    <cfRule type="cellIs" dxfId="77" priority="58" operator="greaterThanOrEqual">
      <formula>1</formula>
    </cfRule>
    <cfRule type="cellIs" dxfId="76" priority="57" operator="lessThan">
      <formula>1</formula>
    </cfRule>
  </conditionalFormatting>
  <conditionalFormatting sqref="L32:L41">
    <cfRule type="cellIs" dxfId="75" priority="54" operator="greaterThanOrEqual">
      <formula>1</formula>
    </cfRule>
    <cfRule type="cellIs" dxfId="74" priority="53" operator="lessThan">
      <formula>1</formula>
    </cfRule>
  </conditionalFormatting>
  <conditionalFormatting sqref="L43:L52">
    <cfRule type="cellIs" dxfId="73" priority="50" operator="greaterThanOrEqual">
      <formula>1</formula>
    </cfRule>
    <cfRule type="cellIs" dxfId="72" priority="49" operator="lessThan">
      <formula>1</formula>
    </cfRule>
  </conditionalFormatting>
  <conditionalFormatting sqref="L54:L63">
    <cfRule type="cellIs" dxfId="71" priority="45" operator="lessThan">
      <formula>1</formula>
    </cfRule>
    <cfRule type="cellIs" dxfId="70" priority="46" operator="greaterThanOrEqual">
      <formula>1</formula>
    </cfRule>
  </conditionalFormatting>
  <conditionalFormatting sqref="L65:L74">
    <cfRule type="cellIs" dxfId="69" priority="42" operator="greaterThanOrEqual">
      <formula>1</formula>
    </cfRule>
    <cfRule type="cellIs" dxfId="68" priority="41" operator="lessThan">
      <formula>1</formula>
    </cfRule>
  </conditionalFormatting>
  <conditionalFormatting sqref="L76:L85">
    <cfRule type="cellIs" dxfId="67" priority="37" operator="lessThan">
      <formula>1</formula>
    </cfRule>
    <cfRule type="cellIs" dxfId="66" priority="38" operator="greaterThanOrEqual">
      <formula>1</formula>
    </cfRule>
  </conditionalFormatting>
  <conditionalFormatting sqref="L87:L96">
    <cfRule type="cellIs" dxfId="65" priority="33" operator="lessThan">
      <formula>1</formula>
    </cfRule>
    <cfRule type="cellIs" dxfId="64" priority="34" operator="greaterThanOrEqual">
      <formula>1</formula>
    </cfRule>
  </conditionalFormatting>
  <conditionalFormatting sqref="N10:N19">
    <cfRule type="cellIs" dxfId="63" priority="31" stopIfTrue="1" operator="lessThan">
      <formula>0</formula>
    </cfRule>
    <cfRule type="cellIs" dxfId="62" priority="32" stopIfTrue="1" operator="greaterThanOrEqual">
      <formula>0</formula>
    </cfRule>
  </conditionalFormatting>
  <conditionalFormatting sqref="N21:N30">
    <cfRule type="cellIs" dxfId="61" priority="27" stopIfTrue="1" operator="lessThan">
      <formula>0</formula>
    </cfRule>
    <cfRule type="cellIs" dxfId="60" priority="28" stopIfTrue="1" operator="greaterThanOrEqual">
      <formula>0</formula>
    </cfRule>
  </conditionalFormatting>
  <conditionalFormatting sqref="N32:N41">
    <cfRule type="cellIs" dxfId="59" priority="24" stopIfTrue="1" operator="greaterThanOrEqual">
      <formula>0</formula>
    </cfRule>
    <cfRule type="cellIs" dxfId="58" priority="23" stopIfTrue="1" operator="lessThan">
      <formula>0</formula>
    </cfRule>
  </conditionalFormatting>
  <conditionalFormatting sqref="N43:N52">
    <cfRule type="cellIs" dxfId="57" priority="20" stopIfTrue="1" operator="greaterThanOrEqual">
      <formula>0</formula>
    </cfRule>
    <cfRule type="cellIs" dxfId="56" priority="19" stopIfTrue="1" operator="lessThan">
      <formula>0</formula>
    </cfRule>
  </conditionalFormatting>
  <conditionalFormatting sqref="N54:N63">
    <cfRule type="cellIs" dxfId="55" priority="15" stopIfTrue="1" operator="lessThan">
      <formula>0</formula>
    </cfRule>
    <cfRule type="cellIs" dxfId="54" priority="16" stopIfTrue="1" operator="greaterThanOrEqual">
      <formula>0</formula>
    </cfRule>
  </conditionalFormatting>
  <conditionalFormatting sqref="N65:N74">
    <cfRule type="cellIs" dxfId="53" priority="11" stopIfTrue="1" operator="lessThan">
      <formula>0</formula>
    </cfRule>
    <cfRule type="cellIs" dxfId="52" priority="12" stopIfTrue="1" operator="greaterThanOrEqual">
      <formula>0</formula>
    </cfRule>
  </conditionalFormatting>
  <conditionalFormatting sqref="N76:N85">
    <cfRule type="cellIs" dxfId="51" priority="8" stopIfTrue="1" operator="greaterThanOrEqual">
      <formula>0</formula>
    </cfRule>
    <cfRule type="cellIs" dxfId="50" priority="7" stopIfTrue="1" operator="lessThan">
      <formula>0</formula>
    </cfRule>
  </conditionalFormatting>
  <conditionalFormatting sqref="N87:N96">
    <cfRule type="cellIs" dxfId="49" priority="4" stopIfTrue="1" operator="greaterThanOrEqual">
      <formula>0</formula>
    </cfRule>
    <cfRule type="cellIs" dxfId="48" priority="3" stopIfTrue="1" operator="lessThan">
      <formula>0</formula>
    </cfRule>
  </conditionalFormatting>
  <conditionalFormatting sqref="O10:O19">
    <cfRule type="cellIs" dxfId="47" priority="30" operator="greaterThanOrEqual">
      <formula>1</formula>
    </cfRule>
    <cfRule type="cellIs" dxfId="46" priority="29" operator="lessThan">
      <formula>1</formula>
    </cfRule>
  </conditionalFormatting>
  <conditionalFormatting sqref="O21:O30">
    <cfRule type="cellIs" dxfId="45" priority="25" operator="lessThan">
      <formula>1</formula>
    </cfRule>
    <cfRule type="cellIs" dxfId="44" priority="26" operator="greaterThanOrEqual">
      <formula>1</formula>
    </cfRule>
  </conditionalFormatting>
  <conditionalFormatting sqref="O32:O41">
    <cfRule type="cellIs" dxfId="43" priority="22" operator="greaterThanOrEqual">
      <formula>1</formula>
    </cfRule>
    <cfRule type="cellIs" dxfId="42" priority="21" operator="lessThan">
      <formula>1</formula>
    </cfRule>
  </conditionalFormatting>
  <conditionalFormatting sqref="O43:O52">
    <cfRule type="cellIs" dxfId="41" priority="18" operator="greaterThanOrEqual">
      <formula>1</formula>
    </cfRule>
    <cfRule type="cellIs" dxfId="40" priority="17" operator="lessThan">
      <formula>1</formula>
    </cfRule>
  </conditionalFormatting>
  <conditionalFormatting sqref="O54:O63">
    <cfRule type="cellIs" dxfId="39" priority="13" operator="lessThan">
      <formula>1</formula>
    </cfRule>
    <cfRule type="cellIs" dxfId="38" priority="14" operator="greaterThanOrEqual">
      <formula>1</formula>
    </cfRule>
  </conditionalFormatting>
  <conditionalFormatting sqref="O65:O74">
    <cfRule type="cellIs" dxfId="37" priority="10" operator="greaterThanOrEqual">
      <formula>1</formula>
    </cfRule>
    <cfRule type="cellIs" dxfId="36" priority="9" operator="lessThan">
      <formula>1</formula>
    </cfRule>
  </conditionalFormatting>
  <conditionalFormatting sqref="O76:O85">
    <cfRule type="cellIs" dxfId="35" priority="6" operator="greaterThanOrEqual">
      <formula>1</formula>
    </cfRule>
    <cfRule type="cellIs" dxfId="34" priority="5" operator="lessThan">
      <formula>1</formula>
    </cfRule>
  </conditionalFormatting>
  <conditionalFormatting sqref="O87:O96">
    <cfRule type="cellIs" dxfId="33" priority="1" operator="lessThan">
      <formula>1</formula>
    </cfRule>
    <cfRule type="cellIs" dxfId="32" priority="2" operator="greaterThanOrEqual">
      <formula>1</formula>
    </cfRule>
  </conditionalFormatting>
  <conditionalFormatting sqref="Q10:Q19">
    <cfRule type="cellIs" dxfId="31" priority="155" stopIfTrue="1" operator="lessThan">
      <formula>0</formula>
    </cfRule>
    <cfRule type="cellIs" dxfId="30" priority="156" stopIfTrue="1" operator="greaterThanOrEqual">
      <formula>0</formula>
    </cfRule>
  </conditionalFormatting>
  <conditionalFormatting sqref="Q21:Q30">
    <cfRule type="cellIs" dxfId="29" priority="144" stopIfTrue="1" operator="greaterThanOrEqual">
      <formula>0</formula>
    </cfRule>
    <cfRule type="cellIs" dxfId="28" priority="143" stopIfTrue="1" operator="lessThan">
      <formula>0</formula>
    </cfRule>
  </conditionalFormatting>
  <conditionalFormatting sqref="Q32:Q41">
    <cfRule type="cellIs" dxfId="27" priority="132" stopIfTrue="1" operator="greaterThanOrEqual">
      <formula>0</formula>
    </cfRule>
    <cfRule type="cellIs" dxfId="26" priority="131" stopIfTrue="1" operator="lessThan">
      <formula>0</formula>
    </cfRule>
  </conditionalFormatting>
  <conditionalFormatting sqref="Q43:Q52">
    <cfRule type="cellIs" dxfId="25" priority="119" stopIfTrue="1" operator="lessThan">
      <formula>0</formula>
    </cfRule>
    <cfRule type="cellIs" dxfId="24" priority="120" stopIfTrue="1" operator="greaterThanOrEqual">
      <formula>0</formula>
    </cfRule>
  </conditionalFormatting>
  <conditionalFormatting sqref="Q54:Q63">
    <cfRule type="cellIs" dxfId="23" priority="108" stopIfTrue="1" operator="greaterThanOrEqual">
      <formula>0</formula>
    </cfRule>
    <cfRule type="cellIs" dxfId="22" priority="107" stopIfTrue="1" operator="lessThan">
      <formula>0</formula>
    </cfRule>
  </conditionalFormatting>
  <conditionalFormatting sqref="Q65:Q74">
    <cfRule type="cellIs" dxfId="21" priority="96" stopIfTrue="1" operator="greaterThanOrEqual">
      <formula>0</formula>
    </cfRule>
    <cfRule type="cellIs" dxfId="20" priority="95" stopIfTrue="1" operator="lessThan">
      <formula>0</formula>
    </cfRule>
  </conditionalFormatting>
  <conditionalFormatting sqref="Q76:Q85">
    <cfRule type="cellIs" dxfId="19" priority="84" stopIfTrue="1" operator="greaterThanOrEqual">
      <formula>0</formula>
    </cfRule>
    <cfRule type="cellIs" dxfId="18" priority="83" stopIfTrue="1" operator="lessThan">
      <formula>0</formula>
    </cfRule>
  </conditionalFormatting>
  <conditionalFormatting sqref="Q87:Q96">
    <cfRule type="cellIs" dxfId="17" priority="71" stopIfTrue="1" operator="lessThan">
      <formula>0</formula>
    </cfRule>
    <cfRule type="cellIs" dxfId="16" priority="72" stopIfTrue="1" operator="greaterThanOrEqual">
      <formula>0</formula>
    </cfRule>
  </conditionalFormatting>
  <conditionalFormatting sqref="R10:R19">
    <cfRule type="cellIs" dxfId="15" priority="149" operator="lessThan">
      <formula>1</formula>
    </cfRule>
    <cfRule type="cellIs" dxfId="14" priority="150" operator="greaterThanOrEqual">
      <formula>1</formula>
    </cfRule>
  </conditionalFormatting>
  <conditionalFormatting sqref="R21:R30">
    <cfRule type="cellIs" dxfId="13" priority="137" operator="lessThan">
      <formula>1</formula>
    </cfRule>
    <cfRule type="cellIs" dxfId="12" priority="138" operator="greaterThanOrEqual">
      <formula>1</formula>
    </cfRule>
  </conditionalFormatting>
  <conditionalFormatting sqref="R32:R41">
    <cfRule type="cellIs" dxfId="11" priority="125" operator="lessThan">
      <formula>1</formula>
    </cfRule>
    <cfRule type="cellIs" dxfId="10" priority="126" operator="greaterThanOrEqual">
      <formula>1</formula>
    </cfRule>
  </conditionalFormatting>
  <conditionalFormatting sqref="R43:R52">
    <cfRule type="cellIs" dxfId="9" priority="114" operator="greaterThanOrEqual">
      <formula>1</formula>
    </cfRule>
    <cfRule type="cellIs" dxfId="8" priority="113" operator="lessThan">
      <formula>1</formula>
    </cfRule>
  </conditionalFormatting>
  <conditionalFormatting sqref="R54:R63">
    <cfRule type="cellIs" dxfId="7" priority="102" operator="greaterThanOrEqual">
      <formula>1</formula>
    </cfRule>
    <cfRule type="cellIs" dxfId="6" priority="101" operator="lessThan">
      <formula>1</formula>
    </cfRule>
  </conditionalFormatting>
  <conditionalFormatting sqref="R65:R74">
    <cfRule type="cellIs" dxfId="5" priority="90" operator="greaterThanOrEqual">
      <formula>1</formula>
    </cfRule>
    <cfRule type="cellIs" dxfId="4" priority="89" operator="lessThan">
      <formula>1</formula>
    </cfRule>
  </conditionalFormatting>
  <conditionalFormatting sqref="R76:R85">
    <cfRule type="cellIs" dxfId="3" priority="77" operator="lessThan">
      <formula>1</formula>
    </cfRule>
    <cfRule type="cellIs" dxfId="2" priority="78" operator="greaterThanOrEqual">
      <formula>1</formula>
    </cfRule>
  </conditionalFormatting>
  <conditionalFormatting sqref="R87:R96">
    <cfRule type="cellIs" dxfId="1" priority="65" operator="lessThan">
      <formula>1</formula>
    </cfRule>
    <cfRule type="cellIs" dxfId="0" priority="66" operator="greaterThanOrEqual">
      <formula>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7030A0"/>
  </sheetPr>
  <dimension ref="A1:AI72"/>
  <sheetViews>
    <sheetView showGridLines="0" topLeftCell="A2" zoomScale="93" zoomScaleNormal="93" workbookViewId="0">
      <pane xSplit="1" ySplit="8" topLeftCell="B10" activePane="bottomRight" state="frozen"/>
      <selection activeCell="A2" sqref="A2"/>
      <selection pane="topRight" activeCell="B2" sqref="B2"/>
      <selection pane="bottomLeft" activeCell="A10" sqref="A10"/>
      <selection pane="bottomRight" activeCell="A8" sqref="A8:A9"/>
    </sheetView>
  </sheetViews>
  <sheetFormatPr baseColWidth="10" defaultColWidth="9.140625" defaultRowHeight="12.75" x14ac:dyDescent="0.2"/>
  <cols>
    <col min="1" max="1" width="24.85546875" style="3" customWidth="1"/>
    <col min="2" max="2" width="48" customWidth="1"/>
    <col min="3" max="3" width="16.28515625" customWidth="1"/>
    <col min="4" max="8" width="12.7109375" customWidth="1"/>
    <col min="9" max="9" width="14.85546875" customWidth="1"/>
    <col min="10" max="10" width="12.7109375" customWidth="1"/>
    <col min="11" max="11" width="16.140625" customWidth="1"/>
    <col min="12" max="12" width="12.7109375" customWidth="1"/>
    <col min="13" max="13" width="37.28515625" customWidth="1"/>
    <col min="14" max="14" width="40.5703125" customWidth="1"/>
    <col min="15" max="15" width="24.7109375" customWidth="1"/>
    <col min="16" max="16" width="18.5703125" customWidth="1"/>
    <col min="17" max="19" width="8.7109375" customWidth="1"/>
    <col min="20" max="20" width="8.7109375" style="6" customWidth="1"/>
    <col min="21" max="21" width="8.7109375" customWidth="1"/>
    <col min="22" max="22" width="8.7109375" style="6" customWidth="1"/>
    <col min="23" max="23" width="27.28515625" customWidth="1"/>
    <col min="24" max="24" width="5.42578125" customWidth="1"/>
  </cols>
  <sheetData>
    <row r="1" spans="1:35" ht="21" customHeight="1" x14ac:dyDescent="0.25">
      <c r="A1" s="440"/>
      <c r="B1" s="408" t="s">
        <v>58</v>
      </c>
      <c r="C1" s="409"/>
      <c r="D1" s="409"/>
      <c r="E1" s="409"/>
      <c r="F1" s="409"/>
      <c r="G1" s="409"/>
      <c r="H1" s="409"/>
      <c r="I1" s="409"/>
      <c r="J1" s="409"/>
      <c r="K1" s="409"/>
      <c r="L1" s="409"/>
      <c r="M1" s="410"/>
      <c r="N1" s="411" t="s">
        <v>59</v>
      </c>
      <c r="O1" s="412"/>
      <c r="P1" s="1">
        <v>0.8</v>
      </c>
      <c r="Q1" s="1"/>
      <c r="R1" s="1"/>
      <c r="S1" s="1"/>
      <c r="T1" s="1"/>
      <c r="U1" s="1"/>
      <c r="V1" s="1"/>
      <c r="W1" s="1"/>
    </row>
    <row r="2" spans="1:35" ht="18" x14ac:dyDescent="0.25">
      <c r="A2" s="440"/>
      <c r="B2" s="408" t="s">
        <v>83</v>
      </c>
      <c r="C2" s="409"/>
      <c r="D2" s="409"/>
      <c r="E2" s="409"/>
      <c r="F2" s="409"/>
      <c r="G2" s="409"/>
      <c r="H2" s="409"/>
      <c r="I2" s="409"/>
      <c r="J2" s="409"/>
      <c r="K2" s="409"/>
      <c r="L2" s="409"/>
      <c r="M2" s="410"/>
      <c r="N2" s="411" t="s">
        <v>168</v>
      </c>
      <c r="O2" s="412"/>
      <c r="P2" s="1">
        <v>0.79999900000000002</v>
      </c>
      <c r="Q2" s="1"/>
      <c r="R2" s="1"/>
      <c r="S2" s="1"/>
      <c r="T2" s="1"/>
      <c r="U2" s="1"/>
      <c r="V2" s="1"/>
      <c r="W2" s="1"/>
    </row>
    <row r="3" spans="1:35" ht="18" x14ac:dyDescent="0.25">
      <c r="A3" s="440"/>
      <c r="B3" s="408" t="s">
        <v>84</v>
      </c>
      <c r="C3" s="409"/>
      <c r="D3" s="409"/>
      <c r="E3" s="409"/>
      <c r="F3" s="409"/>
      <c r="G3" s="409"/>
      <c r="H3" s="409"/>
      <c r="I3" s="409"/>
      <c r="J3" s="409"/>
      <c r="K3" s="409"/>
      <c r="L3" s="409"/>
      <c r="M3" s="410"/>
      <c r="N3" s="411" t="s">
        <v>173</v>
      </c>
      <c r="O3" s="412"/>
      <c r="P3" s="1">
        <v>0.71</v>
      </c>
      <c r="Q3" s="1"/>
      <c r="R3" s="1"/>
      <c r="S3" s="1"/>
      <c r="T3" s="1"/>
      <c r="U3" s="1"/>
      <c r="V3" s="1"/>
      <c r="W3" s="1"/>
    </row>
    <row r="4" spans="1:35" ht="21.75" customHeight="1" x14ac:dyDescent="0.25">
      <c r="A4" s="440"/>
      <c r="B4" s="408" t="s">
        <v>85</v>
      </c>
      <c r="C4" s="409"/>
      <c r="D4" s="409"/>
      <c r="E4" s="409"/>
      <c r="F4" s="409"/>
      <c r="G4" s="409"/>
      <c r="H4" s="409"/>
      <c r="I4" s="409"/>
      <c r="J4" s="409"/>
      <c r="K4" s="409"/>
      <c r="L4" s="409"/>
      <c r="M4" s="410"/>
      <c r="N4" s="412" t="s">
        <v>63</v>
      </c>
      <c r="O4" s="412"/>
      <c r="P4" s="1">
        <v>0.70999999000000003</v>
      </c>
      <c r="Q4" s="2"/>
      <c r="R4" s="2"/>
      <c r="S4" s="2"/>
      <c r="T4" s="2"/>
      <c r="U4" s="2"/>
      <c r="V4" s="2"/>
      <c r="W4" s="2"/>
    </row>
    <row r="5" spans="1:35" ht="10.5" customHeight="1" x14ac:dyDescent="0.25">
      <c r="C5" s="4"/>
      <c r="D5" s="4"/>
      <c r="E5" s="4"/>
      <c r="F5" s="4"/>
      <c r="G5" s="4"/>
      <c r="H5" s="4"/>
      <c r="I5" s="4"/>
      <c r="J5" s="4"/>
      <c r="K5" s="4"/>
      <c r="L5" s="4"/>
      <c r="M5" s="4"/>
      <c r="N5" s="4"/>
      <c r="O5" s="4"/>
      <c r="P5" s="1">
        <v>0</v>
      </c>
      <c r="Q5" s="4"/>
      <c r="R5" s="4"/>
      <c r="S5" s="4"/>
      <c r="T5" s="4"/>
      <c r="U5" s="4"/>
      <c r="V5" s="4"/>
      <c r="W5" s="5"/>
      <c r="X5" s="5"/>
      <c r="Y5" s="2"/>
      <c r="Z5" s="2"/>
      <c r="AA5" s="2"/>
      <c r="AB5" s="2"/>
      <c r="AC5" s="2"/>
      <c r="AD5" s="2"/>
      <c r="AE5" s="2"/>
      <c r="AF5" s="2"/>
      <c r="AG5" s="2"/>
      <c r="AH5" s="2"/>
      <c r="AI5" s="2"/>
    </row>
    <row r="6" spans="1:35" ht="23.25" customHeight="1" x14ac:dyDescent="0.25">
      <c r="A6" s="14" t="s">
        <v>0</v>
      </c>
      <c r="B6" s="413" t="str">
        <f>'1.SolicitudesAtendidas'!C12</f>
        <v>INVESTIGACIONES ADMINISTRATIVAS</v>
      </c>
      <c r="C6" s="414"/>
      <c r="D6" s="414"/>
      <c r="E6" s="414"/>
      <c r="F6" s="414"/>
      <c r="G6" s="414"/>
      <c r="H6" s="414"/>
      <c r="I6" s="414"/>
      <c r="J6" s="414"/>
      <c r="K6" s="414"/>
      <c r="L6" s="414"/>
      <c r="M6" s="414"/>
      <c r="N6" s="415"/>
      <c r="O6" s="13"/>
      <c r="P6" s="13"/>
      <c r="Q6" s="13"/>
      <c r="R6" s="13"/>
      <c r="S6" s="13"/>
      <c r="T6" s="13"/>
      <c r="U6" s="13"/>
      <c r="V6" s="13"/>
      <c r="W6" s="13"/>
      <c r="X6" s="13"/>
    </row>
    <row r="7" spans="1:35" ht="6.75" customHeight="1" thickBot="1" x14ac:dyDescent="0.3">
      <c r="A7" s="10"/>
      <c r="B7" s="12"/>
      <c r="C7" s="11"/>
      <c r="D7" s="11"/>
      <c r="E7" s="11"/>
      <c r="F7" s="11"/>
      <c r="G7" s="11"/>
      <c r="H7" s="11"/>
      <c r="I7" s="11"/>
      <c r="J7" s="11"/>
      <c r="K7" s="11"/>
      <c r="L7" s="11"/>
      <c r="M7" s="11"/>
      <c r="N7" s="11"/>
      <c r="O7" s="11"/>
      <c r="P7" s="11"/>
      <c r="Q7" s="11"/>
      <c r="R7" s="11"/>
      <c r="S7" s="11"/>
      <c r="T7" s="11"/>
      <c r="U7" s="11"/>
      <c r="V7" s="11"/>
      <c r="W7" s="11"/>
      <c r="X7" s="11"/>
    </row>
    <row r="8" spans="1:35" ht="30" customHeight="1" thickBot="1" x14ac:dyDescent="0.25">
      <c r="A8" s="882" t="s">
        <v>86</v>
      </c>
      <c r="B8" s="882" t="s">
        <v>32</v>
      </c>
      <c r="C8" s="883" t="str">
        <f>'1.SolicitudesAtendidas'!C14</f>
        <v>Solicitudes de investigación atendidas</v>
      </c>
      <c r="D8" s="883"/>
      <c r="E8" s="883"/>
      <c r="F8" s="883"/>
      <c r="G8" s="883"/>
      <c r="H8" s="883"/>
      <c r="I8" s="883"/>
      <c r="J8" s="883"/>
      <c r="K8" s="883"/>
      <c r="L8" s="883"/>
      <c r="M8" s="883"/>
      <c r="N8" s="884"/>
      <c r="O8" s="16"/>
      <c r="P8" s="16"/>
      <c r="Q8" s="16"/>
      <c r="R8" s="16"/>
      <c r="S8" s="16"/>
      <c r="T8" s="16"/>
      <c r="U8" s="16"/>
      <c r="V8" s="16"/>
      <c r="W8" s="16"/>
      <c r="X8" s="16"/>
    </row>
    <row r="9" spans="1:35" ht="41.25" customHeight="1" thickBot="1" x14ac:dyDescent="0.25">
      <c r="A9" s="885"/>
      <c r="B9" s="885"/>
      <c r="C9" s="886" t="s">
        <v>116</v>
      </c>
      <c r="D9" s="886" t="s">
        <v>87</v>
      </c>
      <c r="E9" s="886" t="s">
        <v>117</v>
      </c>
      <c r="F9" s="886" t="s">
        <v>87</v>
      </c>
      <c r="G9" s="886" t="s">
        <v>118</v>
      </c>
      <c r="H9" s="886" t="s">
        <v>87</v>
      </c>
      <c r="I9" s="886" t="s">
        <v>119</v>
      </c>
      <c r="J9" s="886" t="s">
        <v>87</v>
      </c>
      <c r="K9" s="886" t="s">
        <v>10</v>
      </c>
      <c r="L9" s="886" t="s">
        <v>87</v>
      </c>
      <c r="M9" s="887" t="s">
        <v>88</v>
      </c>
      <c r="N9" s="887"/>
      <c r="O9" s="15"/>
      <c r="P9" s="15"/>
      <c r="Q9" s="15"/>
      <c r="R9" s="15"/>
      <c r="S9" s="15"/>
      <c r="T9" s="15"/>
      <c r="U9" s="15"/>
      <c r="V9" s="15"/>
    </row>
    <row r="10" spans="1:35" ht="69.95" customHeight="1" thickBot="1" x14ac:dyDescent="0.25">
      <c r="A10" s="449" t="s">
        <v>121</v>
      </c>
      <c r="B10" s="127" t="str">
        <f>'1.SolicitudesAtendidas'!B40</f>
        <v>Número de solicitudes de investigación atendidas en el periodo evaluado</v>
      </c>
      <c r="C10" s="126">
        <f>C12+C14+C16+C18+C20+C22+C24+C26+C28+C30</f>
        <v>374</v>
      </c>
      <c r="D10" s="393">
        <f>IF(C10&gt;=1,C10/C11," ")</f>
        <v>1</v>
      </c>
      <c r="E10" s="126">
        <f>E12+E14+E16+E18+E20+E22+E24+E26+E28+E30</f>
        <v>365</v>
      </c>
      <c r="F10" s="393">
        <f>IF(E10&gt;=1,E10/E11," ")</f>
        <v>1</v>
      </c>
      <c r="G10" s="126">
        <f>G12+G14+G16+G18+G20+G22+G24+G26+G28+G30</f>
        <v>353</v>
      </c>
      <c r="H10" s="393">
        <f>IF(G10&gt;=1,G10/G11," ")</f>
        <v>1.0056980056980056</v>
      </c>
      <c r="I10" s="126">
        <f>I12+I14+I16+I18+I20+I22+I24+I26+I28+I30</f>
        <v>217</v>
      </c>
      <c r="J10" s="393">
        <f>IF(I10&gt;=1,I10/I11," ")</f>
        <v>1</v>
      </c>
      <c r="K10" s="127">
        <f t="shared" ref="K10:K11" si="0">C10+E10+G10+I10</f>
        <v>1309</v>
      </c>
      <c r="L10" s="393">
        <f>IF(K10&gt;=1,K10/K11," ")</f>
        <v>1.0015302218821729</v>
      </c>
      <c r="M10" s="441"/>
      <c r="N10" s="442"/>
      <c r="O10" s="423"/>
      <c r="P10" s="93"/>
      <c r="Q10" s="423"/>
      <c r="R10" s="93"/>
      <c r="S10" s="423"/>
      <c r="T10" s="93"/>
      <c r="U10" s="423"/>
      <c r="V10" s="93"/>
    </row>
    <row r="11" spans="1:35" ht="69.95" customHeight="1" thickBot="1" x14ac:dyDescent="0.25">
      <c r="A11" s="446"/>
      <c r="B11" s="126" t="str">
        <f>'1.SolicitudesAtendidas'!B41</f>
        <v>Número de solicitudes de investigación recibidas que se deben atender en el periodo evaluado</v>
      </c>
      <c r="C11" s="126">
        <f>C13+C15+C17+C19+C21+C23+C25+C27+C29+C31</f>
        <v>374</v>
      </c>
      <c r="D11" s="394"/>
      <c r="E11" s="126">
        <f>E13+E15+E17+E19+E21+E23+E25+E27+E29+E31</f>
        <v>365</v>
      </c>
      <c r="F11" s="394"/>
      <c r="G11" s="126">
        <f>G13+G15+G17+G19+G21+G23+G25+G27+G29+G31</f>
        <v>351</v>
      </c>
      <c r="H11" s="394"/>
      <c r="I11" s="126">
        <f>I13+I15+I17+I19+I21+I23+I25+I27+I29+I31</f>
        <v>217</v>
      </c>
      <c r="J11" s="394"/>
      <c r="K11" s="126">
        <f t="shared" si="0"/>
        <v>1307</v>
      </c>
      <c r="L11" s="394"/>
      <c r="M11" s="443"/>
      <c r="N11" s="444"/>
      <c r="O11" s="423"/>
      <c r="P11" s="93"/>
      <c r="Q11" s="423"/>
      <c r="R11" s="93"/>
      <c r="S11" s="423"/>
      <c r="T11" s="93"/>
      <c r="U11" s="423"/>
      <c r="V11" s="93"/>
    </row>
    <row r="12" spans="1:35" ht="69.95" customHeight="1" x14ac:dyDescent="0.2">
      <c r="A12" s="445" t="s">
        <v>175</v>
      </c>
      <c r="B12" s="53" t="str">
        <f>$B$10</f>
        <v>Número de solicitudes de investigación atendidas en el periodo evaluado</v>
      </c>
      <c r="C12" s="122">
        <v>275</v>
      </c>
      <c r="D12" s="393">
        <f>IF(C12&gt;=1,C12/C13," ")</f>
        <v>1</v>
      </c>
      <c r="E12" s="122">
        <v>262</v>
      </c>
      <c r="F12" s="393">
        <f>IF(E12&gt;=1,E12/E13," ")</f>
        <v>1</v>
      </c>
      <c r="G12" s="122">
        <v>272</v>
      </c>
      <c r="H12" s="393">
        <f>IF(G12&gt;=1,G12/G13," ")</f>
        <v>1</v>
      </c>
      <c r="I12" s="122">
        <v>92</v>
      </c>
      <c r="J12" s="393">
        <f>IF(I12&gt;=1,I12/I13," ")</f>
        <v>1</v>
      </c>
      <c r="K12" s="127"/>
      <c r="L12" s="393" t="str">
        <f>IF(K12&gt;=1,K12/K13," ")</f>
        <v xml:space="preserve"> </v>
      </c>
      <c r="M12" s="447" t="s">
        <v>338</v>
      </c>
      <c r="N12" s="448"/>
      <c r="O12" s="20"/>
      <c r="P12" s="93"/>
      <c r="Q12" s="20"/>
      <c r="R12" s="93"/>
      <c r="S12" s="20"/>
      <c r="T12" s="93"/>
      <c r="U12" s="20"/>
      <c r="V12" s="93"/>
    </row>
    <row r="13" spans="1:35" ht="69.95" customHeight="1" thickBot="1" x14ac:dyDescent="0.25">
      <c r="A13" s="446"/>
      <c r="B13" s="54" t="str">
        <f>$B$11</f>
        <v>Número de solicitudes de investigación recibidas que se deben atender en el periodo evaluado</v>
      </c>
      <c r="C13" s="123">
        <v>275</v>
      </c>
      <c r="D13" s="394"/>
      <c r="E13" s="140">
        <v>262</v>
      </c>
      <c r="F13" s="394"/>
      <c r="G13" s="140">
        <v>272</v>
      </c>
      <c r="H13" s="394"/>
      <c r="I13" s="140">
        <v>92</v>
      </c>
      <c r="J13" s="394"/>
      <c r="K13" s="126"/>
      <c r="L13" s="394"/>
      <c r="M13" s="438"/>
      <c r="N13" s="439"/>
      <c r="O13" s="20"/>
      <c r="P13" s="93"/>
      <c r="Q13" s="20"/>
      <c r="R13" s="93"/>
      <c r="S13" s="20"/>
      <c r="T13" s="93"/>
      <c r="U13" s="20"/>
      <c r="V13" s="93"/>
    </row>
    <row r="14" spans="1:35" ht="69.95" customHeight="1" x14ac:dyDescent="0.2">
      <c r="A14" s="422" t="s">
        <v>255</v>
      </c>
      <c r="B14" s="53" t="str">
        <f>$B$10</f>
        <v>Número de solicitudes de investigación atendidas en el periodo evaluado</v>
      </c>
      <c r="C14" s="136">
        <v>29</v>
      </c>
      <c r="D14" s="393">
        <f>IF(C14&gt;=1,C14/C15," ")</f>
        <v>1</v>
      </c>
      <c r="E14" s="122">
        <v>30</v>
      </c>
      <c r="F14" s="393">
        <f>IF(E14&gt;=1,E14/E15," ")</f>
        <v>1</v>
      </c>
      <c r="G14" s="122">
        <v>0</v>
      </c>
      <c r="H14" s="393" t="str">
        <f>IF(G14&gt;=1,G14/G15," ")</f>
        <v xml:space="preserve"> </v>
      </c>
      <c r="I14" s="122">
        <v>60</v>
      </c>
      <c r="J14" s="393">
        <f>IF(I14&gt;=1,I14/I15," ")</f>
        <v>1</v>
      </c>
      <c r="K14" s="127"/>
      <c r="L14" s="393" t="str">
        <f>IF(K14&gt;=1,K14/K15," ")</f>
        <v xml:space="preserve"> </v>
      </c>
      <c r="M14" s="436" t="s">
        <v>353</v>
      </c>
      <c r="N14" s="437"/>
      <c r="T14"/>
      <c r="V14"/>
    </row>
    <row r="15" spans="1:35" ht="69.95" customHeight="1" thickBot="1" x14ac:dyDescent="0.25">
      <c r="A15" s="417"/>
      <c r="B15" s="54" t="str">
        <f>$B$11</f>
        <v>Número de solicitudes de investigación recibidas que se deben atender en el periodo evaluado</v>
      </c>
      <c r="C15" s="137">
        <v>29</v>
      </c>
      <c r="D15" s="394"/>
      <c r="E15" s="140">
        <v>30</v>
      </c>
      <c r="F15" s="394"/>
      <c r="G15" s="140"/>
      <c r="H15" s="394"/>
      <c r="I15" s="140">
        <v>60</v>
      </c>
      <c r="J15" s="394"/>
      <c r="K15" s="126"/>
      <c r="L15" s="394"/>
      <c r="M15" s="438"/>
      <c r="N15" s="439"/>
      <c r="T15"/>
      <c r="V15"/>
    </row>
    <row r="16" spans="1:35" ht="69.95" customHeight="1" x14ac:dyDescent="0.2">
      <c r="A16" s="416" t="s">
        <v>107</v>
      </c>
      <c r="B16" s="53" t="str">
        <f>$B$10</f>
        <v>Número de solicitudes de investigación atendidas en el periodo evaluado</v>
      </c>
      <c r="C16" s="122">
        <v>1</v>
      </c>
      <c r="D16" s="393">
        <f>IF(C16&gt;=1,C16/C17," ")</f>
        <v>1</v>
      </c>
      <c r="E16" s="122">
        <v>0</v>
      </c>
      <c r="F16" s="393" t="str">
        <f>IF(E16&gt;=1,E16/E17," ")</f>
        <v xml:space="preserve"> </v>
      </c>
      <c r="G16" s="122">
        <v>2</v>
      </c>
      <c r="H16" s="393">
        <f>IF(G16&gt;=1,G16/G17," ")</f>
        <v>1</v>
      </c>
      <c r="I16" s="122">
        <v>3</v>
      </c>
      <c r="J16" s="393">
        <f>IF(I16&gt;=1,I16/I17," ")</f>
        <v>1</v>
      </c>
      <c r="K16" s="127"/>
      <c r="L16" s="393" t="str">
        <f>IF(K16&gt;=1,K16/K17," ")</f>
        <v xml:space="preserve"> </v>
      </c>
      <c r="M16" s="403" t="s">
        <v>346</v>
      </c>
      <c r="N16" s="427"/>
      <c r="T16"/>
      <c r="V16"/>
    </row>
    <row r="17" spans="1:22" ht="69.95" customHeight="1" thickBot="1" x14ac:dyDescent="0.25">
      <c r="A17" s="417"/>
      <c r="B17" s="54" t="str">
        <f>$B$11</f>
        <v>Número de solicitudes de investigación recibidas que se deben atender en el periodo evaluado</v>
      </c>
      <c r="C17" s="123">
        <v>1</v>
      </c>
      <c r="D17" s="394"/>
      <c r="E17" s="140">
        <v>0</v>
      </c>
      <c r="F17" s="394"/>
      <c r="G17" s="140">
        <v>2</v>
      </c>
      <c r="H17" s="394"/>
      <c r="I17" s="165">
        <v>3</v>
      </c>
      <c r="J17" s="394"/>
      <c r="K17" s="126"/>
      <c r="L17" s="394"/>
      <c r="M17" s="428"/>
      <c r="N17" s="429"/>
      <c r="T17"/>
      <c r="V17"/>
    </row>
    <row r="18" spans="1:22" ht="69.95" customHeight="1" thickBot="1" x14ac:dyDescent="0.25">
      <c r="A18" s="418" t="s">
        <v>206</v>
      </c>
      <c r="B18" s="53" t="str">
        <f>$B$10</f>
        <v>Número de solicitudes de investigación atendidas en el periodo evaluado</v>
      </c>
      <c r="C18" s="138">
        <v>40</v>
      </c>
      <c r="D18" s="393">
        <f>IF(C18&gt;=1,C18/C19," ")</f>
        <v>1</v>
      </c>
      <c r="E18" s="122">
        <v>29</v>
      </c>
      <c r="F18" s="393">
        <f>IF(E18&gt;=1,E18/E19," ")</f>
        <v>1</v>
      </c>
      <c r="G18" s="122">
        <v>32</v>
      </c>
      <c r="H18" s="393">
        <f>IF(G18&gt;=1,G18/G19," ")</f>
        <v>1</v>
      </c>
      <c r="I18" s="122">
        <v>20</v>
      </c>
      <c r="J18" s="393">
        <f>IF(I18&gt;=1,I18/I19," ")</f>
        <v>1</v>
      </c>
      <c r="K18" s="127">
        <v>57</v>
      </c>
      <c r="L18" s="393">
        <f>IF(K18&gt;=1,K18/K19," ")</f>
        <v>0.80281690140845074</v>
      </c>
      <c r="M18" s="403" t="s">
        <v>376</v>
      </c>
      <c r="N18" s="404"/>
      <c r="T18"/>
      <c r="V18"/>
    </row>
    <row r="19" spans="1:22" ht="118.5" customHeight="1" thickBot="1" x14ac:dyDescent="0.25">
      <c r="A19" s="419"/>
      <c r="B19" s="54" t="str">
        <f>$B$11</f>
        <v>Número de solicitudes de investigación recibidas que se deben atender en el periodo evaluado</v>
      </c>
      <c r="C19" s="139">
        <v>40</v>
      </c>
      <c r="D19" s="394"/>
      <c r="E19" s="122">
        <v>29</v>
      </c>
      <c r="F19" s="394"/>
      <c r="G19" s="140">
        <v>32</v>
      </c>
      <c r="H19" s="394"/>
      <c r="I19" s="140">
        <v>20</v>
      </c>
      <c r="J19" s="394"/>
      <c r="K19" s="126">
        <v>71</v>
      </c>
      <c r="L19" s="394"/>
      <c r="M19" s="405"/>
      <c r="N19" s="406"/>
      <c r="T19"/>
      <c r="V19"/>
    </row>
    <row r="20" spans="1:22" ht="90" customHeight="1" thickBot="1" x14ac:dyDescent="0.25">
      <c r="A20" s="420" t="s">
        <v>108</v>
      </c>
      <c r="B20" s="184" t="str">
        <f>$B$10</f>
        <v>Número de solicitudes de investigación atendidas en el periodo evaluado</v>
      </c>
      <c r="C20" s="185">
        <v>8</v>
      </c>
      <c r="D20" s="430">
        <f>IF(C20&gt;=1,C20/C21," ")</f>
        <v>1</v>
      </c>
      <c r="E20" s="186">
        <v>14</v>
      </c>
      <c r="F20" s="430">
        <f>IF(E20&gt;=1,E20/E21," ")</f>
        <v>1</v>
      </c>
      <c r="G20" s="186">
        <v>11</v>
      </c>
      <c r="H20" s="430">
        <f>IF(G20&gt;=1,G20/G21," ")</f>
        <v>1</v>
      </c>
      <c r="I20" s="186">
        <v>14</v>
      </c>
      <c r="J20" s="430">
        <f>IF(I20&gt;=1,I20/I21," ")</f>
        <v>1</v>
      </c>
      <c r="K20" s="187"/>
      <c r="L20" s="430" t="str">
        <f>IF(K20&gt;=1,K20/K21," ")</f>
        <v xml:space="preserve"> </v>
      </c>
      <c r="M20" s="432" t="s">
        <v>342</v>
      </c>
      <c r="N20" s="433"/>
      <c r="T20"/>
      <c r="V20"/>
    </row>
    <row r="21" spans="1:22" ht="90" customHeight="1" thickBot="1" x14ac:dyDescent="0.25">
      <c r="A21" s="421"/>
      <c r="B21" s="188" t="str">
        <f>$B$11</f>
        <v>Número de solicitudes de investigación recibidas que se deben atender en el periodo evaluado</v>
      </c>
      <c r="C21" s="189">
        <v>8</v>
      </c>
      <c r="D21" s="431"/>
      <c r="E21" s="186">
        <v>14</v>
      </c>
      <c r="F21" s="431"/>
      <c r="G21" s="190">
        <v>11</v>
      </c>
      <c r="H21" s="431"/>
      <c r="I21" s="190">
        <v>14</v>
      </c>
      <c r="J21" s="431"/>
      <c r="K21" s="191"/>
      <c r="L21" s="431"/>
      <c r="M21" s="434"/>
      <c r="N21" s="435"/>
      <c r="T21"/>
      <c r="V21"/>
    </row>
    <row r="22" spans="1:22" ht="69.95" customHeight="1" thickBot="1" x14ac:dyDescent="0.25">
      <c r="A22" s="416" t="s">
        <v>109</v>
      </c>
      <c r="B22" s="53" t="str">
        <f>$B$10</f>
        <v>Número de solicitudes de investigación atendidas en el periodo evaluado</v>
      </c>
      <c r="C22" s="138">
        <v>1</v>
      </c>
      <c r="D22" s="393">
        <f>IF(C22&gt;=1,C22/C23," ")</f>
        <v>1</v>
      </c>
      <c r="E22" s="122">
        <v>3</v>
      </c>
      <c r="F22" s="393">
        <f>IF(E22&gt;=1,E22/E23," ")</f>
        <v>1</v>
      </c>
      <c r="G22" s="122">
        <v>2</v>
      </c>
      <c r="H22" s="393">
        <f>IF(G22&gt;=1,G22/G23," ")</f>
        <v>1</v>
      </c>
      <c r="I22" s="122">
        <v>4</v>
      </c>
      <c r="J22" s="393">
        <f>IF(I22&gt;=1,I22/I23," ")</f>
        <v>1</v>
      </c>
      <c r="K22" s="127">
        <f>C22+E22+G22+I22</f>
        <v>10</v>
      </c>
      <c r="L22" s="393">
        <f>IF(K22&gt;=1,K22/K23," ")</f>
        <v>1</v>
      </c>
      <c r="M22" s="399" t="s">
        <v>361</v>
      </c>
      <c r="N22" s="400"/>
      <c r="T22"/>
      <c r="V22"/>
    </row>
    <row r="23" spans="1:22" ht="57.75" customHeight="1" thickBot="1" x14ac:dyDescent="0.25">
      <c r="A23" s="417"/>
      <c r="B23" s="54" t="str">
        <f>$B$11</f>
        <v>Número de solicitudes de investigación recibidas que se deben atender en el periodo evaluado</v>
      </c>
      <c r="C23" s="139">
        <v>1</v>
      </c>
      <c r="D23" s="394"/>
      <c r="E23" s="140">
        <v>3</v>
      </c>
      <c r="F23" s="394"/>
      <c r="G23" s="140">
        <v>2</v>
      </c>
      <c r="H23" s="394"/>
      <c r="I23" s="140">
        <v>4</v>
      </c>
      <c r="J23" s="394"/>
      <c r="K23" s="127">
        <f>C23+E23+G23+I23</f>
        <v>10</v>
      </c>
      <c r="L23" s="394"/>
      <c r="M23" s="401"/>
      <c r="N23" s="402"/>
      <c r="T23"/>
      <c r="V23"/>
    </row>
    <row r="24" spans="1:22" ht="159" customHeight="1" thickBot="1" x14ac:dyDescent="0.25">
      <c r="A24" s="416" t="s">
        <v>110</v>
      </c>
      <c r="B24" s="53" t="str">
        <f>$B$10</f>
        <v>Número de solicitudes de investigación atendidas en el periodo evaluado</v>
      </c>
      <c r="C24" s="138">
        <v>8</v>
      </c>
      <c r="D24" s="393">
        <f>IF(C24&gt;=1,C24/C25," ")</f>
        <v>1</v>
      </c>
      <c r="E24" s="122">
        <v>4</v>
      </c>
      <c r="F24" s="393">
        <f>IF(E24&gt;=1,E24/E25," ")</f>
        <v>1</v>
      </c>
      <c r="G24" s="122">
        <v>20</v>
      </c>
      <c r="H24" s="393">
        <f>IF(G24&gt;=1,G24/G25," ")</f>
        <v>1.1111111111111112</v>
      </c>
      <c r="I24" s="122">
        <v>13</v>
      </c>
      <c r="J24" s="393">
        <f>IF(I24&gt;=1,I24/I25," ")</f>
        <v>1</v>
      </c>
      <c r="K24" s="127">
        <f>C24+E24+G24+I24</f>
        <v>45</v>
      </c>
      <c r="L24" s="393">
        <f>IF(K24&gt;=1,K24/K25," ")</f>
        <v>1.0465116279069768</v>
      </c>
      <c r="M24" s="395" t="s">
        <v>364</v>
      </c>
      <c r="N24" s="396"/>
      <c r="T24"/>
      <c r="V24"/>
    </row>
    <row r="25" spans="1:22" ht="138" customHeight="1" thickBot="1" x14ac:dyDescent="0.25">
      <c r="A25" s="417"/>
      <c r="B25" s="54" t="str">
        <f>$B$11</f>
        <v>Número de solicitudes de investigación recibidas que se deben atender en el periodo evaluado</v>
      </c>
      <c r="C25" s="139">
        <v>8</v>
      </c>
      <c r="D25" s="394"/>
      <c r="E25" s="140">
        <v>4</v>
      </c>
      <c r="F25" s="394"/>
      <c r="G25" s="140">
        <v>18</v>
      </c>
      <c r="H25" s="394"/>
      <c r="I25" s="140">
        <v>13</v>
      </c>
      <c r="J25" s="394"/>
      <c r="K25" s="127">
        <f>C25+E25+G25+I25</f>
        <v>43</v>
      </c>
      <c r="L25" s="394"/>
      <c r="M25" s="397"/>
      <c r="N25" s="398"/>
      <c r="T25"/>
      <c r="V25"/>
    </row>
    <row r="26" spans="1:22" ht="69.95" customHeight="1" x14ac:dyDescent="0.2">
      <c r="A26" s="416" t="s">
        <v>111</v>
      </c>
      <c r="B26" s="53" t="str">
        <f>$B$10</f>
        <v>Número de solicitudes de investigación atendidas en el periodo evaluado</v>
      </c>
      <c r="C26" s="138">
        <v>7</v>
      </c>
      <c r="D26" s="393">
        <f>IF(C26&gt;=1,C26/C27," ")</f>
        <v>1</v>
      </c>
      <c r="E26" s="122">
        <v>8</v>
      </c>
      <c r="F26" s="393">
        <f>IF(E26&gt;=1,E26/E27," ")</f>
        <v>1</v>
      </c>
      <c r="G26" s="122">
        <v>13</v>
      </c>
      <c r="H26" s="393">
        <f>IF(G26&gt;=1,G26/G27," ")</f>
        <v>1</v>
      </c>
      <c r="I26" s="122">
        <v>11</v>
      </c>
      <c r="J26" s="393">
        <f>IF(I26&gt;=1,I26/I27," ")</f>
        <v>1</v>
      </c>
      <c r="K26" s="127"/>
      <c r="L26" s="393" t="str">
        <f>IF(K26&gt;=1,K26/K27," ")</f>
        <v xml:space="preserve"> </v>
      </c>
      <c r="M26" s="395" t="s">
        <v>345</v>
      </c>
      <c r="N26" s="396"/>
      <c r="T26"/>
      <c r="V26"/>
    </row>
    <row r="27" spans="1:22" ht="69.95" customHeight="1" thickBot="1" x14ac:dyDescent="0.25">
      <c r="A27" s="417"/>
      <c r="B27" s="54" t="str">
        <f>$B$11</f>
        <v>Número de solicitudes de investigación recibidas que se deben atender en el periodo evaluado</v>
      </c>
      <c r="C27" s="139">
        <v>7</v>
      </c>
      <c r="D27" s="394"/>
      <c r="E27" s="140">
        <v>8</v>
      </c>
      <c r="F27" s="394"/>
      <c r="G27" s="140">
        <v>13</v>
      </c>
      <c r="H27" s="394"/>
      <c r="I27" s="140">
        <v>11</v>
      </c>
      <c r="J27" s="394"/>
      <c r="K27" s="126"/>
      <c r="L27" s="394"/>
      <c r="M27" s="397"/>
      <c r="N27" s="398"/>
      <c r="T27"/>
      <c r="V27"/>
    </row>
    <row r="28" spans="1:22" ht="69.95" customHeight="1" x14ac:dyDescent="0.2">
      <c r="A28" s="416" t="s">
        <v>112</v>
      </c>
      <c r="B28" s="53" t="str">
        <f>$B$10</f>
        <v>Número de solicitudes de investigación atendidas en el periodo evaluado</v>
      </c>
      <c r="C28" s="138">
        <v>2</v>
      </c>
      <c r="D28" s="393">
        <f>IF(C28&gt;=1,C28/C29," ")</f>
        <v>1</v>
      </c>
      <c r="E28" s="122">
        <v>14</v>
      </c>
      <c r="F28" s="393">
        <f>IF(E28&gt;=1,E28/E29," ")</f>
        <v>1</v>
      </c>
      <c r="G28" s="122"/>
      <c r="H28" s="393" t="str">
        <f>IF(G28&gt;=1,G28/G29," ")</f>
        <v xml:space="preserve"> </v>
      </c>
      <c r="I28" s="122">
        <v>0</v>
      </c>
      <c r="J28" s="393" t="str">
        <f>IF(I28&gt;=1,I28/I29," ")</f>
        <v xml:space="preserve"> </v>
      </c>
      <c r="K28" s="127"/>
      <c r="L28" s="393" t="str">
        <f>IF(K28&gt;=1,K28/K29," ")</f>
        <v xml:space="preserve"> </v>
      </c>
      <c r="M28" s="395" t="s">
        <v>265</v>
      </c>
      <c r="N28" s="424"/>
      <c r="T28"/>
      <c r="V28"/>
    </row>
    <row r="29" spans="1:22" ht="132" customHeight="1" thickBot="1" x14ac:dyDescent="0.25">
      <c r="A29" s="417"/>
      <c r="B29" s="54" t="str">
        <f>$B$11</f>
        <v>Número de solicitudes de investigación recibidas que se deben atender en el periodo evaluado</v>
      </c>
      <c r="C29" s="139">
        <v>2</v>
      </c>
      <c r="D29" s="394"/>
      <c r="E29" s="140">
        <v>14</v>
      </c>
      <c r="F29" s="394"/>
      <c r="G29" s="140"/>
      <c r="H29" s="394"/>
      <c r="I29" s="140"/>
      <c r="J29" s="394"/>
      <c r="K29" s="126"/>
      <c r="L29" s="394"/>
      <c r="M29" s="425"/>
      <c r="N29" s="426"/>
      <c r="T29"/>
      <c r="V29"/>
    </row>
    <row r="30" spans="1:22" ht="69.95" customHeight="1" x14ac:dyDescent="0.2">
      <c r="A30" s="416" t="s">
        <v>113</v>
      </c>
      <c r="B30" s="53" t="str">
        <f>$B$10</f>
        <v>Número de solicitudes de investigación atendidas en el periodo evaluado</v>
      </c>
      <c r="C30" s="138">
        <v>3</v>
      </c>
      <c r="D30" s="393">
        <f>IF(C30&gt;=1,C30/C31," ")</f>
        <v>1</v>
      </c>
      <c r="E30" s="122">
        <v>1</v>
      </c>
      <c r="F30" s="393">
        <f>IF(E30&gt;=1,E30/E31," ")</f>
        <v>1</v>
      </c>
      <c r="G30" s="122">
        <v>1</v>
      </c>
      <c r="H30" s="393">
        <f>IF(G30&gt;=1,G30/G31," ")</f>
        <v>1</v>
      </c>
      <c r="I30" s="122">
        <v>0</v>
      </c>
      <c r="J30" s="393" t="str">
        <f>IF(I30&gt;=1,I30/I31," ")</f>
        <v xml:space="preserve"> </v>
      </c>
      <c r="K30" s="127"/>
      <c r="L30" s="393" t="str">
        <f>IF(K30&gt;=1,K30/K31," ")</f>
        <v xml:space="preserve"> </v>
      </c>
      <c r="M30" s="395" t="s">
        <v>360</v>
      </c>
      <c r="N30" s="396"/>
      <c r="T30"/>
      <c r="V30"/>
    </row>
    <row r="31" spans="1:22" ht="69.95" customHeight="1" thickBot="1" x14ac:dyDescent="0.25">
      <c r="A31" s="417"/>
      <c r="B31" s="54" t="str">
        <f>$B$11</f>
        <v>Número de solicitudes de investigación recibidas que se deben atender en el periodo evaluado</v>
      </c>
      <c r="C31" s="137">
        <v>3</v>
      </c>
      <c r="D31" s="394"/>
      <c r="E31" s="140">
        <v>1</v>
      </c>
      <c r="F31" s="394"/>
      <c r="G31" s="140">
        <v>1</v>
      </c>
      <c r="H31" s="394"/>
      <c r="I31" s="140">
        <v>0</v>
      </c>
      <c r="J31" s="394"/>
      <c r="K31" s="126"/>
      <c r="L31" s="394"/>
      <c r="M31" s="397"/>
      <c r="N31" s="398"/>
      <c r="T31"/>
      <c r="V31"/>
    </row>
    <row r="32" spans="1:22" x14ac:dyDescent="0.2">
      <c r="C32" s="7"/>
      <c r="D32" s="7"/>
      <c r="E32" s="7"/>
      <c r="F32" s="7"/>
      <c r="G32" s="7"/>
      <c r="H32" s="7"/>
      <c r="I32" s="7"/>
      <c r="J32" s="7"/>
      <c r="K32" s="7"/>
      <c r="L32" s="7"/>
      <c r="M32" s="7"/>
      <c r="N32" s="7"/>
      <c r="O32" s="7"/>
      <c r="P32" s="7"/>
      <c r="Q32" s="7"/>
      <c r="R32" s="7"/>
      <c r="S32" s="7"/>
    </row>
    <row r="33" spans="3:19" x14ac:dyDescent="0.2">
      <c r="C33" s="7"/>
      <c r="D33" s="7"/>
      <c r="E33" s="7"/>
      <c r="F33" s="7"/>
      <c r="G33" s="7"/>
      <c r="H33" s="7"/>
      <c r="I33" s="7"/>
      <c r="J33" s="7"/>
      <c r="K33" s="7"/>
      <c r="L33" s="7"/>
      <c r="M33" s="7"/>
      <c r="N33" s="7"/>
      <c r="O33" s="7"/>
      <c r="P33" s="7"/>
      <c r="Q33" s="7"/>
      <c r="R33" s="7"/>
      <c r="S33" s="7"/>
    </row>
    <row r="34" spans="3:19" x14ac:dyDescent="0.2">
      <c r="C34" s="7"/>
      <c r="D34" s="7"/>
      <c r="E34" s="7"/>
      <c r="F34" s="7"/>
      <c r="G34" s="7"/>
      <c r="H34" s="7"/>
      <c r="I34" s="7"/>
      <c r="J34" s="7"/>
      <c r="K34" s="7"/>
      <c r="L34" s="7"/>
      <c r="M34" s="7"/>
      <c r="N34" s="7"/>
      <c r="O34" s="7"/>
      <c r="P34" s="7"/>
      <c r="Q34" s="7"/>
      <c r="R34" s="7"/>
      <c r="S34" s="7"/>
    </row>
    <row r="35" spans="3:19" x14ac:dyDescent="0.2">
      <c r="C35" s="7"/>
      <c r="D35" s="7"/>
      <c r="E35" s="7"/>
      <c r="F35" s="7"/>
      <c r="G35" s="7"/>
      <c r="H35" s="7"/>
      <c r="I35" s="7"/>
      <c r="J35" s="7"/>
      <c r="K35" s="7"/>
      <c r="L35" s="7"/>
      <c r="M35" s="7"/>
      <c r="N35" s="7"/>
      <c r="O35" s="7"/>
      <c r="P35" s="7"/>
      <c r="Q35" s="7"/>
      <c r="R35" s="7"/>
      <c r="S35" s="7"/>
    </row>
    <row r="36" spans="3:19" x14ac:dyDescent="0.2">
      <c r="C36" s="7"/>
      <c r="D36" s="7"/>
      <c r="E36" s="7"/>
      <c r="F36" s="7"/>
      <c r="G36" s="7"/>
      <c r="H36" s="7"/>
      <c r="I36" s="7"/>
      <c r="J36" s="7"/>
      <c r="K36" s="7"/>
      <c r="L36" s="7"/>
      <c r="M36" s="7"/>
      <c r="N36" s="407"/>
      <c r="O36" s="7"/>
      <c r="P36" s="7"/>
      <c r="Q36" s="7"/>
      <c r="R36" s="7"/>
      <c r="S36" s="7"/>
    </row>
    <row r="37" spans="3:19" x14ac:dyDescent="0.2">
      <c r="C37" s="7"/>
      <c r="D37" s="7"/>
      <c r="E37" s="7"/>
      <c r="F37" s="7"/>
      <c r="G37" s="7"/>
      <c r="H37" s="7"/>
      <c r="I37" s="7"/>
      <c r="J37" s="7"/>
      <c r="K37" s="7"/>
      <c r="L37" s="7"/>
      <c r="M37" s="7"/>
      <c r="N37" s="407"/>
      <c r="O37" s="7"/>
      <c r="P37" s="7"/>
      <c r="Q37" s="7"/>
      <c r="R37" s="7"/>
      <c r="S37" s="7"/>
    </row>
    <row r="38" spans="3:19" x14ac:dyDescent="0.2">
      <c r="C38" s="7"/>
      <c r="D38" s="7"/>
      <c r="E38" s="7"/>
      <c r="F38" s="7"/>
      <c r="G38" s="7"/>
      <c r="H38" s="7"/>
      <c r="I38" s="7"/>
      <c r="J38" s="7"/>
      <c r="K38" s="7"/>
      <c r="L38" s="7"/>
      <c r="M38" s="7"/>
      <c r="N38" s="407"/>
      <c r="O38" s="7"/>
      <c r="P38" s="7"/>
      <c r="Q38" s="7"/>
      <c r="R38" s="7"/>
      <c r="S38" s="7"/>
    </row>
    <row r="39" spans="3:19" x14ac:dyDescent="0.2">
      <c r="C39" s="7"/>
      <c r="D39" s="7"/>
      <c r="E39" s="7"/>
      <c r="F39" s="7"/>
      <c r="G39" s="7"/>
      <c r="H39" s="7"/>
      <c r="I39" s="7"/>
      <c r="J39" s="7"/>
      <c r="K39" s="7"/>
      <c r="L39" s="7"/>
      <c r="M39" s="7"/>
      <c r="N39" s="407"/>
      <c r="O39" s="7"/>
      <c r="P39" s="7"/>
      <c r="Q39" s="7"/>
      <c r="R39" s="7"/>
      <c r="S39" s="7"/>
    </row>
    <row r="40" spans="3:19" x14ac:dyDescent="0.2">
      <c r="C40" s="7"/>
      <c r="D40" s="7"/>
      <c r="E40" s="7"/>
      <c r="F40" s="7"/>
      <c r="G40" s="7"/>
      <c r="H40" s="7"/>
      <c r="I40" s="7"/>
      <c r="J40" s="7"/>
      <c r="K40" s="7"/>
      <c r="L40" s="7"/>
      <c r="M40" s="7"/>
      <c r="N40" s="407"/>
      <c r="O40" s="7"/>
      <c r="P40" s="7"/>
      <c r="Q40" s="7"/>
      <c r="R40" s="7"/>
      <c r="S40" s="7"/>
    </row>
    <row r="41" spans="3:19" x14ac:dyDescent="0.2">
      <c r="C41" s="7"/>
      <c r="D41" s="7"/>
      <c r="E41" s="7"/>
      <c r="F41" s="7"/>
      <c r="G41" s="7"/>
      <c r="H41" s="7"/>
      <c r="I41" s="7"/>
      <c r="J41" s="7"/>
      <c r="K41" s="7"/>
      <c r="L41" s="7"/>
      <c r="M41" s="7"/>
      <c r="N41" s="407"/>
      <c r="O41" s="7"/>
      <c r="P41" s="7"/>
      <c r="Q41" s="7"/>
      <c r="R41" s="7"/>
      <c r="S41" s="7"/>
    </row>
    <row r="42" spans="3:19" x14ac:dyDescent="0.2">
      <c r="C42" s="7"/>
      <c r="D42" s="7"/>
      <c r="E42" s="7"/>
      <c r="F42" s="7"/>
      <c r="G42" s="7"/>
      <c r="H42" s="7"/>
      <c r="I42" s="7"/>
      <c r="J42" s="7"/>
      <c r="K42" s="7"/>
      <c r="L42" s="7"/>
      <c r="M42" s="7"/>
      <c r="N42" s="407"/>
      <c r="O42" s="7"/>
      <c r="P42" s="7"/>
      <c r="Q42" s="7"/>
      <c r="R42" s="7"/>
      <c r="S42" s="7"/>
    </row>
    <row r="43" spans="3:19" x14ac:dyDescent="0.2">
      <c r="C43" s="7"/>
      <c r="D43" s="7"/>
      <c r="E43" s="7"/>
      <c r="F43" s="7"/>
      <c r="G43" s="7"/>
      <c r="H43" s="7"/>
      <c r="I43" s="7"/>
      <c r="J43" s="7"/>
      <c r="K43" s="7"/>
      <c r="L43" s="7"/>
      <c r="M43" s="7"/>
      <c r="N43" s="407"/>
      <c r="O43" s="7"/>
      <c r="P43" s="7"/>
      <c r="Q43" s="7"/>
      <c r="R43" s="7"/>
      <c r="S43" s="7"/>
    </row>
    <row r="44" spans="3:19" x14ac:dyDescent="0.2">
      <c r="C44" s="7"/>
      <c r="D44" s="7"/>
      <c r="E44" s="7"/>
      <c r="F44" s="7"/>
      <c r="G44" s="7"/>
      <c r="H44" s="7"/>
      <c r="I44" s="7"/>
      <c r="J44" s="7"/>
      <c r="K44" s="7"/>
      <c r="L44" s="7"/>
      <c r="M44" s="7"/>
      <c r="N44" s="407"/>
      <c r="O44" s="7"/>
      <c r="P44" s="7"/>
      <c r="Q44" s="7"/>
      <c r="R44" s="7"/>
      <c r="S44" s="7"/>
    </row>
    <row r="45" spans="3:19" x14ac:dyDescent="0.2">
      <c r="C45" s="7"/>
      <c r="D45" s="7"/>
      <c r="E45" s="7"/>
      <c r="F45" s="7"/>
      <c r="G45" s="7"/>
      <c r="H45" s="7"/>
      <c r="I45" s="7"/>
      <c r="J45" s="7"/>
      <c r="K45" s="7"/>
      <c r="L45" s="7"/>
      <c r="M45" s="7"/>
      <c r="N45" s="407"/>
      <c r="O45" s="7"/>
      <c r="P45" s="7"/>
      <c r="Q45" s="7"/>
      <c r="R45" s="7"/>
      <c r="S45" s="7"/>
    </row>
    <row r="46" spans="3:19" x14ac:dyDescent="0.2">
      <c r="C46" s="7"/>
      <c r="D46" s="7"/>
      <c r="E46" s="7"/>
      <c r="F46" s="7"/>
      <c r="G46" s="7"/>
      <c r="H46" s="7"/>
      <c r="I46" s="7"/>
      <c r="J46" s="7"/>
      <c r="K46" s="7"/>
      <c r="L46" s="7"/>
      <c r="M46" s="7"/>
      <c r="N46" s="407"/>
      <c r="O46" s="7"/>
      <c r="P46" s="7"/>
      <c r="Q46" s="7"/>
      <c r="R46" s="7"/>
      <c r="S46" s="7"/>
    </row>
    <row r="47" spans="3:19" x14ac:dyDescent="0.2">
      <c r="C47" s="7"/>
      <c r="D47" s="7"/>
      <c r="E47" s="7"/>
      <c r="F47" s="7"/>
      <c r="G47" s="7"/>
      <c r="H47" s="7"/>
      <c r="I47" s="7"/>
      <c r="J47" s="7"/>
      <c r="K47" s="7"/>
      <c r="L47" s="7"/>
      <c r="M47" s="7"/>
      <c r="N47" s="407"/>
      <c r="O47" s="7"/>
      <c r="P47" s="7"/>
      <c r="Q47" s="7"/>
      <c r="R47" s="7"/>
      <c r="S47" s="7"/>
    </row>
    <row r="48" spans="3:19" x14ac:dyDescent="0.2">
      <c r="C48" s="7"/>
      <c r="D48" s="7"/>
      <c r="E48" s="7"/>
      <c r="F48" s="7"/>
      <c r="G48" s="7"/>
      <c r="H48" s="7"/>
      <c r="I48" s="7"/>
      <c r="J48" s="7"/>
      <c r="K48" s="7"/>
      <c r="L48" s="7"/>
      <c r="M48" s="7"/>
      <c r="N48" s="407"/>
      <c r="O48" s="7"/>
      <c r="P48" s="7"/>
      <c r="Q48" s="7"/>
      <c r="R48" s="7"/>
      <c r="S48" s="7"/>
    </row>
    <row r="49" spans="3:19" x14ac:dyDescent="0.2">
      <c r="C49" s="7"/>
      <c r="D49" s="7"/>
      <c r="E49" s="7"/>
      <c r="F49" s="7"/>
      <c r="G49" s="7"/>
      <c r="H49" s="7"/>
      <c r="I49" s="7"/>
      <c r="J49" s="7"/>
      <c r="K49" s="7"/>
      <c r="L49" s="7"/>
      <c r="M49" s="7"/>
      <c r="N49" s="407"/>
      <c r="O49" s="7"/>
      <c r="P49" s="7"/>
      <c r="Q49" s="7"/>
      <c r="R49" s="7"/>
      <c r="S49" s="7"/>
    </row>
    <row r="50" spans="3:19" x14ac:dyDescent="0.2">
      <c r="C50" s="7"/>
      <c r="D50" s="7"/>
      <c r="E50" s="7"/>
      <c r="F50" s="7"/>
      <c r="G50" s="7"/>
      <c r="H50" s="7"/>
      <c r="I50" s="7"/>
      <c r="J50" s="7"/>
      <c r="K50" s="7"/>
      <c r="L50" s="7"/>
      <c r="M50" s="7"/>
      <c r="N50" s="7"/>
      <c r="O50" s="7"/>
      <c r="P50" s="7"/>
      <c r="Q50" s="7"/>
      <c r="R50" s="7"/>
      <c r="S50" s="7"/>
    </row>
    <row r="51" spans="3:19" x14ac:dyDescent="0.2">
      <c r="C51" s="7"/>
      <c r="D51" s="7"/>
      <c r="E51" s="7"/>
      <c r="F51" s="7"/>
      <c r="G51" s="7"/>
      <c r="H51" s="7"/>
      <c r="I51" s="7"/>
      <c r="J51" s="7"/>
      <c r="K51" s="7"/>
      <c r="L51" s="7"/>
      <c r="M51" s="7"/>
      <c r="N51" s="7"/>
      <c r="O51" s="7"/>
      <c r="P51" s="7"/>
      <c r="Q51" s="7"/>
      <c r="R51" s="7"/>
      <c r="S51" s="7"/>
    </row>
    <row r="52" spans="3:19" x14ac:dyDescent="0.2">
      <c r="C52" s="7"/>
      <c r="D52" s="7"/>
      <c r="E52" s="7"/>
      <c r="F52" s="7"/>
      <c r="G52" s="7"/>
      <c r="H52" s="7"/>
      <c r="I52" s="7"/>
      <c r="J52" s="7"/>
      <c r="K52" s="7"/>
      <c r="L52" s="7"/>
      <c r="M52" s="7"/>
      <c r="N52" s="7"/>
      <c r="O52" s="7"/>
      <c r="P52" s="7"/>
      <c r="Q52" s="7"/>
      <c r="R52" s="7"/>
      <c r="S52" s="7"/>
    </row>
    <row r="53" spans="3:19" x14ac:dyDescent="0.2">
      <c r="C53" s="7"/>
      <c r="D53" s="7"/>
      <c r="E53" s="7"/>
      <c r="F53" s="7"/>
      <c r="G53" s="7"/>
      <c r="H53" s="7"/>
      <c r="I53" s="7"/>
      <c r="J53" s="7"/>
      <c r="K53" s="7"/>
      <c r="L53" s="7"/>
      <c r="M53" s="7"/>
      <c r="N53" s="7"/>
      <c r="O53" s="7"/>
      <c r="P53" s="7"/>
      <c r="Q53" s="7"/>
      <c r="R53" s="7"/>
      <c r="S53" s="7"/>
    </row>
    <row r="54" spans="3:19" x14ac:dyDescent="0.2">
      <c r="C54" s="7"/>
      <c r="D54" s="7"/>
      <c r="E54" s="7"/>
      <c r="F54" s="7"/>
      <c r="G54" s="7"/>
      <c r="H54" s="7"/>
      <c r="I54" s="7"/>
      <c r="J54" s="7"/>
      <c r="K54" s="7"/>
      <c r="L54" s="7"/>
      <c r="M54" s="7"/>
      <c r="N54" s="7"/>
      <c r="O54" s="7"/>
      <c r="P54" s="7"/>
      <c r="Q54" s="7"/>
      <c r="R54" s="7"/>
      <c r="S54" s="7"/>
    </row>
    <row r="55" spans="3:19" x14ac:dyDescent="0.2">
      <c r="C55" s="7"/>
      <c r="D55" s="7"/>
      <c r="E55" s="7"/>
      <c r="F55" s="7"/>
      <c r="G55" s="7"/>
      <c r="H55" s="7"/>
      <c r="I55" s="7"/>
      <c r="J55" s="7"/>
      <c r="K55" s="7"/>
      <c r="L55" s="7"/>
      <c r="M55" s="7"/>
      <c r="N55" s="7"/>
      <c r="O55" s="7"/>
      <c r="P55" s="7"/>
      <c r="Q55" s="7"/>
      <c r="R55" s="7"/>
      <c r="S55" s="7"/>
    </row>
    <row r="56" spans="3:19" x14ac:dyDescent="0.2">
      <c r="C56" s="7"/>
      <c r="D56" s="7"/>
      <c r="E56" s="7"/>
      <c r="F56" s="7"/>
      <c r="G56" s="7"/>
      <c r="H56" s="7"/>
      <c r="I56" s="7"/>
      <c r="J56" s="7"/>
      <c r="K56" s="7"/>
      <c r="L56" s="7"/>
      <c r="M56" s="7"/>
      <c r="N56" s="7"/>
      <c r="O56" s="7"/>
      <c r="P56" s="7"/>
      <c r="Q56" s="7"/>
      <c r="R56" s="7"/>
      <c r="S56" s="7"/>
    </row>
    <row r="57" spans="3:19" x14ac:dyDescent="0.2">
      <c r="C57" s="7"/>
      <c r="D57" s="7"/>
      <c r="E57" s="7"/>
      <c r="F57" s="7"/>
      <c r="G57" s="7"/>
      <c r="H57" s="7"/>
      <c r="I57" s="7"/>
      <c r="J57" s="7"/>
      <c r="K57" s="7"/>
      <c r="L57" s="7"/>
      <c r="M57" s="7"/>
      <c r="N57" s="7"/>
      <c r="O57" s="7"/>
      <c r="P57" s="7"/>
      <c r="Q57" s="7"/>
      <c r="R57" s="7"/>
      <c r="S57" s="7"/>
    </row>
    <row r="58" spans="3:19" x14ac:dyDescent="0.2">
      <c r="C58" s="7"/>
      <c r="D58" s="7"/>
      <c r="E58" s="7"/>
      <c r="F58" s="7"/>
      <c r="G58" s="7"/>
      <c r="H58" s="7"/>
      <c r="I58" s="7"/>
      <c r="J58" s="7"/>
      <c r="K58" s="7"/>
      <c r="L58" s="7"/>
      <c r="M58" s="7"/>
      <c r="N58" s="7"/>
      <c r="O58" s="7"/>
      <c r="P58" s="7"/>
      <c r="Q58" s="7"/>
      <c r="R58" s="7"/>
      <c r="S58" s="7"/>
    </row>
    <row r="59" spans="3:19" x14ac:dyDescent="0.2">
      <c r="C59" s="7"/>
      <c r="D59" s="7"/>
      <c r="E59" s="7"/>
      <c r="F59" s="7"/>
      <c r="G59" s="7"/>
      <c r="H59" s="7"/>
      <c r="I59" s="7"/>
      <c r="J59" s="7"/>
      <c r="K59" s="7"/>
      <c r="L59" s="7"/>
      <c r="M59" s="7"/>
      <c r="N59" s="7"/>
      <c r="O59" s="7"/>
      <c r="P59" s="7"/>
      <c r="Q59" s="7"/>
      <c r="R59" s="7"/>
      <c r="S59" s="7"/>
    </row>
    <row r="60" spans="3:19" x14ac:dyDescent="0.2">
      <c r="C60" s="7"/>
      <c r="D60" s="7"/>
      <c r="E60" s="7"/>
      <c r="F60" s="7"/>
      <c r="G60" s="7"/>
      <c r="H60" s="7"/>
      <c r="I60" s="7"/>
      <c r="J60" s="7"/>
      <c r="K60" s="7"/>
      <c r="L60" s="7"/>
      <c r="M60" s="7"/>
      <c r="N60" s="7"/>
      <c r="O60" s="7"/>
      <c r="P60" s="7"/>
      <c r="Q60" s="7"/>
      <c r="R60" s="7"/>
      <c r="S60" s="7"/>
    </row>
    <row r="61" spans="3:19" x14ac:dyDescent="0.2">
      <c r="C61" s="7"/>
      <c r="D61" s="7"/>
      <c r="E61" s="7"/>
      <c r="F61" s="7"/>
      <c r="G61" s="7"/>
      <c r="H61" s="7"/>
      <c r="I61" s="7"/>
      <c r="J61" s="7"/>
      <c r="K61" s="7"/>
      <c r="L61" s="7"/>
      <c r="M61" s="7"/>
      <c r="N61" s="7"/>
      <c r="O61" s="7"/>
      <c r="P61" s="7"/>
      <c r="Q61" s="7"/>
      <c r="R61" s="7"/>
      <c r="S61" s="7"/>
    </row>
    <row r="71" spans="2:21" x14ac:dyDescent="0.2">
      <c r="B71" s="8"/>
      <c r="C71" s="6"/>
      <c r="D71" s="6"/>
      <c r="E71" s="6"/>
      <c r="F71" s="6"/>
      <c r="G71" s="6"/>
      <c r="H71" s="6"/>
      <c r="I71" s="6"/>
      <c r="J71" s="6"/>
      <c r="K71" s="6"/>
      <c r="L71" s="6"/>
      <c r="M71" s="6"/>
      <c r="N71" s="6"/>
      <c r="O71" s="6"/>
      <c r="P71" s="6"/>
      <c r="Q71" s="6"/>
      <c r="R71" s="6"/>
      <c r="S71" s="6"/>
      <c r="U71" s="6"/>
    </row>
    <row r="72" spans="2:21" x14ac:dyDescent="0.2">
      <c r="B72" s="9"/>
      <c r="C72" s="6"/>
      <c r="D72" s="6"/>
      <c r="E72" s="6"/>
      <c r="F72" s="6"/>
      <c r="G72" s="6"/>
      <c r="H72" s="6"/>
      <c r="I72" s="6"/>
      <c r="J72" s="6"/>
      <c r="K72" s="6"/>
      <c r="L72" s="6"/>
      <c r="M72" s="6"/>
      <c r="N72" s="6"/>
      <c r="O72" s="6"/>
      <c r="P72" s="6"/>
      <c r="Q72" s="6"/>
      <c r="R72" s="6"/>
      <c r="S72" s="6"/>
      <c r="U72" s="6"/>
    </row>
  </sheetData>
  <mergeCells count="102">
    <mergeCell ref="A1:A4"/>
    <mergeCell ref="A30:A31"/>
    <mergeCell ref="H30:H31"/>
    <mergeCell ref="J30:J31"/>
    <mergeCell ref="M30:N31"/>
    <mergeCell ref="A16:A17"/>
    <mergeCell ref="H16:H17"/>
    <mergeCell ref="M10:N11"/>
    <mergeCell ref="L20:L21"/>
    <mergeCell ref="A12:A13"/>
    <mergeCell ref="M12:N13"/>
    <mergeCell ref="B2:M2"/>
    <mergeCell ref="N2:O2"/>
    <mergeCell ref="B3:M3"/>
    <mergeCell ref="N3:O3"/>
    <mergeCell ref="B4:M4"/>
    <mergeCell ref="N4:O4"/>
    <mergeCell ref="A8:A9"/>
    <mergeCell ref="B8:B9"/>
    <mergeCell ref="D30:D31"/>
    <mergeCell ref="F30:F31"/>
    <mergeCell ref="O10:O11"/>
    <mergeCell ref="A10:A11"/>
    <mergeCell ref="A28:A29"/>
    <mergeCell ref="S10:S11"/>
    <mergeCell ref="U10:U11"/>
    <mergeCell ref="D22:D23"/>
    <mergeCell ref="F22:F23"/>
    <mergeCell ref="D20:D21"/>
    <mergeCell ref="F20:F21"/>
    <mergeCell ref="J22:J23"/>
    <mergeCell ref="J12:J13"/>
    <mergeCell ref="H20:H21"/>
    <mergeCell ref="J20:J21"/>
    <mergeCell ref="M20:N21"/>
    <mergeCell ref="D18:D19"/>
    <mergeCell ref="F18:F19"/>
    <mergeCell ref="D14:D15"/>
    <mergeCell ref="F14:F15"/>
    <mergeCell ref="D16:D17"/>
    <mergeCell ref="F16:F17"/>
    <mergeCell ref="H14:H15"/>
    <mergeCell ref="J14:J15"/>
    <mergeCell ref="M14:N15"/>
    <mergeCell ref="H18:H19"/>
    <mergeCell ref="J18:J19"/>
    <mergeCell ref="J28:J29"/>
    <mergeCell ref="M28:N29"/>
    <mergeCell ref="J16:J17"/>
    <mergeCell ref="M16:N17"/>
    <mergeCell ref="J24:J25"/>
    <mergeCell ref="J26:J27"/>
    <mergeCell ref="M26:N27"/>
    <mergeCell ref="D24:D25"/>
    <mergeCell ref="F24:F25"/>
    <mergeCell ref="D26:D27"/>
    <mergeCell ref="F26:F27"/>
    <mergeCell ref="H24:H25"/>
    <mergeCell ref="D28:D29"/>
    <mergeCell ref="F28:F29"/>
    <mergeCell ref="L18:L19"/>
    <mergeCell ref="H28:H29"/>
    <mergeCell ref="L28:L29"/>
    <mergeCell ref="A22:A23"/>
    <mergeCell ref="A26:A27"/>
    <mergeCell ref="A24:A25"/>
    <mergeCell ref="A18:A19"/>
    <mergeCell ref="A20:A21"/>
    <mergeCell ref="H26:H27"/>
    <mergeCell ref="H22:H23"/>
    <mergeCell ref="A14:A15"/>
    <mergeCell ref="Q10:Q11"/>
    <mergeCell ref="H12:H13"/>
    <mergeCell ref="D10:D11"/>
    <mergeCell ref="F10:F11"/>
    <mergeCell ref="H10:H11"/>
    <mergeCell ref="J10:J11"/>
    <mergeCell ref="D12:D13"/>
    <mergeCell ref="F12:F13"/>
    <mergeCell ref="B1:M1"/>
    <mergeCell ref="N1:O1"/>
    <mergeCell ref="L24:L25"/>
    <mergeCell ref="L26:L27"/>
    <mergeCell ref="L10:L11"/>
    <mergeCell ref="L14:L15"/>
    <mergeCell ref="L16:L17"/>
    <mergeCell ref="C8:N8"/>
    <mergeCell ref="B6:N6"/>
    <mergeCell ref="L12:L13"/>
    <mergeCell ref="M9:N9"/>
    <mergeCell ref="L22:L23"/>
    <mergeCell ref="L30:L31"/>
    <mergeCell ref="M24:N25"/>
    <mergeCell ref="M22:N23"/>
    <mergeCell ref="M18:N19"/>
    <mergeCell ref="N48:N49"/>
    <mergeCell ref="N36:N37"/>
    <mergeCell ref="N38:N39"/>
    <mergeCell ref="N40:N41"/>
    <mergeCell ref="N42:N43"/>
    <mergeCell ref="N44:N45"/>
    <mergeCell ref="N46:N47"/>
  </mergeCells>
  <pageMargins left="0.75" right="0.75" top="1" bottom="1" header="0" footer="0"/>
  <pageSetup paperSize="14"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rgb="FF7030A0"/>
  </sheetPr>
  <dimension ref="A1:S168"/>
  <sheetViews>
    <sheetView zoomScale="115" zoomScaleNormal="115" workbookViewId="0">
      <selection activeCell="B18" activeCellId="6" sqref="B7:P8 B10 J10:M10 B12 B14 B16 B18"/>
    </sheetView>
  </sheetViews>
  <sheetFormatPr baseColWidth="10" defaultColWidth="9.140625" defaultRowHeight="12.75" x14ac:dyDescent="0.2"/>
  <cols>
    <col min="1" max="1" width="0.42578125" style="36" customWidth="1"/>
    <col min="2" max="2" width="32.28515625"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8.7109375" style="36" customWidth="1"/>
    <col min="16" max="16" width="12.85546875" style="36" customWidth="1"/>
    <col min="17" max="18" width="11.7109375" style="36" customWidth="1"/>
    <col min="19" max="19" width="11.42578125" style="36" hidden="1" customWidth="1"/>
    <col min="20" max="20" width="9.140625" style="36" customWidth="1"/>
    <col min="21" max="16384" width="9.140625" style="36"/>
  </cols>
  <sheetData>
    <row r="1" spans="1:19" ht="3" customHeight="1" thickBot="1" x14ac:dyDescent="0.25"/>
    <row r="2" spans="1:19" ht="16.5" customHeight="1" x14ac:dyDescent="0.2">
      <c r="B2" s="362"/>
      <c r="C2" s="365" t="s">
        <v>58</v>
      </c>
      <c r="D2" s="366"/>
      <c r="E2" s="366"/>
      <c r="F2" s="366"/>
      <c r="G2" s="366"/>
      <c r="H2" s="366"/>
      <c r="I2" s="366"/>
      <c r="J2" s="366"/>
      <c r="K2" s="366"/>
      <c r="L2" s="366"/>
      <c r="M2" s="367"/>
      <c r="N2" s="368" t="s">
        <v>136</v>
      </c>
      <c r="O2" s="369"/>
      <c r="P2" s="370"/>
      <c r="S2" s="61">
        <v>0.9</v>
      </c>
    </row>
    <row r="3" spans="1:19" ht="15.75" customHeight="1" x14ac:dyDescent="0.2">
      <c r="B3" s="363"/>
      <c r="C3" s="371" t="s">
        <v>60</v>
      </c>
      <c r="D3" s="372"/>
      <c r="E3" s="372"/>
      <c r="F3" s="372"/>
      <c r="G3" s="372"/>
      <c r="H3" s="372"/>
      <c r="I3" s="372"/>
      <c r="J3" s="372"/>
      <c r="K3" s="372"/>
      <c r="L3" s="372"/>
      <c r="M3" s="373"/>
      <c r="N3" s="374" t="s">
        <v>168</v>
      </c>
      <c r="O3" s="375"/>
      <c r="P3" s="376"/>
      <c r="S3" s="61">
        <v>0.89999899999999999</v>
      </c>
    </row>
    <row r="4" spans="1:19" ht="15.75" customHeight="1" x14ac:dyDescent="0.2">
      <c r="B4" s="363"/>
      <c r="C4" s="371" t="s">
        <v>61</v>
      </c>
      <c r="D4" s="372"/>
      <c r="E4" s="372"/>
      <c r="F4" s="372"/>
      <c r="G4" s="372"/>
      <c r="H4" s="372"/>
      <c r="I4" s="372"/>
      <c r="J4" s="372"/>
      <c r="K4" s="372"/>
      <c r="L4" s="372"/>
      <c r="M4" s="373"/>
      <c r="N4" s="374" t="s">
        <v>169</v>
      </c>
      <c r="O4" s="375"/>
      <c r="P4" s="376"/>
      <c r="S4" s="61">
        <v>0.70999990000000002</v>
      </c>
    </row>
    <row r="5" spans="1:19" ht="16.5" customHeight="1" thickBot="1" x14ac:dyDescent="0.25">
      <c r="B5" s="364"/>
      <c r="C5" s="377" t="s">
        <v>62</v>
      </c>
      <c r="D5" s="378"/>
      <c r="E5" s="378"/>
      <c r="F5" s="378"/>
      <c r="G5" s="378"/>
      <c r="H5" s="378"/>
      <c r="I5" s="378"/>
      <c r="J5" s="378"/>
      <c r="K5" s="378"/>
      <c r="L5" s="378"/>
      <c r="M5" s="379"/>
      <c r="N5" s="380" t="s">
        <v>63</v>
      </c>
      <c r="O5" s="381"/>
      <c r="P5" s="382"/>
      <c r="S5" s="61">
        <v>0.7</v>
      </c>
    </row>
    <row r="6" spans="1:19" ht="13.5" thickBot="1" x14ac:dyDescent="0.25"/>
    <row r="7" spans="1:19" ht="12.75" customHeight="1" x14ac:dyDescent="0.2">
      <c r="A7" s="37"/>
      <c r="B7" s="876" t="s">
        <v>66</v>
      </c>
      <c r="C7" s="877"/>
      <c r="D7" s="877"/>
      <c r="E7" s="877"/>
      <c r="F7" s="877"/>
      <c r="G7" s="877"/>
      <c r="H7" s="877"/>
      <c r="I7" s="877"/>
      <c r="J7" s="877"/>
      <c r="K7" s="877"/>
      <c r="L7" s="877"/>
      <c r="M7" s="877"/>
      <c r="N7" s="877"/>
      <c r="O7" s="877"/>
      <c r="P7" s="878"/>
      <c r="Q7" s="37"/>
    </row>
    <row r="8" spans="1:19" ht="13.5" customHeight="1" thickBot="1" x14ac:dyDescent="0.25">
      <c r="A8" s="37"/>
      <c r="B8" s="879"/>
      <c r="C8" s="880"/>
      <c r="D8" s="880"/>
      <c r="E8" s="880"/>
      <c r="F8" s="880"/>
      <c r="G8" s="880"/>
      <c r="H8" s="880"/>
      <c r="I8" s="880"/>
      <c r="J8" s="880"/>
      <c r="K8" s="880"/>
      <c r="L8" s="880"/>
      <c r="M8" s="880"/>
      <c r="N8" s="880"/>
      <c r="O8" s="880"/>
      <c r="P8" s="881"/>
      <c r="Q8" s="37"/>
    </row>
    <row r="9" spans="1:19" ht="6.75" customHeight="1" thickBot="1" x14ac:dyDescent="0.25">
      <c r="A9" s="37"/>
      <c r="B9" s="386"/>
      <c r="C9" s="386"/>
      <c r="D9" s="386"/>
      <c r="E9" s="386"/>
      <c r="F9" s="386"/>
      <c r="G9" s="386"/>
      <c r="H9" s="386"/>
      <c r="I9" s="386"/>
      <c r="J9" s="386"/>
      <c r="K9" s="386"/>
      <c r="L9" s="386"/>
      <c r="M9" s="386"/>
      <c r="N9" s="386"/>
      <c r="O9" s="386"/>
      <c r="P9" s="386"/>
      <c r="Q9" s="37"/>
    </row>
    <row r="10" spans="1:19" ht="26.25" customHeight="1" thickBot="1" x14ac:dyDescent="0.25">
      <c r="A10" s="37"/>
      <c r="B10" s="873" t="s">
        <v>76</v>
      </c>
      <c r="C10" s="387">
        <v>2025</v>
      </c>
      <c r="D10" s="388"/>
      <c r="E10" s="388"/>
      <c r="F10" s="388"/>
      <c r="G10" s="388"/>
      <c r="H10" s="388"/>
      <c r="I10" s="389"/>
      <c r="J10" s="874" t="s">
        <v>1</v>
      </c>
      <c r="K10" s="875"/>
      <c r="L10" s="875"/>
      <c r="M10" s="875"/>
      <c r="N10" s="390" t="s">
        <v>171</v>
      </c>
      <c r="O10" s="391"/>
      <c r="P10" s="392"/>
      <c r="Q10" s="37"/>
    </row>
    <row r="11" spans="1:19" ht="4.5" customHeight="1" thickBot="1" x14ac:dyDescent="0.25">
      <c r="A11" s="37"/>
      <c r="B11" s="383"/>
      <c r="C11" s="384"/>
      <c r="D11" s="384"/>
      <c r="E11" s="384"/>
      <c r="F11" s="384"/>
      <c r="G11" s="384"/>
      <c r="H11" s="384"/>
      <c r="I11" s="384"/>
      <c r="J11" s="384"/>
      <c r="K11" s="384"/>
      <c r="L11" s="384"/>
      <c r="M11" s="384"/>
      <c r="N11" s="384"/>
      <c r="O11" s="384"/>
      <c r="P11" s="385"/>
      <c r="Q11" s="37"/>
    </row>
    <row r="12" spans="1:19" ht="13.5" thickBot="1" x14ac:dyDescent="0.25">
      <c r="A12" s="37"/>
      <c r="B12" s="871" t="s">
        <v>0</v>
      </c>
      <c r="C12" s="341" t="s">
        <v>56</v>
      </c>
      <c r="D12" s="341"/>
      <c r="E12" s="341"/>
      <c r="F12" s="341"/>
      <c r="G12" s="341"/>
      <c r="H12" s="341"/>
      <c r="I12" s="341"/>
      <c r="J12" s="341"/>
      <c r="K12" s="341"/>
      <c r="L12" s="341"/>
      <c r="M12" s="341"/>
      <c r="N12" s="341"/>
      <c r="O12" s="341"/>
      <c r="P12" s="342"/>
      <c r="Q12" s="37"/>
    </row>
    <row r="13" spans="1:19" ht="4.5" customHeight="1" thickBot="1" x14ac:dyDescent="0.25">
      <c r="A13" s="37"/>
      <c r="B13" s="311"/>
      <c r="C13" s="312"/>
      <c r="D13" s="312"/>
      <c r="E13" s="312"/>
      <c r="F13" s="312"/>
      <c r="G13" s="312"/>
      <c r="H13" s="312"/>
      <c r="I13" s="312"/>
      <c r="J13" s="312"/>
      <c r="K13" s="312"/>
      <c r="L13" s="312"/>
      <c r="M13" s="312"/>
      <c r="N13" s="312"/>
      <c r="O13" s="312"/>
      <c r="P13" s="313"/>
      <c r="Q13" s="37"/>
    </row>
    <row r="14" spans="1:19" ht="13.5" thickBot="1" x14ac:dyDescent="0.25">
      <c r="A14" s="37"/>
      <c r="B14" s="871" t="s">
        <v>6</v>
      </c>
      <c r="C14" s="450" t="s">
        <v>162</v>
      </c>
      <c r="D14" s="451"/>
      <c r="E14" s="451"/>
      <c r="F14" s="451"/>
      <c r="G14" s="451"/>
      <c r="H14" s="451"/>
      <c r="I14" s="451"/>
      <c r="J14" s="451"/>
      <c r="K14" s="451"/>
      <c r="L14" s="451"/>
      <c r="M14" s="451"/>
      <c r="N14" s="451"/>
      <c r="O14" s="451"/>
      <c r="P14" s="452"/>
      <c r="Q14" s="37"/>
    </row>
    <row r="15" spans="1:19" ht="4.5" customHeight="1" thickBot="1" x14ac:dyDescent="0.25">
      <c r="A15" s="37"/>
      <c r="B15" s="337"/>
      <c r="C15" s="338"/>
      <c r="D15" s="338"/>
      <c r="E15" s="338"/>
      <c r="F15" s="338"/>
      <c r="G15" s="338"/>
      <c r="H15" s="338"/>
      <c r="I15" s="338"/>
      <c r="J15" s="338"/>
      <c r="K15" s="338"/>
      <c r="L15" s="338"/>
      <c r="M15" s="338"/>
      <c r="N15" s="338"/>
      <c r="O15" s="338"/>
      <c r="P15" s="339"/>
      <c r="Q15" s="37"/>
    </row>
    <row r="16" spans="1:19" ht="13.5" customHeight="1" thickBot="1" x14ac:dyDescent="0.25">
      <c r="A16" s="37"/>
      <c r="B16" s="871" t="s">
        <v>36</v>
      </c>
      <c r="C16" s="453" t="s">
        <v>148</v>
      </c>
      <c r="D16" s="454"/>
      <c r="E16" s="454"/>
      <c r="F16" s="454"/>
      <c r="G16" s="454"/>
      <c r="H16" s="454"/>
      <c r="I16" s="454"/>
      <c r="J16" s="454"/>
      <c r="K16" s="454"/>
      <c r="L16" s="454"/>
      <c r="M16" s="454"/>
      <c r="N16" s="454"/>
      <c r="O16" s="454"/>
      <c r="P16" s="455"/>
      <c r="Q16" s="37"/>
    </row>
    <row r="17" spans="1:17" ht="4.5" customHeight="1" thickBot="1" x14ac:dyDescent="0.25">
      <c r="A17" s="37"/>
      <c r="B17" s="337"/>
      <c r="C17" s="338"/>
      <c r="D17" s="338"/>
      <c r="E17" s="338"/>
      <c r="F17" s="338"/>
      <c r="G17" s="338"/>
      <c r="H17" s="338"/>
      <c r="I17" s="338"/>
      <c r="J17" s="338"/>
      <c r="K17" s="338"/>
      <c r="L17" s="338"/>
      <c r="M17" s="338"/>
      <c r="N17" s="338"/>
      <c r="O17" s="338"/>
      <c r="P17" s="339"/>
      <c r="Q17" s="37"/>
    </row>
    <row r="18" spans="1:17" ht="26.25" customHeight="1" thickBot="1" x14ac:dyDescent="0.25">
      <c r="A18" s="37"/>
      <c r="B18" s="871" t="s">
        <v>23</v>
      </c>
      <c r="C18" s="352" t="s">
        <v>236</v>
      </c>
      <c r="D18" s="353"/>
      <c r="E18" s="353"/>
      <c r="F18" s="353"/>
      <c r="G18" s="353"/>
      <c r="H18" s="353"/>
      <c r="I18" s="353"/>
      <c r="J18" s="353"/>
      <c r="K18" s="353"/>
      <c r="L18" s="353"/>
      <c r="M18" s="353"/>
      <c r="N18" s="353"/>
      <c r="O18" s="353"/>
      <c r="P18" s="354"/>
      <c r="Q18" s="37"/>
    </row>
    <row r="19" spans="1:17" ht="4.5" customHeight="1" thickBot="1" x14ac:dyDescent="0.25">
      <c r="A19" s="37"/>
      <c r="B19" s="355"/>
      <c r="C19" s="355"/>
      <c r="D19" s="355"/>
      <c r="E19" s="355"/>
      <c r="F19" s="355"/>
      <c r="G19" s="355"/>
      <c r="H19" s="355"/>
      <c r="I19" s="355"/>
      <c r="J19" s="355"/>
      <c r="K19" s="355"/>
      <c r="L19" s="355"/>
      <c r="M19" s="355"/>
      <c r="N19" s="355"/>
      <c r="O19" s="355"/>
      <c r="P19" s="355"/>
      <c r="Q19" s="37"/>
    </row>
    <row r="20" spans="1:17" ht="17.25" customHeight="1" thickBot="1" x14ac:dyDescent="0.25">
      <c r="A20" s="37"/>
      <c r="B20" s="865" t="s">
        <v>37</v>
      </c>
      <c r="C20" s="866"/>
      <c r="D20" s="866"/>
      <c r="E20" s="866"/>
      <c r="F20" s="866"/>
      <c r="G20" s="866"/>
      <c r="H20" s="866"/>
      <c r="I20" s="866"/>
      <c r="J20" s="866"/>
      <c r="K20" s="866"/>
      <c r="L20" s="866"/>
      <c r="M20" s="866"/>
      <c r="N20" s="866"/>
      <c r="O20" s="866"/>
      <c r="P20" s="867"/>
      <c r="Q20" s="37"/>
    </row>
    <row r="21" spans="1:17" ht="4.5" customHeight="1" thickBot="1" x14ac:dyDescent="0.25">
      <c r="A21" s="37"/>
      <c r="B21" s="356"/>
      <c r="C21" s="357"/>
      <c r="D21" s="357"/>
      <c r="E21" s="357"/>
      <c r="F21" s="357"/>
      <c r="G21" s="357"/>
      <c r="H21" s="357"/>
      <c r="I21" s="357"/>
      <c r="J21" s="357"/>
      <c r="K21" s="357"/>
      <c r="L21" s="357"/>
      <c r="M21" s="357"/>
      <c r="N21" s="357"/>
      <c r="O21" s="357"/>
      <c r="P21" s="358"/>
      <c r="Q21" s="37"/>
    </row>
    <row r="22" spans="1:17" ht="51" customHeight="1" thickBot="1" x14ac:dyDescent="0.25">
      <c r="A22" s="37"/>
      <c r="B22" s="871" t="s">
        <v>3</v>
      </c>
      <c r="C22" s="359" t="s">
        <v>204</v>
      </c>
      <c r="D22" s="360"/>
      <c r="E22" s="360"/>
      <c r="F22" s="360"/>
      <c r="G22" s="360"/>
      <c r="H22" s="360"/>
      <c r="I22" s="360"/>
      <c r="J22" s="360"/>
      <c r="K22" s="360"/>
      <c r="L22" s="360"/>
      <c r="M22" s="360"/>
      <c r="N22" s="360"/>
      <c r="O22" s="360"/>
      <c r="P22" s="361"/>
      <c r="Q22" s="37"/>
    </row>
    <row r="23" spans="1:17" ht="4.5" customHeight="1" thickBot="1" x14ac:dyDescent="0.25">
      <c r="A23" s="37"/>
      <c r="B23" s="337"/>
      <c r="C23" s="338"/>
      <c r="D23" s="338"/>
      <c r="E23" s="338"/>
      <c r="F23" s="338"/>
      <c r="G23" s="338"/>
      <c r="H23" s="338"/>
      <c r="I23" s="338"/>
      <c r="J23" s="338"/>
      <c r="K23" s="338"/>
      <c r="L23" s="338"/>
      <c r="M23" s="338"/>
      <c r="N23" s="338"/>
      <c r="O23" s="338"/>
      <c r="P23" s="339"/>
      <c r="Q23" s="37"/>
    </row>
    <row r="24" spans="1:17" ht="98.25" customHeight="1" thickBot="1" x14ac:dyDescent="0.25">
      <c r="A24" s="37"/>
      <c r="B24" s="871" t="s">
        <v>24</v>
      </c>
      <c r="C24" s="456" t="s">
        <v>244</v>
      </c>
      <c r="D24" s="457"/>
      <c r="E24" s="457"/>
      <c r="F24" s="457"/>
      <c r="G24" s="457"/>
      <c r="H24" s="457"/>
      <c r="I24" s="457"/>
      <c r="J24" s="457"/>
      <c r="K24" s="457"/>
      <c r="L24" s="457"/>
      <c r="M24" s="457"/>
      <c r="N24" s="457"/>
      <c r="O24" s="457"/>
      <c r="P24" s="458"/>
      <c r="Q24" s="37"/>
    </row>
    <row r="25" spans="1:17" ht="4.5" customHeight="1" thickBot="1" x14ac:dyDescent="0.25">
      <c r="A25" s="37"/>
      <c r="B25" s="321"/>
      <c r="C25" s="322"/>
      <c r="D25" s="322"/>
      <c r="E25" s="322"/>
      <c r="F25" s="322"/>
      <c r="G25" s="322"/>
      <c r="H25" s="322"/>
      <c r="I25" s="322"/>
      <c r="J25" s="322"/>
      <c r="K25" s="322"/>
      <c r="L25" s="322"/>
      <c r="M25" s="322"/>
      <c r="N25" s="322"/>
      <c r="O25" s="322"/>
      <c r="P25" s="323"/>
      <c r="Q25" s="37"/>
    </row>
    <row r="26" spans="1:17" s="62" customFormat="1" ht="21.75" customHeight="1" thickBot="1" x14ac:dyDescent="0.25">
      <c r="A26" s="38"/>
      <c r="B26" s="894" t="s">
        <v>2</v>
      </c>
      <c r="C26" s="324">
        <v>0.9</v>
      </c>
      <c r="D26" s="325"/>
      <c r="E26" s="325"/>
      <c r="F26" s="325"/>
      <c r="G26" s="325"/>
      <c r="H26" s="325"/>
      <c r="I26" s="325"/>
      <c r="J26" s="325"/>
      <c r="K26" s="325"/>
      <c r="L26" s="325"/>
      <c r="M26" s="325"/>
      <c r="N26" s="325"/>
      <c r="O26" s="325"/>
      <c r="P26" s="326"/>
      <c r="Q26" s="38"/>
    </row>
    <row r="27" spans="1:17" ht="4.5" customHeight="1" thickBot="1" x14ac:dyDescent="0.25">
      <c r="A27" s="37"/>
      <c r="B27" s="327"/>
      <c r="C27" s="328"/>
      <c r="D27" s="328"/>
      <c r="E27" s="328"/>
      <c r="F27" s="328"/>
      <c r="G27" s="328"/>
      <c r="H27" s="328"/>
      <c r="I27" s="328"/>
      <c r="J27" s="328"/>
      <c r="K27" s="328"/>
      <c r="L27" s="328"/>
      <c r="M27" s="328"/>
      <c r="N27" s="328"/>
      <c r="O27" s="328"/>
      <c r="P27" s="329"/>
      <c r="Q27" s="37"/>
    </row>
    <row r="28" spans="1:17" ht="18.75" customHeight="1" thickBot="1" x14ac:dyDescent="0.25">
      <c r="A28" s="37"/>
      <c r="B28" s="872" t="s">
        <v>25</v>
      </c>
      <c r="C28" s="129" t="s">
        <v>26</v>
      </c>
      <c r="D28" s="330" t="s">
        <v>218</v>
      </c>
      <c r="E28" s="325"/>
      <c r="F28" s="325"/>
      <c r="G28" s="326"/>
      <c r="H28" s="331" t="s">
        <v>27</v>
      </c>
      <c r="I28" s="331"/>
      <c r="J28" s="331"/>
      <c r="K28" s="330" t="s">
        <v>219</v>
      </c>
      <c r="L28" s="325"/>
      <c r="M28" s="326"/>
      <c r="N28" s="332" t="s">
        <v>28</v>
      </c>
      <c r="O28" s="333"/>
      <c r="P28" s="75" t="s">
        <v>215</v>
      </c>
      <c r="Q28" s="37"/>
    </row>
    <row r="29" spans="1:17" ht="4.5" customHeight="1" thickBot="1" x14ac:dyDescent="0.25">
      <c r="A29" s="37"/>
      <c r="B29" s="334"/>
      <c r="C29" s="335"/>
      <c r="D29" s="335"/>
      <c r="E29" s="335"/>
      <c r="F29" s="335"/>
      <c r="G29" s="335"/>
      <c r="H29" s="335"/>
      <c r="I29" s="335"/>
      <c r="J29" s="335"/>
      <c r="K29" s="335"/>
      <c r="L29" s="335"/>
      <c r="M29" s="335"/>
      <c r="N29" s="335"/>
      <c r="O29" s="335"/>
      <c r="P29" s="336"/>
      <c r="Q29" s="37"/>
    </row>
    <row r="30" spans="1:17" s="62" customFormat="1" ht="13.5" thickBot="1" x14ac:dyDescent="0.25">
      <c r="A30" s="38"/>
      <c r="B30" s="893" t="s">
        <v>7</v>
      </c>
      <c r="C30" s="317" t="s">
        <v>124</v>
      </c>
      <c r="D30" s="289"/>
      <c r="E30" s="289"/>
      <c r="F30" s="289"/>
      <c r="G30" s="289"/>
      <c r="H30" s="289"/>
      <c r="I30" s="289"/>
      <c r="J30" s="289"/>
      <c r="K30" s="289"/>
      <c r="L30" s="289"/>
      <c r="M30" s="289"/>
      <c r="N30" s="289"/>
      <c r="O30" s="289"/>
      <c r="P30" s="290"/>
      <c r="Q30" s="38"/>
    </row>
    <row r="31" spans="1:17" s="62" customFormat="1" ht="4.5" customHeight="1" thickBot="1" x14ac:dyDescent="0.25">
      <c r="A31" s="38"/>
      <c r="B31" s="346"/>
      <c r="C31" s="347"/>
      <c r="D31" s="347"/>
      <c r="E31" s="347"/>
      <c r="F31" s="347"/>
      <c r="G31" s="347"/>
      <c r="H31" s="347"/>
      <c r="I31" s="347"/>
      <c r="J31" s="347"/>
      <c r="K31" s="347"/>
      <c r="L31" s="347"/>
      <c r="M31" s="347"/>
      <c r="N31" s="347"/>
      <c r="O31" s="347"/>
      <c r="P31" s="348"/>
      <c r="Q31" s="38"/>
    </row>
    <row r="32" spans="1:17" s="62" customFormat="1" ht="13.5" thickBot="1" x14ac:dyDescent="0.25">
      <c r="A32" s="38"/>
      <c r="B32" s="893" t="s">
        <v>4</v>
      </c>
      <c r="C32" s="340" t="s">
        <v>72</v>
      </c>
      <c r="D32" s="315"/>
      <c r="E32" s="315"/>
      <c r="F32" s="315"/>
      <c r="G32" s="315"/>
      <c r="H32" s="315"/>
      <c r="I32" s="315"/>
      <c r="J32" s="315"/>
      <c r="K32" s="315"/>
      <c r="L32" s="315"/>
      <c r="M32" s="315"/>
      <c r="N32" s="315"/>
      <c r="O32" s="315"/>
      <c r="P32" s="316"/>
      <c r="Q32" s="38"/>
    </row>
    <row r="33" spans="1:17" s="62" customFormat="1" ht="4.5" customHeight="1" thickBot="1" x14ac:dyDescent="0.25">
      <c r="A33" s="38"/>
      <c r="B33" s="346"/>
      <c r="C33" s="347"/>
      <c r="D33" s="347"/>
      <c r="E33" s="347"/>
      <c r="F33" s="347"/>
      <c r="G33" s="347"/>
      <c r="H33" s="347"/>
      <c r="I33" s="347"/>
      <c r="J33" s="347"/>
      <c r="K33" s="347"/>
      <c r="L33" s="347"/>
      <c r="M33" s="347"/>
      <c r="N33" s="347"/>
      <c r="O33" s="347"/>
      <c r="P33" s="348"/>
      <c r="Q33" s="38"/>
    </row>
    <row r="34" spans="1:17" s="62" customFormat="1" ht="21" customHeight="1" thickBot="1" x14ac:dyDescent="0.25">
      <c r="A34" s="38"/>
      <c r="B34" s="871" t="s">
        <v>35</v>
      </c>
      <c r="C34" s="317" t="s">
        <v>72</v>
      </c>
      <c r="D34" s="289"/>
      <c r="E34" s="289"/>
      <c r="F34" s="289"/>
      <c r="G34" s="289"/>
      <c r="H34" s="289"/>
      <c r="I34" s="289"/>
      <c r="J34" s="289"/>
      <c r="K34" s="289"/>
      <c r="L34" s="289"/>
      <c r="M34" s="289"/>
      <c r="N34" s="289"/>
      <c r="O34" s="289"/>
      <c r="P34" s="290"/>
      <c r="Q34" s="38"/>
    </row>
    <row r="35" spans="1:17" s="62" customFormat="1" ht="3.75" customHeight="1" thickBot="1" x14ac:dyDescent="0.25">
      <c r="A35" s="38"/>
      <c r="B35" s="459"/>
      <c r="C35" s="460"/>
      <c r="D35" s="460"/>
      <c r="E35" s="460"/>
      <c r="F35" s="460"/>
      <c r="G35" s="460"/>
      <c r="H35" s="460"/>
      <c r="I35" s="460"/>
      <c r="J35" s="460"/>
      <c r="K35" s="460"/>
      <c r="L35" s="460"/>
      <c r="M35" s="460"/>
      <c r="N35" s="460"/>
      <c r="O35" s="460"/>
      <c r="P35" s="461"/>
      <c r="Q35" s="38"/>
    </row>
    <row r="36" spans="1:17" s="62" customFormat="1" ht="16.5" customHeight="1" thickBot="1" x14ac:dyDescent="0.25">
      <c r="A36" s="38"/>
      <c r="B36" s="893" t="s">
        <v>65</v>
      </c>
      <c r="C36" s="317" t="s">
        <v>71</v>
      </c>
      <c r="D36" s="289"/>
      <c r="E36" s="289"/>
      <c r="F36" s="289"/>
      <c r="G36" s="289"/>
      <c r="H36" s="289"/>
      <c r="I36" s="289"/>
      <c r="J36" s="289"/>
      <c r="K36" s="289"/>
      <c r="L36" s="289"/>
      <c r="M36" s="289"/>
      <c r="N36" s="289"/>
      <c r="O36" s="289"/>
      <c r="P36" s="290"/>
      <c r="Q36" s="38"/>
    </row>
    <row r="37" spans="1:17" ht="4.5" customHeight="1" thickBot="1" x14ac:dyDescent="0.25">
      <c r="A37" s="37"/>
      <c r="B37" s="39"/>
      <c r="C37" s="39"/>
      <c r="D37" s="39"/>
      <c r="E37" s="39"/>
      <c r="F37" s="39"/>
      <c r="G37" s="39"/>
      <c r="H37" s="39"/>
      <c r="I37" s="39"/>
      <c r="J37" s="39"/>
      <c r="K37" s="39"/>
      <c r="L37" s="39"/>
      <c r="M37" s="39"/>
      <c r="N37" s="39"/>
      <c r="O37" s="39"/>
      <c r="P37" s="39"/>
      <c r="Q37" s="37"/>
    </row>
    <row r="38" spans="1:17" ht="13.5" thickBot="1" x14ac:dyDescent="0.25">
      <c r="A38" s="37"/>
      <c r="B38" s="858" t="s">
        <v>29</v>
      </c>
      <c r="C38" s="859"/>
      <c r="D38" s="859"/>
      <c r="E38" s="859"/>
      <c r="F38" s="859"/>
      <c r="G38" s="859"/>
      <c r="H38" s="859"/>
      <c r="I38" s="859"/>
      <c r="J38" s="859"/>
      <c r="K38" s="859"/>
      <c r="L38" s="859"/>
      <c r="M38" s="859"/>
      <c r="N38" s="859"/>
      <c r="O38" s="860"/>
      <c r="P38" s="861"/>
      <c r="Q38" s="37"/>
    </row>
    <row r="39" spans="1:17" ht="13.5" thickBot="1" x14ac:dyDescent="0.25">
      <c r="A39" s="37"/>
      <c r="B39" s="888" t="s">
        <v>34</v>
      </c>
      <c r="C39" s="889" t="s">
        <v>30</v>
      </c>
      <c r="D39" s="890"/>
      <c r="E39" s="890"/>
      <c r="F39" s="890"/>
      <c r="G39" s="891"/>
      <c r="H39" s="889" t="s">
        <v>7</v>
      </c>
      <c r="I39" s="890"/>
      <c r="J39" s="890"/>
      <c r="K39" s="890"/>
      <c r="L39" s="891"/>
      <c r="M39" s="889" t="s">
        <v>31</v>
      </c>
      <c r="N39" s="890"/>
      <c r="O39" s="892"/>
      <c r="P39" s="891"/>
      <c r="Q39" s="37"/>
    </row>
    <row r="40" spans="1:17" ht="108.75" customHeight="1" x14ac:dyDescent="0.2">
      <c r="A40" s="37"/>
      <c r="B40" s="76" t="s">
        <v>149</v>
      </c>
      <c r="C40" s="472" t="s">
        <v>245</v>
      </c>
      <c r="D40" s="473"/>
      <c r="E40" s="473"/>
      <c r="F40" s="473"/>
      <c r="G40" s="474"/>
      <c r="H40" s="475" t="s">
        <v>120</v>
      </c>
      <c r="I40" s="473"/>
      <c r="J40" s="473"/>
      <c r="K40" s="473"/>
      <c r="L40" s="474"/>
      <c r="M40" s="476" t="s">
        <v>259</v>
      </c>
      <c r="N40" s="307"/>
      <c r="O40" s="307"/>
      <c r="P40" s="310"/>
      <c r="Q40" s="37"/>
    </row>
    <row r="41" spans="1:17" ht="121.5" customHeight="1" x14ac:dyDescent="0.2">
      <c r="A41" s="37"/>
      <c r="B41" s="76" t="s">
        <v>150</v>
      </c>
      <c r="C41" s="472" t="s">
        <v>245</v>
      </c>
      <c r="D41" s="473"/>
      <c r="E41" s="473"/>
      <c r="F41" s="473"/>
      <c r="G41" s="474"/>
      <c r="H41" s="475" t="s">
        <v>120</v>
      </c>
      <c r="I41" s="473"/>
      <c r="J41" s="473"/>
      <c r="K41" s="473"/>
      <c r="L41" s="474"/>
      <c r="M41" s="476" t="s">
        <v>259</v>
      </c>
      <c r="N41" s="307"/>
      <c r="O41" s="307"/>
      <c r="P41" s="310"/>
      <c r="Q41" s="37"/>
    </row>
    <row r="42" spans="1:17" ht="13.5" customHeight="1" x14ac:dyDescent="0.2">
      <c r="A42" s="37"/>
      <c r="B42" s="77"/>
      <c r="C42" s="462"/>
      <c r="D42" s="463"/>
      <c r="E42" s="463"/>
      <c r="F42" s="463"/>
      <c r="G42" s="464"/>
      <c r="H42" s="462"/>
      <c r="I42" s="463"/>
      <c r="J42" s="463"/>
      <c r="K42" s="463"/>
      <c r="L42" s="464"/>
      <c r="M42" s="462"/>
      <c r="N42" s="463"/>
      <c r="O42" s="463"/>
      <c r="P42" s="471"/>
      <c r="Q42" s="37"/>
    </row>
    <row r="43" spans="1:17" ht="4.5" customHeight="1" thickBot="1" x14ac:dyDescent="0.25">
      <c r="A43" s="37"/>
      <c r="B43" s="42"/>
      <c r="C43" s="42"/>
      <c r="D43" s="42"/>
      <c r="E43" s="42"/>
      <c r="F43" s="42"/>
      <c r="G43" s="42"/>
      <c r="H43" s="42"/>
      <c r="I43" s="42"/>
      <c r="J43" s="42"/>
      <c r="K43" s="42"/>
      <c r="L43" s="42"/>
      <c r="M43" s="42"/>
      <c r="N43" s="42"/>
      <c r="O43" s="42"/>
      <c r="P43" s="42"/>
      <c r="Q43" s="37"/>
    </row>
    <row r="44" spans="1:17" ht="13.5" customHeight="1" thickBot="1" x14ac:dyDescent="0.25">
      <c r="A44" s="37"/>
      <c r="B44" s="865" t="s">
        <v>8</v>
      </c>
      <c r="C44" s="866"/>
      <c r="D44" s="866"/>
      <c r="E44" s="866"/>
      <c r="F44" s="866"/>
      <c r="G44" s="866"/>
      <c r="H44" s="866"/>
      <c r="I44" s="866"/>
      <c r="J44" s="866"/>
      <c r="K44" s="866"/>
      <c r="L44" s="866"/>
      <c r="M44" s="866"/>
      <c r="N44" s="866"/>
      <c r="O44" s="866"/>
      <c r="P44" s="867"/>
      <c r="Q44" s="37"/>
    </row>
    <row r="45" spans="1:17" ht="4.5" customHeight="1" thickBot="1" x14ac:dyDescent="0.25">
      <c r="A45" s="37"/>
      <c r="B45" s="43"/>
      <c r="C45" s="39"/>
      <c r="D45" s="39"/>
      <c r="E45" s="39"/>
      <c r="F45" s="39"/>
      <c r="G45" s="39"/>
      <c r="H45" s="39"/>
      <c r="I45" s="39"/>
      <c r="J45" s="39"/>
      <c r="K45" s="39"/>
      <c r="L45" s="39"/>
      <c r="M45" s="39"/>
      <c r="N45" s="39"/>
      <c r="O45" s="39"/>
      <c r="P45" s="44"/>
      <c r="Q45" s="37"/>
    </row>
    <row r="46" spans="1:17" x14ac:dyDescent="0.2">
      <c r="A46" s="37"/>
      <c r="B46" s="868" t="s">
        <v>32</v>
      </c>
      <c r="C46" s="45" t="s">
        <v>9</v>
      </c>
      <c r="D46" s="46" t="s">
        <v>11</v>
      </c>
      <c r="E46" s="46" t="s">
        <v>12</v>
      </c>
      <c r="F46" s="46" t="s">
        <v>13</v>
      </c>
      <c r="G46" s="46" t="s">
        <v>14</v>
      </c>
      <c r="H46" s="46" t="s">
        <v>15</v>
      </c>
      <c r="I46" s="46" t="s">
        <v>16</v>
      </c>
      <c r="J46" s="46" t="s">
        <v>17</v>
      </c>
      <c r="K46" s="46" t="s">
        <v>18</v>
      </c>
      <c r="L46" s="46" t="s">
        <v>19</v>
      </c>
      <c r="M46" s="46" t="s">
        <v>20</v>
      </c>
      <c r="N46" s="46" t="s">
        <v>21</v>
      </c>
      <c r="O46" s="47" t="s">
        <v>22</v>
      </c>
      <c r="P46" s="48" t="s">
        <v>10</v>
      </c>
      <c r="Q46" s="37"/>
    </row>
    <row r="47" spans="1:17" ht="13.5" thickBot="1" x14ac:dyDescent="0.25">
      <c r="A47" s="37"/>
      <c r="B47" s="869"/>
      <c r="C47" s="49" t="s">
        <v>10</v>
      </c>
      <c r="D47" s="50"/>
      <c r="E47" s="50"/>
      <c r="F47" s="128">
        <f>'2.Registro_DerPet'!D10</f>
        <v>0.99630996309963105</v>
      </c>
      <c r="G47" s="50"/>
      <c r="H47" s="50"/>
      <c r="I47" s="128">
        <f>'2.Registro_DerPet'!F10</f>
        <v>1</v>
      </c>
      <c r="J47" s="52"/>
      <c r="K47" s="52"/>
      <c r="L47" s="128">
        <f>'2.Registro_DerPet'!H10</f>
        <v>1</v>
      </c>
      <c r="M47" s="52"/>
      <c r="N47" s="52"/>
      <c r="O47" s="128">
        <f>'2.Registro_DerPet'!J10</f>
        <v>1</v>
      </c>
      <c r="P47" s="128">
        <f>'2.Registro_DerPet'!L10</f>
        <v>0.99876390605686027</v>
      </c>
      <c r="Q47" s="37"/>
    </row>
    <row r="48" spans="1:17" ht="4.5" customHeight="1" thickBot="1" x14ac:dyDescent="0.25">
      <c r="A48" s="37"/>
      <c r="B48" s="63">
        <v>0.9</v>
      </c>
      <c r="C48" s="64"/>
      <c r="D48" s="64"/>
      <c r="E48" s="64"/>
      <c r="F48" s="64">
        <v>0.9</v>
      </c>
      <c r="G48" s="64"/>
      <c r="H48" s="64"/>
      <c r="I48" s="64">
        <v>0.9</v>
      </c>
      <c r="J48" s="64"/>
      <c r="K48" s="64"/>
      <c r="L48" s="64">
        <v>0.9</v>
      </c>
      <c r="M48" s="64"/>
      <c r="N48" s="64"/>
      <c r="O48" s="64">
        <v>0.9</v>
      </c>
      <c r="P48" s="65">
        <v>0.9</v>
      </c>
      <c r="Q48" s="37"/>
    </row>
    <row r="49" spans="1:17" ht="13.5" thickBot="1" x14ac:dyDescent="0.25">
      <c r="A49" s="37"/>
      <c r="B49" s="865" t="s">
        <v>33</v>
      </c>
      <c r="C49" s="866"/>
      <c r="D49" s="866"/>
      <c r="E49" s="866"/>
      <c r="F49" s="866"/>
      <c r="G49" s="866"/>
      <c r="H49" s="866"/>
      <c r="I49" s="866"/>
      <c r="J49" s="866"/>
      <c r="K49" s="866"/>
      <c r="L49" s="866"/>
      <c r="M49" s="866"/>
      <c r="N49" s="866"/>
      <c r="O49" s="866"/>
      <c r="P49" s="867"/>
      <c r="Q49" s="37"/>
    </row>
    <row r="50" spans="1:17" ht="12.75" customHeight="1" x14ac:dyDescent="0.2">
      <c r="A50" s="37"/>
      <c r="B50" s="278"/>
      <c r="C50" s="279"/>
      <c r="D50" s="279"/>
      <c r="E50" s="279"/>
      <c r="F50" s="279"/>
      <c r="G50" s="279"/>
      <c r="H50" s="279"/>
      <c r="I50" s="279"/>
      <c r="J50" s="279"/>
      <c r="K50" s="279"/>
      <c r="L50" s="279"/>
      <c r="M50" s="279"/>
      <c r="N50" s="279"/>
      <c r="O50" s="279"/>
      <c r="P50" s="280"/>
      <c r="Q50" s="37"/>
    </row>
    <row r="51" spans="1:17" ht="12.75" customHeight="1" x14ac:dyDescent="0.2">
      <c r="A51" s="37"/>
      <c r="B51" s="281"/>
      <c r="C51" s="282"/>
      <c r="D51" s="282"/>
      <c r="E51" s="282"/>
      <c r="F51" s="282"/>
      <c r="G51" s="282"/>
      <c r="H51" s="282"/>
      <c r="I51" s="282"/>
      <c r="J51" s="282"/>
      <c r="K51" s="282"/>
      <c r="L51" s="282"/>
      <c r="M51" s="282"/>
      <c r="N51" s="282"/>
      <c r="O51" s="282"/>
      <c r="P51" s="283"/>
      <c r="Q51" s="37"/>
    </row>
    <row r="52" spans="1:17" ht="12.75" customHeight="1" x14ac:dyDescent="0.2">
      <c r="A52" s="37"/>
      <c r="B52" s="281"/>
      <c r="C52" s="282"/>
      <c r="D52" s="282"/>
      <c r="E52" s="282"/>
      <c r="F52" s="282"/>
      <c r="G52" s="282"/>
      <c r="H52" s="282"/>
      <c r="I52" s="282"/>
      <c r="J52" s="282"/>
      <c r="K52" s="282"/>
      <c r="L52" s="282"/>
      <c r="M52" s="282"/>
      <c r="N52" s="282"/>
      <c r="O52" s="282"/>
      <c r="P52" s="283"/>
      <c r="Q52" s="37"/>
    </row>
    <row r="53" spans="1:17" ht="12.75" customHeight="1" x14ac:dyDescent="0.2">
      <c r="A53" s="37"/>
      <c r="B53" s="281"/>
      <c r="C53" s="282"/>
      <c r="D53" s="282"/>
      <c r="E53" s="282"/>
      <c r="F53" s="282"/>
      <c r="G53" s="282"/>
      <c r="H53" s="282"/>
      <c r="I53" s="282"/>
      <c r="J53" s="282"/>
      <c r="K53" s="282"/>
      <c r="L53" s="282"/>
      <c r="M53" s="282"/>
      <c r="N53" s="282"/>
      <c r="O53" s="282"/>
      <c r="P53" s="283"/>
      <c r="Q53" s="37"/>
    </row>
    <row r="54" spans="1:17" ht="12.75" customHeight="1" x14ac:dyDescent="0.2">
      <c r="A54" s="37"/>
      <c r="B54" s="281"/>
      <c r="C54" s="282"/>
      <c r="D54" s="282"/>
      <c r="E54" s="282"/>
      <c r="F54" s="282"/>
      <c r="G54" s="282"/>
      <c r="H54" s="282"/>
      <c r="I54" s="282"/>
      <c r="J54" s="282"/>
      <c r="K54" s="282"/>
      <c r="L54" s="282"/>
      <c r="M54" s="282"/>
      <c r="N54" s="282"/>
      <c r="O54" s="282"/>
      <c r="P54" s="283"/>
      <c r="Q54" s="37"/>
    </row>
    <row r="55" spans="1:17" ht="12.75" customHeight="1" x14ac:dyDescent="0.2">
      <c r="A55" s="37"/>
      <c r="B55" s="281"/>
      <c r="C55" s="282"/>
      <c r="D55" s="282"/>
      <c r="E55" s="282"/>
      <c r="F55" s="282"/>
      <c r="G55" s="282"/>
      <c r="H55" s="282"/>
      <c r="I55" s="282"/>
      <c r="J55" s="282"/>
      <c r="K55" s="282"/>
      <c r="L55" s="282"/>
      <c r="M55" s="282"/>
      <c r="N55" s="282"/>
      <c r="O55" s="282"/>
      <c r="P55" s="283"/>
      <c r="Q55" s="37"/>
    </row>
    <row r="56" spans="1:17" ht="12.75" customHeight="1" x14ac:dyDescent="0.2">
      <c r="A56" s="37"/>
      <c r="B56" s="281"/>
      <c r="C56" s="282"/>
      <c r="D56" s="282"/>
      <c r="E56" s="282"/>
      <c r="F56" s="282"/>
      <c r="G56" s="282"/>
      <c r="H56" s="282"/>
      <c r="I56" s="282"/>
      <c r="J56" s="282"/>
      <c r="K56" s="282"/>
      <c r="L56" s="282"/>
      <c r="M56" s="282"/>
      <c r="N56" s="282"/>
      <c r="O56" s="282"/>
      <c r="P56" s="283"/>
      <c r="Q56" s="37"/>
    </row>
    <row r="57" spans="1:17" ht="12.75" customHeight="1" x14ac:dyDescent="0.2">
      <c r="A57" s="37"/>
      <c r="B57" s="281"/>
      <c r="C57" s="282"/>
      <c r="D57" s="282"/>
      <c r="E57" s="282"/>
      <c r="F57" s="282"/>
      <c r="G57" s="282"/>
      <c r="H57" s="282"/>
      <c r="I57" s="282"/>
      <c r="J57" s="282"/>
      <c r="K57" s="282"/>
      <c r="L57" s="282"/>
      <c r="M57" s="282"/>
      <c r="N57" s="282"/>
      <c r="O57" s="282"/>
      <c r="P57" s="283"/>
      <c r="Q57" s="37"/>
    </row>
    <row r="58" spans="1:17" ht="12.75" customHeight="1" x14ac:dyDescent="0.2">
      <c r="A58" s="37"/>
      <c r="B58" s="281"/>
      <c r="C58" s="282"/>
      <c r="D58" s="282"/>
      <c r="E58" s="282"/>
      <c r="F58" s="282"/>
      <c r="G58" s="282"/>
      <c r="H58" s="282"/>
      <c r="I58" s="282"/>
      <c r="J58" s="282"/>
      <c r="K58" s="282"/>
      <c r="L58" s="282"/>
      <c r="M58" s="282"/>
      <c r="N58" s="282"/>
      <c r="O58" s="282"/>
      <c r="P58" s="283"/>
      <c r="Q58" s="37"/>
    </row>
    <row r="59" spans="1:17" ht="12.75" customHeight="1" x14ac:dyDescent="0.2">
      <c r="A59" s="37"/>
      <c r="B59" s="281"/>
      <c r="C59" s="282"/>
      <c r="D59" s="282"/>
      <c r="E59" s="282"/>
      <c r="F59" s="282"/>
      <c r="G59" s="282"/>
      <c r="H59" s="282"/>
      <c r="I59" s="282"/>
      <c r="J59" s="282"/>
      <c r="K59" s="282"/>
      <c r="L59" s="282"/>
      <c r="M59" s="282"/>
      <c r="N59" s="282"/>
      <c r="O59" s="282"/>
      <c r="P59" s="283"/>
      <c r="Q59" s="37"/>
    </row>
    <row r="60" spans="1:17" ht="12.75" customHeight="1" x14ac:dyDescent="0.2">
      <c r="A60" s="37"/>
      <c r="B60" s="281"/>
      <c r="C60" s="282"/>
      <c r="D60" s="282"/>
      <c r="E60" s="282"/>
      <c r="F60" s="282"/>
      <c r="G60" s="282"/>
      <c r="H60" s="282"/>
      <c r="I60" s="282"/>
      <c r="J60" s="282"/>
      <c r="K60" s="282"/>
      <c r="L60" s="282"/>
      <c r="M60" s="282"/>
      <c r="N60" s="282"/>
      <c r="O60" s="282"/>
      <c r="P60" s="283"/>
      <c r="Q60" s="37"/>
    </row>
    <row r="61" spans="1:17" ht="12.75" customHeight="1" x14ac:dyDescent="0.2">
      <c r="A61" s="37"/>
      <c r="B61" s="281"/>
      <c r="C61" s="282"/>
      <c r="D61" s="282"/>
      <c r="E61" s="282"/>
      <c r="F61" s="282"/>
      <c r="G61" s="282"/>
      <c r="H61" s="282"/>
      <c r="I61" s="282"/>
      <c r="J61" s="282"/>
      <c r="K61" s="282"/>
      <c r="L61" s="282"/>
      <c r="M61" s="282"/>
      <c r="N61" s="282"/>
      <c r="O61" s="282"/>
      <c r="P61" s="283"/>
      <c r="Q61" s="37"/>
    </row>
    <row r="62" spans="1:17" ht="12.75" customHeight="1" x14ac:dyDescent="0.2">
      <c r="A62" s="37"/>
      <c r="B62" s="281"/>
      <c r="C62" s="282"/>
      <c r="D62" s="282"/>
      <c r="E62" s="282"/>
      <c r="F62" s="282"/>
      <c r="G62" s="282"/>
      <c r="H62" s="282"/>
      <c r="I62" s="282"/>
      <c r="J62" s="282"/>
      <c r="K62" s="282"/>
      <c r="L62" s="282"/>
      <c r="M62" s="282"/>
      <c r="N62" s="282"/>
      <c r="O62" s="282"/>
      <c r="P62" s="283"/>
      <c r="Q62" s="37"/>
    </row>
    <row r="63" spans="1:17" ht="12.75" customHeight="1" x14ac:dyDescent="0.2">
      <c r="A63" s="37"/>
      <c r="B63" s="281"/>
      <c r="C63" s="282"/>
      <c r="D63" s="282"/>
      <c r="E63" s="282"/>
      <c r="F63" s="282"/>
      <c r="G63" s="282"/>
      <c r="H63" s="282"/>
      <c r="I63" s="282"/>
      <c r="J63" s="282"/>
      <c r="K63" s="282"/>
      <c r="L63" s="282"/>
      <c r="M63" s="282"/>
      <c r="N63" s="282"/>
      <c r="O63" s="282"/>
      <c r="P63" s="283"/>
      <c r="Q63" s="37"/>
    </row>
    <row r="64" spans="1:17" ht="12.75" customHeight="1" x14ac:dyDescent="0.2">
      <c r="A64" s="37"/>
      <c r="B64" s="281"/>
      <c r="C64" s="282"/>
      <c r="D64" s="282"/>
      <c r="E64" s="282"/>
      <c r="F64" s="282"/>
      <c r="G64" s="282"/>
      <c r="H64" s="282"/>
      <c r="I64" s="282"/>
      <c r="J64" s="282"/>
      <c r="K64" s="282"/>
      <c r="L64" s="282"/>
      <c r="M64" s="282"/>
      <c r="N64" s="282"/>
      <c r="O64" s="282"/>
      <c r="P64" s="283"/>
      <c r="Q64" s="37"/>
    </row>
    <row r="65" spans="1:19" ht="13.5" customHeight="1" thickBot="1" x14ac:dyDescent="0.25">
      <c r="A65" s="37"/>
      <c r="B65" s="284"/>
      <c r="C65" s="285"/>
      <c r="D65" s="285"/>
      <c r="E65" s="285"/>
      <c r="F65" s="285"/>
      <c r="G65" s="285"/>
      <c r="H65" s="285"/>
      <c r="I65" s="285"/>
      <c r="J65" s="285"/>
      <c r="K65" s="285"/>
      <c r="L65" s="285"/>
      <c r="M65" s="285"/>
      <c r="N65" s="285"/>
      <c r="O65" s="285"/>
      <c r="P65" s="286"/>
      <c r="Q65" s="37"/>
    </row>
    <row r="66" spans="1:19" customFormat="1" ht="4.5" customHeight="1" thickBot="1" x14ac:dyDescent="0.25">
      <c r="A66" s="287"/>
      <c r="B66" s="287"/>
      <c r="C66" s="287"/>
      <c r="D66" s="287"/>
      <c r="E66" s="287"/>
      <c r="F66" s="287"/>
      <c r="G66" s="287"/>
      <c r="H66" s="287"/>
      <c r="I66" s="287"/>
      <c r="J66" s="287"/>
      <c r="K66" s="287"/>
      <c r="L66" s="287"/>
      <c r="M66" s="287"/>
      <c r="N66" s="287"/>
      <c r="O66" s="287"/>
      <c r="P66" s="287"/>
      <c r="Q66" s="287"/>
      <c r="S66" s="36"/>
    </row>
    <row r="67" spans="1:19" ht="17.25" customHeight="1" x14ac:dyDescent="0.2">
      <c r="A67" s="37"/>
      <c r="B67" s="854" t="s">
        <v>5</v>
      </c>
      <c r="C67" s="465" t="s">
        <v>142</v>
      </c>
      <c r="D67" s="466"/>
      <c r="E67" s="466"/>
      <c r="F67" s="466"/>
      <c r="G67" s="466"/>
      <c r="H67" s="466"/>
      <c r="I67" s="466"/>
      <c r="J67" s="466"/>
      <c r="K67" s="466"/>
      <c r="L67" s="466"/>
      <c r="M67" s="466"/>
      <c r="N67" s="466"/>
      <c r="O67" s="466"/>
      <c r="P67" s="467"/>
      <c r="Q67" s="37"/>
    </row>
    <row r="68" spans="1:19" ht="54.75" customHeight="1" x14ac:dyDescent="0.2">
      <c r="A68" s="37"/>
      <c r="B68" s="855"/>
      <c r="C68" s="302" t="s">
        <v>263</v>
      </c>
      <c r="D68" s="303"/>
      <c r="E68" s="303"/>
      <c r="F68" s="303"/>
      <c r="G68" s="303"/>
      <c r="H68" s="303"/>
      <c r="I68" s="303"/>
      <c r="J68" s="303"/>
      <c r="K68" s="303"/>
      <c r="L68" s="303"/>
      <c r="M68" s="303"/>
      <c r="N68" s="303"/>
      <c r="O68" s="303"/>
      <c r="P68" s="304"/>
      <c r="Q68" s="37"/>
    </row>
    <row r="69" spans="1:19" ht="17.25" customHeight="1" x14ac:dyDescent="0.2">
      <c r="A69" s="37"/>
      <c r="B69" s="855"/>
      <c r="C69" s="468" t="s">
        <v>144</v>
      </c>
      <c r="D69" s="469"/>
      <c r="E69" s="469"/>
      <c r="F69" s="469"/>
      <c r="G69" s="469"/>
      <c r="H69" s="469"/>
      <c r="I69" s="469"/>
      <c r="J69" s="469"/>
      <c r="K69" s="469"/>
      <c r="L69" s="469"/>
      <c r="M69" s="469"/>
      <c r="N69" s="469"/>
      <c r="O69" s="469"/>
      <c r="P69" s="470"/>
      <c r="Q69" s="37"/>
    </row>
    <row r="70" spans="1:19" ht="45.75" customHeight="1" thickBot="1" x14ac:dyDescent="0.25">
      <c r="A70" s="37"/>
      <c r="B70" s="856"/>
      <c r="C70" s="302" t="s">
        <v>354</v>
      </c>
      <c r="D70" s="303"/>
      <c r="E70" s="303"/>
      <c r="F70" s="303"/>
      <c r="G70" s="303"/>
      <c r="H70" s="303"/>
      <c r="I70" s="303"/>
      <c r="J70" s="303"/>
      <c r="K70" s="303"/>
      <c r="L70" s="303"/>
      <c r="M70" s="303"/>
      <c r="N70" s="303"/>
      <c r="O70" s="303"/>
      <c r="P70" s="304"/>
      <c r="Q70" s="37"/>
    </row>
    <row r="71" spans="1:19" ht="30.75" customHeight="1" thickBot="1" x14ac:dyDescent="0.25">
      <c r="A71" s="37"/>
      <c r="B71" s="857" t="s">
        <v>64</v>
      </c>
      <c r="C71" s="288" t="s">
        <v>205</v>
      </c>
      <c r="D71" s="289"/>
      <c r="E71" s="289"/>
      <c r="F71" s="289"/>
      <c r="G71" s="289"/>
      <c r="H71" s="289"/>
      <c r="I71" s="289"/>
      <c r="J71" s="289"/>
      <c r="K71" s="289"/>
      <c r="L71" s="289"/>
      <c r="M71" s="289"/>
      <c r="N71" s="289"/>
      <c r="O71" s="289"/>
      <c r="P71" s="290"/>
      <c r="Q71" s="37"/>
      <c r="S71"/>
    </row>
    <row r="72" spans="1:19" ht="27.75" customHeight="1" thickBot="1" x14ac:dyDescent="0.25">
      <c r="A72" s="37"/>
      <c r="B72" s="857" t="s">
        <v>77</v>
      </c>
      <c r="C72" s="291" t="s">
        <v>78</v>
      </c>
      <c r="D72" s="291"/>
      <c r="E72" s="291"/>
      <c r="F72" s="291"/>
      <c r="G72" s="291"/>
      <c r="H72" s="291"/>
      <c r="I72" s="291"/>
      <c r="J72" s="291"/>
      <c r="K72" s="291"/>
      <c r="L72" s="291"/>
      <c r="M72" s="291"/>
      <c r="N72" s="291"/>
      <c r="O72" s="291"/>
      <c r="P72" s="292"/>
      <c r="Q72" s="37"/>
    </row>
    <row r="82" spans="1:19" x14ac:dyDescent="0.2">
      <c r="B82" s="67"/>
      <c r="C82" s="67"/>
      <c r="D82" s="67"/>
      <c r="E82" s="67"/>
      <c r="F82" s="67"/>
      <c r="G82" s="67"/>
      <c r="H82" s="67"/>
      <c r="I82" s="67"/>
      <c r="J82" s="67"/>
      <c r="K82" s="67"/>
      <c r="L82" s="67"/>
      <c r="M82" s="67"/>
    </row>
    <row r="83" spans="1:19" x14ac:dyDescent="0.2">
      <c r="B83" s="67"/>
      <c r="C83" s="67"/>
      <c r="D83" s="67"/>
      <c r="E83" s="67"/>
      <c r="F83" s="67"/>
      <c r="G83" s="67"/>
      <c r="H83" s="67"/>
      <c r="I83" s="67"/>
      <c r="J83" s="67"/>
      <c r="K83" s="67"/>
      <c r="L83" s="67"/>
      <c r="M83" s="67"/>
    </row>
    <row r="84" spans="1:19" x14ac:dyDescent="0.2">
      <c r="B84" s="67"/>
      <c r="C84" s="67"/>
      <c r="D84" s="67"/>
      <c r="E84" s="67"/>
      <c r="F84" s="67"/>
      <c r="G84" s="67"/>
      <c r="H84" s="67"/>
      <c r="I84" s="67"/>
      <c r="J84" s="67"/>
      <c r="K84" s="67"/>
      <c r="L84" s="67"/>
      <c r="M84" s="67"/>
    </row>
    <row r="85" spans="1:19" x14ac:dyDescent="0.2">
      <c r="B85" s="67"/>
      <c r="C85" s="67"/>
      <c r="D85" s="67"/>
      <c r="E85" s="67"/>
      <c r="F85" s="67"/>
      <c r="G85" s="67"/>
      <c r="H85" s="67"/>
      <c r="I85" s="67"/>
      <c r="J85" s="67"/>
      <c r="K85" s="67"/>
      <c r="L85" s="67"/>
      <c r="M85" s="67"/>
    </row>
    <row r="86" spans="1:19" x14ac:dyDescent="0.2">
      <c r="B86" s="67"/>
      <c r="C86" s="67"/>
      <c r="D86" s="67"/>
      <c r="E86" s="67"/>
      <c r="F86" s="67"/>
      <c r="G86" s="67"/>
      <c r="H86" s="67"/>
      <c r="I86" s="67"/>
      <c r="J86" s="67"/>
      <c r="K86" s="67"/>
      <c r="L86" s="67"/>
      <c r="M86" s="67"/>
    </row>
    <row r="87" spans="1:19" x14ac:dyDescent="0.2">
      <c r="B87" s="67"/>
      <c r="C87" s="67"/>
      <c r="D87" s="67"/>
      <c r="E87" s="67"/>
      <c r="F87" s="67"/>
      <c r="G87" s="67"/>
      <c r="H87" s="67"/>
      <c r="J87" s="67"/>
      <c r="K87" s="67"/>
      <c r="L87" s="67"/>
      <c r="M87" s="67"/>
    </row>
    <row r="88" spans="1:19" x14ac:dyDescent="0.2">
      <c r="B88" s="67"/>
      <c r="C88" s="67"/>
      <c r="D88" s="67"/>
      <c r="E88" s="67"/>
      <c r="F88" s="67"/>
      <c r="G88" s="67"/>
      <c r="H88" s="67"/>
      <c r="J88" s="67"/>
      <c r="K88" s="67"/>
      <c r="L88" s="67"/>
      <c r="M88" s="67"/>
    </row>
    <row r="89" spans="1:19" x14ac:dyDescent="0.2">
      <c r="B89" s="67"/>
      <c r="C89" s="67"/>
      <c r="D89" s="67"/>
      <c r="E89" s="67"/>
      <c r="F89" s="67"/>
      <c r="G89" s="67"/>
      <c r="H89" s="67"/>
      <c r="J89" s="67"/>
      <c r="K89" s="67"/>
      <c r="L89" s="67"/>
      <c r="M89" s="67"/>
    </row>
    <row r="90" spans="1:19" x14ac:dyDescent="0.2">
      <c r="A90" s="68"/>
      <c r="B90" s="68"/>
      <c r="C90" s="68"/>
      <c r="D90" s="68"/>
      <c r="E90" s="68"/>
      <c r="F90" s="68"/>
      <c r="G90" s="68"/>
      <c r="H90" s="68"/>
      <c r="I90" s="68"/>
      <c r="J90" s="68"/>
      <c r="K90" s="68"/>
      <c r="L90" s="68"/>
      <c r="M90" s="68"/>
      <c r="N90" s="68"/>
      <c r="O90" s="68"/>
      <c r="P90" s="68"/>
      <c r="Q90" s="68"/>
      <c r="R90" s="68"/>
    </row>
    <row r="91" spans="1:19" x14ac:dyDescent="0.2">
      <c r="A91" s="69"/>
      <c r="B91" s="69"/>
      <c r="C91" s="69"/>
      <c r="D91" s="69"/>
      <c r="E91" s="69"/>
      <c r="F91" s="69"/>
      <c r="G91" s="69"/>
      <c r="H91" s="69"/>
      <c r="I91" s="69"/>
      <c r="J91" s="69"/>
      <c r="K91" s="69"/>
      <c r="L91" s="69"/>
      <c r="M91" s="69"/>
      <c r="N91" s="69"/>
      <c r="O91" s="69"/>
      <c r="P91" s="69"/>
      <c r="Q91" s="69"/>
      <c r="R91" s="69"/>
    </row>
    <row r="92" spans="1:19" x14ac:dyDescent="0.2">
      <c r="A92" s="69"/>
      <c r="B92" s="69"/>
      <c r="C92" s="69"/>
      <c r="D92" s="69"/>
      <c r="E92" s="69"/>
      <c r="F92" s="69"/>
      <c r="G92" s="69"/>
      <c r="H92" s="69"/>
      <c r="I92" s="69"/>
      <c r="J92" s="69"/>
      <c r="K92" s="69"/>
      <c r="L92" s="69"/>
      <c r="M92" s="69"/>
      <c r="N92" s="69"/>
      <c r="O92" s="69"/>
      <c r="P92" s="69"/>
      <c r="Q92" s="69"/>
      <c r="R92" s="69"/>
    </row>
    <row r="93" spans="1:19" x14ac:dyDescent="0.2">
      <c r="A93" s="69"/>
      <c r="B93" s="69" t="s">
        <v>39</v>
      </c>
      <c r="C93" s="69" t="s">
        <v>38</v>
      </c>
      <c r="D93" s="69" t="s">
        <v>40</v>
      </c>
      <c r="E93" s="69"/>
      <c r="F93" s="69"/>
      <c r="G93" s="69"/>
      <c r="H93" s="69"/>
      <c r="I93" s="69"/>
      <c r="J93" s="69"/>
      <c r="K93" s="69"/>
      <c r="L93" s="69"/>
      <c r="M93" s="69"/>
      <c r="N93" s="69"/>
      <c r="O93" s="69"/>
      <c r="P93" s="69"/>
      <c r="Q93" s="70" t="s">
        <v>70</v>
      </c>
      <c r="R93" s="69"/>
    </row>
    <row r="94" spans="1:19" x14ac:dyDescent="0.2">
      <c r="A94" s="69"/>
      <c r="B94" s="70" t="s">
        <v>41</v>
      </c>
      <c r="C94" s="70" t="s">
        <v>43</v>
      </c>
      <c r="D94" s="71" t="s">
        <v>89</v>
      </c>
      <c r="E94" s="69"/>
      <c r="F94" s="69"/>
      <c r="G94" s="69"/>
      <c r="H94" s="69"/>
      <c r="I94" s="69"/>
      <c r="J94" s="69"/>
      <c r="K94" s="69"/>
      <c r="L94" s="69"/>
      <c r="M94" s="70" t="s">
        <v>67</v>
      </c>
      <c r="N94" s="69"/>
      <c r="O94" s="69"/>
      <c r="P94" s="69"/>
      <c r="Q94" s="70" t="s">
        <v>71</v>
      </c>
      <c r="R94" s="69"/>
    </row>
    <row r="95" spans="1:19" x14ac:dyDescent="0.2">
      <c r="A95" s="69"/>
      <c r="B95" s="70" t="s">
        <v>79</v>
      </c>
      <c r="C95" s="70" t="s">
        <v>44</v>
      </c>
      <c r="D95" s="71" t="s">
        <v>90</v>
      </c>
      <c r="E95" s="69"/>
      <c r="F95" s="69"/>
      <c r="G95" s="69"/>
      <c r="H95" s="69"/>
      <c r="I95" s="69"/>
      <c r="J95" s="69"/>
      <c r="K95" s="69"/>
      <c r="L95" s="69"/>
      <c r="M95" s="70" t="s">
        <v>69</v>
      </c>
      <c r="N95" s="69"/>
      <c r="O95" s="69"/>
      <c r="P95" s="69"/>
      <c r="Q95" s="70" t="s">
        <v>73</v>
      </c>
      <c r="R95" s="69"/>
      <c r="S95" s="68"/>
    </row>
    <row r="96" spans="1:19" x14ac:dyDescent="0.2">
      <c r="A96" s="69"/>
      <c r="B96" s="70" t="s">
        <v>42</v>
      </c>
      <c r="C96" s="70" t="s">
        <v>45</v>
      </c>
      <c r="D96" s="71" t="s">
        <v>91</v>
      </c>
      <c r="E96" s="69"/>
      <c r="F96" s="69"/>
      <c r="G96" s="69"/>
      <c r="H96" s="69"/>
      <c r="I96" s="69"/>
      <c r="J96" s="69"/>
      <c r="K96" s="69"/>
      <c r="L96" s="69"/>
      <c r="M96" s="70" t="s">
        <v>78</v>
      </c>
      <c r="N96" s="69"/>
      <c r="O96" s="69"/>
      <c r="P96" s="69"/>
      <c r="Q96" s="70" t="s">
        <v>72</v>
      </c>
      <c r="R96" s="69"/>
      <c r="S96" s="69"/>
    </row>
    <row r="97" spans="1:19" x14ac:dyDescent="0.2">
      <c r="A97" s="69"/>
      <c r="B97" s="69"/>
      <c r="C97" s="70" t="s">
        <v>46</v>
      </c>
      <c r="D97" s="71" t="s">
        <v>92</v>
      </c>
      <c r="E97" s="69"/>
      <c r="F97" s="69"/>
      <c r="G97" s="69"/>
      <c r="H97" s="69"/>
      <c r="I97" s="69"/>
      <c r="J97" s="69"/>
      <c r="K97" s="69"/>
      <c r="L97" s="69"/>
      <c r="M97" s="70"/>
      <c r="N97" s="69"/>
      <c r="O97" s="69"/>
      <c r="P97" s="69"/>
      <c r="Q97" s="70" t="s">
        <v>74</v>
      </c>
      <c r="R97" s="69"/>
      <c r="S97" s="69"/>
    </row>
    <row r="98" spans="1:19" x14ac:dyDescent="0.2">
      <c r="A98" s="69"/>
      <c r="B98" s="69"/>
      <c r="C98" s="70" t="s">
        <v>47</v>
      </c>
      <c r="D98" s="71" t="s">
        <v>93</v>
      </c>
      <c r="E98" s="69"/>
      <c r="F98" s="69"/>
      <c r="G98" s="69"/>
      <c r="H98" s="69"/>
      <c r="I98" s="69"/>
      <c r="J98" s="69"/>
      <c r="K98" s="69"/>
      <c r="L98" s="69"/>
      <c r="M98" s="69"/>
      <c r="N98" s="69" t="s">
        <v>68</v>
      </c>
      <c r="O98" s="69"/>
      <c r="P98" s="69"/>
      <c r="Q98" s="70" t="s">
        <v>75</v>
      </c>
      <c r="R98" s="69"/>
      <c r="S98" s="69"/>
    </row>
    <row r="99" spans="1:19" x14ac:dyDescent="0.2">
      <c r="A99" s="69"/>
      <c r="B99" s="69"/>
      <c r="C99" s="70" t="s">
        <v>48</v>
      </c>
      <c r="D99" s="71" t="s">
        <v>94</v>
      </c>
      <c r="E99" s="69"/>
      <c r="F99" s="69"/>
      <c r="G99" s="69"/>
      <c r="H99" s="69"/>
      <c r="I99" s="69"/>
      <c r="J99" s="69"/>
      <c r="K99" s="69"/>
      <c r="L99" s="69"/>
      <c r="M99" s="69"/>
      <c r="N99" s="69"/>
      <c r="O99" s="69"/>
      <c r="P99" s="69"/>
      <c r="Q99" s="69"/>
      <c r="R99" s="69"/>
      <c r="S99" s="69"/>
    </row>
    <row r="100" spans="1:19" x14ac:dyDescent="0.2">
      <c r="A100" s="69"/>
      <c r="B100" s="69"/>
      <c r="C100" s="70" t="s">
        <v>49</v>
      </c>
      <c r="D100" s="71" t="s">
        <v>57</v>
      </c>
      <c r="E100" s="69"/>
      <c r="F100" s="69"/>
      <c r="G100" s="69"/>
      <c r="H100" s="69"/>
      <c r="I100" s="69"/>
      <c r="J100" s="69"/>
      <c r="K100" s="69"/>
      <c r="L100" s="69"/>
      <c r="M100" s="69"/>
      <c r="N100" s="69"/>
      <c r="O100" s="69"/>
      <c r="P100" s="69"/>
      <c r="Q100" s="69"/>
      <c r="R100" s="69"/>
      <c r="S100" s="69"/>
    </row>
    <row r="101" spans="1:19" x14ac:dyDescent="0.2">
      <c r="A101" s="69"/>
      <c r="B101" s="69"/>
      <c r="C101" s="69"/>
      <c r="D101" s="71" t="s">
        <v>56</v>
      </c>
      <c r="E101" s="69"/>
      <c r="F101" s="69"/>
      <c r="G101" s="69"/>
      <c r="H101" s="69"/>
      <c r="I101" s="69"/>
      <c r="J101" s="69"/>
      <c r="K101" s="69"/>
      <c r="L101" s="69"/>
      <c r="M101" s="69"/>
      <c r="N101" s="69"/>
      <c r="O101" s="69"/>
      <c r="P101" s="69"/>
      <c r="Q101" s="69"/>
      <c r="R101" s="69"/>
      <c r="S101" s="69"/>
    </row>
    <row r="102" spans="1:19" x14ac:dyDescent="0.2">
      <c r="A102" s="69"/>
      <c r="B102" s="69"/>
      <c r="C102" s="69"/>
      <c r="D102" s="71" t="s">
        <v>51</v>
      </c>
      <c r="E102" s="69"/>
      <c r="F102" s="69"/>
      <c r="G102" s="69"/>
      <c r="H102" s="69"/>
      <c r="I102" s="69"/>
      <c r="J102" s="69"/>
      <c r="K102" s="69"/>
      <c r="L102" s="69"/>
      <c r="M102" s="69"/>
      <c r="N102" s="69"/>
      <c r="O102" s="69"/>
      <c r="P102" s="69"/>
      <c r="Q102" s="69"/>
      <c r="R102" s="69"/>
      <c r="S102" s="69"/>
    </row>
    <row r="103" spans="1:19" x14ac:dyDescent="0.2">
      <c r="A103" s="69"/>
      <c r="B103" s="69"/>
      <c r="C103" s="69"/>
      <c r="D103" s="71" t="s">
        <v>50</v>
      </c>
      <c r="E103" s="69"/>
      <c r="F103" s="69"/>
      <c r="G103" s="69"/>
      <c r="H103" s="69"/>
      <c r="I103" s="69"/>
      <c r="J103" s="69"/>
      <c r="K103" s="69"/>
      <c r="L103" s="69"/>
      <c r="M103" s="69"/>
      <c r="N103" s="69"/>
      <c r="O103" s="69"/>
      <c r="P103" s="69"/>
      <c r="Q103" s="70">
        <v>2015</v>
      </c>
      <c r="R103" s="69"/>
      <c r="S103" s="69"/>
    </row>
    <row r="104" spans="1:19" ht="12.75" customHeight="1" x14ac:dyDescent="0.2">
      <c r="A104" s="69"/>
      <c r="B104" s="69"/>
      <c r="C104" s="69"/>
      <c r="D104" s="71" t="s">
        <v>53</v>
      </c>
      <c r="E104" s="69"/>
      <c r="F104" s="69"/>
      <c r="G104" s="69"/>
      <c r="H104" s="69"/>
      <c r="I104" s="69"/>
      <c r="J104" s="69"/>
      <c r="K104" s="69"/>
      <c r="L104" s="69"/>
      <c r="M104" s="69"/>
      <c r="N104" s="69"/>
      <c r="O104" s="69"/>
      <c r="P104" s="69"/>
      <c r="Q104" s="70">
        <v>2016</v>
      </c>
      <c r="R104" s="69"/>
      <c r="S104" s="69"/>
    </row>
    <row r="105" spans="1:19" x14ac:dyDescent="0.2">
      <c r="A105" s="69"/>
      <c r="B105" s="69"/>
      <c r="C105" s="69"/>
      <c r="D105" s="71" t="s">
        <v>52</v>
      </c>
      <c r="E105" s="69"/>
      <c r="F105" s="69"/>
      <c r="G105" s="69"/>
      <c r="H105" s="69"/>
      <c r="I105" s="69"/>
      <c r="J105" s="69"/>
      <c r="K105" s="69"/>
      <c r="L105" s="69"/>
      <c r="M105" s="69"/>
      <c r="N105" s="69"/>
      <c r="O105" s="69"/>
      <c r="P105" s="69"/>
      <c r="Q105" s="70">
        <v>2017</v>
      </c>
      <c r="R105" s="69"/>
      <c r="S105" s="69"/>
    </row>
    <row r="106" spans="1:19" x14ac:dyDescent="0.2">
      <c r="A106" s="69"/>
      <c r="B106" s="69"/>
      <c r="C106" s="69"/>
      <c r="D106" s="71" t="s">
        <v>54</v>
      </c>
      <c r="E106" s="69"/>
      <c r="F106" s="69"/>
      <c r="G106" s="69"/>
      <c r="H106" s="69"/>
      <c r="I106" s="69"/>
      <c r="J106" s="69"/>
      <c r="K106" s="69"/>
      <c r="L106" s="69"/>
      <c r="M106" s="69"/>
      <c r="N106" s="69"/>
      <c r="O106" s="69"/>
      <c r="P106" s="69"/>
      <c r="Q106" s="70">
        <v>2018</v>
      </c>
      <c r="R106" s="69"/>
      <c r="S106" s="69"/>
    </row>
    <row r="107" spans="1:19" x14ac:dyDescent="0.2">
      <c r="A107" s="69"/>
      <c r="B107" s="69"/>
      <c r="C107" s="69"/>
      <c r="D107" s="71" t="s">
        <v>95</v>
      </c>
      <c r="E107" s="69"/>
      <c r="F107" s="69"/>
      <c r="G107" s="69"/>
      <c r="H107" s="69"/>
      <c r="I107" s="69"/>
      <c r="J107" s="69"/>
      <c r="K107" s="69"/>
      <c r="L107" s="69"/>
      <c r="M107" s="69"/>
      <c r="N107" s="69"/>
      <c r="O107" s="69"/>
      <c r="P107" s="69"/>
      <c r="Q107" s="69"/>
      <c r="R107" s="69"/>
      <c r="S107" s="69"/>
    </row>
    <row r="108" spans="1:19" x14ac:dyDescent="0.2">
      <c r="A108" s="69"/>
      <c r="B108" s="69"/>
      <c r="C108" s="69"/>
      <c r="D108" s="71" t="s">
        <v>81</v>
      </c>
      <c r="E108" s="69"/>
      <c r="F108" s="69"/>
      <c r="G108" s="69"/>
      <c r="H108" s="69"/>
      <c r="I108" s="69"/>
      <c r="J108" s="69"/>
      <c r="K108" s="69"/>
      <c r="L108" s="69"/>
      <c r="M108" s="69"/>
      <c r="N108" s="69"/>
      <c r="O108" s="69"/>
      <c r="P108" s="69"/>
      <c r="Q108" s="69"/>
      <c r="R108" s="69"/>
      <c r="S108" s="69"/>
    </row>
    <row r="109" spans="1:19" x14ac:dyDescent="0.2">
      <c r="A109" s="69"/>
      <c r="B109" s="72"/>
      <c r="C109" s="69"/>
      <c r="D109" s="71" t="s">
        <v>82</v>
      </c>
      <c r="E109" s="69"/>
      <c r="F109" s="69"/>
      <c r="G109" s="69"/>
      <c r="H109" s="69"/>
      <c r="I109" s="69"/>
      <c r="J109" s="69"/>
      <c r="K109" s="69"/>
      <c r="L109" s="69"/>
      <c r="M109" s="69"/>
      <c r="N109" s="69"/>
      <c r="O109" s="69"/>
      <c r="P109" s="69"/>
      <c r="Q109" s="69"/>
      <c r="R109" s="69"/>
      <c r="S109" s="69"/>
    </row>
    <row r="110" spans="1:19" x14ac:dyDescent="0.2">
      <c r="A110" s="69"/>
      <c r="B110" s="72"/>
      <c r="C110" s="69"/>
      <c r="D110" s="71" t="s">
        <v>80</v>
      </c>
      <c r="E110" s="69"/>
      <c r="F110" s="69"/>
      <c r="G110" s="69"/>
      <c r="H110" s="69"/>
      <c r="I110" s="69"/>
      <c r="J110" s="69"/>
      <c r="K110" s="69"/>
      <c r="L110" s="69"/>
      <c r="M110" s="69"/>
      <c r="N110" s="69"/>
      <c r="O110" s="69"/>
      <c r="P110" s="69"/>
      <c r="Q110" s="69"/>
      <c r="R110" s="69"/>
      <c r="S110" s="69"/>
    </row>
    <row r="111" spans="1:19" x14ac:dyDescent="0.2">
      <c r="A111" s="69"/>
      <c r="B111" s="72"/>
      <c r="C111" s="69"/>
      <c r="D111" s="71" t="s">
        <v>96</v>
      </c>
      <c r="E111" s="69"/>
      <c r="F111" s="69"/>
      <c r="G111" s="69"/>
      <c r="H111" s="69"/>
      <c r="I111" s="69"/>
      <c r="J111" s="69"/>
      <c r="K111" s="69"/>
      <c r="L111" s="69"/>
      <c r="M111" s="69"/>
      <c r="N111" s="69"/>
      <c r="O111" s="69"/>
      <c r="P111" s="69"/>
      <c r="Q111" s="69"/>
      <c r="R111" s="69"/>
      <c r="S111" s="69"/>
    </row>
    <row r="112" spans="1:19" x14ac:dyDescent="0.2">
      <c r="A112" s="69"/>
      <c r="B112" s="72"/>
      <c r="C112" s="69"/>
      <c r="D112" s="71" t="s">
        <v>97</v>
      </c>
      <c r="E112" s="69"/>
      <c r="F112" s="69"/>
      <c r="G112" s="69"/>
      <c r="H112" s="69"/>
      <c r="I112" s="69"/>
      <c r="J112" s="69"/>
      <c r="K112" s="69"/>
      <c r="L112" s="69"/>
      <c r="M112" s="69"/>
      <c r="N112" s="69"/>
      <c r="O112" s="69"/>
      <c r="P112" s="69"/>
      <c r="Q112" s="69"/>
      <c r="R112" s="69"/>
      <c r="S112" s="69"/>
    </row>
    <row r="113" spans="1:19" x14ac:dyDescent="0.2">
      <c r="A113" s="69"/>
      <c r="B113" s="72"/>
      <c r="C113" s="69"/>
      <c r="D113" s="71" t="s">
        <v>98</v>
      </c>
      <c r="E113" s="69"/>
      <c r="F113" s="69"/>
      <c r="G113" s="69"/>
      <c r="H113" s="69"/>
      <c r="I113" s="69"/>
      <c r="J113" s="69"/>
      <c r="K113" s="69"/>
      <c r="L113" s="69"/>
      <c r="M113" s="69"/>
      <c r="N113" s="69"/>
      <c r="O113" s="69"/>
      <c r="P113" s="69"/>
      <c r="Q113" s="69"/>
      <c r="R113" s="69"/>
      <c r="S113" s="69"/>
    </row>
    <row r="114" spans="1:19" x14ac:dyDescent="0.2">
      <c r="A114" s="69"/>
      <c r="B114" s="72"/>
      <c r="C114" s="69"/>
      <c r="D114" s="71" t="s">
        <v>99</v>
      </c>
      <c r="E114" s="69"/>
      <c r="F114" s="69"/>
      <c r="G114" s="69"/>
      <c r="H114" s="69"/>
      <c r="I114" s="69"/>
      <c r="J114" s="69"/>
      <c r="K114" s="69"/>
      <c r="L114" s="69"/>
      <c r="M114" s="69"/>
      <c r="N114" s="69"/>
      <c r="O114" s="69"/>
      <c r="P114" s="69"/>
      <c r="Q114" s="69"/>
      <c r="R114" s="69"/>
      <c r="S114" s="69"/>
    </row>
    <row r="115" spans="1:19" x14ac:dyDescent="0.2">
      <c r="A115" s="69"/>
      <c r="B115" s="72"/>
      <c r="C115" s="69"/>
      <c r="D115" s="71" t="s">
        <v>100</v>
      </c>
      <c r="E115" s="69"/>
      <c r="F115" s="69"/>
      <c r="G115" s="69"/>
      <c r="H115" s="69"/>
      <c r="I115" s="69"/>
      <c r="J115" s="69"/>
      <c r="K115" s="69"/>
      <c r="L115" s="69"/>
      <c r="M115" s="69"/>
      <c r="N115" s="69"/>
      <c r="O115" s="69"/>
      <c r="P115" s="69"/>
      <c r="Q115" s="69"/>
      <c r="R115" s="69"/>
      <c r="S115" s="69"/>
    </row>
    <row r="116" spans="1:19" x14ac:dyDescent="0.2">
      <c r="A116" s="69"/>
      <c r="B116" s="73"/>
      <c r="C116" s="69"/>
      <c r="D116" s="71" t="s">
        <v>101</v>
      </c>
      <c r="E116" s="69"/>
      <c r="F116" s="69"/>
      <c r="G116" s="69"/>
      <c r="H116" s="69"/>
      <c r="I116" s="69"/>
      <c r="J116" s="69"/>
      <c r="K116" s="69"/>
      <c r="L116" s="69"/>
      <c r="M116" s="69"/>
      <c r="N116" s="69"/>
      <c r="O116" s="69"/>
      <c r="P116" s="69"/>
      <c r="Q116" s="69"/>
      <c r="R116" s="69"/>
      <c r="S116" s="69"/>
    </row>
    <row r="117" spans="1:19" x14ac:dyDescent="0.2">
      <c r="A117" s="69"/>
      <c r="B117" s="73"/>
      <c r="C117" s="69"/>
      <c r="D117" s="71" t="s">
        <v>102</v>
      </c>
      <c r="E117" s="69"/>
      <c r="F117" s="69"/>
      <c r="G117" s="69"/>
      <c r="H117" s="69"/>
      <c r="I117" s="69"/>
      <c r="J117" s="69"/>
      <c r="K117" s="69"/>
      <c r="L117" s="69"/>
      <c r="M117" s="69"/>
      <c r="N117" s="69"/>
      <c r="O117" s="69"/>
      <c r="P117" s="69"/>
      <c r="Q117" s="69"/>
      <c r="R117" s="69"/>
      <c r="S117" s="69"/>
    </row>
    <row r="118" spans="1:19" x14ac:dyDescent="0.2">
      <c r="A118" s="69"/>
      <c r="C118" s="69"/>
      <c r="D118" s="71" t="s">
        <v>103</v>
      </c>
      <c r="E118" s="69"/>
      <c r="F118" s="69"/>
      <c r="G118" s="69"/>
      <c r="H118" s="69"/>
      <c r="I118" s="69"/>
      <c r="J118" s="69"/>
      <c r="K118" s="69"/>
      <c r="L118" s="69"/>
      <c r="M118" s="69"/>
      <c r="N118" s="69"/>
      <c r="O118" s="69"/>
      <c r="P118" s="69"/>
      <c r="Q118" s="69"/>
      <c r="R118" s="69"/>
      <c r="S118" s="69"/>
    </row>
    <row r="119" spans="1:19" x14ac:dyDescent="0.2">
      <c r="A119" s="69"/>
      <c r="B119" s="73"/>
      <c r="C119" s="69"/>
      <c r="D119" s="71" t="s">
        <v>55</v>
      </c>
      <c r="E119" s="69"/>
      <c r="F119" s="69"/>
      <c r="G119" s="69"/>
      <c r="H119" s="69"/>
      <c r="I119" s="69"/>
      <c r="J119" s="69"/>
      <c r="K119" s="69"/>
      <c r="L119" s="69"/>
      <c r="M119" s="69"/>
      <c r="N119" s="69"/>
      <c r="O119" s="69"/>
      <c r="P119" s="69"/>
      <c r="Q119" s="69"/>
      <c r="R119" s="69"/>
      <c r="S119" s="69"/>
    </row>
    <row r="120" spans="1:19" x14ac:dyDescent="0.2">
      <c r="A120" s="69"/>
      <c r="B120" s="73"/>
      <c r="C120" s="69"/>
      <c r="D120" s="69"/>
      <c r="E120" s="69"/>
      <c r="F120" s="69"/>
      <c r="G120" s="69"/>
      <c r="H120" s="69"/>
      <c r="I120" s="69"/>
      <c r="J120" s="69"/>
      <c r="K120" s="69"/>
      <c r="L120" s="69"/>
      <c r="M120" s="69"/>
      <c r="N120" s="69"/>
      <c r="O120" s="69"/>
      <c r="P120" s="69"/>
      <c r="Q120" s="69"/>
      <c r="R120" s="69"/>
      <c r="S120" s="69"/>
    </row>
    <row r="121" spans="1:19" x14ac:dyDescent="0.2">
      <c r="A121" s="69"/>
      <c r="B121" s="73"/>
      <c r="C121" s="69"/>
      <c r="D121" s="69"/>
      <c r="E121" s="69"/>
      <c r="F121" s="69"/>
      <c r="G121" s="69"/>
      <c r="H121" s="69"/>
      <c r="I121" s="69"/>
      <c r="J121" s="69"/>
      <c r="K121" s="69"/>
      <c r="L121" s="69"/>
      <c r="M121" s="69"/>
      <c r="N121" s="69"/>
      <c r="O121" s="69"/>
      <c r="P121" s="69"/>
      <c r="Q121" s="69"/>
      <c r="R121" s="69"/>
      <c r="S121" s="69"/>
    </row>
    <row r="122" spans="1:19" x14ac:dyDescent="0.2">
      <c r="A122" s="69"/>
      <c r="B122" s="73"/>
      <c r="C122" s="69"/>
      <c r="D122" s="69"/>
      <c r="E122" s="69"/>
      <c r="F122" s="69"/>
      <c r="G122" s="69"/>
      <c r="H122" s="69"/>
      <c r="I122" s="69"/>
      <c r="J122" s="69"/>
      <c r="K122" s="69"/>
      <c r="L122" s="69"/>
      <c r="M122" s="69"/>
      <c r="N122" s="69"/>
      <c r="O122" s="69"/>
      <c r="P122" s="69"/>
      <c r="Q122" s="69"/>
      <c r="R122" s="69"/>
      <c r="S122" s="69"/>
    </row>
    <row r="123" spans="1:19" x14ac:dyDescent="0.2">
      <c r="A123" s="69"/>
      <c r="B123" s="73"/>
      <c r="C123" s="69"/>
      <c r="D123" s="69"/>
      <c r="E123" s="69"/>
      <c r="F123" s="69"/>
      <c r="G123" s="69"/>
      <c r="H123" s="69"/>
      <c r="I123" s="69"/>
      <c r="J123" s="69"/>
      <c r="K123" s="69"/>
      <c r="L123" s="69"/>
      <c r="M123" s="69"/>
      <c r="N123" s="69"/>
      <c r="O123" s="69"/>
      <c r="P123" s="69"/>
      <c r="Q123" s="69"/>
      <c r="R123" s="69"/>
      <c r="S123" s="69"/>
    </row>
    <row r="124" spans="1:19" x14ac:dyDescent="0.2">
      <c r="A124" s="69"/>
      <c r="B124" s="73"/>
      <c r="C124" s="69"/>
      <c r="D124" s="69"/>
      <c r="E124" s="69"/>
      <c r="F124" s="69"/>
      <c r="G124" s="69"/>
      <c r="H124" s="69"/>
      <c r="I124" s="69"/>
      <c r="J124" s="69"/>
      <c r="K124" s="69"/>
      <c r="L124" s="69"/>
      <c r="M124" s="69"/>
      <c r="N124" s="69"/>
      <c r="O124" s="69"/>
      <c r="P124" s="69"/>
      <c r="Q124" s="69"/>
      <c r="R124" s="69"/>
      <c r="S124" s="69"/>
    </row>
    <row r="125" spans="1:19" x14ac:dyDescent="0.2">
      <c r="A125" s="69"/>
      <c r="B125" s="73"/>
      <c r="C125" s="69"/>
      <c r="D125" s="69"/>
      <c r="E125" s="69"/>
      <c r="F125" s="69"/>
      <c r="G125" s="69"/>
      <c r="H125" s="69"/>
      <c r="I125" s="69"/>
      <c r="J125" s="69"/>
      <c r="K125" s="69"/>
      <c r="L125" s="69"/>
      <c r="M125" s="69"/>
      <c r="N125" s="69"/>
      <c r="O125" s="69"/>
      <c r="P125" s="69"/>
      <c r="Q125" s="69"/>
      <c r="R125" s="69"/>
      <c r="S125" s="69"/>
    </row>
    <row r="126" spans="1:19" x14ac:dyDescent="0.2">
      <c r="A126" s="69"/>
      <c r="B126" s="73"/>
      <c r="C126" s="69"/>
      <c r="D126" s="69"/>
      <c r="E126" s="69"/>
      <c r="F126" s="69"/>
      <c r="G126" s="69"/>
      <c r="H126" s="69"/>
      <c r="I126" s="69"/>
      <c r="J126" s="69"/>
      <c r="K126" s="69"/>
      <c r="L126" s="69"/>
      <c r="M126" s="69"/>
      <c r="N126" s="69"/>
      <c r="O126" s="69"/>
      <c r="P126" s="69"/>
      <c r="Q126" s="69"/>
      <c r="R126" s="69"/>
      <c r="S126" s="69"/>
    </row>
    <row r="127" spans="1:19" x14ac:dyDescent="0.2">
      <c r="A127" s="69"/>
      <c r="B127" s="72"/>
      <c r="C127" s="69"/>
      <c r="D127" s="69"/>
      <c r="E127" s="69"/>
      <c r="F127" s="69"/>
      <c r="G127" s="69"/>
      <c r="H127" s="69"/>
      <c r="I127" s="69"/>
      <c r="J127" s="69"/>
      <c r="K127" s="69"/>
      <c r="L127" s="69"/>
      <c r="M127" s="69"/>
      <c r="N127" s="69"/>
      <c r="O127" s="69"/>
      <c r="P127" s="69"/>
      <c r="Q127" s="69"/>
      <c r="R127" s="69"/>
      <c r="S127" s="69"/>
    </row>
    <row r="128" spans="1:19" x14ac:dyDescent="0.2">
      <c r="A128" s="69"/>
      <c r="B128" s="72"/>
      <c r="C128" s="69"/>
      <c r="D128" s="69"/>
      <c r="E128" s="69"/>
      <c r="F128" s="69"/>
      <c r="G128" s="69"/>
      <c r="H128" s="69"/>
      <c r="I128" s="69"/>
      <c r="J128" s="69"/>
      <c r="K128" s="69"/>
      <c r="L128" s="69"/>
      <c r="M128" s="69"/>
      <c r="N128" s="69"/>
      <c r="O128" s="69"/>
      <c r="P128" s="69"/>
      <c r="Q128" s="69"/>
      <c r="R128" s="69"/>
      <c r="S128" s="69"/>
    </row>
    <row r="129" spans="1:19" x14ac:dyDescent="0.2">
      <c r="A129" s="69"/>
      <c r="B129" s="166" t="s">
        <v>247</v>
      </c>
      <c r="C129" s="69"/>
      <c r="D129" s="69"/>
      <c r="E129" s="69"/>
      <c r="F129" s="69"/>
      <c r="G129" s="69"/>
      <c r="H129" s="69"/>
      <c r="I129" s="69"/>
      <c r="J129" s="69"/>
      <c r="K129" s="69"/>
      <c r="L129" s="69"/>
      <c r="M129" s="69"/>
      <c r="N129" s="69"/>
      <c r="O129" s="69"/>
      <c r="P129" s="69"/>
      <c r="Q129" s="69"/>
      <c r="R129" s="69"/>
      <c r="S129" s="69"/>
    </row>
    <row r="130" spans="1:19" x14ac:dyDescent="0.2">
      <c r="B130" s="166" t="s">
        <v>248</v>
      </c>
      <c r="S130" s="69"/>
    </row>
    <row r="131" spans="1:19" x14ac:dyDescent="0.2">
      <c r="B131" s="166" t="s">
        <v>249</v>
      </c>
      <c r="S131" s="69"/>
    </row>
    <row r="132" spans="1:19" x14ac:dyDescent="0.2">
      <c r="B132" s="166" t="s">
        <v>250</v>
      </c>
      <c r="S132" s="69"/>
    </row>
    <row r="133" spans="1:19" x14ac:dyDescent="0.2">
      <c r="B133" s="166" t="s">
        <v>251</v>
      </c>
      <c r="S133" s="69"/>
    </row>
    <row r="134" spans="1:19" x14ac:dyDescent="0.2">
      <c r="B134" s="166" t="s">
        <v>252</v>
      </c>
      <c r="S134" s="69"/>
    </row>
    <row r="135" spans="1:19" x14ac:dyDescent="0.2">
      <c r="B135" s="166" t="s">
        <v>253</v>
      </c>
    </row>
    <row r="136" spans="1:19" x14ac:dyDescent="0.2">
      <c r="B136" s="74"/>
    </row>
    <row r="137" spans="1:19" x14ac:dyDescent="0.2">
      <c r="B137" s="74"/>
    </row>
    <row r="138" spans="1:19" x14ac:dyDescent="0.2">
      <c r="B138" s="74"/>
    </row>
    <row r="139" spans="1:19" x14ac:dyDescent="0.2">
      <c r="B139" s="74"/>
    </row>
    <row r="140" spans="1:19" x14ac:dyDescent="0.2">
      <c r="B140" s="74"/>
    </row>
    <row r="141" spans="1:19" x14ac:dyDescent="0.2">
      <c r="B141" s="74"/>
    </row>
    <row r="142" spans="1:19" x14ac:dyDescent="0.2">
      <c r="B142" s="74"/>
    </row>
    <row r="143" spans="1:19" x14ac:dyDescent="0.2">
      <c r="B143" s="74"/>
    </row>
    <row r="144" spans="1:19" x14ac:dyDescent="0.2">
      <c r="B144" s="74"/>
    </row>
    <row r="145" spans="2:2" x14ac:dyDescent="0.2">
      <c r="B145" s="74"/>
    </row>
    <row r="146" spans="2:2" x14ac:dyDescent="0.2">
      <c r="B146" s="74"/>
    </row>
    <row r="147" spans="2:2" x14ac:dyDescent="0.2">
      <c r="B147" s="74"/>
    </row>
    <row r="148" spans="2:2" x14ac:dyDescent="0.2">
      <c r="B148" s="74"/>
    </row>
    <row r="149" spans="2:2" x14ac:dyDescent="0.2">
      <c r="B149" s="74"/>
    </row>
    <row r="150" spans="2:2" x14ac:dyDescent="0.2">
      <c r="B150" s="74"/>
    </row>
    <row r="151" spans="2:2" x14ac:dyDescent="0.2">
      <c r="B151" s="74"/>
    </row>
    <row r="152" spans="2:2" x14ac:dyDescent="0.2">
      <c r="B152" s="74"/>
    </row>
    <row r="153" spans="2:2" x14ac:dyDescent="0.2">
      <c r="B153" s="74"/>
    </row>
    <row r="154" spans="2:2" x14ac:dyDescent="0.2">
      <c r="B154" s="74"/>
    </row>
    <row r="155" spans="2:2" x14ac:dyDescent="0.2">
      <c r="B155" s="74"/>
    </row>
    <row r="156" spans="2:2" x14ac:dyDescent="0.2">
      <c r="B156" s="74"/>
    </row>
    <row r="157" spans="2:2" x14ac:dyDescent="0.2">
      <c r="B157" s="74"/>
    </row>
    <row r="158" spans="2:2" x14ac:dyDescent="0.2">
      <c r="B158" s="74"/>
    </row>
    <row r="159" spans="2:2" x14ac:dyDescent="0.2">
      <c r="B159" s="74"/>
    </row>
    <row r="160" spans="2:2" x14ac:dyDescent="0.2">
      <c r="B160" s="74"/>
    </row>
    <row r="161" spans="2:2" x14ac:dyDescent="0.2">
      <c r="B161" s="74"/>
    </row>
    <row r="162" spans="2:2" x14ac:dyDescent="0.2">
      <c r="B162" s="74"/>
    </row>
    <row r="163" spans="2:2" x14ac:dyDescent="0.2">
      <c r="B163" s="74"/>
    </row>
    <row r="164" spans="2:2" x14ac:dyDescent="0.2">
      <c r="B164" s="74"/>
    </row>
    <row r="165" spans="2:2" x14ac:dyDescent="0.2">
      <c r="B165" s="74"/>
    </row>
    <row r="166" spans="2:2" x14ac:dyDescent="0.2">
      <c r="B166" s="74"/>
    </row>
    <row r="167" spans="2:2" x14ac:dyDescent="0.2">
      <c r="B167" s="74"/>
    </row>
    <row r="168" spans="2:2" x14ac:dyDescent="0.2">
      <c r="B168" s="74"/>
    </row>
  </sheetData>
  <sheetProtection formatColumns="0" formatRows="0"/>
  <mergeCells count="68">
    <mergeCell ref="C40:G40"/>
    <mergeCell ref="H40:L40"/>
    <mergeCell ref="M40:P40"/>
    <mergeCell ref="C41:G41"/>
    <mergeCell ref="H41:L41"/>
    <mergeCell ref="M41:P41"/>
    <mergeCell ref="C42:G42"/>
    <mergeCell ref="C72:P72"/>
    <mergeCell ref="B67:B70"/>
    <mergeCell ref="C67:P67"/>
    <mergeCell ref="C68:P68"/>
    <mergeCell ref="C69:P69"/>
    <mergeCell ref="C70:P70"/>
    <mergeCell ref="H42:L42"/>
    <mergeCell ref="M42:P42"/>
    <mergeCell ref="B50:P65"/>
    <mergeCell ref="A66:Q66"/>
    <mergeCell ref="C71:P71"/>
    <mergeCell ref="B49:P49"/>
    <mergeCell ref="B44:P44"/>
    <mergeCell ref="B46:B47"/>
    <mergeCell ref="B35:P35"/>
    <mergeCell ref="C36:P36"/>
    <mergeCell ref="B38:P38"/>
    <mergeCell ref="C39:G39"/>
    <mergeCell ref="H39:L39"/>
    <mergeCell ref="M39:P39"/>
    <mergeCell ref="C30:P30"/>
    <mergeCell ref="B31:P31"/>
    <mergeCell ref="C32:P32"/>
    <mergeCell ref="B33:P33"/>
    <mergeCell ref="C34:P34"/>
    <mergeCell ref="B29:P29"/>
    <mergeCell ref="B23:P23"/>
    <mergeCell ref="C24:P24"/>
    <mergeCell ref="B25:P25"/>
    <mergeCell ref="C26:P26"/>
    <mergeCell ref="B27:P27"/>
    <mergeCell ref="D28:G28"/>
    <mergeCell ref="H28:J28"/>
    <mergeCell ref="K28:M28"/>
    <mergeCell ref="N28:O28"/>
    <mergeCell ref="C18:P18"/>
    <mergeCell ref="B19:P19"/>
    <mergeCell ref="B20:P20"/>
    <mergeCell ref="B21:P21"/>
    <mergeCell ref="C22:P22"/>
    <mergeCell ref="B13:P13"/>
    <mergeCell ref="C14:P14"/>
    <mergeCell ref="B15:P15"/>
    <mergeCell ref="C16:P16"/>
    <mergeCell ref="B17:P17"/>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s>
  <conditionalFormatting sqref="F47">
    <cfRule type="cellIs" dxfId="267" priority="21" stopIfTrue="1" operator="equal">
      <formula>" "</formula>
    </cfRule>
    <cfRule type="cellIs" dxfId="266" priority="22" stopIfTrue="1" operator="lessThanOrEqual">
      <formula>$S$5</formula>
    </cfRule>
    <cfRule type="cellIs" dxfId="265" priority="23" stopIfTrue="1" operator="greaterThanOrEqual">
      <formula>$S$2</formula>
    </cfRule>
    <cfRule type="cellIs" dxfId="264" priority="24" stopIfTrue="1" operator="between">
      <formula>$S$4</formula>
      <formula>$S$3</formula>
    </cfRule>
  </conditionalFormatting>
  <conditionalFormatting sqref="I47 L47 O47:P47">
    <cfRule type="cellIs" dxfId="263" priority="1" stopIfTrue="1" operator="equal">
      <formula>" "</formula>
    </cfRule>
    <cfRule type="cellIs" dxfId="262" priority="2" stopIfTrue="1" operator="lessThanOrEqual">
      <formula>$S$5</formula>
    </cfRule>
    <cfRule type="cellIs" dxfId="261" priority="3" stopIfTrue="1" operator="greaterThanOrEqual">
      <formula>$S$2</formula>
    </cfRule>
    <cfRule type="cellIs" dxfId="260" priority="4" stopIfTrue="1" operator="between">
      <formula>$S$4</formula>
      <formula>$S$3</formula>
    </cfRule>
  </conditionalFormatting>
  <dataValidations count="6">
    <dataValidation type="list" allowBlank="1" showInputMessage="1" showErrorMessage="1" sqref="C12:P12" xr:uid="{00000000-0002-0000-0200-000000000000}">
      <formula1>$D$94:$D$111</formula1>
    </dataValidation>
    <dataValidation type="list" allowBlank="1" showInputMessage="1" showErrorMessage="1" sqref="C32:P32 C36:P36 C34:P34" xr:uid="{00000000-0002-0000-0200-000001000000}">
      <formula1>$Q$93:$Q$98</formula1>
    </dataValidation>
    <dataValidation type="list" allowBlank="1" showInputMessage="1" showErrorMessage="1" sqref="C72:P72" xr:uid="{00000000-0002-0000-0200-000002000000}">
      <formula1>$M$94:$M$96</formula1>
    </dataValidation>
    <dataValidation type="list" allowBlank="1" showInputMessage="1" showErrorMessage="1" sqref="C10:I10" xr:uid="{00000000-0002-0000-0200-000003000000}">
      <formula1>"2023,2024,2025,2026,2027"</formula1>
    </dataValidation>
    <dataValidation type="list" allowBlank="1" showInputMessage="1" showErrorMessage="1" sqref="N10:P10" xr:uid="{00000000-0002-0000-0200-000004000000}">
      <formula1>"Economicos,Eficiencia,Eficacia, Efectividad,Calidad"</formula1>
    </dataValidation>
    <dataValidation type="list" allowBlank="1" showInputMessage="1" showErrorMessage="1" sqref="C18:P18" xr:uid="{00000000-0002-0000-02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tabColor rgb="FF7030A0"/>
  </sheetPr>
  <dimension ref="A1:AJ138"/>
  <sheetViews>
    <sheetView showGridLines="0" topLeftCell="A6" zoomScaleNormal="100" workbookViewId="0">
      <selection activeCell="A8" sqref="A8:A9"/>
    </sheetView>
  </sheetViews>
  <sheetFormatPr baseColWidth="10" defaultColWidth="9.140625" defaultRowHeight="12.75" x14ac:dyDescent="0.2"/>
  <cols>
    <col min="1" max="1" width="24.85546875" style="31" customWidth="1"/>
    <col min="2" max="2" width="40.7109375" style="23" customWidth="1"/>
    <col min="3" max="3" width="16.7109375" style="23" customWidth="1"/>
    <col min="4" max="4" width="15.7109375" style="23" customWidth="1"/>
    <col min="5" max="5" width="16.7109375" style="23" customWidth="1"/>
    <col min="6" max="6" width="15.7109375" style="23" customWidth="1"/>
    <col min="7" max="7" width="16.7109375" style="23" customWidth="1"/>
    <col min="8" max="8" width="15.7109375" style="23" customWidth="1"/>
    <col min="9" max="9" width="17.28515625" style="23" customWidth="1"/>
    <col min="10" max="10" width="15.7109375" style="23" customWidth="1"/>
    <col min="11" max="11" width="13.42578125" style="23" customWidth="1"/>
    <col min="12" max="12" width="15.7109375" style="23" customWidth="1"/>
    <col min="13" max="13" width="40.140625" style="23" customWidth="1"/>
    <col min="14" max="14" width="35.42578125" style="23" customWidth="1"/>
    <col min="15" max="16" width="8.7109375" style="23" customWidth="1"/>
    <col min="17" max="17" width="11.42578125" style="57" hidden="1" customWidth="1"/>
    <col min="18" max="20" width="8.7109375" style="23" customWidth="1"/>
    <col min="21" max="21" width="8.7109375" style="33" customWidth="1"/>
    <col min="22" max="22" width="8.7109375" style="23" customWidth="1"/>
    <col min="23" max="23" width="8.7109375" style="33" customWidth="1"/>
    <col min="24" max="24" width="27.28515625" style="23" customWidth="1"/>
    <col min="25" max="25" width="5.42578125" style="23" customWidth="1"/>
    <col min="26" max="16384" width="9.140625" style="23"/>
  </cols>
  <sheetData>
    <row r="1" spans="1:36" ht="21" customHeight="1" x14ac:dyDescent="0.25">
      <c r="A1" s="440"/>
      <c r="B1" s="408" t="s">
        <v>58</v>
      </c>
      <c r="C1" s="409"/>
      <c r="D1" s="409"/>
      <c r="E1" s="409"/>
      <c r="F1" s="409"/>
      <c r="G1" s="409"/>
      <c r="H1" s="409"/>
      <c r="I1" s="409"/>
      <c r="J1" s="409"/>
      <c r="K1" s="409"/>
      <c r="L1" s="409"/>
      <c r="M1" s="410"/>
      <c r="N1" s="411" t="s">
        <v>59</v>
      </c>
      <c r="O1" s="412"/>
      <c r="P1" s="22"/>
      <c r="R1" s="22"/>
      <c r="S1" s="22"/>
      <c r="T1" s="22"/>
      <c r="U1" s="22"/>
      <c r="V1" s="22"/>
      <c r="W1" s="22"/>
      <c r="X1" s="22"/>
    </row>
    <row r="2" spans="1:36" ht="18" x14ac:dyDescent="0.25">
      <c r="A2" s="440"/>
      <c r="B2" s="408" t="s">
        <v>83</v>
      </c>
      <c r="C2" s="409"/>
      <c r="D2" s="409"/>
      <c r="E2" s="409"/>
      <c r="F2" s="409"/>
      <c r="G2" s="409"/>
      <c r="H2" s="409"/>
      <c r="I2" s="409"/>
      <c r="J2" s="409"/>
      <c r="K2" s="409"/>
      <c r="L2" s="409"/>
      <c r="M2" s="410"/>
      <c r="N2" s="411" t="s">
        <v>168</v>
      </c>
      <c r="O2" s="412"/>
      <c r="P2" s="22"/>
      <c r="Q2" s="58">
        <v>0.9</v>
      </c>
      <c r="R2" s="22"/>
      <c r="S2" s="22"/>
      <c r="T2" s="22"/>
      <c r="U2" s="22"/>
      <c r="V2" s="22"/>
      <c r="W2" s="22"/>
      <c r="X2" s="22"/>
    </row>
    <row r="3" spans="1:36" ht="18" x14ac:dyDescent="0.25">
      <c r="A3" s="440"/>
      <c r="B3" s="408" t="s">
        <v>84</v>
      </c>
      <c r="C3" s="409"/>
      <c r="D3" s="409"/>
      <c r="E3" s="409"/>
      <c r="F3" s="409"/>
      <c r="G3" s="409"/>
      <c r="H3" s="409"/>
      <c r="I3" s="409"/>
      <c r="J3" s="409"/>
      <c r="K3" s="409"/>
      <c r="L3" s="409"/>
      <c r="M3" s="410"/>
      <c r="N3" s="411" t="s">
        <v>173</v>
      </c>
      <c r="O3" s="412"/>
      <c r="P3" s="22"/>
      <c r="Q3" s="58">
        <v>0.89999899999999999</v>
      </c>
      <c r="R3" s="22"/>
      <c r="S3" s="22"/>
      <c r="T3" s="22"/>
      <c r="U3" s="22"/>
      <c r="V3" s="22"/>
      <c r="W3" s="22"/>
      <c r="X3" s="22"/>
    </row>
    <row r="4" spans="1:36" ht="21.75" customHeight="1" x14ac:dyDescent="0.25">
      <c r="A4" s="440"/>
      <c r="B4" s="408" t="s">
        <v>85</v>
      </c>
      <c r="C4" s="409"/>
      <c r="D4" s="409"/>
      <c r="E4" s="409"/>
      <c r="F4" s="409"/>
      <c r="G4" s="409"/>
      <c r="H4" s="409"/>
      <c r="I4" s="409"/>
      <c r="J4" s="409"/>
      <c r="K4" s="409"/>
      <c r="L4" s="409"/>
      <c r="M4" s="410"/>
      <c r="N4" s="412" t="s">
        <v>63</v>
      </c>
      <c r="O4" s="412"/>
      <c r="P4" s="24"/>
      <c r="Q4" s="58">
        <v>0.70999990000000002</v>
      </c>
      <c r="R4" s="24"/>
      <c r="S4" s="24"/>
      <c r="T4" s="24"/>
      <c r="U4" s="24"/>
      <c r="V4" s="24"/>
      <c r="W4" s="24"/>
      <c r="X4" s="24"/>
    </row>
    <row r="5" spans="1:36" ht="6" customHeight="1" x14ac:dyDescent="0.25">
      <c r="A5" s="3"/>
      <c r="B5"/>
      <c r="C5" s="4"/>
      <c r="D5" s="4"/>
      <c r="E5" s="4"/>
      <c r="F5" s="4"/>
      <c r="G5" s="4"/>
      <c r="H5" s="4"/>
      <c r="I5" s="4"/>
      <c r="J5" s="4"/>
      <c r="K5" s="4"/>
      <c r="L5" s="4"/>
      <c r="M5" s="4"/>
      <c r="N5" s="4"/>
      <c r="O5" s="4"/>
      <c r="P5" s="25"/>
      <c r="Q5" s="58">
        <v>0.7</v>
      </c>
      <c r="R5" s="25"/>
      <c r="S5" s="25"/>
      <c r="T5" s="25"/>
      <c r="U5" s="25"/>
      <c r="V5" s="25"/>
      <c r="W5" s="25"/>
      <c r="X5" s="26"/>
      <c r="Y5" s="26"/>
      <c r="Z5" s="24"/>
      <c r="AA5" s="24"/>
      <c r="AB5" s="24"/>
      <c r="AC5" s="24"/>
      <c r="AD5" s="24"/>
      <c r="AE5" s="24"/>
      <c r="AF5" s="24"/>
      <c r="AG5" s="24"/>
      <c r="AH5" s="24"/>
      <c r="AI5" s="24"/>
      <c r="AJ5" s="24"/>
    </row>
    <row r="6" spans="1:36" ht="23.25" customHeight="1" x14ac:dyDescent="0.25">
      <c r="A6" s="14" t="s">
        <v>0</v>
      </c>
      <c r="B6" s="413" t="str">
        <f>'2.DerechosPeticion'!C12</f>
        <v>INVESTIGACIONES ADMINISTRATIVAS</v>
      </c>
      <c r="C6" s="414"/>
      <c r="D6" s="414"/>
      <c r="E6" s="414"/>
      <c r="F6" s="414"/>
      <c r="G6" s="414"/>
      <c r="H6" s="414"/>
      <c r="I6" s="414"/>
      <c r="J6" s="414"/>
      <c r="K6" s="414"/>
      <c r="L6" s="414"/>
      <c r="M6" s="414"/>
      <c r="N6" s="415"/>
      <c r="O6" s="13"/>
      <c r="P6" s="27"/>
      <c r="R6" s="27"/>
      <c r="S6" s="27"/>
      <c r="T6" s="27"/>
      <c r="U6" s="27"/>
      <c r="V6" s="27"/>
      <c r="W6" s="27"/>
      <c r="X6" s="27"/>
      <c r="Y6" s="27"/>
    </row>
    <row r="7" spans="1:36" ht="4.5" customHeight="1" thickBot="1" x14ac:dyDescent="0.3">
      <c r="A7" s="10"/>
      <c r="B7" s="12"/>
      <c r="C7" s="11"/>
      <c r="D7" s="11"/>
      <c r="E7" s="11"/>
      <c r="F7" s="11"/>
      <c r="G7" s="11"/>
      <c r="H7" s="11"/>
      <c r="I7" s="11"/>
      <c r="J7" s="11"/>
      <c r="K7" s="11"/>
      <c r="L7" s="11"/>
      <c r="M7" s="11"/>
      <c r="N7" s="11"/>
      <c r="O7" s="11"/>
      <c r="P7" s="28"/>
      <c r="R7" s="28"/>
      <c r="S7" s="28"/>
      <c r="T7" s="28"/>
      <c r="U7" s="28"/>
      <c r="V7" s="28"/>
      <c r="W7" s="28"/>
      <c r="X7" s="28"/>
      <c r="Y7" s="28"/>
    </row>
    <row r="8" spans="1:36" ht="20.25" customHeight="1" thickBot="1" x14ac:dyDescent="0.25">
      <c r="A8" s="882" t="s">
        <v>86</v>
      </c>
      <c r="B8" s="882" t="s">
        <v>32</v>
      </c>
      <c r="C8" s="895" t="str">
        <f>'2.DerechosPeticion'!C14</f>
        <v>Trámite de Derechos de Petición</v>
      </c>
      <c r="D8" s="895"/>
      <c r="E8" s="895"/>
      <c r="F8" s="895"/>
      <c r="G8" s="895"/>
      <c r="H8" s="895"/>
      <c r="I8" s="895"/>
      <c r="J8" s="895"/>
      <c r="K8" s="895"/>
      <c r="L8" s="895"/>
      <c r="M8" s="895"/>
      <c r="N8" s="896"/>
      <c r="O8" s="16"/>
      <c r="P8" s="29"/>
      <c r="R8" s="29"/>
      <c r="S8" s="29"/>
      <c r="T8" s="29"/>
      <c r="U8" s="29"/>
      <c r="V8" s="29"/>
      <c r="W8" s="29"/>
      <c r="X8" s="29"/>
      <c r="Y8" s="29"/>
    </row>
    <row r="9" spans="1:36" ht="41.25" customHeight="1" thickBot="1" x14ac:dyDescent="0.25">
      <c r="A9" s="885"/>
      <c r="B9" s="885"/>
      <c r="C9" s="897" t="s">
        <v>116</v>
      </c>
      <c r="D9" s="897" t="s">
        <v>87</v>
      </c>
      <c r="E9" s="897" t="s">
        <v>117</v>
      </c>
      <c r="F9" s="897" t="s">
        <v>87</v>
      </c>
      <c r="G9" s="897" t="s">
        <v>118</v>
      </c>
      <c r="H9" s="897" t="s">
        <v>87</v>
      </c>
      <c r="I9" s="897" t="s">
        <v>119</v>
      </c>
      <c r="J9" s="897" t="s">
        <v>87</v>
      </c>
      <c r="K9" s="897" t="s">
        <v>10</v>
      </c>
      <c r="L9" s="897" t="s">
        <v>87</v>
      </c>
      <c r="M9" s="887" t="s">
        <v>88</v>
      </c>
      <c r="N9" s="887"/>
      <c r="O9" s="15"/>
      <c r="P9" s="30"/>
      <c r="R9" s="30"/>
      <c r="S9" s="30"/>
      <c r="T9" s="30"/>
      <c r="U9" s="30"/>
      <c r="V9" s="30"/>
      <c r="W9" s="30"/>
    </row>
    <row r="10" spans="1:36" ht="69.95" customHeight="1" thickBot="1" x14ac:dyDescent="0.25">
      <c r="A10" s="491" t="s">
        <v>151</v>
      </c>
      <c r="B10" s="55" t="str">
        <f>'2.DerechosPeticion'!B40</f>
        <v>Número de derechos de petición tramitados en tiempo oportuno (15 dias habiles)</v>
      </c>
      <c r="C10" s="135">
        <f>C12+C14+C16+C18</f>
        <v>270</v>
      </c>
      <c r="D10" s="477">
        <f>IF(C10&gt;=1,C10/C11," ")</f>
        <v>0.99630996309963105</v>
      </c>
      <c r="E10" s="135">
        <f>E12+E14+E16+E18</f>
        <v>153</v>
      </c>
      <c r="F10" s="477">
        <f>IF(E10&gt;=1,E10/E11," ")</f>
        <v>1</v>
      </c>
      <c r="G10" s="135">
        <f>G12+G14+G16+G18</f>
        <v>136</v>
      </c>
      <c r="H10" s="477">
        <f>IF(G10&gt;=1,G10/G11," ")</f>
        <v>1</v>
      </c>
      <c r="I10" s="135">
        <f>I12+I14+I16+I18</f>
        <v>249</v>
      </c>
      <c r="J10" s="477">
        <f>IF(I10&gt;=1,I10/I11," ")</f>
        <v>1</v>
      </c>
      <c r="K10" s="127">
        <f t="shared" ref="K10:K19" si="0">C10+E10+G10+I10</f>
        <v>808</v>
      </c>
      <c r="L10" s="477">
        <f>IF(K10&gt;=1,K10/K11," ")</f>
        <v>0.99876390605686027</v>
      </c>
      <c r="M10" s="493"/>
      <c r="N10" s="494"/>
      <c r="O10"/>
      <c r="U10" s="23"/>
      <c r="W10" s="23"/>
    </row>
    <row r="11" spans="1:36" ht="69.95" customHeight="1" thickBot="1" x14ac:dyDescent="0.25">
      <c r="A11" s="492"/>
      <c r="B11" s="56" t="str">
        <f>'2.DerechosPeticion'!B41</f>
        <v>Número de derechos de petición que deben ser tramitados en el periodo evaluado</v>
      </c>
      <c r="C11" s="135">
        <f>C13+C15+C17+C19</f>
        <v>271</v>
      </c>
      <c r="D11" s="478"/>
      <c r="E11" s="135">
        <f>E13+E15+E17+E19</f>
        <v>153</v>
      </c>
      <c r="F11" s="478"/>
      <c r="G11" s="135">
        <f>G13+G15+G17+G19</f>
        <v>136</v>
      </c>
      <c r="H11" s="478"/>
      <c r="I11" s="135">
        <f>I13+I15+I17+I19</f>
        <v>249</v>
      </c>
      <c r="J11" s="478"/>
      <c r="K11" s="135">
        <f t="shared" si="0"/>
        <v>809</v>
      </c>
      <c r="L11" s="478"/>
      <c r="M11" s="495"/>
      <c r="N11" s="496"/>
      <c r="O11"/>
      <c r="U11" s="23"/>
      <c r="W11" s="23"/>
    </row>
    <row r="12" spans="1:36" ht="69.95" customHeight="1" x14ac:dyDescent="0.2">
      <c r="A12" s="484" t="s">
        <v>175</v>
      </c>
      <c r="B12" s="51" t="str">
        <f>$B$10</f>
        <v>Número de derechos de petición tramitados en tiempo oportuno (15 dias habiles)</v>
      </c>
      <c r="C12" s="124">
        <v>5</v>
      </c>
      <c r="D12" s="477">
        <f>IF(C12&gt;=1,C12/C13," ")</f>
        <v>0.83333333333333337</v>
      </c>
      <c r="E12" s="122">
        <v>31</v>
      </c>
      <c r="F12" s="477">
        <f>IF(E12&gt;=1,E12/E13," ")</f>
        <v>1</v>
      </c>
      <c r="G12" s="122">
        <v>6</v>
      </c>
      <c r="H12" s="477">
        <f>IF(G12&gt;=1,G12/G13," ")</f>
        <v>1</v>
      </c>
      <c r="I12" s="122">
        <v>10</v>
      </c>
      <c r="J12" s="477">
        <f>IF(I12&gt;=1,I12/I13," ")</f>
        <v>1</v>
      </c>
      <c r="K12" s="127">
        <f t="shared" si="0"/>
        <v>52</v>
      </c>
      <c r="L12" s="477">
        <f>IF(K12&gt;=1,K12/K13," ")</f>
        <v>0.98113207547169812</v>
      </c>
      <c r="M12" s="487" t="s">
        <v>339</v>
      </c>
      <c r="N12" s="488"/>
      <c r="O12"/>
      <c r="U12" s="23"/>
      <c r="W12" s="23"/>
    </row>
    <row r="13" spans="1:36" ht="69.95" customHeight="1" thickBot="1" x14ac:dyDescent="0.25">
      <c r="A13" s="485"/>
      <c r="B13" s="51" t="str">
        <f>$B$11</f>
        <v>Número de derechos de petición que deben ser tramitados en el periodo evaluado</v>
      </c>
      <c r="C13" s="123">
        <v>6</v>
      </c>
      <c r="D13" s="478"/>
      <c r="E13" s="123">
        <v>31</v>
      </c>
      <c r="F13" s="478"/>
      <c r="G13" s="123">
        <v>6</v>
      </c>
      <c r="H13" s="478"/>
      <c r="I13" s="123">
        <v>10</v>
      </c>
      <c r="J13" s="478"/>
      <c r="K13" s="135">
        <f t="shared" si="0"/>
        <v>53</v>
      </c>
      <c r="L13" s="478"/>
      <c r="M13" s="489"/>
      <c r="N13" s="490"/>
      <c r="O13"/>
      <c r="U13" s="23"/>
      <c r="W13" s="23"/>
    </row>
    <row r="14" spans="1:36" ht="69.95" customHeight="1" x14ac:dyDescent="0.2">
      <c r="A14" s="418" t="s">
        <v>258</v>
      </c>
      <c r="B14" s="51" t="str">
        <f>$B$10</f>
        <v>Número de derechos de petición tramitados en tiempo oportuno (15 dias habiles)</v>
      </c>
      <c r="C14" s="122">
        <v>19</v>
      </c>
      <c r="D14" s="477">
        <f>IF(C14&gt;=1,C14/C15," ")</f>
        <v>1</v>
      </c>
      <c r="E14" s="122">
        <v>41</v>
      </c>
      <c r="F14" s="477">
        <f>IF(E14&gt;=1,E14/E15," ")</f>
        <v>1</v>
      </c>
      <c r="G14" s="122"/>
      <c r="H14" s="477" t="str">
        <f>IF(G14&gt;=1,G14/G15," ")</f>
        <v xml:space="preserve"> </v>
      </c>
      <c r="I14" s="122">
        <v>64</v>
      </c>
      <c r="J14" s="477">
        <f>IF(I14&gt;=1,I14/I15," ")</f>
        <v>1</v>
      </c>
      <c r="K14" s="127">
        <f t="shared" si="0"/>
        <v>124</v>
      </c>
      <c r="L14" s="477">
        <f>IF(K14&gt;=1,K14/K15," ")</f>
        <v>1</v>
      </c>
      <c r="M14" s="479" t="s">
        <v>355</v>
      </c>
      <c r="N14" s="480"/>
      <c r="O14"/>
      <c r="U14" s="23"/>
      <c r="W14" s="23"/>
    </row>
    <row r="15" spans="1:36" ht="69.95" customHeight="1" thickBot="1" x14ac:dyDescent="0.25">
      <c r="A15" s="483"/>
      <c r="B15" s="51" t="str">
        <f>$B$11</f>
        <v>Número de derechos de petición que deben ser tramitados en el periodo evaluado</v>
      </c>
      <c r="C15" s="123">
        <v>19</v>
      </c>
      <c r="D15" s="478"/>
      <c r="E15" s="123">
        <v>41</v>
      </c>
      <c r="F15" s="478"/>
      <c r="G15" s="123"/>
      <c r="H15" s="478"/>
      <c r="I15" s="123">
        <v>64</v>
      </c>
      <c r="J15" s="478"/>
      <c r="K15" s="135">
        <f t="shared" si="0"/>
        <v>124</v>
      </c>
      <c r="L15" s="478"/>
      <c r="M15" s="481"/>
      <c r="N15" s="482"/>
      <c r="O15"/>
      <c r="U15" s="23"/>
      <c r="W15" s="23"/>
    </row>
    <row r="16" spans="1:36" ht="69.95" customHeight="1" x14ac:dyDescent="0.2">
      <c r="A16" s="486" t="s">
        <v>152</v>
      </c>
      <c r="B16" s="51" t="str">
        <f>$B$10</f>
        <v>Número de derechos de petición tramitados en tiempo oportuno (15 dias habiles)</v>
      </c>
      <c r="C16" s="122">
        <v>88</v>
      </c>
      <c r="D16" s="477">
        <f>IF(C16&gt;=1,C16/C17," ")</f>
        <v>1</v>
      </c>
      <c r="E16" s="122">
        <v>51</v>
      </c>
      <c r="F16" s="477">
        <f>IF(E16&gt;=1,E16/E17," ")</f>
        <v>1</v>
      </c>
      <c r="G16" s="122">
        <v>87</v>
      </c>
      <c r="H16" s="477">
        <f>IF(G16&gt;=1,G16/G17," ")</f>
        <v>1</v>
      </c>
      <c r="I16" s="122">
        <v>70</v>
      </c>
      <c r="J16" s="477">
        <f>IF(I16&gt;=1,I16/I17," ")</f>
        <v>1</v>
      </c>
      <c r="K16" s="127">
        <f t="shared" si="0"/>
        <v>296</v>
      </c>
      <c r="L16" s="477">
        <f>IF(K16&gt;=1,K16/K17," ")</f>
        <v>1</v>
      </c>
      <c r="M16" s="479" t="s">
        <v>347</v>
      </c>
      <c r="N16" s="480"/>
      <c r="O16"/>
      <c r="U16" s="23"/>
      <c r="W16" s="23"/>
    </row>
    <row r="17" spans="1:23" ht="69.95" customHeight="1" thickBot="1" x14ac:dyDescent="0.25">
      <c r="A17" s="483"/>
      <c r="B17" s="51" t="str">
        <f>$B$11</f>
        <v>Número de derechos de petición que deben ser tramitados en el periodo evaluado</v>
      </c>
      <c r="C17" s="123">
        <v>88</v>
      </c>
      <c r="D17" s="478"/>
      <c r="E17" s="123">
        <v>51</v>
      </c>
      <c r="F17" s="478"/>
      <c r="G17" s="123">
        <v>87</v>
      </c>
      <c r="H17" s="478"/>
      <c r="I17" s="123">
        <v>70</v>
      </c>
      <c r="J17" s="478"/>
      <c r="K17" s="135">
        <f t="shared" si="0"/>
        <v>296</v>
      </c>
      <c r="L17" s="478"/>
      <c r="M17" s="481"/>
      <c r="N17" s="482"/>
      <c r="O17"/>
      <c r="U17" s="23"/>
      <c r="W17" s="23"/>
    </row>
    <row r="18" spans="1:23" ht="69.95" customHeight="1" thickBot="1" x14ac:dyDescent="0.25">
      <c r="A18" s="418" t="s">
        <v>206</v>
      </c>
      <c r="B18" s="51" t="str">
        <f>$B$10</f>
        <v>Número de derechos de petición tramitados en tiempo oportuno (15 dias habiles)</v>
      </c>
      <c r="C18" s="122">
        <v>158</v>
      </c>
      <c r="D18" s="477">
        <f>IF(C18&gt;=1,C18/C19," ")</f>
        <v>1</v>
      </c>
      <c r="E18" s="122">
        <v>30</v>
      </c>
      <c r="F18" s="477">
        <f>IF(E18&gt;=1,E18/E19," ")</f>
        <v>1</v>
      </c>
      <c r="G18" s="122">
        <v>43</v>
      </c>
      <c r="H18" s="477">
        <f>IF(G18&gt;=1,G18/G19," ")</f>
        <v>1</v>
      </c>
      <c r="I18" s="122">
        <v>105</v>
      </c>
      <c r="J18" s="477">
        <f>IF(I18&gt;=1,I18/I19," ")</f>
        <v>1</v>
      </c>
      <c r="K18" s="127">
        <f t="shared" si="0"/>
        <v>336</v>
      </c>
      <c r="L18" s="477">
        <f>IF(K18&gt;=1,K18/K19," ")</f>
        <v>1</v>
      </c>
      <c r="M18" s="479" t="s">
        <v>336</v>
      </c>
      <c r="N18" s="480"/>
      <c r="O18"/>
      <c r="U18" s="23"/>
      <c r="W18" s="23"/>
    </row>
    <row r="19" spans="1:23" ht="69.95" customHeight="1" thickBot="1" x14ac:dyDescent="0.25">
      <c r="A19" s="483"/>
      <c r="B19" s="51" t="str">
        <f>$B$11</f>
        <v>Número de derechos de petición que deben ser tramitados en el periodo evaluado</v>
      </c>
      <c r="C19" s="123">
        <v>158</v>
      </c>
      <c r="D19" s="478"/>
      <c r="E19" s="122">
        <v>30</v>
      </c>
      <c r="F19" s="478"/>
      <c r="G19" s="122">
        <v>43</v>
      </c>
      <c r="H19" s="478"/>
      <c r="I19" s="122">
        <v>105</v>
      </c>
      <c r="J19" s="478"/>
      <c r="K19" s="135">
        <f t="shared" si="0"/>
        <v>336</v>
      </c>
      <c r="L19" s="478"/>
      <c r="M19" s="481"/>
      <c r="N19" s="482"/>
      <c r="O19"/>
      <c r="U19" s="23"/>
      <c r="W19" s="23"/>
    </row>
    <row r="20" spans="1:23" x14ac:dyDescent="0.2">
      <c r="C20" s="32"/>
      <c r="D20" s="32"/>
      <c r="E20" s="32"/>
      <c r="F20" s="32"/>
      <c r="G20" s="32"/>
      <c r="H20" s="32"/>
      <c r="I20" s="32"/>
      <c r="J20" s="32"/>
      <c r="K20" s="32"/>
      <c r="L20" s="32"/>
      <c r="M20" s="32"/>
      <c r="N20" s="32"/>
      <c r="O20" s="32"/>
      <c r="P20" s="32"/>
      <c r="R20" s="32"/>
      <c r="S20" s="32"/>
      <c r="T20" s="32"/>
    </row>
    <row r="21" spans="1:23" x14ac:dyDescent="0.2">
      <c r="C21" s="32"/>
      <c r="D21" s="32"/>
      <c r="E21" s="32"/>
      <c r="F21" s="32"/>
      <c r="G21" s="32"/>
      <c r="H21" s="32"/>
      <c r="I21" s="32"/>
      <c r="J21" s="32"/>
      <c r="K21" s="32"/>
      <c r="L21" s="32"/>
      <c r="M21" s="32"/>
      <c r="N21" s="32"/>
      <c r="O21" s="32"/>
      <c r="P21" s="32"/>
      <c r="R21" s="32"/>
      <c r="S21" s="32"/>
      <c r="T21" s="32"/>
    </row>
    <row r="22" spans="1:23" x14ac:dyDescent="0.2">
      <c r="C22" s="32"/>
      <c r="D22" s="32"/>
      <c r="E22" s="32"/>
      <c r="F22" s="32"/>
      <c r="G22" s="32"/>
      <c r="H22" s="32"/>
      <c r="I22" s="32"/>
      <c r="J22" s="32"/>
      <c r="K22" s="32"/>
      <c r="L22" s="32"/>
      <c r="M22" s="32"/>
      <c r="N22" s="32"/>
      <c r="O22" s="32"/>
      <c r="P22" s="32"/>
      <c r="R22" s="32"/>
      <c r="S22" s="32"/>
      <c r="T22" s="32"/>
    </row>
    <row r="23" spans="1:23" x14ac:dyDescent="0.2">
      <c r="C23" s="32"/>
      <c r="D23" s="32"/>
      <c r="E23" s="32"/>
      <c r="F23" s="32"/>
      <c r="G23" s="32"/>
      <c r="H23" s="32"/>
      <c r="I23" s="32"/>
      <c r="J23" s="32"/>
      <c r="K23" s="32"/>
      <c r="L23" s="32"/>
      <c r="M23" s="32"/>
      <c r="N23" s="32"/>
      <c r="O23" s="32"/>
      <c r="P23" s="32"/>
      <c r="R23" s="32"/>
      <c r="S23" s="32"/>
      <c r="T23" s="32"/>
    </row>
    <row r="24" spans="1:23" x14ac:dyDescent="0.2">
      <c r="C24" s="32"/>
      <c r="D24" s="32"/>
      <c r="E24" s="32"/>
      <c r="F24" s="32"/>
      <c r="G24" s="32"/>
      <c r="H24" s="32"/>
      <c r="I24" s="32"/>
      <c r="J24" s="32"/>
      <c r="K24" s="32"/>
      <c r="L24" s="32"/>
      <c r="M24" s="32"/>
      <c r="N24" s="32"/>
      <c r="O24" s="32"/>
      <c r="P24" s="32"/>
      <c r="R24" s="32"/>
      <c r="S24" s="32"/>
      <c r="T24" s="32"/>
    </row>
    <row r="25" spans="1:23" x14ac:dyDescent="0.2">
      <c r="C25" s="32"/>
      <c r="D25" s="32"/>
      <c r="E25" s="32"/>
      <c r="F25" s="32"/>
      <c r="G25" s="32"/>
      <c r="H25" s="32"/>
      <c r="I25" s="32"/>
      <c r="J25" s="32"/>
      <c r="K25" s="32"/>
      <c r="L25" s="32"/>
      <c r="M25" s="32"/>
      <c r="N25" s="32"/>
      <c r="O25" s="32"/>
      <c r="P25" s="32"/>
      <c r="R25" s="32"/>
      <c r="S25" s="32"/>
      <c r="T25" s="32"/>
    </row>
    <row r="26" spans="1:23" x14ac:dyDescent="0.2">
      <c r="C26" s="32"/>
      <c r="D26" s="32"/>
      <c r="E26" s="32"/>
      <c r="F26" s="32"/>
      <c r="G26" s="32"/>
      <c r="H26" s="32"/>
      <c r="I26" s="32"/>
      <c r="J26" s="32"/>
      <c r="K26" s="32"/>
      <c r="L26" s="32"/>
      <c r="M26" s="32"/>
      <c r="N26" s="32"/>
      <c r="O26" s="32"/>
      <c r="P26" s="32"/>
      <c r="R26" s="32"/>
      <c r="S26" s="32"/>
      <c r="T26" s="32"/>
    </row>
    <row r="27" spans="1:23" x14ac:dyDescent="0.2">
      <c r="C27" s="32"/>
      <c r="D27" s="32"/>
      <c r="E27" s="32"/>
      <c r="F27" s="32"/>
      <c r="G27" s="32"/>
      <c r="H27" s="32"/>
      <c r="I27" s="32"/>
      <c r="J27" s="32"/>
      <c r="K27" s="32"/>
      <c r="L27" s="32"/>
      <c r="M27" s="32"/>
      <c r="N27" s="32"/>
      <c r="O27" s="32"/>
      <c r="P27" s="32"/>
      <c r="R27" s="32"/>
      <c r="S27" s="32"/>
      <c r="T27" s="32"/>
    </row>
    <row r="28" spans="1:23" x14ac:dyDescent="0.2">
      <c r="C28" s="32"/>
      <c r="D28" s="32"/>
      <c r="E28" s="32"/>
      <c r="F28" s="32"/>
      <c r="G28" s="32"/>
      <c r="H28" s="32"/>
      <c r="I28" s="32"/>
      <c r="J28" s="32"/>
      <c r="K28" s="32"/>
      <c r="L28" s="32"/>
      <c r="M28" s="32"/>
      <c r="N28" s="32"/>
      <c r="O28" s="32"/>
      <c r="P28" s="32"/>
      <c r="R28" s="32"/>
      <c r="S28" s="32"/>
      <c r="T28" s="32"/>
    </row>
    <row r="29" spans="1:23" x14ac:dyDescent="0.2">
      <c r="C29" s="32"/>
      <c r="D29" s="32"/>
      <c r="E29" s="32"/>
      <c r="F29" s="32"/>
      <c r="G29" s="32"/>
      <c r="H29" s="32"/>
      <c r="I29" s="32"/>
      <c r="J29" s="32"/>
      <c r="K29" s="32"/>
      <c r="L29" s="32"/>
      <c r="M29" s="32"/>
      <c r="N29" s="32"/>
      <c r="O29" s="32"/>
      <c r="P29" s="32"/>
      <c r="R29" s="32"/>
      <c r="S29" s="32"/>
      <c r="T29" s="32"/>
    </row>
    <row r="30" spans="1:23" x14ac:dyDescent="0.2">
      <c r="C30" s="32"/>
      <c r="D30" s="32"/>
      <c r="E30" s="32"/>
      <c r="F30" s="32"/>
      <c r="G30" s="32"/>
      <c r="H30" s="32"/>
      <c r="I30" s="32"/>
      <c r="J30" s="32"/>
      <c r="K30" s="32"/>
      <c r="L30" s="32"/>
      <c r="M30" s="32"/>
      <c r="N30" s="32"/>
      <c r="O30" s="32"/>
      <c r="P30" s="32"/>
      <c r="R30" s="32"/>
      <c r="S30" s="32"/>
      <c r="T30" s="32"/>
    </row>
    <row r="31" spans="1:23" x14ac:dyDescent="0.2">
      <c r="C31" s="32"/>
      <c r="D31" s="32"/>
      <c r="E31" s="32"/>
      <c r="F31" s="32"/>
      <c r="G31" s="32"/>
      <c r="H31" s="32"/>
      <c r="I31" s="32"/>
      <c r="J31" s="32"/>
      <c r="K31" s="32"/>
      <c r="L31" s="32"/>
      <c r="M31" s="32"/>
      <c r="N31" s="32"/>
      <c r="O31" s="32"/>
      <c r="P31" s="32"/>
      <c r="R31" s="32"/>
      <c r="S31" s="32"/>
      <c r="T31" s="32"/>
    </row>
    <row r="32" spans="1:23" x14ac:dyDescent="0.2">
      <c r="C32" s="32"/>
      <c r="D32" s="32"/>
      <c r="E32" s="32"/>
      <c r="F32" s="32"/>
      <c r="G32" s="32"/>
      <c r="H32" s="32"/>
      <c r="I32" s="32"/>
      <c r="J32" s="32"/>
      <c r="K32" s="32"/>
      <c r="L32" s="32"/>
      <c r="M32" s="32"/>
      <c r="N32" s="32"/>
      <c r="O32" s="32"/>
      <c r="P32" s="32"/>
      <c r="R32" s="32"/>
      <c r="S32" s="32"/>
      <c r="T32" s="32"/>
    </row>
    <row r="33" spans="3:20" x14ac:dyDescent="0.2">
      <c r="C33" s="32"/>
      <c r="D33" s="32"/>
      <c r="E33" s="32"/>
      <c r="F33" s="32"/>
      <c r="G33" s="32"/>
      <c r="H33" s="32"/>
      <c r="I33" s="32"/>
      <c r="J33" s="32"/>
      <c r="K33" s="32"/>
      <c r="L33" s="32"/>
      <c r="M33" s="32"/>
      <c r="N33" s="32"/>
      <c r="O33" s="32"/>
      <c r="P33" s="32"/>
      <c r="R33" s="32"/>
      <c r="S33" s="32"/>
      <c r="T33" s="32"/>
    </row>
    <row r="34" spans="3:20" x14ac:dyDescent="0.2">
      <c r="C34" s="32"/>
      <c r="D34" s="32"/>
      <c r="E34" s="32"/>
      <c r="F34" s="32"/>
      <c r="G34" s="32"/>
      <c r="H34" s="32"/>
      <c r="I34" s="32"/>
      <c r="J34" s="32"/>
      <c r="K34" s="32"/>
      <c r="L34" s="32"/>
      <c r="M34" s="32"/>
      <c r="N34" s="32"/>
      <c r="O34" s="32"/>
      <c r="P34" s="32"/>
      <c r="R34" s="32"/>
      <c r="S34" s="32"/>
      <c r="T34" s="32"/>
    </row>
    <row r="35" spans="3:20" x14ac:dyDescent="0.2">
      <c r="C35" s="32"/>
      <c r="D35" s="32"/>
      <c r="E35" s="32"/>
      <c r="F35" s="32"/>
      <c r="G35" s="32"/>
      <c r="H35" s="32"/>
      <c r="I35" s="32"/>
      <c r="J35" s="32"/>
      <c r="K35" s="32"/>
      <c r="L35" s="32"/>
      <c r="M35" s="32"/>
      <c r="N35" s="32"/>
      <c r="O35" s="32"/>
      <c r="P35" s="32"/>
      <c r="R35" s="32"/>
      <c r="S35" s="32"/>
      <c r="T35" s="32"/>
    </row>
    <row r="36" spans="3:20" x14ac:dyDescent="0.2">
      <c r="C36" s="32"/>
      <c r="D36" s="32"/>
      <c r="E36" s="32"/>
      <c r="F36" s="32"/>
      <c r="G36" s="32"/>
      <c r="H36" s="32"/>
      <c r="I36" s="32"/>
      <c r="J36" s="32"/>
      <c r="K36" s="32"/>
      <c r="L36" s="32"/>
      <c r="M36" s="32"/>
      <c r="N36" s="32"/>
      <c r="O36" s="32"/>
      <c r="P36" s="32"/>
      <c r="R36" s="32"/>
      <c r="S36" s="32"/>
      <c r="T36" s="32"/>
    </row>
    <row r="37" spans="3:20" x14ac:dyDescent="0.2">
      <c r="C37" s="32"/>
      <c r="D37" s="32"/>
      <c r="E37" s="32"/>
      <c r="F37" s="32"/>
      <c r="G37" s="32"/>
      <c r="H37" s="32"/>
      <c r="I37" s="32"/>
      <c r="J37" s="32"/>
      <c r="K37" s="32"/>
      <c r="L37" s="32"/>
      <c r="M37" s="32"/>
      <c r="N37" s="32"/>
      <c r="O37" s="32"/>
      <c r="P37" s="32"/>
      <c r="R37" s="32"/>
      <c r="S37" s="32"/>
      <c r="T37" s="32"/>
    </row>
    <row r="38" spans="3:20" x14ac:dyDescent="0.2">
      <c r="C38" s="32"/>
      <c r="D38" s="32"/>
      <c r="E38" s="32"/>
      <c r="F38" s="32"/>
      <c r="G38" s="32"/>
      <c r="H38" s="32"/>
      <c r="I38" s="32"/>
      <c r="J38" s="32"/>
      <c r="K38" s="32"/>
      <c r="L38" s="32"/>
      <c r="M38" s="32"/>
      <c r="N38" s="32"/>
      <c r="O38" s="32"/>
      <c r="P38" s="32"/>
      <c r="R38" s="32"/>
      <c r="S38" s="32"/>
      <c r="T38" s="32"/>
    </row>
    <row r="39" spans="3:20" x14ac:dyDescent="0.2">
      <c r="C39" s="32"/>
      <c r="D39" s="32"/>
      <c r="E39" s="32"/>
      <c r="F39" s="32"/>
      <c r="G39" s="32"/>
      <c r="H39" s="32"/>
      <c r="I39" s="32"/>
      <c r="J39" s="32"/>
      <c r="K39" s="32"/>
      <c r="L39" s="32"/>
      <c r="M39" s="32"/>
      <c r="N39" s="32"/>
      <c r="O39" s="32"/>
      <c r="P39" s="32"/>
      <c r="R39" s="32"/>
      <c r="S39" s="32"/>
      <c r="T39" s="32"/>
    </row>
    <row r="40" spans="3:20" x14ac:dyDescent="0.2">
      <c r="C40" s="32"/>
      <c r="D40" s="32"/>
      <c r="E40" s="32"/>
      <c r="F40" s="32"/>
      <c r="G40" s="32"/>
      <c r="H40" s="32"/>
      <c r="I40" s="32"/>
      <c r="J40" s="32"/>
      <c r="K40" s="32"/>
      <c r="L40" s="32"/>
      <c r="M40" s="32"/>
      <c r="N40" s="32"/>
      <c r="O40" s="32"/>
      <c r="P40" s="32"/>
      <c r="R40" s="32"/>
      <c r="S40" s="32"/>
      <c r="T40" s="32"/>
    </row>
    <row r="41" spans="3:20" x14ac:dyDescent="0.2">
      <c r="C41" s="32"/>
      <c r="D41" s="32"/>
      <c r="E41" s="32"/>
      <c r="F41" s="32"/>
      <c r="G41" s="32"/>
      <c r="H41" s="32"/>
      <c r="I41" s="32"/>
      <c r="J41" s="32"/>
      <c r="K41" s="32"/>
      <c r="L41" s="32"/>
      <c r="M41" s="32"/>
      <c r="N41" s="32"/>
      <c r="O41" s="32"/>
      <c r="P41" s="32"/>
      <c r="R41" s="32"/>
      <c r="S41" s="32"/>
      <c r="T41" s="32"/>
    </row>
    <row r="51" spans="2:22" x14ac:dyDescent="0.2">
      <c r="B51" s="34"/>
      <c r="C51" s="33"/>
      <c r="D51" s="33"/>
      <c r="E51" s="33"/>
      <c r="F51" s="33"/>
      <c r="G51" s="33"/>
      <c r="H51" s="33"/>
      <c r="I51" s="33"/>
      <c r="J51" s="33"/>
      <c r="K51" s="33"/>
      <c r="L51" s="33"/>
      <c r="M51" s="33"/>
      <c r="N51" s="33"/>
      <c r="O51" s="33"/>
      <c r="P51" s="33"/>
      <c r="R51" s="33"/>
      <c r="S51" s="33"/>
      <c r="T51" s="33"/>
      <c r="V51" s="33"/>
    </row>
    <row r="52" spans="2:22" x14ac:dyDescent="0.2">
      <c r="B52" s="35"/>
      <c r="C52" s="33"/>
      <c r="D52" s="33"/>
      <c r="E52" s="33"/>
      <c r="F52" s="33"/>
      <c r="G52" s="33"/>
      <c r="H52" s="33"/>
      <c r="I52" s="33"/>
      <c r="J52" s="33"/>
      <c r="K52" s="33"/>
      <c r="L52" s="33"/>
      <c r="M52" s="33"/>
      <c r="N52" s="33"/>
      <c r="O52" s="33"/>
      <c r="P52" s="33"/>
      <c r="R52" s="33"/>
      <c r="S52" s="33"/>
      <c r="T52" s="33"/>
      <c r="V52" s="33"/>
    </row>
    <row r="71" spans="17:17" x14ac:dyDescent="0.2">
      <c r="Q71" s="23"/>
    </row>
    <row r="99" spans="17:17" x14ac:dyDescent="0.2">
      <c r="Q99" s="59"/>
    </row>
    <row r="100" spans="17:17" x14ac:dyDescent="0.2">
      <c r="Q100" s="60"/>
    </row>
    <row r="101" spans="17:17" x14ac:dyDescent="0.2">
      <c r="Q101" s="60"/>
    </row>
    <row r="102" spans="17:17" x14ac:dyDescent="0.2">
      <c r="Q102" s="60"/>
    </row>
    <row r="103" spans="17:17" x14ac:dyDescent="0.2">
      <c r="Q103" s="60"/>
    </row>
    <row r="104" spans="17:17" x14ac:dyDescent="0.2">
      <c r="Q104" s="60"/>
    </row>
    <row r="105" spans="17:17" x14ac:dyDescent="0.2">
      <c r="Q105" s="60"/>
    </row>
    <row r="106" spans="17:17" x14ac:dyDescent="0.2">
      <c r="Q106" s="60"/>
    </row>
    <row r="107" spans="17:17" x14ac:dyDescent="0.2">
      <c r="Q107" s="60"/>
    </row>
    <row r="108" spans="17:17" x14ac:dyDescent="0.2">
      <c r="Q108" s="60"/>
    </row>
    <row r="109" spans="17:17" x14ac:dyDescent="0.2">
      <c r="Q109" s="60"/>
    </row>
    <row r="110" spans="17:17" x14ac:dyDescent="0.2">
      <c r="Q110" s="60"/>
    </row>
    <row r="111" spans="17:17" x14ac:dyDescent="0.2">
      <c r="Q111" s="60"/>
    </row>
    <row r="112" spans="17:17" x14ac:dyDescent="0.2">
      <c r="Q112" s="60"/>
    </row>
    <row r="113" spans="17:17" x14ac:dyDescent="0.2">
      <c r="Q113" s="60"/>
    </row>
    <row r="114" spans="17:17" x14ac:dyDescent="0.2">
      <c r="Q114" s="60"/>
    </row>
    <row r="115" spans="17:17" x14ac:dyDescent="0.2">
      <c r="Q115" s="60"/>
    </row>
    <row r="116" spans="17:17" x14ac:dyDescent="0.2">
      <c r="Q116" s="60"/>
    </row>
    <row r="117" spans="17:17" x14ac:dyDescent="0.2">
      <c r="Q117" s="60"/>
    </row>
    <row r="118" spans="17:17" x14ac:dyDescent="0.2">
      <c r="Q118" s="60"/>
    </row>
    <row r="119" spans="17:17" x14ac:dyDescent="0.2">
      <c r="Q119" s="60"/>
    </row>
    <row r="120" spans="17:17" x14ac:dyDescent="0.2">
      <c r="Q120" s="60"/>
    </row>
    <row r="121" spans="17:17" x14ac:dyDescent="0.2">
      <c r="Q121" s="60"/>
    </row>
    <row r="122" spans="17:17" x14ac:dyDescent="0.2">
      <c r="Q122" s="60"/>
    </row>
    <row r="123" spans="17:17" x14ac:dyDescent="0.2">
      <c r="Q123" s="60"/>
    </row>
    <row r="124" spans="17:17" x14ac:dyDescent="0.2">
      <c r="Q124" s="60"/>
    </row>
    <row r="125" spans="17:17" x14ac:dyDescent="0.2">
      <c r="Q125" s="60"/>
    </row>
    <row r="126" spans="17:17" x14ac:dyDescent="0.2">
      <c r="Q126" s="60"/>
    </row>
    <row r="127" spans="17:17" x14ac:dyDescent="0.2">
      <c r="Q127" s="60"/>
    </row>
    <row r="128" spans="17:17" x14ac:dyDescent="0.2">
      <c r="Q128" s="60"/>
    </row>
    <row r="129" spans="17:17" x14ac:dyDescent="0.2">
      <c r="Q129" s="60"/>
    </row>
    <row r="130" spans="17:17" x14ac:dyDescent="0.2">
      <c r="Q130" s="60"/>
    </row>
    <row r="131" spans="17:17" x14ac:dyDescent="0.2">
      <c r="Q131" s="60"/>
    </row>
    <row r="132" spans="17:17" x14ac:dyDescent="0.2">
      <c r="Q132" s="60"/>
    </row>
    <row r="133" spans="17:17" x14ac:dyDescent="0.2">
      <c r="Q133" s="60"/>
    </row>
    <row r="134" spans="17:17" x14ac:dyDescent="0.2">
      <c r="Q134" s="60"/>
    </row>
    <row r="135" spans="17:17" x14ac:dyDescent="0.2">
      <c r="Q135" s="60"/>
    </row>
    <row r="136" spans="17:17" x14ac:dyDescent="0.2">
      <c r="Q136" s="60"/>
    </row>
    <row r="137" spans="17:17" x14ac:dyDescent="0.2">
      <c r="Q137" s="60"/>
    </row>
    <row r="138" spans="17:17" x14ac:dyDescent="0.2">
      <c r="Q138" s="60"/>
    </row>
  </sheetData>
  <sheetProtection sheet="1" formatCells="0" formatColumns="0" formatRows="0"/>
  <mergeCells count="49">
    <mergeCell ref="M18:N19"/>
    <mergeCell ref="A18:A19"/>
    <mergeCell ref="D18:D19"/>
    <mergeCell ref="F18:F19"/>
    <mergeCell ref="H18:H19"/>
    <mergeCell ref="J18:J19"/>
    <mergeCell ref="L18:L19"/>
    <mergeCell ref="A1:A4"/>
    <mergeCell ref="A10:A11"/>
    <mergeCell ref="C8:N8"/>
    <mergeCell ref="L10:L11"/>
    <mergeCell ref="F10:F11"/>
    <mergeCell ref="J10:J11"/>
    <mergeCell ref="B8:B9"/>
    <mergeCell ref="A8:A9"/>
    <mergeCell ref="B6:N6"/>
    <mergeCell ref="M10:N11"/>
    <mergeCell ref="B1:M1"/>
    <mergeCell ref="N1:O1"/>
    <mergeCell ref="B2:M2"/>
    <mergeCell ref="N2:O2"/>
    <mergeCell ref="B3:M3"/>
    <mergeCell ref="N3:O3"/>
    <mergeCell ref="B4:M4"/>
    <mergeCell ref="N4:O4"/>
    <mergeCell ref="M9:N9"/>
    <mergeCell ref="M14:N15"/>
    <mergeCell ref="D10:D11"/>
    <mergeCell ref="H10:H11"/>
    <mergeCell ref="D14:D15"/>
    <mergeCell ref="F14:F15"/>
    <mergeCell ref="H14:H15"/>
    <mergeCell ref="J14:J15"/>
    <mergeCell ref="L14:L15"/>
    <mergeCell ref="L12:L13"/>
    <mergeCell ref="M12:N13"/>
    <mergeCell ref="L16:L17"/>
    <mergeCell ref="M16:N17"/>
    <mergeCell ref="A14:A15"/>
    <mergeCell ref="J16:J17"/>
    <mergeCell ref="H12:H13"/>
    <mergeCell ref="J12:J13"/>
    <mergeCell ref="D12:D13"/>
    <mergeCell ref="F12:F13"/>
    <mergeCell ref="A12:A13"/>
    <mergeCell ref="A16:A17"/>
    <mergeCell ref="D16:D17"/>
    <mergeCell ref="F16:F17"/>
    <mergeCell ref="H16:H17"/>
  </mergeCells>
  <pageMargins left="0.75" right="0.75" top="1" bottom="1" header="0" footer="0"/>
  <pageSetup paperSize="119" scale="66" orientation="portrait" r:id="rId1"/>
  <headerFooter alignWithMargins="0"/>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tabColor rgb="FF7030A0"/>
  </sheetPr>
  <dimension ref="A1:S172"/>
  <sheetViews>
    <sheetView zoomScaleNormal="100" workbookViewId="0">
      <selection activeCell="B1" sqref="B1"/>
    </sheetView>
  </sheetViews>
  <sheetFormatPr baseColWidth="10" defaultColWidth="9.140625" defaultRowHeight="12.75" x14ac:dyDescent="0.2"/>
  <cols>
    <col min="1" max="1" width="1.140625" style="36" customWidth="1"/>
    <col min="2" max="2" width="32"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10.28515625" style="36" customWidth="1"/>
    <col min="16" max="16" width="14.42578125" style="36" customWidth="1"/>
    <col min="17" max="18" width="11.7109375" style="36" customWidth="1"/>
    <col min="19" max="19" width="11.42578125" style="36" hidden="1" customWidth="1"/>
    <col min="20" max="16384" width="9.140625" style="36"/>
  </cols>
  <sheetData>
    <row r="1" spans="1:19" ht="6" customHeight="1" thickBot="1" x14ac:dyDescent="0.25"/>
    <row r="2" spans="1:19" ht="16.5" customHeight="1" x14ac:dyDescent="0.2">
      <c r="B2" s="362"/>
      <c r="C2" s="365" t="s">
        <v>58</v>
      </c>
      <c r="D2" s="366"/>
      <c r="E2" s="366"/>
      <c r="F2" s="366"/>
      <c r="G2" s="366"/>
      <c r="H2" s="366"/>
      <c r="I2" s="366"/>
      <c r="J2" s="366"/>
      <c r="K2" s="366"/>
      <c r="L2" s="366"/>
      <c r="M2" s="367"/>
      <c r="N2" s="368" t="s">
        <v>136</v>
      </c>
      <c r="O2" s="369"/>
      <c r="P2" s="370"/>
      <c r="S2" s="61">
        <v>1</v>
      </c>
    </row>
    <row r="3" spans="1:19" ht="15.75" customHeight="1" x14ac:dyDescent="0.2">
      <c r="B3" s="363"/>
      <c r="C3" s="371" t="s">
        <v>60</v>
      </c>
      <c r="D3" s="372"/>
      <c r="E3" s="372"/>
      <c r="F3" s="372"/>
      <c r="G3" s="372"/>
      <c r="H3" s="372"/>
      <c r="I3" s="372"/>
      <c r="J3" s="372"/>
      <c r="K3" s="372"/>
      <c r="L3" s="372"/>
      <c r="M3" s="373"/>
      <c r="N3" s="374" t="s">
        <v>168</v>
      </c>
      <c r="O3" s="375"/>
      <c r="P3" s="376"/>
      <c r="S3" s="61">
        <v>0.999</v>
      </c>
    </row>
    <row r="4" spans="1:19" ht="22.5" customHeight="1" x14ac:dyDescent="0.2">
      <c r="B4" s="363"/>
      <c r="C4" s="371" t="s">
        <v>61</v>
      </c>
      <c r="D4" s="372"/>
      <c r="E4" s="372"/>
      <c r="F4" s="372"/>
      <c r="G4" s="372"/>
      <c r="H4" s="372"/>
      <c r="I4" s="372"/>
      <c r="J4" s="372"/>
      <c r="K4" s="372"/>
      <c r="L4" s="372"/>
      <c r="M4" s="373"/>
      <c r="N4" s="374" t="s">
        <v>169</v>
      </c>
      <c r="O4" s="375"/>
      <c r="P4" s="376"/>
      <c r="S4" s="61">
        <v>0.89900000000000002</v>
      </c>
    </row>
    <row r="5" spans="1:19" ht="21.75" customHeight="1" thickBot="1" x14ac:dyDescent="0.25">
      <c r="B5" s="364"/>
      <c r="C5" s="377" t="s">
        <v>62</v>
      </c>
      <c r="D5" s="378"/>
      <c r="E5" s="378"/>
      <c r="F5" s="378"/>
      <c r="G5" s="378"/>
      <c r="H5" s="378"/>
      <c r="I5" s="378"/>
      <c r="J5" s="378"/>
      <c r="K5" s="378"/>
      <c r="L5" s="378"/>
      <c r="M5" s="379"/>
      <c r="N5" s="380" t="s">
        <v>63</v>
      </c>
      <c r="O5" s="381"/>
      <c r="P5" s="382"/>
      <c r="S5" s="61">
        <v>0.89900000000000002</v>
      </c>
    </row>
    <row r="6" spans="1:19" ht="1.5" customHeight="1" thickBot="1" x14ac:dyDescent="0.25"/>
    <row r="7" spans="1:19" ht="12.75" customHeight="1" x14ac:dyDescent="0.2">
      <c r="A7" s="37"/>
      <c r="B7" s="876" t="s">
        <v>66</v>
      </c>
      <c r="C7" s="877"/>
      <c r="D7" s="877"/>
      <c r="E7" s="877"/>
      <c r="F7" s="877"/>
      <c r="G7" s="877"/>
      <c r="H7" s="877"/>
      <c r="I7" s="877"/>
      <c r="J7" s="877"/>
      <c r="K7" s="877"/>
      <c r="L7" s="877"/>
      <c r="M7" s="877"/>
      <c r="N7" s="877"/>
      <c r="O7" s="877"/>
      <c r="P7" s="878"/>
      <c r="Q7" s="37"/>
    </row>
    <row r="8" spans="1:19" ht="13.5" customHeight="1" thickBot="1" x14ac:dyDescent="0.25">
      <c r="A8" s="37"/>
      <c r="B8" s="879"/>
      <c r="C8" s="880"/>
      <c r="D8" s="880"/>
      <c r="E8" s="880"/>
      <c r="F8" s="880"/>
      <c r="G8" s="880"/>
      <c r="H8" s="880"/>
      <c r="I8" s="880"/>
      <c r="J8" s="880"/>
      <c r="K8" s="880"/>
      <c r="L8" s="880"/>
      <c r="M8" s="880"/>
      <c r="N8" s="880"/>
      <c r="O8" s="880"/>
      <c r="P8" s="881"/>
      <c r="Q8" s="37"/>
    </row>
    <row r="9" spans="1:19" ht="3" customHeight="1" thickBot="1" x14ac:dyDescent="0.25">
      <c r="A9" s="37"/>
      <c r="B9" s="386"/>
      <c r="C9" s="386"/>
      <c r="D9" s="386"/>
      <c r="E9" s="386"/>
      <c r="F9" s="386"/>
      <c r="G9" s="386"/>
      <c r="H9" s="386"/>
      <c r="I9" s="386"/>
      <c r="J9" s="386"/>
      <c r="K9" s="386"/>
      <c r="L9" s="386"/>
      <c r="M9" s="386"/>
      <c r="N9" s="386"/>
      <c r="O9" s="386"/>
      <c r="P9" s="386"/>
      <c r="Q9" s="37"/>
    </row>
    <row r="10" spans="1:19" ht="26.25" customHeight="1" thickBot="1" x14ac:dyDescent="0.25">
      <c r="A10" s="37"/>
      <c r="B10" s="873" t="s">
        <v>76</v>
      </c>
      <c r="C10" s="387">
        <v>2025</v>
      </c>
      <c r="D10" s="388"/>
      <c r="E10" s="388"/>
      <c r="F10" s="388"/>
      <c r="G10" s="388"/>
      <c r="H10" s="388"/>
      <c r="I10" s="389"/>
      <c r="J10" s="874" t="s">
        <v>1</v>
      </c>
      <c r="K10" s="875"/>
      <c r="L10" s="875"/>
      <c r="M10" s="875"/>
      <c r="N10" s="390" t="s">
        <v>172</v>
      </c>
      <c r="O10" s="391"/>
      <c r="P10" s="392"/>
      <c r="Q10" s="37"/>
    </row>
    <row r="11" spans="1:19" ht="3" customHeight="1" thickBot="1" x14ac:dyDescent="0.25">
      <c r="A11" s="37"/>
      <c r="B11" s="383"/>
      <c r="C11" s="384"/>
      <c r="D11" s="384"/>
      <c r="E11" s="384"/>
      <c r="F11" s="384"/>
      <c r="G11" s="384"/>
      <c r="H11" s="384"/>
      <c r="I11" s="384"/>
      <c r="J11" s="384"/>
      <c r="K11" s="384"/>
      <c r="L11" s="384"/>
      <c r="M11" s="384"/>
      <c r="N11" s="384"/>
      <c r="O11" s="384"/>
      <c r="P11" s="385"/>
      <c r="Q11" s="37"/>
    </row>
    <row r="12" spans="1:19" ht="15" customHeight="1" thickBot="1" x14ac:dyDescent="0.25">
      <c r="A12" s="37"/>
      <c r="B12" s="871" t="s">
        <v>0</v>
      </c>
      <c r="C12" s="341" t="s">
        <v>56</v>
      </c>
      <c r="D12" s="341"/>
      <c r="E12" s="341"/>
      <c r="F12" s="341"/>
      <c r="G12" s="341"/>
      <c r="H12" s="341"/>
      <c r="I12" s="341"/>
      <c r="J12" s="341"/>
      <c r="K12" s="341"/>
      <c r="L12" s="341"/>
      <c r="M12" s="341"/>
      <c r="N12" s="341"/>
      <c r="O12" s="341"/>
      <c r="P12" s="342"/>
      <c r="Q12" s="37"/>
    </row>
    <row r="13" spans="1:19" ht="3" customHeight="1" thickBot="1" x14ac:dyDescent="0.25">
      <c r="A13" s="37"/>
      <c r="B13" s="311"/>
      <c r="C13" s="312"/>
      <c r="D13" s="312"/>
      <c r="E13" s="312"/>
      <c r="F13" s="312"/>
      <c r="G13" s="312"/>
      <c r="H13" s="312"/>
      <c r="I13" s="312"/>
      <c r="J13" s="312"/>
      <c r="K13" s="312"/>
      <c r="L13" s="312"/>
      <c r="M13" s="312"/>
      <c r="N13" s="312"/>
      <c r="O13" s="312"/>
      <c r="P13" s="313"/>
      <c r="Q13" s="37"/>
    </row>
    <row r="14" spans="1:19" ht="15" customHeight="1" thickBot="1" x14ac:dyDescent="0.25">
      <c r="A14" s="37"/>
      <c r="B14" s="871" t="s">
        <v>6</v>
      </c>
      <c r="C14" s="450" t="s">
        <v>207</v>
      </c>
      <c r="D14" s="451"/>
      <c r="E14" s="451"/>
      <c r="F14" s="451"/>
      <c r="G14" s="451"/>
      <c r="H14" s="451"/>
      <c r="I14" s="451"/>
      <c r="J14" s="451"/>
      <c r="K14" s="451"/>
      <c r="L14" s="451"/>
      <c r="M14" s="451"/>
      <c r="N14" s="451"/>
      <c r="O14" s="451"/>
      <c r="P14" s="452"/>
      <c r="Q14" s="37"/>
    </row>
    <row r="15" spans="1:19" ht="3" customHeight="1" thickBot="1" x14ac:dyDescent="0.25">
      <c r="A15" s="37"/>
      <c r="B15" s="337"/>
      <c r="C15" s="338"/>
      <c r="D15" s="338"/>
      <c r="E15" s="338"/>
      <c r="F15" s="338"/>
      <c r="G15" s="338"/>
      <c r="H15" s="338"/>
      <c r="I15" s="338"/>
      <c r="J15" s="338"/>
      <c r="K15" s="338"/>
      <c r="L15" s="338"/>
      <c r="M15" s="338"/>
      <c r="N15" s="338"/>
      <c r="O15" s="338"/>
      <c r="P15" s="339"/>
      <c r="Q15" s="37"/>
    </row>
    <row r="16" spans="1:19" ht="37.5" customHeight="1" thickBot="1" x14ac:dyDescent="0.25">
      <c r="A16" s="37"/>
      <c r="B16" s="871" t="s">
        <v>36</v>
      </c>
      <c r="C16" s="349" t="s">
        <v>208</v>
      </c>
      <c r="D16" s="350"/>
      <c r="E16" s="350"/>
      <c r="F16" s="350"/>
      <c r="G16" s="350"/>
      <c r="H16" s="350"/>
      <c r="I16" s="350"/>
      <c r="J16" s="350"/>
      <c r="K16" s="350"/>
      <c r="L16" s="350"/>
      <c r="M16" s="350"/>
      <c r="N16" s="350"/>
      <c r="O16" s="350"/>
      <c r="P16" s="351"/>
      <c r="Q16" s="37"/>
    </row>
    <row r="17" spans="1:17" ht="3" customHeight="1" thickBot="1" x14ac:dyDescent="0.25">
      <c r="A17" s="37"/>
      <c r="B17" s="337"/>
      <c r="C17" s="338"/>
      <c r="D17" s="338"/>
      <c r="E17" s="338"/>
      <c r="F17" s="338"/>
      <c r="G17" s="338"/>
      <c r="H17" s="338"/>
      <c r="I17" s="338"/>
      <c r="J17" s="338"/>
      <c r="K17" s="338"/>
      <c r="L17" s="338"/>
      <c r="M17" s="338"/>
      <c r="N17" s="338"/>
      <c r="O17" s="338"/>
      <c r="P17" s="339"/>
      <c r="Q17" s="37"/>
    </row>
    <row r="18" spans="1:17" ht="26.25" customHeight="1" thickBot="1" x14ac:dyDescent="0.25">
      <c r="A18" s="37"/>
      <c r="B18" s="871" t="s">
        <v>23</v>
      </c>
      <c r="C18" s="352" t="s">
        <v>249</v>
      </c>
      <c r="D18" s="353"/>
      <c r="E18" s="353"/>
      <c r="F18" s="353"/>
      <c r="G18" s="353"/>
      <c r="H18" s="353"/>
      <c r="I18" s="353"/>
      <c r="J18" s="353"/>
      <c r="K18" s="353"/>
      <c r="L18" s="353"/>
      <c r="M18" s="353"/>
      <c r="N18" s="353"/>
      <c r="O18" s="353"/>
      <c r="P18" s="354"/>
      <c r="Q18" s="37"/>
    </row>
    <row r="19" spans="1:17" ht="3" customHeight="1" thickBot="1" x14ac:dyDescent="0.25">
      <c r="A19" s="37"/>
      <c r="B19" s="355"/>
      <c r="C19" s="355"/>
      <c r="D19" s="355"/>
      <c r="E19" s="355"/>
      <c r="F19" s="355"/>
      <c r="G19" s="355"/>
      <c r="H19" s="355"/>
      <c r="I19" s="355"/>
      <c r="J19" s="355"/>
      <c r="K19" s="355"/>
      <c r="L19" s="355"/>
      <c r="M19" s="355"/>
      <c r="N19" s="355"/>
      <c r="O19" s="355"/>
      <c r="P19" s="355"/>
      <c r="Q19" s="37"/>
    </row>
    <row r="20" spans="1:17" ht="15" customHeight="1" thickBot="1" x14ac:dyDescent="0.25">
      <c r="A20" s="37"/>
      <c r="B20" s="907" t="s">
        <v>37</v>
      </c>
      <c r="C20" s="908"/>
      <c r="D20" s="908"/>
      <c r="E20" s="908"/>
      <c r="F20" s="908"/>
      <c r="G20" s="908"/>
      <c r="H20" s="908"/>
      <c r="I20" s="908"/>
      <c r="J20" s="908"/>
      <c r="K20" s="908"/>
      <c r="L20" s="908"/>
      <c r="M20" s="908"/>
      <c r="N20" s="908"/>
      <c r="O20" s="908"/>
      <c r="P20" s="909"/>
      <c r="Q20" s="37"/>
    </row>
    <row r="21" spans="1:17" ht="3" customHeight="1" thickBot="1" x14ac:dyDescent="0.25">
      <c r="A21" s="37"/>
      <c r="B21" s="356"/>
      <c r="C21" s="357"/>
      <c r="D21" s="357"/>
      <c r="E21" s="357"/>
      <c r="F21" s="357"/>
      <c r="G21" s="357"/>
      <c r="H21" s="357"/>
      <c r="I21" s="357"/>
      <c r="J21" s="357"/>
      <c r="K21" s="357"/>
      <c r="L21" s="357"/>
      <c r="M21" s="357"/>
      <c r="N21" s="357"/>
      <c r="O21" s="357"/>
      <c r="P21" s="358"/>
      <c r="Q21" s="37"/>
    </row>
    <row r="22" spans="1:17" ht="54" customHeight="1" thickBot="1" x14ac:dyDescent="0.25">
      <c r="A22" s="37"/>
      <c r="B22" s="871" t="s">
        <v>3</v>
      </c>
      <c r="C22" s="359" t="s">
        <v>209</v>
      </c>
      <c r="D22" s="360"/>
      <c r="E22" s="360"/>
      <c r="F22" s="360"/>
      <c r="G22" s="360"/>
      <c r="H22" s="360"/>
      <c r="I22" s="360"/>
      <c r="J22" s="360"/>
      <c r="K22" s="360"/>
      <c r="L22" s="360"/>
      <c r="M22" s="360"/>
      <c r="N22" s="360"/>
      <c r="O22" s="360"/>
      <c r="P22" s="361"/>
      <c r="Q22" s="37"/>
    </row>
    <row r="23" spans="1:17" ht="3" customHeight="1" thickBot="1" x14ac:dyDescent="0.25">
      <c r="A23" s="37"/>
      <c r="B23" s="337"/>
      <c r="C23" s="338"/>
      <c r="D23" s="338"/>
      <c r="E23" s="338"/>
      <c r="F23" s="338"/>
      <c r="G23" s="338"/>
      <c r="H23" s="338"/>
      <c r="I23" s="338"/>
      <c r="J23" s="338"/>
      <c r="K23" s="338"/>
      <c r="L23" s="338"/>
      <c r="M23" s="338"/>
      <c r="N23" s="338"/>
      <c r="O23" s="338"/>
      <c r="P23" s="339"/>
      <c r="Q23" s="37"/>
    </row>
    <row r="24" spans="1:17" ht="54.75" customHeight="1" thickBot="1" x14ac:dyDescent="0.25">
      <c r="A24" s="37"/>
      <c r="B24" s="871" t="s">
        <v>24</v>
      </c>
      <c r="C24" s="497" t="s">
        <v>246</v>
      </c>
      <c r="D24" s="498"/>
      <c r="E24" s="498"/>
      <c r="F24" s="498"/>
      <c r="G24" s="498"/>
      <c r="H24" s="498"/>
      <c r="I24" s="498"/>
      <c r="J24" s="498"/>
      <c r="K24" s="498"/>
      <c r="L24" s="498"/>
      <c r="M24" s="498"/>
      <c r="N24" s="498"/>
      <c r="O24" s="498"/>
      <c r="P24" s="499"/>
      <c r="Q24" s="37"/>
    </row>
    <row r="25" spans="1:17" ht="3" customHeight="1" thickBot="1" x14ac:dyDescent="0.25">
      <c r="A25" s="37"/>
      <c r="B25" s="321"/>
      <c r="C25" s="322"/>
      <c r="D25" s="322"/>
      <c r="E25" s="322"/>
      <c r="F25" s="322"/>
      <c r="G25" s="322"/>
      <c r="H25" s="322"/>
      <c r="I25" s="322"/>
      <c r="J25" s="322"/>
      <c r="K25" s="322"/>
      <c r="L25" s="322"/>
      <c r="M25" s="322"/>
      <c r="N25" s="322"/>
      <c r="O25" s="322"/>
      <c r="P25" s="323"/>
      <c r="Q25" s="37"/>
    </row>
    <row r="26" spans="1:17" ht="13.5" customHeight="1" thickBot="1" x14ac:dyDescent="0.25">
      <c r="A26" s="37"/>
      <c r="B26" s="872" t="s">
        <v>2</v>
      </c>
      <c r="C26" s="500">
        <v>1</v>
      </c>
      <c r="D26" s="501"/>
      <c r="E26" s="501"/>
      <c r="F26" s="501"/>
      <c r="G26" s="501"/>
      <c r="H26" s="501"/>
      <c r="I26" s="501"/>
      <c r="J26" s="501"/>
      <c r="K26" s="501"/>
      <c r="L26" s="501"/>
      <c r="M26" s="501"/>
      <c r="N26" s="501"/>
      <c r="O26" s="501"/>
      <c r="P26" s="502"/>
      <c r="Q26" s="37"/>
    </row>
    <row r="27" spans="1:17" ht="3" customHeight="1" thickBot="1" x14ac:dyDescent="0.25">
      <c r="A27" s="37"/>
      <c r="B27" s="327"/>
      <c r="C27" s="328"/>
      <c r="D27" s="328"/>
      <c r="E27" s="328"/>
      <c r="F27" s="328"/>
      <c r="G27" s="328"/>
      <c r="H27" s="328"/>
      <c r="I27" s="328"/>
      <c r="J27" s="328"/>
      <c r="K27" s="328"/>
      <c r="L27" s="328"/>
      <c r="M27" s="328"/>
      <c r="N27" s="328"/>
      <c r="O27" s="328"/>
      <c r="P27" s="329"/>
      <c r="Q27" s="37"/>
    </row>
    <row r="28" spans="1:17" s="62" customFormat="1" ht="18" customHeight="1" thickBot="1" x14ac:dyDescent="0.25">
      <c r="A28" s="38"/>
      <c r="B28" s="894" t="s">
        <v>25</v>
      </c>
      <c r="C28" s="129" t="s">
        <v>26</v>
      </c>
      <c r="D28" s="330" t="s">
        <v>220</v>
      </c>
      <c r="E28" s="325"/>
      <c r="F28" s="325"/>
      <c r="G28" s="326"/>
      <c r="H28" s="331" t="s">
        <v>27</v>
      </c>
      <c r="I28" s="331"/>
      <c r="J28" s="331"/>
      <c r="K28" s="330" t="s">
        <v>221</v>
      </c>
      <c r="L28" s="325"/>
      <c r="M28" s="326"/>
      <c r="N28" s="332" t="s">
        <v>28</v>
      </c>
      <c r="O28" s="333"/>
      <c r="P28" s="75" t="s">
        <v>222</v>
      </c>
      <c r="Q28" s="38"/>
    </row>
    <row r="29" spans="1:17" ht="3" customHeight="1" thickBot="1" x14ac:dyDescent="0.25">
      <c r="A29" s="37"/>
      <c r="B29" s="334"/>
      <c r="C29" s="335"/>
      <c r="D29" s="335"/>
      <c r="E29" s="335"/>
      <c r="F29" s="335"/>
      <c r="G29" s="335"/>
      <c r="H29" s="335"/>
      <c r="I29" s="335"/>
      <c r="J29" s="335"/>
      <c r="K29" s="335"/>
      <c r="L29" s="335"/>
      <c r="M29" s="335"/>
      <c r="N29" s="335"/>
      <c r="O29" s="335"/>
      <c r="P29" s="336"/>
      <c r="Q29" s="37"/>
    </row>
    <row r="30" spans="1:17" s="62" customFormat="1" ht="13.5" thickBot="1" x14ac:dyDescent="0.25">
      <c r="A30" s="38"/>
      <c r="B30" s="893" t="s">
        <v>7</v>
      </c>
      <c r="C30" s="317" t="s">
        <v>124</v>
      </c>
      <c r="D30" s="289"/>
      <c r="E30" s="289"/>
      <c r="F30" s="289"/>
      <c r="G30" s="289"/>
      <c r="H30" s="289"/>
      <c r="I30" s="289"/>
      <c r="J30" s="289"/>
      <c r="K30" s="289"/>
      <c r="L30" s="289"/>
      <c r="M30" s="289"/>
      <c r="N30" s="289"/>
      <c r="O30" s="289"/>
      <c r="P30" s="290"/>
      <c r="Q30" s="38"/>
    </row>
    <row r="31" spans="1:17" ht="3" customHeight="1" thickBot="1" x14ac:dyDescent="0.25">
      <c r="A31" s="37"/>
      <c r="B31" s="337"/>
      <c r="C31" s="338"/>
      <c r="D31" s="338"/>
      <c r="E31" s="338"/>
      <c r="F31" s="338"/>
      <c r="G31" s="338"/>
      <c r="H31" s="338"/>
      <c r="I31" s="338"/>
      <c r="J31" s="338"/>
      <c r="K31" s="338"/>
      <c r="L31" s="338"/>
      <c r="M31" s="338"/>
      <c r="N31" s="338"/>
      <c r="O31" s="338"/>
      <c r="P31" s="339"/>
      <c r="Q31" s="37"/>
    </row>
    <row r="32" spans="1:17" s="62" customFormat="1" ht="13.5" thickBot="1" x14ac:dyDescent="0.25">
      <c r="A32" s="38"/>
      <c r="B32" s="893" t="s">
        <v>4</v>
      </c>
      <c r="C32" s="288" t="s">
        <v>72</v>
      </c>
      <c r="D32" s="289"/>
      <c r="E32" s="289"/>
      <c r="F32" s="289"/>
      <c r="G32" s="289"/>
      <c r="H32" s="289"/>
      <c r="I32" s="289"/>
      <c r="J32" s="289"/>
      <c r="K32" s="289"/>
      <c r="L32" s="289"/>
      <c r="M32" s="289"/>
      <c r="N32" s="289"/>
      <c r="O32" s="289"/>
      <c r="P32" s="290"/>
      <c r="Q32" s="38"/>
    </row>
    <row r="33" spans="1:17" ht="3" customHeight="1" thickBot="1" x14ac:dyDescent="0.25">
      <c r="A33" s="37"/>
      <c r="B33" s="337"/>
      <c r="C33" s="338"/>
      <c r="D33" s="338"/>
      <c r="E33" s="338"/>
      <c r="F33" s="338"/>
      <c r="G33" s="338"/>
      <c r="H33" s="338"/>
      <c r="I33" s="338"/>
      <c r="J33" s="338"/>
      <c r="K33" s="338"/>
      <c r="L33" s="338"/>
      <c r="M33" s="338"/>
      <c r="N33" s="338"/>
      <c r="O33" s="338"/>
      <c r="P33" s="339"/>
      <c r="Q33" s="37"/>
    </row>
    <row r="34" spans="1:17" s="62" customFormat="1" ht="13.5" thickBot="1" x14ac:dyDescent="0.25">
      <c r="A34" s="38"/>
      <c r="B34" s="893" t="s">
        <v>35</v>
      </c>
      <c r="C34" s="317" t="s">
        <v>72</v>
      </c>
      <c r="D34" s="289"/>
      <c r="E34" s="289"/>
      <c r="F34" s="289"/>
      <c r="G34" s="289"/>
      <c r="H34" s="289"/>
      <c r="I34" s="289"/>
      <c r="J34" s="289"/>
      <c r="K34" s="289"/>
      <c r="L34" s="289"/>
      <c r="M34" s="289"/>
      <c r="N34" s="289"/>
      <c r="O34" s="289"/>
      <c r="P34" s="290"/>
      <c r="Q34" s="38"/>
    </row>
    <row r="35" spans="1:17" ht="3" customHeight="1" thickBot="1" x14ac:dyDescent="0.25">
      <c r="A35" s="37"/>
      <c r="B35" s="311"/>
      <c r="C35" s="312"/>
      <c r="D35" s="312"/>
      <c r="E35" s="312"/>
      <c r="F35" s="312"/>
      <c r="G35" s="312"/>
      <c r="H35" s="312"/>
      <c r="I35" s="312"/>
      <c r="J35" s="312"/>
      <c r="K35" s="312"/>
      <c r="L35" s="312"/>
      <c r="M35" s="312"/>
      <c r="N35" s="312"/>
      <c r="O35" s="312"/>
      <c r="P35" s="313"/>
      <c r="Q35" s="37"/>
    </row>
    <row r="36" spans="1:17" s="62" customFormat="1" ht="16.5" customHeight="1" thickBot="1" x14ac:dyDescent="0.25">
      <c r="A36" s="38"/>
      <c r="B36" s="893" t="s">
        <v>65</v>
      </c>
      <c r="C36" s="317" t="s">
        <v>71</v>
      </c>
      <c r="D36" s="289"/>
      <c r="E36" s="289"/>
      <c r="F36" s="289"/>
      <c r="G36" s="289"/>
      <c r="H36" s="289"/>
      <c r="I36" s="289"/>
      <c r="J36" s="289"/>
      <c r="K36" s="289"/>
      <c r="L36" s="289"/>
      <c r="M36" s="289"/>
      <c r="N36" s="289"/>
      <c r="O36" s="289"/>
      <c r="P36" s="290"/>
      <c r="Q36" s="38"/>
    </row>
    <row r="37" spans="1:17" ht="3" customHeight="1" thickBot="1" x14ac:dyDescent="0.25">
      <c r="A37" s="37"/>
      <c r="B37" s="39"/>
      <c r="C37" s="39"/>
      <c r="D37" s="39"/>
      <c r="E37" s="39"/>
      <c r="F37" s="39"/>
      <c r="G37" s="39"/>
      <c r="H37" s="39"/>
      <c r="I37" s="39"/>
      <c r="J37" s="39"/>
      <c r="K37" s="39"/>
      <c r="L37" s="39"/>
      <c r="M37" s="39"/>
      <c r="N37" s="39"/>
      <c r="O37" s="39"/>
      <c r="P37" s="39"/>
      <c r="Q37" s="37"/>
    </row>
    <row r="38" spans="1:17" s="62" customFormat="1" ht="15" customHeight="1" thickBot="1" x14ac:dyDescent="0.25">
      <c r="A38" s="38"/>
      <c r="B38" s="898" t="s">
        <v>29</v>
      </c>
      <c r="C38" s="899"/>
      <c r="D38" s="899"/>
      <c r="E38" s="899"/>
      <c r="F38" s="899"/>
      <c r="G38" s="899"/>
      <c r="H38" s="899"/>
      <c r="I38" s="899"/>
      <c r="J38" s="899"/>
      <c r="K38" s="899"/>
      <c r="L38" s="899"/>
      <c r="M38" s="899"/>
      <c r="N38" s="899"/>
      <c r="O38" s="900"/>
      <c r="P38" s="901"/>
      <c r="Q38" s="38"/>
    </row>
    <row r="39" spans="1:17" s="62" customFormat="1" ht="15" customHeight="1" thickBot="1" x14ac:dyDescent="0.25">
      <c r="A39" s="38"/>
      <c r="B39" s="902" t="s">
        <v>34</v>
      </c>
      <c r="C39" s="903" t="s">
        <v>30</v>
      </c>
      <c r="D39" s="904"/>
      <c r="E39" s="904"/>
      <c r="F39" s="904"/>
      <c r="G39" s="905"/>
      <c r="H39" s="903" t="s">
        <v>7</v>
      </c>
      <c r="I39" s="904"/>
      <c r="J39" s="904"/>
      <c r="K39" s="904"/>
      <c r="L39" s="905"/>
      <c r="M39" s="903" t="s">
        <v>31</v>
      </c>
      <c r="N39" s="904"/>
      <c r="O39" s="906"/>
      <c r="P39" s="905"/>
      <c r="Q39" s="38"/>
    </row>
    <row r="40" spans="1:17" ht="99.75" customHeight="1" x14ac:dyDescent="0.2">
      <c r="A40" s="37"/>
      <c r="B40" s="78" t="s">
        <v>210</v>
      </c>
      <c r="C40" s="475" t="s">
        <v>127</v>
      </c>
      <c r="D40" s="473"/>
      <c r="E40" s="473"/>
      <c r="F40" s="473"/>
      <c r="G40" s="474"/>
      <c r="H40" s="475" t="s">
        <v>120</v>
      </c>
      <c r="I40" s="473"/>
      <c r="J40" s="473"/>
      <c r="K40" s="473"/>
      <c r="L40" s="474"/>
      <c r="M40" s="476" t="s">
        <v>257</v>
      </c>
      <c r="N40" s="307"/>
      <c r="O40" s="307"/>
      <c r="P40" s="310"/>
      <c r="Q40" s="37"/>
    </row>
    <row r="41" spans="1:17" ht="102" customHeight="1" x14ac:dyDescent="0.2">
      <c r="A41" s="37"/>
      <c r="B41" s="79" t="s">
        <v>211</v>
      </c>
      <c r="C41" s="503" t="s">
        <v>127</v>
      </c>
      <c r="D41" s="504"/>
      <c r="E41" s="504"/>
      <c r="F41" s="504"/>
      <c r="G41" s="505"/>
      <c r="H41" s="475" t="s">
        <v>120</v>
      </c>
      <c r="I41" s="473"/>
      <c r="J41" s="473"/>
      <c r="K41" s="473"/>
      <c r="L41" s="474"/>
      <c r="M41" s="476" t="s">
        <v>257</v>
      </c>
      <c r="N41" s="307"/>
      <c r="O41" s="307"/>
      <c r="P41" s="310"/>
      <c r="Q41" s="37"/>
    </row>
    <row r="42" spans="1:17" ht="12.75" customHeight="1" x14ac:dyDescent="0.2">
      <c r="A42" s="37"/>
      <c r="B42" s="77"/>
      <c r="C42" s="462"/>
      <c r="D42" s="463"/>
      <c r="E42" s="463"/>
      <c r="F42" s="463"/>
      <c r="G42" s="464"/>
      <c r="H42" s="462"/>
      <c r="I42" s="463"/>
      <c r="J42" s="463"/>
      <c r="K42" s="463"/>
      <c r="L42" s="464"/>
      <c r="M42" s="462"/>
      <c r="N42" s="463"/>
      <c r="O42" s="463"/>
      <c r="P42" s="471"/>
      <c r="Q42" s="37"/>
    </row>
    <row r="43" spans="1:17" ht="3" customHeight="1" thickBot="1" x14ac:dyDescent="0.25">
      <c r="A43" s="37"/>
      <c r="B43" s="42"/>
      <c r="C43" s="42"/>
      <c r="D43" s="42"/>
      <c r="E43" s="42"/>
      <c r="F43" s="42"/>
      <c r="G43" s="42"/>
      <c r="H43" s="42"/>
      <c r="I43" s="42"/>
      <c r="J43" s="42"/>
      <c r="K43" s="42"/>
      <c r="L43" s="42"/>
      <c r="M43" s="42"/>
      <c r="N43" s="42"/>
      <c r="O43" s="42"/>
      <c r="P43" s="42"/>
      <c r="Q43" s="37"/>
    </row>
    <row r="44" spans="1:17" ht="13.5" customHeight="1" thickBot="1" x14ac:dyDescent="0.25">
      <c r="A44" s="37"/>
      <c r="B44" s="865" t="s">
        <v>8</v>
      </c>
      <c r="C44" s="866"/>
      <c r="D44" s="866"/>
      <c r="E44" s="866"/>
      <c r="F44" s="866"/>
      <c r="G44" s="866"/>
      <c r="H44" s="866"/>
      <c r="I44" s="866"/>
      <c r="J44" s="866"/>
      <c r="K44" s="866"/>
      <c r="L44" s="866"/>
      <c r="M44" s="866"/>
      <c r="N44" s="866"/>
      <c r="O44" s="866"/>
      <c r="P44" s="867"/>
      <c r="Q44" s="37"/>
    </row>
    <row r="45" spans="1:17" ht="3" customHeight="1" thickBot="1" x14ac:dyDescent="0.25">
      <c r="A45" s="37"/>
      <c r="B45" s="43"/>
      <c r="C45" s="39"/>
      <c r="D45" s="39"/>
      <c r="E45" s="39"/>
      <c r="F45" s="39"/>
      <c r="G45" s="39"/>
      <c r="H45" s="39"/>
      <c r="I45" s="39"/>
      <c r="J45" s="39"/>
      <c r="K45" s="39"/>
      <c r="L45" s="39"/>
      <c r="M45" s="39"/>
      <c r="N45" s="39"/>
      <c r="O45" s="39"/>
      <c r="P45" s="44"/>
      <c r="Q45" s="37"/>
    </row>
    <row r="46" spans="1:17" x14ac:dyDescent="0.2">
      <c r="A46" s="37"/>
      <c r="B46" s="868" t="s">
        <v>32</v>
      </c>
      <c r="C46" s="45" t="s">
        <v>9</v>
      </c>
      <c r="D46" s="46" t="s">
        <v>11</v>
      </c>
      <c r="E46" s="46" t="s">
        <v>12</v>
      </c>
      <c r="F46" s="46" t="s">
        <v>13</v>
      </c>
      <c r="G46" s="46" t="s">
        <v>14</v>
      </c>
      <c r="H46" s="46" t="s">
        <v>15</v>
      </c>
      <c r="I46" s="46" t="s">
        <v>16</v>
      </c>
      <c r="J46" s="46" t="s">
        <v>17</v>
      </c>
      <c r="K46" s="46" t="s">
        <v>18</v>
      </c>
      <c r="L46" s="46" t="s">
        <v>19</v>
      </c>
      <c r="M46" s="46" t="s">
        <v>20</v>
      </c>
      <c r="N46" s="46" t="s">
        <v>21</v>
      </c>
      <c r="O46" s="47" t="s">
        <v>22</v>
      </c>
      <c r="P46" s="48" t="s">
        <v>10</v>
      </c>
      <c r="Q46" s="37"/>
    </row>
    <row r="47" spans="1:17" ht="13.5" thickBot="1" x14ac:dyDescent="0.25">
      <c r="A47" s="37"/>
      <c r="B47" s="869"/>
      <c r="C47" s="49" t="s">
        <v>10</v>
      </c>
      <c r="D47" s="50"/>
      <c r="E47" s="50"/>
      <c r="F47" s="128">
        <f>'3.RegistroRecursos'!D10</f>
        <v>1</v>
      </c>
      <c r="G47" s="50"/>
      <c r="H47" s="50"/>
      <c r="I47" s="128">
        <f>'3.RegistroRecursos'!F10</f>
        <v>1</v>
      </c>
      <c r="J47" s="52"/>
      <c r="K47" s="52"/>
      <c r="L47" s="128">
        <f>'3.RegistroRecursos'!H10</f>
        <v>1</v>
      </c>
      <c r="M47" s="52"/>
      <c r="N47" s="52"/>
      <c r="O47" s="128">
        <f>'3.RegistroRecursos'!J10</f>
        <v>1</v>
      </c>
      <c r="P47" s="128">
        <f>'3.RegistroRecursos'!L10</f>
        <v>1</v>
      </c>
      <c r="Q47" s="37"/>
    </row>
    <row r="48" spans="1:17" ht="3" customHeight="1" thickBot="1" x14ac:dyDescent="0.25">
      <c r="A48" s="37"/>
      <c r="B48" s="63">
        <v>0.9</v>
      </c>
      <c r="C48" s="64"/>
      <c r="D48" s="64"/>
      <c r="E48" s="64"/>
      <c r="F48" s="64">
        <v>1</v>
      </c>
      <c r="G48" s="64"/>
      <c r="H48" s="64"/>
      <c r="I48" s="64">
        <v>1</v>
      </c>
      <c r="J48" s="64"/>
      <c r="K48" s="64"/>
      <c r="L48" s="64">
        <v>1</v>
      </c>
      <c r="M48" s="64"/>
      <c r="N48" s="64"/>
      <c r="O48" s="64">
        <v>1</v>
      </c>
      <c r="P48" s="65">
        <v>1</v>
      </c>
      <c r="Q48" s="37"/>
    </row>
    <row r="49" spans="1:17" ht="13.5" thickBot="1" x14ac:dyDescent="0.25">
      <c r="A49" s="37"/>
      <c r="B49" s="865" t="s">
        <v>33</v>
      </c>
      <c r="C49" s="866"/>
      <c r="D49" s="866"/>
      <c r="E49" s="866"/>
      <c r="F49" s="866"/>
      <c r="G49" s="866"/>
      <c r="H49" s="866"/>
      <c r="I49" s="866"/>
      <c r="J49" s="866"/>
      <c r="K49" s="866"/>
      <c r="L49" s="866"/>
      <c r="M49" s="866"/>
      <c r="N49" s="866"/>
      <c r="O49" s="866"/>
      <c r="P49" s="867"/>
      <c r="Q49" s="37"/>
    </row>
    <row r="50" spans="1:17" x14ac:dyDescent="0.2">
      <c r="A50" s="37"/>
      <c r="B50" s="278"/>
      <c r="C50" s="279"/>
      <c r="D50" s="279"/>
      <c r="E50" s="279"/>
      <c r="F50" s="279"/>
      <c r="G50" s="279"/>
      <c r="H50" s="279"/>
      <c r="I50" s="279"/>
      <c r="J50" s="279"/>
      <c r="K50" s="279"/>
      <c r="L50" s="279"/>
      <c r="M50" s="279"/>
      <c r="N50" s="279"/>
      <c r="O50" s="279"/>
      <c r="P50" s="280"/>
      <c r="Q50" s="37"/>
    </row>
    <row r="51" spans="1:17" x14ac:dyDescent="0.2">
      <c r="A51" s="37"/>
      <c r="B51" s="281"/>
      <c r="C51" s="282"/>
      <c r="D51" s="282"/>
      <c r="E51" s="282"/>
      <c r="F51" s="282"/>
      <c r="G51" s="282"/>
      <c r="H51" s="282"/>
      <c r="I51" s="282"/>
      <c r="J51" s="282"/>
      <c r="K51" s="282"/>
      <c r="L51" s="282"/>
      <c r="M51" s="282"/>
      <c r="N51" s="282"/>
      <c r="O51" s="282"/>
      <c r="P51" s="283"/>
      <c r="Q51" s="37"/>
    </row>
    <row r="52" spans="1:17" x14ac:dyDescent="0.2">
      <c r="A52" s="37"/>
      <c r="B52" s="281"/>
      <c r="C52" s="282"/>
      <c r="D52" s="282"/>
      <c r="E52" s="282"/>
      <c r="F52" s="282"/>
      <c r="G52" s="282"/>
      <c r="H52" s="282"/>
      <c r="I52" s="282"/>
      <c r="J52" s="282"/>
      <c r="K52" s="282"/>
      <c r="L52" s="282"/>
      <c r="M52" s="282"/>
      <c r="N52" s="282"/>
      <c r="O52" s="282"/>
      <c r="P52" s="283"/>
      <c r="Q52" s="37"/>
    </row>
    <row r="53" spans="1:17" x14ac:dyDescent="0.2">
      <c r="A53" s="37"/>
      <c r="B53" s="281"/>
      <c r="C53" s="282"/>
      <c r="D53" s="282"/>
      <c r="E53" s="282"/>
      <c r="F53" s="282"/>
      <c r="G53" s="282"/>
      <c r="H53" s="282"/>
      <c r="I53" s="282"/>
      <c r="J53" s="282"/>
      <c r="K53" s="282"/>
      <c r="L53" s="282"/>
      <c r="M53" s="282"/>
      <c r="N53" s="282"/>
      <c r="O53" s="282"/>
      <c r="P53" s="283"/>
      <c r="Q53" s="37"/>
    </row>
    <row r="54" spans="1:17" x14ac:dyDescent="0.2">
      <c r="A54" s="37"/>
      <c r="B54" s="281"/>
      <c r="C54" s="282"/>
      <c r="D54" s="282"/>
      <c r="E54" s="282"/>
      <c r="F54" s="282"/>
      <c r="G54" s="282"/>
      <c r="H54" s="282"/>
      <c r="I54" s="282"/>
      <c r="J54" s="282"/>
      <c r="K54" s="282"/>
      <c r="L54" s="282"/>
      <c r="M54" s="282"/>
      <c r="N54" s="282"/>
      <c r="O54" s="282"/>
      <c r="P54" s="283"/>
      <c r="Q54" s="37"/>
    </row>
    <row r="55" spans="1:17" x14ac:dyDescent="0.2">
      <c r="A55" s="37"/>
      <c r="B55" s="281"/>
      <c r="C55" s="282"/>
      <c r="D55" s="282"/>
      <c r="E55" s="282"/>
      <c r="F55" s="282"/>
      <c r="G55" s="282"/>
      <c r="H55" s="282"/>
      <c r="I55" s="282"/>
      <c r="J55" s="282"/>
      <c r="K55" s="282"/>
      <c r="L55" s="282"/>
      <c r="M55" s="282"/>
      <c r="N55" s="282"/>
      <c r="O55" s="282"/>
      <c r="P55" s="283"/>
      <c r="Q55" s="37"/>
    </row>
    <row r="56" spans="1:17" x14ac:dyDescent="0.2">
      <c r="A56" s="37"/>
      <c r="B56" s="281"/>
      <c r="C56" s="282"/>
      <c r="D56" s="282"/>
      <c r="E56" s="282"/>
      <c r="F56" s="282"/>
      <c r="G56" s="282"/>
      <c r="H56" s="282"/>
      <c r="I56" s="282"/>
      <c r="J56" s="282"/>
      <c r="K56" s="282"/>
      <c r="L56" s="282"/>
      <c r="M56" s="282"/>
      <c r="N56" s="282"/>
      <c r="O56" s="282"/>
      <c r="P56" s="283"/>
      <c r="Q56" s="37"/>
    </row>
    <row r="57" spans="1:17" x14ac:dyDescent="0.2">
      <c r="A57" s="37"/>
      <c r="B57" s="281"/>
      <c r="C57" s="282"/>
      <c r="D57" s="282"/>
      <c r="E57" s="282"/>
      <c r="F57" s="282"/>
      <c r="G57" s="282"/>
      <c r="H57" s="282"/>
      <c r="I57" s="282"/>
      <c r="J57" s="282"/>
      <c r="K57" s="282"/>
      <c r="L57" s="282"/>
      <c r="M57" s="282"/>
      <c r="N57" s="282"/>
      <c r="O57" s="282"/>
      <c r="P57" s="283"/>
      <c r="Q57" s="37"/>
    </row>
    <row r="58" spans="1:17" x14ac:dyDescent="0.2">
      <c r="A58" s="37"/>
      <c r="B58" s="281"/>
      <c r="C58" s="282"/>
      <c r="D58" s="282"/>
      <c r="E58" s="282"/>
      <c r="F58" s="282"/>
      <c r="G58" s="282"/>
      <c r="H58" s="282"/>
      <c r="I58" s="282"/>
      <c r="J58" s="282"/>
      <c r="K58" s="282"/>
      <c r="L58" s="282"/>
      <c r="M58" s="282"/>
      <c r="N58" s="282"/>
      <c r="O58" s="282"/>
      <c r="P58" s="283"/>
      <c r="Q58" s="37"/>
    </row>
    <row r="59" spans="1:17" x14ac:dyDescent="0.2">
      <c r="A59" s="37"/>
      <c r="B59" s="281"/>
      <c r="C59" s="282"/>
      <c r="D59" s="282"/>
      <c r="E59" s="282"/>
      <c r="F59" s="282"/>
      <c r="G59" s="282"/>
      <c r="H59" s="282"/>
      <c r="I59" s="282"/>
      <c r="J59" s="282"/>
      <c r="K59" s="282"/>
      <c r="L59" s="282"/>
      <c r="M59" s="282"/>
      <c r="N59" s="282"/>
      <c r="O59" s="282"/>
      <c r="P59" s="283"/>
      <c r="Q59" s="37"/>
    </row>
    <row r="60" spans="1:17" x14ac:dyDescent="0.2">
      <c r="A60" s="37"/>
      <c r="B60" s="281"/>
      <c r="C60" s="282"/>
      <c r="D60" s="282"/>
      <c r="E60" s="282"/>
      <c r="F60" s="282"/>
      <c r="G60" s="282"/>
      <c r="H60" s="282"/>
      <c r="I60" s="282"/>
      <c r="J60" s="282"/>
      <c r="K60" s="282"/>
      <c r="L60" s="282"/>
      <c r="M60" s="282"/>
      <c r="N60" s="282"/>
      <c r="O60" s="282"/>
      <c r="P60" s="283"/>
      <c r="Q60" s="37"/>
    </row>
    <row r="61" spans="1:17" x14ac:dyDescent="0.2">
      <c r="A61" s="37"/>
      <c r="B61" s="281"/>
      <c r="C61" s="282"/>
      <c r="D61" s="282"/>
      <c r="E61" s="282"/>
      <c r="F61" s="282"/>
      <c r="G61" s="282"/>
      <c r="H61" s="282"/>
      <c r="I61" s="282"/>
      <c r="J61" s="282"/>
      <c r="K61" s="282"/>
      <c r="L61" s="282"/>
      <c r="M61" s="282"/>
      <c r="N61" s="282"/>
      <c r="O61" s="282"/>
      <c r="P61" s="283"/>
      <c r="Q61" s="37"/>
    </row>
    <row r="62" spans="1:17" x14ac:dyDescent="0.2">
      <c r="A62" s="37"/>
      <c r="B62" s="281"/>
      <c r="C62" s="282"/>
      <c r="D62" s="282"/>
      <c r="E62" s="282"/>
      <c r="F62" s="282"/>
      <c r="G62" s="282"/>
      <c r="H62" s="282"/>
      <c r="I62" s="282"/>
      <c r="J62" s="282"/>
      <c r="K62" s="282"/>
      <c r="L62" s="282"/>
      <c r="M62" s="282"/>
      <c r="N62" s="282"/>
      <c r="O62" s="282"/>
      <c r="P62" s="283"/>
      <c r="Q62" s="37"/>
    </row>
    <row r="63" spans="1:17" x14ac:dyDescent="0.2">
      <c r="A63" s="37"/>
      <c r="B63" s="281"/>
      <c r="C63" s="282"/>
      <c r="D63" s="282"/>
      <c r="E63" s="282"/>
      <c r="F63" s="282"/>
      <c r="G63" s="282"/>
      <c r="H63" s="282"/>
      <c r="I63" s="282"/>
      <c r="J63" s="282"/>
      <c r="K63" s="282"/>
      <c r="L63" s="282"/>
      <c r="M63" s="282"/>
      <c r="N63" s="282"/>
      <c r="O63" s="282"/>
      <c r="P63" s="283"/>
      <c r="Q63" s="37"/>
    </row>
    <row r="64" spans="1:17" x14ac:dyDescent="0.2">
      <c r="A64" s="37"/>
      <c r="B64" s="281"/>
      <c r="C64" s="282"/>
      <c r="D64" s="282"/>
      <c r="E64" s="282"/>
      <c r="F64" s="282"/>
      <c r="G64" s="282"/>
      <c r="H64" s="282"/>
      <c r="I64" s="282"/>
      <c r="J64" s="282"/>
      <c r="K64" s="282"/>
      <c r="L64" s="282"/>
      <c r="M64" s="282"/>
      <c r="N64" s="282"/>
      <c r="O64" s="282"/>
      <c r="P64" s="283"/>
      <c r="Q64" s="37"/>
    </row>
    <row r="65" spans="1:17" ht="13.5" thickBot="1" x14ac:dyDescent="0.25">
      <c r="A65" s="37"/>
      <c r="B65" s="284"/>
      <c r="C65" s="285"/>
      <c r="D65" s="285"/>
      <c r="E65" s="285"/>
      <c r="F65" s="285"/>
      <c r="G65" s="285"/>
      <c r="H65" s="285"/>
      <c r="I65" s="285"/>
      <c r="J65" s="285"/>
      <c r="K65" s="285"/>
      <c r="L65" s="285"/>
      <c r="M65" s="285"/>
      <c r="N65" s="285"/>
      <c r="O65" s="285"/>
      <c r="P65" s="286"/>
      <c r="Q65" s="37"/>
    </row>
    <row r="66" spans="1:17" customFormat="1" ht="4.5" customHeight="1" thickBot="1" x14ac:dyDescent="0.25">
      <c r="A66" s="287"/>
      <c r="B66" s="287"/>
      <c r="C66" s="287"/>
      <c r="D66" s="287"/>
      <c r="E66" s="287"/>
      <c r="F66" s="287"/>
      <c r="G66" s="287"/>
      <c r="H66" s="287"/>
      <c r="I66" s="287"/>
      <c r="J66" s="287"/>
      <c r="K66" s="287"/>
      <c r="L66" s="287"/>
      <c r="M66" s="287"/>
      <c r="N66" s="287"/>
      <c r="O66" s="287"/>
      <c r="P66" s="287"/>
      <c r="Q66" s="287"/>
    </row>
    <row r="67" spans="1:17" ht="17.25" customHeight="1" x14ac:dyDescent="0.2">
      <c r="A67" s="37"/>
      <c r="B67" s="854" t="s">
        <v>5</v>
      </c>
      <c r="C67" s="465" t="s">
        <v>145</v>
      </c>
      <c r="D67" s="466"/>
      <c r="E67" s="466"/>
      <c r="F67" s="466"/>
      <c r="G67" s="466"/>
      <c r="H67" s="466"/>
      <c r="I67" s="466"/>
      <c r="J67" s="466"/>
      <c r="K67" s="466"/>
      <c r="L67" s="466"/>
      <c r="M67" s="466"/>
      <c r="N67" s="466"/>
      <c r="O67" s="466"/>
      <c r="P67" s="467"/>
      <c r="Q67" s="37"/>
    </row>
    <row r="68" spans="1:17" ht="93.75" customHeight="1" x14ac:dyDescent="0.2">
      <c r="A68" s="37"/>
      <c r="B68" s="855"/>
      <c r="C68" s="302" t="s">
        <v>264</v>
      </c>
      <c r="D68" s="303"/>
      <c r="E68" s="303"/>
      <c r="F68" s="303"/>
      <c r="G68" s="303"/>
      <c r="H68" s="303"/>
      <c r="I68" s="303"/>
      <c r="J68" s="303"/>
      <c r="K68" s="303"/>
      <c r="L68" s="303"/>
      <c r="M68" s="303"/>
      <c r="N68" s="303"/>
      <c r="O68" s="303"/>
      <c r="P68" s="304"/>
      <c r="Q68" s="37"/>
    </row>
    <row r="69" spans="1:17" ht="17.25" customHeight="1" x14ac:dyDescent="0.2">
      <c r="A69" s="37"/>
      <c r="B69" s="855"/>
      <c r="C69" s="468" t="s">
        <v>143</v>
      </c>
      <c r="D69" s="469"/>
      <c r="E69" s="469"/>
      <c r="F69" s="469"/>
      <c r="G69" s="469"/>
      <c r="H69" s="469"/>
      <c r="I69" s="469"/>
      <c r="J69" s="469"/>
      <c r="K69" s="469"/>
      <c r="L69" s="469"/>
      <c r="M69" s="469"/>
      <c r="N69" s="469"/>
      <c r="O69" s="469"/>
      <c r="P69" s="470"/>
      <c r="Q69" s="37"/>
    </row>
    <row r="70" spans="1:17" ht="87" customHeight="1" thickBot="1" x14ac:dyDescent="0.25">
      <c r="A70" s="37"/>
      <c r="B70" s="856"/>
      <c r="C70" s="302" t="s">
        <v>356</v>
      </c>
      <c r="D70" s="303"/>
      <c r="E70" s="303"/>
      <c r="F70" s="303"/>
      <c r="G70" s="303"/>
      <c r="H70" s="303"/>
      <c r="I70" s="303"/>
      <c r="J70" s="303"/>
      <c r="K70" s="303"/>
      <c r="L70" s="303"/>
      <c r="M70" s="303"/>
      <c r="N70" s="303"/>
      <c r="O70" s="303"/>
      <c r="P70" s="304"/>
      <c r="Q70" s="37"/>
    </row>
    <row r="71" spans="1:17" ht="41.25" customHeight="1" thickBot="1" x14ac:dyDescent="0.25">
      <c r="A71" s="37"/>
      <c r="B71" s="857" t="s">
        <v>64</v>
      </c>
      <c r="C71" s="317" t="s">
        <v>174</v>
      </c>
      <c r="D71" s="289"/>
      <c r="E71" s="289"/>
      <c r="F71" s="289"/>
      <c r="G71" s="289"/>
      <c r="H71" s="289"/>
      <c r="I71" s="289"/>
      <c r="J71" s="289"/>
      <c r="K71" s="289"/>
      <c r="L71" s="289"/>
      <c r="M71" s="289"/>
      <c r="N71" s="289"/>
      <c r="O71" s="289"/>
      <c r="P71" s="290"/>
      <c r="Q71" s="37"/>
    </row>
    <row r="72" spans="1:17" ht="27.75" customHeight="1" thickBot="1" x14ac:dyDescent="0.25">
      <c r="A72" s="37"/>
      <c r="B72" s="857" t="s">
        <v>77</v>
      </c>
      <c r="C72" s="291"/>
      <c r="D72" s="291"/>
      <c r="E72" s="291"/>
      <c r="F72" s="291"/>
      <c r="G72" s="291"/>
      <c r="H72" s="291"/>
      <c r="I72" s="291"/>
      <c r="J72" s="291"/>
      <c r="K72" s="291"/>
      <c r="L72" s="291"/>
      <c r="M72" s="291"/>
      <c r="N72" s="291"/>
      <c r="O72" s="291"/>
      <c r="P72" s="292"/>
      <c r="Q72" s="37"/>
    </row>
    <row r="75" spans="1:17" hidden="1" x14ac:dyDescent="0.2">
      <c r="C75" s="66">
        <v>2018</v>
      </c>
    </row>
    <row r="76" spans="1:17" hidden="1" x14ac:dyDescent="0.2">
      <c r="C76" s="36">
        <v>2019</v>
      </c>
    </row>
    <row r="86" spans="1:19" x14ac:dyDescent="0.2">
      <c r="B86" s="67"/>
      <c r="C86" s="67"/>
      <c r="D86" s="67"/>
      <c r="E86" s="67"/>
      <c r="F86" s="67"/>
      <c r="G86" s="67"/>
      <c r="H86" s="67"/>
      <c r="I86" s="67"/>
      <c r="J86" s="67"/>
      <c r="K86" s="67"/>
      <c r="L86" s="67"/>
      <c r="M86" s="67"/>
    </row>
    <row r="87" spans="1:19" x14ac:dyDescent="0.2">
      <c r="B87" s="67"/>
      <c r="C87" s="67"/>
      <c r="D87" s="67"/>
      <c r="E87" s="67"/>
      <c r="F87" s="67"/>
      <c r="G87" s="67"/>
      <c r="H87" s="67"/>
      <c r="I87" s="67"/>
      <c r="J87" s="67"/>
      <c r="K87" s="67"/>
      <c r="L87" s="67"/>
      <c r="M87" s="67"/>
    </row>
    <row r="88" spans="1:19" x14ac:dyDescent="0.2">
      <c r="B88" s="67"/>
      <c r="C88" s="67"/>
      <c r="D88" s="67"/>
      <c r="E88" s="67"/>
      <c r="F88" s="67"/>
      <c r="G88" s="67"/>
      <c r="H88" s="67"/>
      <c r="I88" s="67"/>
      <c r="J88" s="67"/>
      <c r="K88" s="67"/>
      <c r="L88" s="67"/>
      <c r="M88" s="67"/>
    </row>
    <row r="89" spans="1:19" x14ac:dyDescent="0.2">
      <c r="B89" s="67"/>
      <c r="C89" s="67"/>
      <c r="D89" s="67"/>
      <c r="E89" s="67"/>
      <c r="F89" s="67"/>
      <c r="G89" s="67"/>
      <c r="H89" s="67"/>
      <c r="I89" s="67"/>
      <c r="J89" s="67"/>
      <c r="K89" s="67"/>
      <c r="L89" s="67"/>
      <c r="M89" s="67"/>
    </row>
    <row r="90" spans="1:19" x14ac:dyDescent="0.2">
      <c r="B90" s="67"/>
      <c r="C90" s="67"/>
      <c r="D90" s="67"/>
      <c r="E90" s="67"/>
      <c r="F90" s="67"/>
      <c r="G90" s="67"/>
      <c r="H90" s="67"/>
      <c r="I90" s="67"/>
      <c r="J90" s="67"/>
      <c r="K90" s="67"/>
      <c r="L90" s="67"/>
      <c r="M90" s="67"/>
    </row>
    <row r="91" spans="1:19" x14ac:dyDescent="0.2">
      <c r="B91" s="67"/>
      <c r="C91" s="67"/>
      <c r="D91" s="67"/>
      <c r="E91" s="67"/>
      <c r="F91" s="67"/>
      <c r="G91" s="67"/>
      <c r="H91" s="67"/>
      <c r="J91" s="67"/>
      <c r="K91" s="67"/>
      <c r="L91" s="67"/>
      <c r="M91" s="67"/>
    </row>
    <row r="92" spans="1:19" x14ac:dyDescent="0.2">
      <c r="B92" s="67"/>
      <c r="C92" s="67"/>
      <c r="D92" s="67"/>
      <c r="E92" s="67"/>
      <c r="F92" s="67"/>
      <c r="G92" s="67"/>
      <c r="H92" s="67"/>
      <c r="J92" s="67"/>
      <c r="K92" s="67"/>
      <c r="L92" s="67"/>
      <c r="M92" s="67"/>
    </row>
    <row r="93" spans="1:19" x14ac:dyDescent="0.2">
      <c r="B93" s="67"/>
      <c r="C93" s="67"/>
      <c r="D93" s="67"/>
      <c r="E93" s="67"/>
      <c r="F93" s="67"/>
      <c r="G93" s="67"/>
      <c r="H93" s="67"/>
      <c r="J93" s="67"/>
      <c r="K93" s="67"/>
      <c r="L93" s="67"/>
      <c r="M93" s="67"/>
    </row>
    <row r="94" spans="1:19" x14ac:dyDescent="0.2">
      <c r="A94" s="68"/>
      <c r="B94" s="68"/>
      <c r="C94" s="68"/>
      <c r="D94" s="68"/>
      <c r="E94" s="68"/>
      <c r="F94" s="68"/>
      <c r="G94" s="68"/>
      <c r="H94" s="68"/>
      <c r="I94" s="68"/>
      <c r="J94" s="68"/>
      <c r="K94" s="68"/>
      <c r="L94" s="68"/>
      <c r="M94" s="68"/>
      <c r="N94" s="68"/>
      <c r="O94" s="68"/>
      <c r="P94" s="68"/>
      <c r="Q94" s="68"/>
      <c r="R94" s="68"/>
      <c r="S94" s="68"/>
    </row>
    <row r="95" spans="1:19" x14ac:dyDescent="0.2">
      <c r="A95" s="69"/>
      <c r="B95" s="69"/>
      <c r="C95" s="69"/>
      <c r="D95" s="69"/>
      <c r="E95" s="69"/>
      <c r="F95" s="69"/>
      <c r="G95" s="69"/>
      <c r="H95" s="69"/>
      <c r="I95" s="69"/>
      <c r="J95" s="69"/>
      <c r="K95" s="69"/>
      <c r="L95" s="69"/>
      <c r="M95" s="69"/>
      <c r="N95" s="69"/>
      <c r="O95" s="69"/>
      <c r="P95" s="69"/>
      <c r="Q95" s="69"/>
      <c r="R95" s="69"/>
      <c r="S95" s="69"/>
    </row>
    <row r="96" spans="1:19" x14ac:dyDescent="0.2">
      <c r="A96" s="69"/>
      <c r="B96" s="69"/>
      <c r="C96" s="69"/>
      <c r="D96" s="69"/>
      <c r="E96" s="69"/>
      <c r="F96" s="69"/>
      <c r="G96" s="69"/>
      <c r="H96" s="69"/>
      <c r="I96" s="69"/>
      <c r="J96" s="69"/>
      <c r="K96" s="69"/>
      <c r="L96" s="69"/>
      <c r="M96" s="69"/>
      <c r="N96" s="69"/>
      <c r="O96" s="69"/>
      <c r="P96" s="69"/>
      <c r="Q96" s="69"/>
      <c r="R96" s="69"/>
      <c r="S96" s="69"/>
    </row>
    <row r="97" spans="1:19" x14ac:dyDescent="0.2">
      <c r="A97" s="69"/>
      <c r="B97" s="69" t="s">
        <v>39</v>
      </c>
      <c r="C97" s="69" t="s">
        <v>38</v>
      </c>
      <c r="D97" s="69" t="s">
        <v>40</v>
      </c>
      <c r="E97" s="69"/>
      <c r="F97" s="69"/>
      <c r="G97" s="69"/>
      <c r="H97" s="69"/>
      <c r="I97" s="69"/>
      <c r="J97" s="69"/>
      <c r="K97" s="69"/>
      <c r="L97" s="69"/>
      <c r="M97" s="69"/>
      <c r="N97" s="69"/>
      <c r="O97" s="69"/>
      <c r="P97" s="69"/>
      <c r="Q97" s="70" t="s">
        <v>70</v>
      </c>
      <c r="R97" s="69"/>
      <c r="S97" s="69"/>
    </row>
    <row r="98" spans="1:19" x14ac:dyDescent="0.2">
      <c r="A98" s="69"/>
      <c r="B98" s="70" t="s">
        <v>41</v>
      </c>
      <c r="C98" s="70" t="s">
        <v>43</v>
      </c>
      <c r="D98" s="71" t="s">
        <v>89</v>
      </c>
      <c r="E98" s="69"/>
      <c r="F98" s="69"/>
      <c r="G98" s="69"/>
      <c r="H98" s="69"/>
      <c r="I98" s="69"/>
      <c r="J98" s="69"/>
      <c r="K98" s="69"/>
      <c r="L98" s="69"/>
      <c r="M98" s="70" t="s">
        <v>67</v>
      </c>
      <c r="N98" s="69"/>
      <c r="O98" s="69"/>
      <c r="P98" s="69"/>
      <c r="Q98" s="70" t="s">
        <v>71</v>
      </c>
      <c r="R98" s="69"/>
      <c r="S98" s="69"/>
    </row>
    <row r="99" spans="1:19" x14ac:dyDescent="0.2">
      <c r="A99" s="69"/>
      <c r="B99" s="70" t="s">
        <v>79</v>
      </c>
      <c r="C99" s="70" t="s">
        <v>44</v>
      </c>
      <c r="D99" s="71" t="s">
        <v>90</v>
      </c>
      <c r="E99" s="69"/>
      <c r="F99" s="69"/>
      <c r="G99" s="69"/>
      <c r="H99" s="69"/>
      <c r="I99" s="69"/>
      <c r="J99" s="69"/>
      <c r="K99" s="69"/>
      <c r="L99" s="69"/>
      <c r="M99" s="70" t="s">
        <v>69</v>
      </c>
      <c r="N99" s="69"/>
      <c r="O99" s="69"/>
      <c r="P99" s="69"/>
      <c r="Q99" s="70" t="s">
        <v>73</v>
      </c>
      <c r="R99" s="69"/>
      <c r="S99" s="69"/>
    </row>
    <row r="100" spans="1:19" x14ac:dyDescent="0.2">
      <c r="A100" s="69"/>
      <c r="B100" s="70" t="s">
        <v>42</v>
      </c>
      <c r="C100" s="70" t="s">
        <v>45</v>
      </c>
      <c r="D100" s="71" t="s">
        <v>91</v>
      </c>
      <c r="E100" s="69"/>
      <c r="F100" s="69"/>
      <c r="G100" s="69"/>
      <c r="H100" s="69"/>
      <c r="I100" s="69"/>
      <c r="J100" s="69"/>
      <c r="K100" s="69"/>
      <c r="L100" s="69"/>
      <c r="M100" s="70" t="s">
        <v>78</v>
      </c>
      <c r="N100" s="69"/>
      <c r="O100" s="69"/>
      <c r="P100" s="69"/>
      <c r="Q100" s="70" t="s">
        <v>72</v>
      </c>
      <c r="R100" s="69"/>
      <c r="S100" s="69"/>
    </row>
    <row r="101" spans="1:19" x14ac:dyDescent="0.2">
      <c r="A101" s="69"/>
      <c r="B101" s="69"/>
      <c r="C101" s="70" t="s">
        <v>46</v>
      </c>
      <c r="D101" s="71" t="s">
        <v>92</v>
      </c>
      <c r="E101" s="69"/>
      <c r="F101" s="69"/>
      <c r="G101" s="69"/>
      <c r="H101" s="69"/>
      <c r="I101" s="69"/>
      <c r="J101" s="69"/>
      <c r="K101" s="69"/>
      <c r="L101" s="69"/>
      <c r="M101" s="70"/>
      <c r="N101" s="69"/>
      <c r="O101" s="69"/>
      <c r="P101" s="69"/>
      <c r="Q101" s="70" t="s">
        <v>74</v>
      </c>
      <c r="R101" s="69"/>
      <c r="S101" s="69"/>
    </row>
    <row r="102" spans="1:19" x14ac:dyDescent="0.2">
      <c r="A102" s="69"/>
      <c r="B102" s="69"/>
      <c r="C102" s="70" t="s">
        <v>47</v>
      </c>
      <c r="D102" s="71" t="s">
        <v>93</v>
      </c>
      <c r="E102" s="69"/>
      <c r="F102" s="69"/>
      <c r="G102" s="69"/>
      <c r="H102" s="69"/>
      <c r="I102" s="69"/>
      <c r="J102" s="69"/>
      <c r="K102" s="69"/>
      <c r="L102" s="69"/>
      <c r="M102" s="69"/>
      <c r="N102" s="69" t="s">
        <v>68</v>
      </c>
      <c r="O102" s="69"/>
      <c r="P102" s="69"/>
      <c r="Q102" s="70" t="s">
        <v>75</v>
      </c>
      <c r="R102" s="69"/>
      <c r="S102" s="69"/>
    </row>
    <row r="103" spans="1:19" x14ac:dyDescent="0.2">
      <c r="A103" s="69"/>
      <c r="B103" s="69"/>
      <c r="C103" s="70" t="s">
        <v>48</v>
      </c>
      <c r="D103" s="71" t="s">
        <v>94</v>
      </c>
      <c r="E103" s="69"/>
      <c r="F103" s="69"/>
      <c r="G103" s="69"/>
      <c r="H103" s="69"/>
      <c r="I103" s="69"/>
      <c r="J103" s="69"/>
      <c r="K103" s="69"/>
      <c r="L103" s="69"/>
      <c r="M103" s="69"/>
      <c r="N103" s="69"/>
      <c r="O103" s="69"/>
      <c r="P103" s="69"/>
      <c r="Q103" s="69"/>
      <c r="R103" s="69"/>
      <c r="S103" s="69"/>
    </row>
    <row r="104" spans="1:19" x14ac:dyDescent="0.2">
      <c r="A104" s="69"/>
      <c r="B104" s="69"/>
      <c r="C104" s="70" t="s">
        <v>49</v>
      </c>
      <c r="D104" s="71" t="s">
        <v>57</v>
      </c>
      <c r="E104" s="69"/>
      <c r="F104" s="69"/>
      <c r="G104" s="69"/>
      <c r="H104" s="69"/>
      <c r="I104" s="69"/>
      <c r="J104" s="69"/>
      <c r="K104" s="69"/>
      <c r="L104" s="69"/>
      <c r="M104" s="69"/>
      <c r="N104" s="69"/>
      <c r="O104" s="69"/>
      <c r="P104" s="69"/>
      <c r="Q104" s="69"/>
      <c r="R104" s="69"/>
      <c r="S104" s="69"/>
    </row>
    <row r="105" spans="1:19" x14ac:dyDescent="0.2">
      <c r="A105" s="69"/>
      <c r="B105" s="69"/>
      <c r="C105" s="69"/>
      <c r="D105" s="71" t="s">
        <v>56</v>
      </c>
      <c r="E105" s="69"/>
      <c r="F105" s="69"/>
      <c r="G105" s="69"/>
      <c r="H105" s="69"/>
      <c r="I105" s="69"/>
      <c r="J105" s="69"/>
      <c r="K105" s="69"/>
      <c r="L105" s="69"/>
      <c r="M105" s="69"/>
      <c r="N105" s="69"/>
      <c r="O105" s="69"/>
      <c r="P105" s="69"/>
      <c r="Q105" s="69"/>
      <c r="R105" s="69"/>
      <c r="S105" s="69"/>
    </row>
    <row r="106" spans="1:19" x14ac:dyDescent="0.2">
      <c r="A106" s="69"/>
      <c r="B106" s="69"/>
      <c r="C106" s="69"/>
      <c r="D106" s="71" t="s">
        <v>51</v>
      </c>
      <c r="E106" s="69"/>
      <c r="F106" s="69"/>
      <c r="G106" s="69"/>
      <c r="H106" s="69"/>
      <c r="I106" s="69"/>
      <c r="J106" s="69"/>
      <c r="K106" s="69"/>
      <c r="L106" s="69"/>
      <c r="M106" s="69"/>
      <c r="N106" s="69"/>
      <c r="O106" s="69"/>
      <c r="P106" s="69"/>
      <c r="Q106" s="69"/>
      <c r="R106" s="69"/>
      <c r="S106" s="69"/>
    </row>
    <row r="107" spans="1:19" x14ac:dyDescent="0.2">
      <c r="A107" s="69"/>
      <c r="B107" s="69"/>
      <c r="C107" s="69"/>
      <c r="D107" s="71" t="s">
        <v>50</v>
      </c>
      <c r="E107" s="69"/>
      <c r="F107" s="69"/>
      <c r="G107" s="69"/>
      <c r="H107" s="69"/>
      <c r="I107" s="69"/>
      <c r="J107" s="69"/>
      <c r="K107" s="69"/>
      <c r="L107" s="69"/>
      <c r="M107" s="69"/>
      <c r="N107" s="69"/>
      <c r="O107" s="69"/>
      <c r="P107" s="69"/>
      <c r="Q107" s="70">
        <v>2015</v>
      </c>
      <c r="R107" s="69"/>
      <c r="S107" s="69"/>
    </row>
    <row r="108" spans="1:19" ht="12.75" customHeight="1" x14ac:dyDescent="0.2">
      <c r="A108" s="69"/>
      <c r="B108" s="69"/>
      <c r="C108" s="69"/>
      <c r="D108" s="71" t="s">
        <v>53</v>
      </c>
      <c r="E108" s="69"/>
      <c r="F108" s="69"/>
      <c r="G108" s="69"/>
      <c r="H108" s="69"/>
      <c r="I108" s="69"/>
      <c r="J108" s="69"/>
      <c r="K108" s="69"/>
      <c r="L108" s="69"/>
      <c r="M108" s="69"/>
      <c r="N108" s="69"/>
      <c r="O108" s="69"/>
      <c r="P108" s="69"/>
      <c r="Q108" s="70">
        <v>2016</v>
      </c>
      <c r="R108" s="69"/>
      <c r="S108" s="69"/>
    </row>
    <row r="109" spans="1:19" x14ac:dyDescent="0.2">
      <c r="A109" s="69"/>
      <c r="B109" s="69"/>
      <c r="C109" s="69"/>
      <c r="D109" s="71" t="s">
        <v>52</v>
      </c>
      <c r="E109" s="69"/>
      <c r="F109" s="69"/>
      <c r="G109" s="69"/>
      <c r="H109" s="69"/>
      <c r="I109" s="69"/>
      <c r="J109" s="69"/>
      <c r="K109" s="69"/>
      <c r="L109" s="69"/>
      <c r="M109" s="69"/>
      <c r="N109" s="69"/>
      <c r="O109" s="69"/>
      <c r="P109" s="69"/>
      <c r="Q109" s="70">
        <v>2017</v>
      </c>
      <c r="R109" s="69"/>
      <c r="S109" s="69"/>
    </row>
    <row r="110" spans="1:19" x14ac:dyDescent="0.2">
      <c r="A110" s="69"/>
      <c r="B110" s="69"/>
      <c r="C110" s="69"/>
      <c r="D110" s="71" t="s">
        <v>54</v>
      </c>
      <c r="E110" s="69"/>
      <c r="F110" s="69"/>
      <c r="G110" s="69"/>
      <c r="H110" s="69"/>
      <c r="I110" s="69"/>
      <c r="J110" s="69"/>
      <c r="K110" s="69"/>
      <c r="L110" s="69"/>
      <c r="M110" s="69"/>
      <c r="N110" s="69"/>
      <c r="O110" s="69"/>
      <c r="P110" s="69"/>
      <c r="Q110" s="70">
        <v>2018</v>
      </c>
      <c r="R110" s="69"/>
      <c r="S110" s="69"/>
    </row>
    <row r="111" spans="1:19" x14ac:dyDescent="0.2">
      <c r="A111" s="69"/>
      <c r="B111" s="69"/>
      <c r="C111" s="69"/>
      <c r="D111" s="71" t="s">
        <v>95</v>
      </c>
      <c r="E111" s="69"/>
      <c r="F111" s="69"/>
      <c r="G111" s="69"/>
      <c r="H111" s="69"/>
      <c r="I111" s="69"/>
      <c r="J111" s="69"/>
      <c r="K111" s="69"/>
      <c r="L111" s="69"/>
      <c r="M111" s="69"/>
      <c r="N111" s="69"/>
      <c r="O111" s="69"/>
      <c r="P111" s="69"/>
      <c r="Q111" s="69"/>
      <c r="R111" s="69"/>
      <c r="S111" s="69"/>
    </row>
    <row r="112" spans="1:19" x14ac:dyDescent="0.2">
      <c r="A112" s="69"/>
      <c r="B112" s="69"/>
      <c r="C112" s="69"/>
      <c r="D112" s="71" t="s">
        <v>81</v>
      </c>
      <c r="E112" s="69"/>
      <c r="F112" s="69"/>
      <c r="G112" s="69"/>
      <c r="H112" s="69"/>
      <c r="I112" s="69"/>
      <c r="J112" s="69"/>
      <c r="K112" s="69"/>
      <c r="L112" s="69"/>
      <c r="M112" s="69"/>
      <c r="N112" s="69"/>
      <c r="O112" s="69"/>
      <c r="P112" s="69"/>
      <c r="Q112" s="69"/>
      <c r="R112" s="69"/>
      <c r="S112" s="69"/>
    </row>
    <row r="113" spans="1:19" x14ac:dyDescent="0.2">
      <c r="A113" s="69"/>
      <c r="B113" s="72"/>
      <c r="C113" s="69"/>
      <c r="D113" s="71" t="s">
        <v>82</v>
      </c>
      <c r="E113" s="69"/>
      <c r="F113" s="69"/>
      <c r="G113" s="69"/>
      <c r="H113" s="69"/>
      <c r="I113" s="69"/>
      <c r="J113" s="69"/>
      <c r="K113" s="69"/>
      <c r="L113" s="69"/>
      <c r="M113" s="69"/>
      <c r="N113" s="69"/>
      <c r="O113" s="69"/>
      <c r="P113" s="69"/>
      <c r="Q113" s="69"/>
      <c r="R113" s="69"/>
      <c r="S113" s="69"/>
    </row>
    <row r="114" spans="1:19" x14ac:dyDescent="0.2">
      <c r="A114" s="69"/>
      <c r="B114" s="72"/>
      <c r="C114" s="69"/>
      <c r="D114" s="71" t="s">
        <v>80</v>
      </c>
      <c r="E114" s="69"/>
      <c r="F114" s="69"/>
      <c r="G114" s="69"/>
      <c r="H114" s="69"/>
      <c r="I114" s="69"/>
      <c r="J114" s="69"/>
      <c r="K114" s="69"/>
      <c r="L114" s="69"/>
      <c r="M114" s="69"/>
      <c r="N114" s="69"/>
      <c r="O114" s="69"/>
      <c r="P114" s="69"/>
      <c r="Q114" s="69"/>
      <c r="R114" s="69"/>
      <c r="S114" s="69"/>
    </row>
    <row r="115" spans="1:19" x14ac:dyDescent="0.2">
      <c r="A115" s="69"/>
      <c r="B115" s="72"/>
      <c r="C115" s="69"/>
      <c r="D115" s="71" t="s">
        <v>96</v>
      </c>
      <c r="E115" s="69"/>
      <c r="F115" s="69"/>
      <c r="G115" s="69"/>
      <c r="H115" s="69"/>
      <c r="I115" s="69"/>
      <c r="J115" s="69"/>
      <c r="K115" s="69"/>
      <c r="L115" s="69"/>
      <c r="M115" s="69"/>
      <c r="N115" s="69"/>
      <c r="O115" s="69"/>
      <c r="P115" s="69"/>
      <c r="Q115" s="69"/>
      <c r="R115" s="69"/>
      <c r="S115" s="69"/>
    </row>
    <row r="116" spans="1:19" x14ac:dyDescent="0.2">
      <c r="A116" s="69"/>
      <c r="B116" s="72"/>
      <c r="C116" s="69"/>
      <c r="D116" s="71" t="s">
        <v>97</v>
      </c>
      <c r="E116" s="69"/>
      <c r="F116" s="69"/>
      <c r="G116" s="69"/>
      <c r="H116" s="69"/>
      <c r="I116" s="69"/>
      <c r="J116" s="69"/>
      <c r="K116" s="69"/>
      <c r="L116" s="69"/>
      <c r="M116" s="69"/>
      <c r="N116" s="69"/>
      <c r="O116" s="69"/>
      <c r="P116" s="69"/>
      <c r="Q116" s="69"/>
      <c r="R116" s="69"/>
      <c r="S116" s="69"/>
    </row>
    <row r="117" spans="1:19" x14ac:dyDescent="0.2">
      <c r="A117" s="69"/>
      <c r="B117" s="72"/>
      <c r="C117" s="69"/>
      <c r="D117" s="71" t="s">
        <v>98</v>
      </c>
      <c r="E117" s="69"/>
      <c r="F117" s="69"/>
      <c r="G117" s="69"/>
      <c r="H117" s="69"/>
      <c r="I117" s="69"/>
      <c r="J117" s="69"/>
      <c r="K117" s="69"/>
      <c r="L117" s="69"/>
      <c r="M117" s="69"/>
      <c r="N117" s="69"/>
      <c r="O117" s="69"/>
      <c r="P117" s="69"/>
      <c r="Q117" s="69"/>
      <c r="R117" s="69"/>
      <c r="S117" s="69"/>
    </row>
    <row r="118" spans="1:19" x14ac:dyDescent="0.2">
      <c r="A118" s="69"/>
      <c r="B118" s="72"/>
      <c r="C118" s="69"/>
      <c r="D118" s="71" t="s">
        <v>99</v>
      </c>
      <c r="E118" s="69"/>
      <c r="F118" s="69"/>
      <c r="G118" s="69"/>
      <c r="H118" s="69"/>
      <c r="I118" s="69"/>
      <c r="J118" s="69"/>
      <c r="K118" s="69"/>
      <c r="L118" s="69"/>
      <c r="M118" s="69"/>
      <c r="N118" s="69"/>
      <c r="O118" s="69"/>
      <c r="P118" s="69"/>
      <c r="Q118" s="69"/>
      <c r="R118" s="69"/>
      <c r="S118" s="69"/>
    </row>
    <row r="119" spans="1:19" x14ac:dyDescent="0.2">
      <c r="A119" s="69"/>
      <c r="B119" s="72"/>
      <c r="C119" s="69"/>
      <c r="D119" s="71" t="s">
        <v>100</v>
      </c>
      <c r="E119" s="69"/>
      <c r="F119" s="69"/>
      <c r="G119" s="69"/>
      <c r="H119" s="69"/>
      <c r="I119" s="69"/>
      <c r="J119" s="69"/>
      <c r="K119" s="69"/>
      <c r="L119" s="69"/>
      <c r="M119" s="69"/>
      <c r="N119" s="69"/>
      <c r="O119" s="69"/>
      <c r="P119" s="69"/>
      <c r="Q119" s="69"/>
      <c r="R119" s="69"/>
      <c r="S119" s="69"/>
    </row>
    <row r="120" spans="1:19" x14ac:dyDescent="0.2">
      <c r="A120" s="69"/>
      <c r="B120" s="73"/>
      <c r="C120" s="69"/>
      <c r="D120" s="71" t="s">
        <v>101</v>
      </c>
      <c r="E120" s="69"/>
      <c r="F120" s="69"/>
      <c r="G120" s="69"/>
      <c r="H120" s="69"/>
      <c r="I120" s="69"/>
      <c r="J120" s="69"/>
      <c r="K120" s="69"/>
      <c r="L120" s="69"/>
      <c r="M120" s="69"/>
      <c r="N120" s="69"/>
      <c r="O120" s="69"/>
      <c r="P120" s="69"/>
      <c r="Q120" s="69"/>
      <c r="R120" s="69"/>
      <c r="S120" s="69"/>
    </row>
    <row r="121" spans="1:19" x14ac:dyDescent="0.2">
      <c r="A121" s="69"/>
      <c r="C121" s="69"/>
      <c r="D121" s="71" t="s">
        <v>102</v>
      </c>
      <c r="E121" s="69"/>
      <c r="F121" s="69"/>
      <c r="G121" s="69"/>
      <c r="H121" s="69"/>
      <c r="I121" s="69"/>
      <c r="J121" s="69"/>
      <c r="K121" s="69"/>
      <c r="L121" s="69"/>
      <c r="M121" s="69"/>
      <c r="N121" s="69"/>
      <c r="O121" s="69"/>
      <c r="P121" s="69"/>
      <c r="Q121" s="69"/>
      <c r="R121" s="69"/>
      <c r="S121" s="69"/>
    </row>
    <row r="122" spans="1:19" x14ac:dyDescent="0.2">
      <c r="A122" s="69"/>
      <c r="C122" s="69"/>
      <c r="D122" s="71" t="s">
        <v>103</v>
      </c>
      <c r="E122" s="69"/>
      <c r="F122" s="69"/>
      <c r="G122" s="69"/>
      <c r="H122" s="69"/>
      <c r="I122" s="69"/>
      <c r="J122" s="69"/>
      <c r="K122" s="69"/>
      <c r="L122" s="69"/>
      <c r="M122" s="69"/>
      <c r="N122" s="69"/>
      <c r="O122" s="69"/>
      <c r="P122" s="69"/>
      <c r="Q122" s="69"/>
      <c r="R122" s="69"/>
      <c r="S122" s="69"/>
    </row>
    <row r="123" spans="1:19" x14ac:dyDescent="0.2">
      <c r="A123" s="69"/>
      <c r="C123" s="69"/>
      <c r="D123" s="71" t="s">
        <v>55</v>
      </c>
      <c r="E123" s="69"/>
      <c r="F123" s="69"/>
      <c r="G123" s="69"/>
      <c r="H123" s="69"/>
      <c r="I123" s="69"/>
      <c r="J123" s="69"/>
      <c r="K123" s="69"/>
      <c r="L123" s="69"/>
      <c r="M123" s="69"/>
      <c r="N123" s="69"/>
      <c r="O123" s="69"/>
      <c r="P123" s="69"/>
      <c r="Q123" s="69"/>
      <c r="R123" s="69"/>
      <c r="S123" s="69"/>
    </row>
    <row r="124" spans="1:19" x14ac:dyDescent="0.2">
      <c r="A124" s="69"/>
      <c r="C124" s="69"/>
      <c r="D124" s="69"/>
      <c r="E124" s="69"/>
      <c r="F124" s="69"/>
      <c r="G124" s="69"/>
      <c r="H124" s="69"/>
      <c r="I124" s="69"/>
      <c r="J124" s="69"/>
      <c r="K124" s="69"/>
      <c r="L124" s="69"/>
      <c r="M124" s="69"/>
      <c r="N124" s="69"/>
      <c r="O124" s="69"/>
      <c r="P124" s="69"/>
      <c r="Q124" s="69"/>
      <c r="R124" s="69"/>
      <c r="S124" s="69"/>
    </row>
    <row r="125" spans="1:19" x14ac:dyDescent="0.2">
      <c r="A125" s="69"/>
      <c r="C125" s="69"/>
      <c r="D125" s="69"/>
      <c r="E125" s="69"/>
      <c r="F125" s="69"/>
      <c r="G125" s="69"/>
      <c r="H125" s="69"/>
      <c r="I125" s="69"/>
      <c r="J125" s="69"/>
      <c r="K125" s="69"/>
      <c r="L125" s="69"/>
      <c r="M125" s="69"/>
      <c r="N125" s="69"/>
      <c r="O125" s="69"/>
      <c r="P125" s="69"/>
      <c r="Q125" s="69"/>
      <c r="R125" s="69"/>
      <c r="S125" s="69"/>
    </row>
    <row r="126" spans="1:19" x14ac:dyDescent="0.2">
      <c r="A126" s="69"/>
      <c r="C126" s="69"/>
      <c r="D126" s="69"/>
      <c r="E126" s="69"/>
      <c r="F126" s="69"/>
      <c r="G126" s="69"/>
      <c r="H126" s="69"/>
      <c r="I126" s="69"/>
      <c r="J126" s="69"/>
      <c r="K126" s="69"/>
      <c r="L126" s="69"/>
      <c r="M126" s="69"/>
      <c r="N126" s="69"/>
      <c r="O126" s="69"/>
      <c r="P126" s="69"/>
      <c r="Q126" s="69"/>
      <c r="R126" s="69"/>
      <c r="S126" s="69"/>
    </row>
    <row r="127" spans="1:19" x14ac:dyDescent="0.2">
      <c r="A127" s="69"/>
      <c r="C127" s="69"/>
      <c r="D127" s="69"/>
      <c r="E127" s="69"/>
      <c r="F127" s="69"/>
      <c r="G127" s="69"/>
      <c r="H127" s="69"/>
      <c r="I127" s="69"/>
      <c r="J127" s="69"/>
      <c r="K127" s="69"/>
      <c r="L127" s="69"/>
      <c r="M127" s="69"/>
      <c r="N127" s="69"/>
      <c r="O127" s="69"/>
      <c r="P127" s="69"/>
      <c r="Q127" s="69"/>
      <c r="R127" s="69"/>
      <c r="S127" s="69"/>
    </row>
    <row r="128" spans="1:19" x14ac:dyDescent="0.2">
      <c r="A128" s="69"/>
      <c r="B128" s="73"/>
      <c r="C128" s="69"/>
      <c r="D128" s="69"/>
      <c r="E128" s="69"/>
      <c r="F128" s="69"/>
      <c r="G128" s="69"/>
      <c r="H128" s="69"/>
      <c r="I128" s="69"/>
      <c r="J128" s="69"/>
      <c r="K128" s="69"/>
      <c r="L128" s="69"/>
      <c r="M128" s="69"/>
      <c r="N128" s="69"/>
      <c r="O128" s="69"/>
      <c r="P128" s="69"/>
      <c r="Q128" s="69"/>
      <c r="R128" s="69"/>
      <c r="S128" s="69"/>
    </row>
    <row r="129" spans="1:19" x14ac:dyDescent="0.2">
      <c r="A129" s="69"/>
      <c r="B129" s="166" t="s">
        <v>247</v>
      </c>
      <c r="C129" s="69"/>
      <c r="D129" s="69"/>
      <c r="E129" s="69"/>
      <c r="F129" s="69"/>
      <c r="G129" s="69"/>
      <c r="H129" s="69"/>
      <c r="I129" s="69"/>
      <c r="J129" s="69"/>
      <c r="K129" s="69"/>
      <c r="L129" s="69"/>
      <c r="M129" s="69"/>
      <c r="N129" s="69"/>
      <c r="O129" s="69"/>
      <c r="P129" s="69"/>
      <c r="Q129" s="69"/>
      <c r="R129" s="69"/>
      <c r="S129" s="69"/>
    </row>
    <row r="130" spans="1:19" x14ac:dyDescent="0.2">
      <c r="A130" s="69"/>
      <c r="B130" s="166" t="s">
        <v>248</v>
      </c>
      <c r="C130" s="69"/>
      <c r="D130" s="69"/>
      <c r="E130" s="69"/>
      <c r="F130" s="69"/>
      <c r="G130" s="69"/>
      <c r="H130" s="69"/>
      <c r="I130" s="69"/>
      <c r="J130" s="69"/>
      <c r="K130" s="69"/>
      <c r="L130" s="69"/>
      <c r="M130" s="69"/>
      <c r="N130" s="69"/>
      <c r="O130" s="69"/>
      <c r="P130" s="69"/>
      <c r="Q130" s="69"/>
      <c r="R130" s="69"/>
      <c r="S130" s="69"/>
    </row>
    <row r="131" spans="1:19" x14ac:dyDescent="0.2">
      <c r="A131" s="69"/>
      <c r="B131" s="166" t="s">
        <v>249</v>
      </c>
      <c r="C131" s="69"/>
      <c r="D131" s="69"/>
      <c r="E131" s="69"/>
      <c r="F131" s="69"/>
      <c r="G131" s="69"/>
      <c r="H131" s="69"/>
      <c r="I131" s="69"/>
      <c r="J131" s="69"/>
      <c r="K131" s="69"/>
      <c r="L131" s="69"/>
      <c r="M131" s="69"/>
      <c r="N131" s="69"/>
      <c r="O131" s="69"/>
      <c r="P131" s="69"/>
      <c r="Q131" s="69"/>
      <c r="R131" s="69"/>
      <c r="S131" s="69"/>
    </row>
    <row r="132" spans="1:19" x14ac:dyDescent="0.2">
      <c r="A132" s="69"/>
      <c r="B132" s="166" t="s">
        <v>250</v>
      </c>
      <c r="C132" s="69"/>
      <c r="D132" s="69"/>
      <c r="E132" s="69"/>
      <c r="F132" s="69"/>
      <c r="G132" s="69"/>
      <c r="H132" s="69"/>
      <c r="I132" s="69"/>
      <c r="J132" s="69"/>
      <c r="K132" s="69"/>
      <c r="L132" s="69"/>
      <c r="M132" s="69"/>
      <c r="N132" s="69"/>
      <c r="O132" s="69"/>
      <c r="P132" s="69"/>
      <c r="Q132" s="69"/>
      <c r="R132" s="69"/>
      <c r="S132" s="69"/>
    </row>
    <row r="133" spans="1:19" x14ac:dyDescent="0.2">
      <c r="A133" s="69"/>
      <c r="B133" s="166" t="s">
        <v>251</v>
      </c>
      <c r="C133" s="69"/>
      <c r="D133" s="69"/>
      <c r="E133" s="69"/>
      <c r="F133" s="69"/>
      <c r="G133" s="69"/>
      <c r="H133" s="69"/>
      <c r="I133" s="69"/>
      <c r="J133" s="69"/>
      <c r="K133" s="69"/>
      <c r="L133" s="69"/>
      <c r="M133" s="69"/>
      <c r="N133" s="69"/>
      <c r="O133" s="69"/>
      <c r="P133" s="69"/>
      <c r="Q133" s="69"/>
      <c r="R133" s="69"/>
      <c r="S133" s="69"/>
    </row>
    <row r="134" spans="1:19" x14ac:dyDescent="0.2">
      <c r="B134" s="166" t="s">
        <v>252</v>
      </c>
    </row>
    <row r="135" spans="1:19" x14ac:dyDescent="0.2">
      <c r="B135" s="166" t="s">
        <v>253</v>
      </c>
    </row>
    <row r="139" spans="1:19" x14ac:dyDescent="0.2">
      <c r="B139" s="72"/>
    </row>
    <row r="140" spans="1:19" x14ac:dyDescent="0.2">
      <c r="B140" s="72"/>
    </row>
    <row r="141" spans="1:19" x14ac:dyDescent="0.2">
      <c r="B141" s="72"/>
    </row>
    <row r="142" spans="1:19" x14ac:dyDescent="0.2">
      <c r="B142" s="74"/>
    </row>
    <row r="143" spans="1:19" x14ac:dyDescent="0.2">
      <c r="B143" s="74"/>
    </row>
    <row r="144" spans="1:19" x14ac:dyDescent="0.2">
      <c r="B144" s="74"/>
    </row>
    <row r="145" spans="2:2" x14ac:dyDescent="0.2">
      <c r="B145" s="74"/>
    </row>
    <row r="146" spans="2:2" x14ac:dyDescent="0.2">
      <c r="B146" s="74"/>
    </row>
    <row r="147" spans="2:2" x14ac:dyDescent="0.2">
      <c r="B147" s="74"/>
    </row>
    <row r="148" spans="2:2" x14ac:dyDescent="0.2">
      <c r="B148" s="74"/>
    </row>
    <row r="149" spans="2:2" x14ac:dyDescent="0.2">
      <c r="B149" s="74"/>
    </row>
    <row r="150" spans="2:2" x14ac:dyDescent="0.2">
      <c r="B150" s="81"/>
    </row>
    <row r="151" spans="2:2" x14ac:dyDescent="0.2">
      <c r="B151" s="82"/>
    </row>
    <row r="152" spans="2:2" x14ac:dyDescent="0.2">
      <c r="B152" s="82"/>
    </row>
    <row r="153" spans="2:2" x14ac:dyDescent="0.2">
      <c r="B153" s="82"/>
    </row>
    <row r="154" spans="2:2" x14ac:dyDescent="0.2">
      <c r="B154" s="82"/>
    </row>
    <row r="155" spans="2:2" x14ac:dyDescent="0.2">
      <c r="B155" s="82"/>
    </row>
    <row r="156" spans="2:2" x14ac:dyDescent="0.2">
      <c r="B156" s="82"/>
    </row>
    <row r="157" spans="2:2" x14ac:dyDescent="0.2">
      <c r="B157" s="82"/>
    </row>
    <row r="158" spans="2:2" x14ac:dyDescent="0.2">
      <c r="B158" s="82"/>
    </row>
    <row r="159" spans="2:2" x14ac:dyDescent="0.2">
      <c r="B159" s="82"/>
    </row>
    <row r="160" spans="2:2" x14ac:dyDescent="0.2">
      <c r="B160" s="82"/>
    </row>
    <row r="161" spans="2:2" x14ac:dyDescent="0.2">
      <c r="B161" s="82"/>
    </row>
    <row r="162" spans="2:2" x14ac:dyDescent="0.2">
      <c r="B162" s="82"/>
    </row>
    <row r="163" spans="2:2" x14ac:dyDescent="0.2">
      <c r="B163" s="82"/>
    </row>
    <row r="164" spans="2:2" x14ac:dyDescent="0.2">
      <c r="B164" s="82"/>
    </row>
    <row r="165" spans="2:2" x14ac:dyDescent="0.2">
      <c r="B165" s="82"/>
    </row>
    <row r="166" spans="2:2" x14ac:dyDescent="0.2">
      <c r="B166" s="82"/>
    </row>
    <row r="167" spans="2:2" x14ac:dyDescent="0.2">
      <c r="B167" s="82"/>
    </row>
    <row r="168" spans="2:2" x14ac:dyDescent="0.2">
      <c r="B168" s="82"/>
    </row>
    <row r="169" spans="2:2" x14ac:dyDescent="0.2">
      <c r="B169" s="82"/>
    </row>
    <row r="170" spans="2:2" x14ac:dyDescent="0.2">
      <c r="B170" s="82"/>
    </row>
    <row r="171" spans="2:2" x14ac:dyDescent="0.2">
      <c r="B171" s="82"/>
    </row>
    <row r="172" spans="2:2" x14ac:dyDescent="0.2">
      <c r="B172" s="82"/>
    </row>
  </sheetData>
  <sheetProtection formatColumns="0" formatRows="0"/>
  <mergeCells count="68">
    <mergeCell ref="C40:G40"/>
    <mergeCell ref="H40:L40"/>
    <mergeCell ref="M40:P40"/>
    <mergeCell ref="C41:G41"/>
    <mergeCell ref="H41:L41"/>
    <mergeCell ref="M41:P41"/>
    <mergeCell ref="C42:G42"/>
    <mergeCell ref="C72:P72"/>
    <mergeCell ref="B67:B70"/>
    <mergeCell ref="C67:P67"/>
    <mergeCell ref="C68:P68"/>
    <mergeCell ref="C69:P69"/>
    <mergeCell ref="C70:P70"/>
    <mergeCell ref="H42:L42"/>
    <mergeCell ref="M42:P42"/>
    <mergeCell ref="B50:P65"/>
    <mergeCell ref="A66:Q66"/>
    <mergeCell ref="C71:P71"/>
    <mergeCell ref="B49:P49"/>
    <mergeCell ref="B44:P44"/>
    <mergeCell ref="B46:B47"/>
    <mergeCell ref="B35:P35"/>
    <mergeCell ref="C36:P36"/>
    <mergeCell ref="B38:P38"/>
    <mergeCell ref="C39:G39"/>
    <mergeCell ref="H39:L39"/>
    <mergeCell ref="M39:P39"/>
    <mergeCell ref="C30:P30"/>
    <mergeCell ref="B31:P31"/>
    <mergeCell ref="C32:P32"/>
    <mergeCell ref="B33:P33"/>
    <mergeCell ref="C34:P34"/>
    <mergeCell ref="B29:P29"/>
    <mergeCell ref="B23:P23"/>
    <mergeCell ref="C24:P24"/>
    <mergeCell ref="B25:P25"/>
    <mergeCell ref="C26:P26"/>
    <mergeCell ref="B27:P27"/>
    <mergeCell ref="D28:G28"/>
    <mergeCell ref="H28:J28"/>
    <mergeCell ref="K28:M28"/>
    <mergeCell ref="N28:O28"/>
    <mergeCell ref="C18:P18"/>
    <mergeCell ref="B19:P19"/>
    <mergeCell ref="B20:P20"/>
    <mergeCell ref="B21:P21"/>
    <mergeCell ref="C22:P22"/>
    <mergeCell ref="B13:P13"/>
    <mergeCell ref="C14:P14"/>
    <mergeCell ref="B15:P15"/>
    <mergeCell ref="C16:P16"/>
    <mergeCell ref="B17:P17"/>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s>
  <conditionalFormatting sqref="F47">
    <cfRule type="cellIs" dxfId="259" priority="33" stopIfTrue="1" operator="equal">
      <formula>" "</formula>
    </cfRule>
    <cfRule type="cellIs" dxfId="258" priority="34" stopIfTrue="1" operator="lessThanOrEqual">
      <formula>$S$5</formula>
    </cfRule>
    <cfRule type="cellIs" dxfId="257" priority="35" stopIfTrue="1" operator="greaterThanOrEqual">
      <formula>$S$2</formula>
    </cfRule>
    <cfRule type="cellIs" dxfId="256" priority="36" stopIfTrue="1" operator="between">
      <formula>$S$4</formula>
      <formula>$S$3</formula>
    </cfRule>
  </conditionalFormatting>
  <conditionalFormatting sqref="I47">
    <cfRule type="cellIs" dxfId="255" priority="9" stopIfTrue="1" operator="equal">
      <formula>" "</formula>
    </cfRule>
    <cfRule type="cellIs" dxfId="254" priority="10" stopIfTrue="1" operator="lessThanOrEqual">
      <formula>$S$5</formula>
    </cfRule>
    <cfRule type="cellIs" dxfId="253" priority="11" stopIfTrue="1" operator="greaterThanOrEqual">
      <formula>$S$2</formula>
    </cfRule>
    <cfRule type="cellIs" dxfId="252" priority="12" stopIfTrue="1" operator="between">
      <formula>$S$4</formula>
      <formula>$S$3</formula>
    </cfRule>
  </conditionalFormatting>
  <conditionalFormatting sqref="L47">
    <cfRule type="cellIs" dxfId="251" priority="5" stopIfTrue="1" operator="equal">
      <formula>" "</formula>
    </cfRule>
    <cfRule type="cellIs" dxfId="250" priority="6" stopIfTrue="1" operator="lessThanOrEqual">
      <formula>$S$5</formula>
    </cfRule>
    <cfRule type="cellIs" dxfId="249" priority="7" stopIfTrue="1" operator="greaterThanOrEqual">
      <formula>$S$2</formula>
    </cfRule>
    <cfRule type="cellIs" dxfId="248" priority="8" stopIfTrue="1" operator="between">
      <formula>$S$4</formula>
      <formula>$S$3</formula>
    </cfRule>
  </conditionalFormatting>
  <conditionalFormatting sqref="O47:P47">
    <cfRule type="cellIs" dxfId="247" priority="1" stopIfTrue="1" operator="equal">
      <formula>" "</formula>
    </cfRule>
    <cfRule type="cellIs" dxfId="246" priority="2" stopIfTrue="1" operator="lessThanOrEqual">
      <formula>$S$5</formula>
    </cfRule>
    <cfRule type="cellIs" dxfId="245" priority="3" stopIfTrue="1" operator="greaterThanOrEqual">
      <formula>$S$2</formula>
    </cfRule>
    <cfRule type="cellIs" dxfId="244" priority="4" stopIfTrue="1" operator="between">
      <formula>$S$4</formula>
      <formula>$S$3</formula>
    </cfRule>
  </conditionalFormatting>
  <dataValidations count="6">
    <dataValidation type="list" allowBlank="1" showInputMessage="1" showErrorMessage="1" sqref="C72:P72" xr:uid="{00000000-0002-0000-0400-000000000000}">
      <formula1>$M$98:$M$100</formula1>
    </dataValidation>
    <dataValidation type="list" allowBlank="1" showInputMessage="1" showErrorMessage="1" sqref="C32:P32 C36:P36 C34:P34" xr:uid="{00000000-0002-0000-0400-000001000000}">
      <formula1>$Q$97:$Q$102</formula1>
    </dataValidation>
    <dataValidation type="list" allowBlank="1" showInputMessage="1" showErrorMessage="1" sqref="C12:P12" xr:uid="{00000000-0002-0000-0400-000002000000}">
      <formula1>$D$98:$D$115</formula1>
    </dataValidation>
    <dataValidation type="list" allowBlank="1" showInputMessage="1" showErrorMessage="1" sqref="N10:P10" xr:uid="{00000000-0002-0000-0400-000003000000}">
      <formula1>"Economicos,Eficiencia,Eficacia, Efectividad,Calidad"</formula1>
    </dataValidation>
    <dataValidation type="list" allowBlank="1" showInputMessage="1" showErrorMessage="1" sqref="C10:I10" xr:uid="{00000000-0002-0000-0400-000004000000}">
      <formula1>"2023,2024,2025,2026,2027"</formula1>
    </dataValidation>
    <dataValidation type="list" allowBlank="1" showInputMessage="1" showErrorMessage="1" sqref="C18:P18" xr:uid="{00000000-0002-0000-04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rgb="FF7030A0"/>
  </sheetPr>
  <dimension ref="A1:AF67"/>
  <sheetViews>
    <sheetView showGridLines="0" zoomScaleNormal="100" workbookViewId="0">
      <selection activeCell="A8" sqref="A8:A9"/>
    </sheetView>
  </sheetViews>
  <sheetFormatPr baseColWidth="10" defaultColWidth="9.140625" defaultRowHeight="12.75" x14ac:dyDescent="0.2"/>
  <cols>
    <col min="1" max="1" width="27.140625" style="3" customWidth="1"/>
    <col min="2" max="2" width="27.140625" customWidth="1"/>
    <col min="3" max="12" width="14.7109375" customWidth="1"/>
    <col min="13" max="13" width="8.7109375" customWidth="1"/>
    <col min="14" max="14" width="66.140625" customWidth="1"/>
    <col min="15" max="15" width="8.7109375" customWidth="1"/>
    <col min="16" max="16" width="8.7109375" hidden="1" customWidth="1"/>
    <col min="17" max="17" width="8.7109375" style="6" customWidth="1"/>
    <col min="18" max="18" width="8.7109375" customWidth="1"/>
    <col min="19" max="19" width="8.7109375" style="6" customWidth="1"/>
    <col min="20" max="20" width="27.28515625" customWidth="1"/>
    <col min="21" max="21" width="5.42578125" customWidth="1"/>
  </cols>
  <sheetData>
    <row r="1" spans="1:32" ht="21" customHeight="1" x14ac:dyDescent="0.25">
      <c r="A1" s="440"/>
      <c r="B1" s="408" t="s">
        <v>58</v>
      </c>
      <c r="C1" s="409"/>
      <c r="D1" s="409"/>
      <c r="E1" s="409"/>
      <c r="F1" s="409"/>
      <c r="G1" s="409"/>
      <c r="H1" s="409"/>
      <c r="I1" s="409"/>
      <c r="J1" s="409"/>
      <c r="K1" s="409"/>
      <c r="L1" s="409"/>
      <c r="M1" s="410"/>
      <c r="N1" s="411" t="s">
        <v>59</v>
      </c>
      <c r="O1" s="412"/>
      <c r="P1" s="1">
        <v>0.8</v>
      </c>
      <c r="Q1" s="1"/>
      <c r="R1" s="1"/>
      <c r="S1" s="1"/>
      <c r="T1" s="1"/>
    </row>
    <row r="2" spans="1:32" ht="18" x14ac:dyDescent="0.25">
      <c r="A2" s="440"/>
      <c r="B2" s="408" t="s">
        <v>83</v>
      </c>
      <c r="C2" s="409"/>
      <c r="D2" s="409"/>
      <c r="E2" s="409"/>
      <c r="F2" s="409"/>
      <c r="G2" s="409"/>
      <c r="H2" s="409"/>
      <c r="I2" s="409"/>
      <c r="J2" s="409"/>
      <c r="K2" s="409"/>
      <c r="L2" s="409"/>
      <c r="M2" s="410"/>
      <c r="N2" s="411" t="s">
        <v>168</v>
      </c>
      <c r="O2" s="412"/>
      <c r="P2" s="1">
        <v>0.79999900000000002</v>
      </c>
      <c r="Q2" s="1"/>
      <c r="R2" s="1"/>
      <c r="S2" s="1"/>
      <c r="T2" s="1"/>
    </row>
    <row r="3" spans="1:32" ht="18" x14ac:dyDescent="0.25">
      <c r="A3" s="440"/>
      <c r="B3" s="408" t="s">
        <v>84</v>
      </c>
      <c r="C3" s="409"/>
      <c r="D3" s="409"/>
      <c r="E3" s="409"/>
      <c r="F3" s="409"/>
      <c r="G3" s="409"/>
      <c r="H3" s="409"/>
      <c r="I3" s="409"/>
      <c r="J3" s="409"/>
      <c r="K3" s="409"/>
      <c r="L3" s="409"/>
      <c r="M3" s="410"/>
      <c r="N3" s="411" t="s">
        <v>173</v>
      </c>
      <c r="O3" s="412"/>
      <c r="P3" s="1">
        <v>0.71</v>
      </c>
      <c r="Q3" s="1"/>
      <c r="R3" s="1"/>
      <c r="S3" s="1"/>
      <c r="T3" s="1"/>
    </row>
    <row r="4" spans="1:32" ht="21.75" customHeight="1" x14ac:dyDescent="0.25">
      <c r="A4" s="440"/>
      <c r="B4" s="408" t="s">
        <v>85</v>
      </c>
      <c r="C4" s="409"/>
      <c r="D4" s="409"/>
      <c r="E4" s="409"/>
      <c r="F4" s="409"/>
      <c r="G4" s="409"/>
      <c r="H4" s="409"/>
      <c r="I4" s="409"/>
      <c r="J4" s="409"/>
      <c r="K4" s="409"/>
      <c r="L4" s="409"/>
      <c r="M4" s="410"/>
      <c r="N4" s="412" t="s">
        <v>63</v>
      </c>
      <c r="O4" s="412"/>
      <c r="P4" s="1">
        <v>0.70999999000000003</v>
      </c>
      <c r="Q4" s="2"/>
      <c r="R4" s="2"/>
      <c r="S4" s="2"/>
      <c r="T4" s="2"/>
    </row>
    <row r="5" spans="1:32" ht="21.75" customHeight="1" x14ac:dyDescent="0.25">
      <c r="C5" s="4"/>
      <c r="D5" s="4"/>
      <c r="E5" s="4"/>
      <c r="F5" s="4"/>
      <c r="G5" s="4"/>
      <c r="H5" s="4"/>
      <c r="I5" s="4"/>
      <c r="J5" s="4"/>
      <c r="K5" s="4"/>
      <c r="L5" s="4"/>
      <c r="M5" s="4"/>
      <c r="N5" s="4"/>
      <c r="O5" s="4"/>
      <c r="P5" s="1">
        <v>0</v>
      </c>
      <c r="Q5" s="4"/>
      <c r="R5" s="4"/>
      <c r="S5" s="4"/>
      <c r="T5" s="5"/>
      <c r="U5" s="5"/>
      <c r="V5" s="2"/>
      <c r="W5" s="2"/>
      <c r="X5" s="2"/>
      <c r="Y5" s="2"/>
      <c r="Z5" s="2"/>
      <c r="AA5" s="2"/>
      <c r="AB5" s="2"/>
      <c r="AC5" s="2"/>
      <c r="AD5" s="2"/>
      <c r="AE5" s="2"/>
      <c r="AF5" s="2"/>
    </row>
    <row r="6" spans="1:32" ht="23.25" customHeight="1" x14ac:dyDescent="0.25">
      <c r="A6" s="14" t="s">
        <v>0</v>
      </c>
      <c r="B6" s="517" t="str">
        <f>'3.Recursos'!C12</f>
        <v>INVESTIGACIONES ADMINISTRATIVAS</v>
      </c>
      <c r="C6" s="518"/>
      <c r="D6" s="518"/>
      <c r="E6" s="518"/>
      <c r="F6" s="518"/>
      <c r="G6" s="518"/>
      <c r="H6" s="518"/>
      <c r="I6" s="518"/>
      <c r="J6" s="518"/>
      <c r="K6" s="518"/>
      <c r="L6" s="518"/>
      <c r="M6" s="518"/>
      <c r="N6" s="518"/>
      <c r="O6" s="13"/>
      <c r="P6" s="13"/>
      <c r="Q6" s="13"/>
      <c r="R6" s="13"/>
      <c r="S6" s="13"/>
      <c r="T6" s="13"/>
      <c r="U6" s="13"/>
    </row>
    <row r="7" spans="1:32" ht="23.25" customHeight="1" thickBot="1" x14ac:dyDescent="0.3">
      <c r="A7" s="10"/>
      <c r="B7" s="12"/>
      <c r="C7" s="11"/>
      <c r="D7" s="11"/>
      <c r="E7" s="11"/>
      <c r="F7" s="11"/>
      <c r="G7" s="11"/>
      <c r="H7" s="11"/>
      <c r="I7" s="11"/>
      <c r="J7" s="11"/>
      <c r="K7" s="11"/>
      <c r="L7" s="11"/>
      <c r="M7" s="11"/>
      <c r="N7" s="11"/>
      <c r="O7" s="11"/>
      <c r="P7" s="11"/>
      <c r="Q7" s="11"/>
      <c r="R7" s="11"/>
      <c r="S7" s="11"/>
      <c r="T7" s="11"/>
      <c r="U7" s="11"/>
    </row>
    <row r="8" spans="1:32" ht="37.5" customHeight="1" x14ac:dyDescent="0.2">
      <c r="A8" s="910" t="s">
        <v>86</v>
      </c>
      <c r="B8" s="911" t="s">
        <v>32</v>
      </c>
      <c r="C8" s="912" t="str">
        <f>'3.Recursos'!C14</f>
        <v>Atención de resoluciones que resuelven recursos</v>
      </c>
      <c r="D8" s="912"/>
      <c r="E8" s="912"/>
      <c r="F8" s="912"/>
      <c r="G8" s="912"/>
      <c r="H8" s="912"/>
      <c r="I8" s="912"/>
      <c r="J8" s="912"/>
      <c r="K8" s="912"/>
      <c r="L8" s="912"/>
      <c r="M8" s="911" t="s">
        <v>88</v>
      </c>
      <c r="N8" s="913"/>
      <c r="O8" s="16"/>
      <c r="P8" s="16"/>
      <c r="Q8" s="16"/>
      <c r="R8" s="16"/>
      <c r="S8" s="16"/>
      <c r="T8" s="16"/>
      <c r="U8" s="16"/>
    </row>
    <row r="9" spans="1:32" ht="41.25" customHeight="1" thickBot="1" x14ac:dyDescent="0.25">
      <c r="A9" s="914"/>
      <c r="B9" s="915"/>
      <c r="C9" s="897" t="s">
        <v>122</v>
      </c>
      <c r="D9" s="897" t="s">
        <v>87</v>
      </c>
      <c r="E9" s="897" t="s">
        <v>117</v>
      </c>
      <c r="F9" s="897" t="s">
        <v>87</v>
      </c>
      <c r="G9" s="897" t="s">
        <v>118</v>
      </c>
      <c r="H9" s="897" t="s">
        <v>87</v>
      </c>
      <c r="I9" s="897" t="s">
        <v>119</v>
      </c>
      <c r="J9" s="897" t="s">
        <v>87</v>
      </c>
      <c r="K9" s="897" t="s">
        <v>10</v>
      </c>
      <c r="L9" s="897" t="s">
        <v>87</v>
      </c>
      <c r="M9" s="915"/>
      <c r="N9" s="916"/>
      <c r="O9" s="15"/>
      <c r="P9" s="15"/>
      <c r="Q9" s="15"/>
      <c r="R9" s="15"/>
      <c r="S9" s="15"/>
    </row>
    <row r="10" spans="1:32" ht="69.95" customHeight="1" thickBot="1" x14ac:dyDescent="0.25">
      <c r="A10" s="515" t="s">
        <v>121</v>
      </c>
      <c r="B10" s="127" t="str">
        <f>'3.Recursos'!B40</f>
        <v xml:space="preserve">Número de Resoluciones que resuelven el recurso </v>
      </c>
      <c r="C10" s="135">
        <f>C12+C14+C16+C18+C20</f>
        <v>15</v>
      </c>
      <c r="D10" s="477">
        <f>IF(C10&gt;=1,C10/C11," ")</f>
        <v>1</v>
      </c>
      <c r="E10" s="135">
        <f>E12+E14+E16+E18+E20</f>
        <v>12</v>
      </c>
      <c r="F10" s="477">
        <f>IF(E10&gt;=1,E10/E11," ")</f>
        <v>1</v>
      </c>
      <c r="G10" s="135">
        <f>G12+G14+G16+G18+G20</f>
        <v>16</v>
      </c>
      <c r="H10" s="477">
        <f>IF(G10&gt;=1,G10/G11," ")</f>
        <v>1</v>
      </c>
      <c r="I10" s="135">
        <f>I12+I14+I16+I18+I20</f>
        <v>14</v>
      </c>
      <c r="J10" s="477">
        <f>IF(I10&gt;=1,I10/I11," ")</f>
        <v>1</v>
      </c>
      <c r="K10" s="127">
        <f t="shared" ref="K10:K21" si="0">C10+E10+G10+I10</f>
        <v>57</v>
      </c>
      <c r="L10" s="477">
        <f>IF(K10&gt;=1,K10/K11," ")</f>
        <v>1</v>
      </c>
      <c r="M10" s="519"/>
      <c r="N10" s="520"/>
      <c r="O10" s="83"/>
      <c r="P10" s="423"/>
      <c r="Q10" s="83"/>
      <c r="R10" s="423"/>
      <c r="S10" s="83"/>
    </row>
    <row r="11" spans="1:32" ht="69.95" customHeight="1" thickBot="1" x14ac:dyDescent="0.25">
      <c r="A11" s="516"/>
      <c r="B11" s="135" t="str">
        <f>'3.Recursos'!B41</f>
        <v>Número de recursos presentados que deben ser resueltos en el periodo evaluado</v>
      </c>
      <c r="C11" s="135">
        <f>C13+C15+C17+C19+C21</f>
        <v>15</v>
      </c>
      <c r="D11" s="478"/>
      <c r="E11" s="135">
        <f>E13+E15+E17+E19+E21</f>
        <v>12</v>
      </c>
      <c r="F11" s="478"/>
      <c r="G11" s="135">
        <f>G13+G15+G17+G19+G21</f>
        <v>16</v>
      </c>
      <c r="H11" s="478"/>
      <c r="I11" s="135">
        <f>I13+I15+I17+I19+I21</f>
        <v>14</v>
      </c>
      <c r="J11" s="478"/>
      <c r="K11" s="135">
        <f t="shared" si="0"/>
        <v>57</v>
      </c>
      <c r="L11" s="478"/>
      <c r="M11" s="521"/>
      <c r="N11" s="522"/>
      <c r="O11" s="83"/>
      <c r="P11" s="423"/>
      <c r="Q11" s="83"/>
      <c r="R11" s="423"/>
      <c r="S11" s="83"/>
    </row>
    <row r="12" spans="1:32" ht="69.95" customHeight="1" x14ac:dyDescent="0.2">
      <c r="A12" s="513" t="s">
        <v>175</v>
      </c>
      <c r="B12" s="17" t="str">
        <f>+$B$10</f>
        <v xml:space="preserve">Número de Resoluciones que resuelven el recurso </v>
      </c>
      <c r="C12" s="122">
        <v>3</v>
      </c>
      <c r="D12" s="477">
        <f>IF(C12&gt;=1,C12/C13," ")</f>
        <v>1</v>
      </c>
      <c r="E12" s="122">
        <v>0</v>
      </c>
      <c r="F12" s="477" t="str">
        <f>IF(E12&gt;=1,E12/E13," ")</f>
        <v xml:space="preserve"> </v>
      </c>
      <c r="G12" s="122">
        <v>0</v>
      </c>
      <c r="H12" s="477" t="str">
        <f>IF(G12&gt;=1,G12/G13," ")</f>
        <v xml:space="preserve"> </v>
      </c>
      <c r="I12" s="122">
        <v>0</v>
      </c>
      <c r="J12" s="477" t="str">
        <f>IF(I12&gt;=1,I12/I13," ")</f>
        <v xml:space="preserve"> </v>
      </c>
      <c r="K12" s="127">
        <f t="shared" si="0"/>
        <v>3</v>
      </c>
      <c r="L12" s="477">
        <f>IF(K12&gt;=1,K12/K13," ")</f>
        <v>1</v>
      </c>
      <c r="M12" s="506" t="s">
        <v>340</v>
      </c>
      <c r="N12" s="510"/>
      <c r="O12" s="83"/>
      <c r="P12" s="20"/>
      <c r="Q12" s="83"/>
      <c r="R12" s="20"/>
      <c r="S12" s="83"/>
    </row>
    <row r="13" spans="1:32" ht="69.95" customHeight="1" thickBot="1" x14ac:dyDescent="0.25">
      <c r="A13" s="514"/>
      <c r="B13" s="18" t="str">
        <f>+$B$11</f>
        <v>Número de recursos presentados que deben ser resueltos en el periodo evaluado</v>
      </c>
      <c r="C13" s="123">
        <v>3</v>
      </c>
      <c r="D13" s="478"/>
      <c r="E13" s="123">
        <v>0</v>
      </c>
      <c r="F13" s="478"/>
      <c r="G13" s="140">
        <v>0</v>
      </c>
      <c r="H13" s="478"/>
      <c r="I13" s="140">
        <v>0</v>
      </c>
      <c r="J13" s="478"/>
      <c r="K13" s="135">
        <f t="shared" si="0"/>
        <v>3</v>
      </c>
      <c r="L13" s="478"/>
      <c r="M13" s="511"/>
      <c r="N13" s="512"/>
      <c r="O13" s="83"/>
      <c r="P13" s="20"/>
      <c r="Q13" s="83"/>
      <c r="R13" s="20"/>
      <c r="S13" s="83"/>
    </row>
    <row r="14" spans="1:32" ht="69.95" customHeight="1" x14ac:dyDescent="0.2">
      <c r="A14" s="486" t="s">
        <v>107</v>
      </c>
      <c r="B14" s="17" t="str">
        <f>+$B$10</f>
        <v xml:space="preserve">Número de Resoluciones que resuelven el recurso </v>
      </c>
      <c r="C14" s="122">
        <v>2</v>
      </c>
      <c r="D14" s="477">
        <f>IF(C14&gt;=1,C14/C15," ")</f>
        <v>1</v>
      </c>
      <c r="E14" s="122">
        <v>0</v>
      </c>
      <c r="F14" s="477" t="str">
        <f>IF(E14&gt;=1,E14/E15," ")</f>
        <v xml:space="preserve"> </v>
      </c>
      <c r="G14" s="122">
        <v>1</v>
      </c>
      <c r="H14" s="477">
        <f>IF(G14&gt;=1,G14/G15," ")</f>
        <v>1</v>
      </c>
      <c r="I14" s="122">
        <v>2</v>
      </c>
      <c r="J14" s="477">
        <f>IF(I14&gt;=1,I14/I15," ")</f>
        <v>1</v>
      </c>
      <c r="K14" s="127">
        <f t="shared" si="0"/>
        <v>5</v>
      </c>
      <c r="L14" s="477">
        <f>IF(K14&gt;=1,K14/K15," ")</f>
        <v>1</v>
      </c>
      <c r="M14" s="506" t="s">
        <v>348</v>
      </c>
      <c r="N14" s="507"/>
      <c r="O14" s="83"/>
      <c r="P14" s="20"/>
      <c r="Q14" s="83"/>
      <c r="R14" s="20"/>
      <c r="S14" s="83"/>
    </row>
    <row r="15" spans="1:32" ht="69.95" customHeight="1" thickBot="1" x14ac:dyDescent="0.25">
      <c r="A15" s="483"/>
      <c r="B15" s="18" t="str">
        <f>+$B$11</f>
        <v>Número de recursos presentados que deben ser resueltos en el periodo evaluado</v>
      </c>
      <c r="C15" s="123">
        <v>2</v>
      </c>
      <c r="D15" s="478"/>
      <c r="E15" s="123">
        <v>0</v>
      </c>
      <c r="F15" s="478"/>
      <c r="G15" s="165">
        <v>1</v>
      </c>
      <c r="H15" s="478"/>
      <c r="I15" s="140">
        <v>2</v>
      </c>
      <c r="J15" s="478"/>
      <c r="K15" s="135">
        <f t="shared" si="0"/>
        <v>5</v>
      </c>
      <c r="L15" s="478"/>
      <c r="M15" s="508"/>
      <c r="N15" s="509"/>
      <c r="O15" s="83"/>
      <c r="P15" s="20"/>
      <c r="Q15" s="83"/>
      <c r="R15" s="20"/>
      <c r="S15" s="83"/>
    </row>
    <row r="16" spans="1:32" ht="69.95" customHeight="1" x14ac:dyDescent="0.2">
      <c r="A16" s="418" t="s">
        <v>255</v>
      </c>
      <c r="B16" s="17" t="str">
        <f>+$B$10</f>
        <v xml:space="preserve">Número de Resoluciones que resuelven el recurso </v>
      </c>
      <c r="C16" s="122">
        <v>4</v>
      </c>
      <c r="D16" s="477">
        <f>IF(C16&gt;=1,C16/C17," ")</f>
        <v>1</v>
      </c>
      <c r="E16" s="122">
        <v>6</v>
      </c>
      <c r="F16" s="477">
        <f>IF(E16&gt;=1,E16/E17," ")</f>
        <v>1</v>
      </c>
      <c r="G16" s="122"/>
      <c r="H16" s="477" t="str">
        <f>IF(G16&gt;=1,G16/G17," ")</f>
        <v xml:space="preserve"> </v>
      </c>
      <c r="I16" s="122">
        <v>3</v>
      </c>
      <c r="J16" s="477">
        <f>IF(I16&gt;=1,I16/I17," ")</f>
        <v>1</v>
      </c>
      <c r="K16" s="127">
        <f t="shared" si="0"/>
        <v>13</v>
      </c>
      <c r="L16" s="477">
        <f>IF(K16&gt;=1,K16/K17," ")</f>
        <v>1</v>
      </c>
      <c r="M16" s="506" t="s">
        <v>357</v>
      </c>
      <c r="N16" s="510"/>
      <c r="Q16"/>
      <c r="S16"/>
    </row>
    <row r="17" spans="1:19" ht="69.95" customHeight="1" thickBot="1" x14ac:dyDescent="0.25">
      <c r="A17" s="483"/>
      <c r="B17" s="18" t="str">
        <f>+$B$11</f>
        <v>Número de recursos presentados que deben ser resueltos en el periodo evaluado</v>
      </c>
      <c r="C17" s="123">
        <v>4</v>
      </c>
      <c r="D17" s="478"/>
      <c r="E17" s="123">
        <v>6</v>
      </c>
      <c r="F17" s="478"/>
      <c r="G17" s="140"/>
      <c r="H17" s="478"/>
      <c r="I17" s="140">
        <v>3</v>
      </c>
      <c r="J17" s="478"/>
      <c r="K17" s="135">
        <f t="shared" si="0"/>
        <v>13</v>
      </c>
      <c r="L17" s="478"/>
      <c r="M17" s="511"/>
      <c r="N17" s="512"/>
      <c r="Q17"/>
      <c r="S17"/>
    </row>
    <row r="18" spans="1:19" ht="69.95" customHeight="1" x14ac:dyDescent="0.2">
      <c r="A18" s="486" t="s">
        <v>106</v>
      </c>
      <c r="B18" s="17" t="str">
        <f>+$B$10</f>
        <v xml:space="preserve">Número de Resoluciones que resuelven el recurso </v>
      </c>
      <c r="C18" s="122">
        <v>6</v>
      </c>
      <c r="D18" s="477">
        <f>IF(C18&gt;=1,C18/C19," ")</f>
        <v>1</v>
      </c>
      <c r="E18" s="122">
        <v>6</v>
      </c>
      <c r="F18" s="477">
        <f>IF(E18&gt;=1,E18/E19," ")</f>
        <v>1</v>
      </c>
      <c r="G18" s="122">
        <v>15</v>
      </c>
      <c r="H18" s="477">
        <f>IF(G18&gt;=1,G18/G19," ")</f>
        <v>1</v>
      </c>
      <c r="I18" s="122">
        <v>9</v>
      </c>
      <c r="J18" s="477">
        <f>IF(I18&gt;=1,I18/I19," ")</f>
        <v>1</v>
      </c>
      <c r="K18" s="127">
        <f t="shared" si="0"/>
        <v>36</v>
      </c>
      <c r="L18" s="477">
        <f>IF(K18&gt;=1,K18/K19," ")</f>
        <v>1</v>
      </c>
      <c r="M18" s="506" t="s">
        <v>350</v>
      </c>
      <c r="N18" s="510"/>
      <c r="Q18"/>
      <c r="S18"/>
    </row>
    <row r="19" spans="1:19" ht="69.95" customHeight="1" thickBot="1" x14ac:dyDescent="0.25">
      <c r="A19" s="483"/>
      <c r="B19" s="18" t="str">
        <f>+$B$11</f>
        <v>Número de recursos presentados que deben ser resueltos en el periodo evaluado</v>
      </c>
      <c r="C19" s="123">
        <v>6</v>
      </c>
      <c r="D19" s="478"/>
      <c r="E19" s="123">
        <v>6</v>
      </c>
      <c r="F19" s="478"/>
      <c r="G19" s="140">
        <v>15</v>
      </c>
      <c r="H19" s="478"/>
      <c r="I19" s="140">
        <v>9</v>
      </c>
      <c r="J19" s="478"/>
      <c r="K19" s="135">
        <f t="shared" si="0"/>
        <v>36</v>
      </c>
      <c r="L19" s="478"/>
      <c r="M19" s="511"/>
      <c r="N19" s="512"/>
      <c r="Q19"/>
      <c r="S19"/>
    </row>
    <row r="20" spans="1:19" ht="87" customHeight="1" x14ac:dyDescent="0.2">
      <c r="A20" s="418" t="s">
        <v>206</v>
      </c>
      <c r="B20" s="17" t="str">
        <f>+$B$10</f>
        <v xml:space="preserve">Número de Resoluciones que resuelven el recurso </v>
      </c>
      <c r="C20" s="192">
        <v>0</v>
      </c>
      <c r="D20" s="477" t="str">
        <f>IF(C20&gt;=1,C20/C21," ")</f>
        <v xml:space="preserve"> </v>
      </c>
      <c r="E20" s="122">
        <v>0</v>
      </c>
      <c r="F20" s="477" t="str">
        <f>IF(E20&gt;=1,E20/E21," ")</f>
        <v xml:space="preserve"> </v>
      </c>
      <c r="G20" s="122">
        <v>0</v>
      </c>
      <c r="H20" s="477" t="str">
        <f>IF(G20&gt;=1,G20/G21," ")</f>
        <v xml:space="preserve"> </v>
      </c>
      <c r="I20" s="122">
        <v>0</v>
      </c>
      <c r="J20" s="477" t="str">
        <f>IF(I20&gt;=1,I20/I21," ")</f>
        <v xml:space="preserve"> </v>
      </c>
      <c r="K20" s="127">
        <f t="shared" si="0"/>
        <v>0</v>
      </c>
      <c r="L20" s="477" t="str">
        <f>IF(K20&gt;=1,K20/K21," ")</f>
        <v xml:space="preserve"> </v>
      </c>
      <c r="M20" s="506" t="s">
        <v>337</v>
      </c>
      <c r="N20" s="507"/>
      <c r="Q20"/>
      <c r="S20"/>
    </row>
    <row r="21" spans="1:19" ht="87" customHeight="1" thickBot="1" x14ac:dyDescent="0.25">
      <c r="A21" s="483"/>
      <c r="B21" s="18" t="str">
        <f>+$B$11</f>
        <v>Número de recursos presentados que deben ser resueltos en el periodo evaluado</v>
      </c>
      <c r="C21" s="123">
        <v>0</v>
      </c>
      <c r="D21" s="478"/>
      <c r="E21" s="123">
        <v>0</v>
      </c>
      <c r="F21" s="478"/>
      <c r="G21" s="140">
        <v>0</v>
      </c>
      <c r="H21" s="478"/>
      <c r="I21" s="140">
        <v>0</v>
      </c>
      <c r="J21" s="478"/>
      <c r="K21" s="135">
        <f t="shared" si="0"/>
        <v>0</v>
      </c>
      <c r="L21" s="478"/>
      <c r="M21" s="508"/>
      <c r="N21" s="509"/>
      <c r="Q21"/>
      <c r="S21"/>
    </row>
    <row r="22" spans="1:19" x14ac:dyDescent="0.2">
      <c r="C22" s="7"/>
      <c r="D22" s="7"/>
      <c r="E22" s="7"/>
      <c r="F22" s="7"/>
      <c r="G22" s="7"/>
      <c r="H22" s="7"/>
      <c r="I22" s="7"/>
      <c r="J22" s="7"/>
      <c r="K22" s="7"/>
      <c r="L22" s="7"/>
      <c r="M22" s="7"/>
      <c r="N22" s="7"/>
      <c r="O22" s="7"/>
      <c r="P22" s="7"/>
      <c r="R22">
        <v>325</v>
      </c>
    </row>
    <row r="23" spans="1:19" x14ac:dyDescent="0.2">
      <c r="C23" s="7"/>
      <c r="D23" s="7"/>
      <c r="E23" s="7"/>
      <c r="F23" s="7"/>
      <c r="G23" s="7"/>
      <c r="H23" s="7"/>
      <c r="I23" s="7"/>
      <c r="J23" s="7"/>
      <c r="K23" s="7"/>
      <c r="L23" s="7"/>
      <c r="M23" s="7"/>
      <c r="N23" s="7"/>
      <c r="O23" s="7"/>
      <c r="P23" s="7"/>
    </row>
    <row r="24" spans="1:19" x14ac:dyDescent="0.2">
      <c r="C24" s="7"/>
      <c r="D24" s="7"/>
      <c r="E24" s="7"/>
      <c r="F24" s="7"/>
      <c r="G24" s="7"/>
      <c r="H24" s="7"/>
      <c r="I24" s="7"/>
      <c r="J24" s="7"/>
      <c r="K24" s="7"/>
      <c r="L24" s="7"/>
      <c r="M24" s="7"/>
      <c r="N24" s="7"/>
      <c r="O24" s="7"/>
      <c r="P24" s="7"/>
    </row>
    <row r="25" spans="1:19" x14ac:dyDescent="0.2">
      <c r="C25" s="7"/>
      <c r="D25" s="7"/>
      <c r="E25" s="7"/>
      <c r="F25" s="7"/>
      <c r="G25" s="7"/>
      <c r="H25" s="7"/>
      <c r="I25" s="7"/>
      <c r="J25" s="7"/>
      <c r="K25" s="7"/>
      <c r="L25" s="7"/>
      <c r="M25" s="7"/>
      <c r="N25" s="7"/>
      <c r="O25" s="7"/>
      <c r="P25" s="7"/>
    </row>
    <row r="26" spans="1:19" x14ac:dyDescent="0.2">
      <c r="C26" s="7"/>
      <c r="D26" s="7"/>
      <c r="E26" s="7"/>
      <c r="F26" s="7"/>
      <c r="G26" s="7"/>
      <c r="H26" s="7"/>
      <c r="I26" s="7"/>
      <c r="J26" s="7"/>
      <c r="K26" s="7"/>
      <c r="L26" s="7"/>
      <c r="M26" s="7"/>
      <c r="N26" s="7"/>
      <c r="O26" s="7"/>
      <c r="P26" s="7"/>
    </row>
    <row r="27" spans="1:19" x14ac:dyDescent="0.2">
      <c r="C27" s="7"/>
      <c r="D27" s="7"/>
      <c r="E27" s="7"/>
      <c r="F27" s="7"/>
      <c r="G27" s="7"/>
      <c r="H27" s="7"/>
      <c r="I27" s="7"/>
      <c r="J27" s="7"/>
      <c r="K27" s="7"/>
      <c r="L27" s="7"/>
      <c r="M27" s="7"/>
      <c r="N27" s="7"/>
      <c r="O27" s="7"/>
      <c r="P27" s="7"/>
    </row>
    <row r="28" spans="1:19" x14ac:dyDescent="0.2">
      <c r="C28" s="7"/>
      <c r="D28" s="7"/>
      <c r="E28" s="7"/>
      <c r="F28" s="7"/>
      <c r="G28" s="7"/>
      <c r="H28" s="7"/>
      <c r="I28" s="7"/>
      <c r="J28" s="7"/>
      <c r="K28" s="7"/>
      <c r="L28" s="7"/>
      <c r="M28" s="7"/>
      <c r="N28" s="7"/>
      <c r="O28" s="7"/>
      <c r="P28" s="7"/>
    </row>
    <row r="29" spans="1:19" x14ac:dyDescent="0.2">
      <c r="C29" s="7"/>
      <c r="D29" s="7"/>
      <c r="E29" s="7"/>
      <c r="F29" s="7"/>
      <c r="G29" s="7"/>
      <c r="H29" s="7"/>
      <c r="I29" s="7"/>
      <c r="J29" s="7"/>
      <c r="K29" s="7"/>
      <c r="L29" s="7"/>
      <c r="M29" s="7"/>
      <c r="N29" s="7"/>
      <c r="O29" s="7"/>
      <c r="P29" s="7"/>
    </row>
    <row r="30" spans="1:19" x14ac:dyDescent="0.2">
      <c r="C30" s="7"/>
      <c r="D30" s="7"/>
      <c r="E30" s="7"/>
      <c r="F30" s="7"/>
      <c r="G30" s="7"/>
      <c r="H30" s="7"/>
      <c r="I30" s="7"/>
      <c r="J30" s="7"/>
      <c r="K30" s="7"/>
      <c r="L30" s="7"/>
      <c r="M30" s="7"/>
      <c r="N30" s="7"/>
      <c r="O30" s="7"/>
      <c r="P30" s="7"/>
    </row>
    <row r="31" spans="1:19" x14ac:dyDescent="0.2">
      <c r="C31" s="7"/>
      <c r="D31" s="7"/>
      <c r="E31" s="7"/>
      <c r="F31" s="7"/>
      <c r="G31" s="7"/>
      <c r="H31" s="7"/>
      <c r="I31" s="7"/>
      <c r="J31" s="7"/>
      <c r="K31" s="7"/>
      <c r="L31" s="7"/>
      <c r="M31" s="7"/>
      <c r="N31" s="7"/>
      <c r="O31" s="7"/>
      <c r="P31" s="7"/>
    </row>
    <row r="32" spans="1:19" x14ac:dyDescent="0.2">
      <c r="C32" s="7"/>
      <c r="D32" s="7"/>
      <c r="E32" s="7"/>
      <c r="F32" s="7"/>
      <c r="G32" s="7"/>
      <c r="H32" s="7"/>
      <c r="I32" s="7"/>
      <c r="J32" s="7"/>
      <c r="K32" s="7"/>
      <c r="L32" s="7"/>
      <c r="M32" s="7"/>
      <c r="N32" s="7"/>
      <c r="O32" s="7"/>
      <c r="P32" s="7"/>
    </row>
    <row r="33" spans="3:16" x14ac:dyDescent="0.2">
      <c r="C33" s="7"/>
      <c r="D33" s="7"/>
      <c r="E33" s="7"/>
      <c r="F33" s="7"/>
      <c r="G33" s="7"/>
      <c r="H33" s="7"/>
      <c r="I33" s="7"/>
      <c r="J33" s="7"/>
      <c r="K33" s="7"/>
      <c r="L33" s="7"/>
      <c r="M33" s="7"/>
      <c r="N33" s="7"/>
      <c r="O33" s="7"/>
      <c r="P33" s="7"/>
    </row>
    <row r="34" spans="3:16" x14ac:dyDescent="0.2">
      <c r="C34" s="7"/>
      <c r="D34" s="7"/>
      <c r="E34" s="7"/>
      <c r="F34" s="7"/>
      <c r="G34" s="7"/>
      <c r="H34" s="7"/>
      <c r="I34" s="7"/>
      <c r="J34" s="7"/>
      <c r="K34" s="7"/>
      <c r="L34" s="7"/>
      <c r="M34" s="7"/>
      <c r="N34" s="7"/>
      <c r="O34" s="7"/>
      <c r="P34" s="7"/>
    </row>
    <row r="35" spans="3:16" x14ac:dyDescent="0.2">
      <c r="C35" s="7"/>
      <c r="D35" s="7"/>
      <c r="E35" s="7"/>
      <c r="F35" s="7"/>
      <c r="G35" s="7"/>
      <c r="H35" s="7"/>
      <c r="I35" s="7"/>
      <c r="J35" s="7"/>
      <c r="K35" s="7"/>
      <c r="L35" s="7"/>
      <c r="M35" s="7"/>
      <c r="N35" s="7"/>
      <c r="O35" s="7"/>
      <c r="P35" s="7"/>
    </row>
    <row r="36" spans="3:16" x14ac:dyDescent="0.2">
      <c r="C36" s="7"/>
      <c r="D36" s="7"/>
      <c r="E36" s="7"/>
      <c r="F36" s="7"/>
      <c r="G36" s="7"/>
      <c r="H36" s="7"/>
      <c r="I36" s="7"/>
      <c r="J36" s="7"/>
      <c r="K36" s="7"/>
      <c r="L36" s="7"/>
      <c r="M36" s="7"/>
      <c r="N36" s="7"/>
      <c r="O36" s="7"/>
      <c r="P36" s="7"/>
    </row>
    <row r="37" spans="3:16" x14ac:dyDescent="0.2">
      <c r="C37" s="7"/>
      <c r="D37" s="7"/>
      <c r="E37" s="7"/>
      <c r="F37" s="7"/>
      <c r="G37" s="7"/>
      <c r="H37" s="7"/>
      <c r="I37" s="7"/>
      <c r="J37" s="7"/>
      <c r="K37" s="7"/>
      <c r="L37" s="7"/>
      <c r="M37" s="7"/>
      <c r="N37" s="7"/>
      <c r="O37" s="7"/>
      <c r="P37" s="7"/>
    </row>
    <row r="38" spans="3:16" x14ac:dyDescent="0.2">
      <c r="C38" s="7"/>
      <c r="D38" s="7"/>
      <c r="E38" s="7"/>
      <c r="F38" s="7"/>
      <c r="G38" s="7"/>
      <c r="H38" s="7"/>
      <c r="I38" s="7"/>
      <c r="J38" s="7"/>
      <c r="K38" s="7"/>
      <c r="L38" s="7"/>
      <c r="M38" s="7"/>
      <c r="N38" s="7"/>
      <c r="O38" s="7"/>
      <c r="P38" s="7"/>
    </row>
    <row r="39" spans="3:16" x14ac:dyDescent="0.2">
      <c r="C39" s="7"/>
      <c r="D39" s="7"/>
      <c r="E39" s="7"/>
      <c r="F39" s="7"/>
      <c r="G39" s="7"/>
      <c r="H39" s="7"/>
      <c r="I39" s="7"/>
      <c r="J39" s="7"/>
      <c r="K39" s="7"/>
      <c r="L39" s="7"/>
      <c r="M39" s="7"/>
      <c r="N39" s="7"/>
      <c r="O39" s="7"/>
      <c r="P39" s="7"/>
    </row>
    <row r="40" spans="3:16" x14ac:dyDescent="0.2">
      <c r="C40" s="7"/>
      <c r="D40" s="7"/>
      <c r="E40" s="7"/>
      <c r="F40" s="7"/>
      <c r="G40" s="7"/>
      <c r="H40" s="7"/>
      <c r="I40" s="7"/>
      <c r="J40" s="7"/>
      <c r="K40" s="7"/>
      <c r="L40" s="7"/>
      <c r="M40" s="7"/>
      <c r="N40" s="7"/>
      <c r="O40" s="7"/>
      <c r="P40" s="7"/>
    </row>
    <row r="41" spans="3:16" x14ac:dyDescent="0.2">
      <c r="C41" s="7"/>
      <c r="D41" s="7"/>
      <c r="E41" s="7"/>
      <c r="F41" s="7"/>
      <c r="G41" s="7"/>
      <c r="H41" s="7"/>
      <c r="I41" s="7"/>
      <c r="J41" s="7"/>
      <c r="K41" s="7"/>
      <c r="L41" s="7"/>
      <c r="M41" s="7"/>
      <c r="N41" s="7"/>
      <c r="O41" s="7"/>
      <c r="P41" s="7"/>
    </row>
    <row r="42" spans="3:16" x14ac:dyDescent="0.2">
      <c r="C42" s="7"/>
      <c r="D42" s="7"/>
      <c r="E42" s="7"/>
      <c r="F42" s="7"/>
      <c r="G42" s="7"/>
      <c r="H42" s="7"/>
      <c r="I42" s="7"/>
      <c r="J42" s="7"/>
      <c r="K42" s="7"/>
      <c r="L42" s="7"/>
      <c r="M42" s="7"/>
      <c r="N42" s="7"/>
      <c r="O42" s="7"/>
      <c r="P42" s="7"/>
    </row>
    <row r="43" spans="3:16" x14ac:dyDescent="0.2">
      <c r="C43" s="7"/>
      <c r="D43" s="7"/>
      <c r="E43" s="7"/>
      <c r="F43" s="7"/>
      <c r="G43" s="7"/>
      <c r="H43" s="7"/>
      <c r="I43" s="7"/>
      <c r="J43" s="7"/>
      <c r="K43" s="7"/>
      <c r="L43" s="7"/>
      <c r="M43" s="7"/>
      <c r="N43" s="7"/>
      <c r="O43" s="7"/>
      <c r="P43" s="7"/>
    </row>
    <row r="44" spans="3:16" x14ac:dyDescent="0.2">
      <c r="C44" s="7"/>
      <c r="D44" s="7"/>
      <c r="E44" s="7"/>
      <c r="F44" s="7"/>
      <c r="G44" s="7"/>
      <c r="H44" s="7"/>
      <c r="I44" s="7"/>
      <c r="J44" s="7"/>
      <c r="K44" s="7"/>
      <c r="L44" s="7"/>
      <c r="M44" s="7"/>
      <c r="N44" s="7"/>
      <c r="O44" s="7"/>
      <c r="P44" s="7"/>
    </row>
    <row r="45" spans="3:16" x14ac:dyDescent="0.2">
      <c r="C45" s="7"/>
      <c r="D45" s="7"/>
      <c r="E45" s="7"/>
      <c r="F45" s="7"/>
      <c r="G45" s="7"/>
      <c r="H45" s="7"/>
      <c r="I45" s="7"/>
      <c r="J45" s="7"/>
      <c r="K45" s="7"/>
      <c r="L45" s="7"/>
      <c r="M45" s="7"/>
      <c r="N45" s="7"/>
      <c r="O45" s="7"/>
      <c r="P45" s="7"/>
    </row>
    <row r="46" spans="3:16" x14ac:dyDescent="0.2">
      <c r="C46" s="7"/>
      <c r="D46" s="7"/>
      <c r="E46" s="7"/>
      <c r="F46" s="7"/>
      <c r="G46" s="7"/>
      <c r="H46" s="7"/>
      <c r="I46" s="7"/>
      <c r="J46" s="7"/>
      <c r="K46" s="7"/>
      <c r="L46" s="7"/>
      <c r="M46" s="7"/>
      <c r="N46" s="7"/>
      <c r="O46" s="7"/>
      <c r="P46" s="7"/>
    </row>
    <row r="47" spans="3:16" x14ac:dyDescent="0.2">
      <c r="C47" s="7"/>
      <c r="D47" s="7"/>
      <c r="E47" s="7"/>
      <c r="F47" s="7"/>
      <c r="G47" s="7"/>
      <c r="H47" s="7"/>
      <c r="I47" s="7"/>
      <c r="J47" s="7"/>
      <c r="K47" s="7"/>
      <c r="L47" s="7"/>
      <c r="M47" s="7"/>
      <c r="N47" s="7"/>
      <c r="O47" s="7"/>
      <c r="P47" s="7"/>
    </row>
    <row r="48" spans="3:16" x14ac:dyDescent="0.2">
      <c r="C48" s="7"/>
      <c r="D48" s="7"/>
      <c r="E48" s="7"/>
      <c r="F48" s="7"/>
      <c r="G48" s="7"/>
      <c r="H48" s="7"/>
      <c r="I48" s="7"/>
      <c r="J48" s="7"/>
      <c r="K48" s="7"/>
      <c r="L48" s="7"/>
      <c r="M48" s="7"/>
      <c r="N48" s="7"/>
      <c r="O48" s="7"/>
      <c r="P48" s="7"/>
    </row>
    <row r="49" spans="3:16" x14ac:dyDescent="0.2">
      <c r="C49" s="7"/>
      <c r="D49" s="7"/>
      <c r="E49" s="7"/>
      <c r="F49" s="7"/>
      <c r="G49" s="7"/>
      <c r="H49" s="7"/>
      <c r="I49" s="7"/>
      <c r="J49" s="7"/>
      <c r="K49" s="7"/>
      <c r="L49" s="7"/>
      <c r="M49" s="7"/>
      <c r="N49" s="7"/>
      <c r="O49" s="7"/>
      <c r="P49" s="7"/>
    </row>
    <row r="50" spans="3:16" x14ac:dyDescent="0.2">
      <c r="C50" s="7"/>
      <c r="D50" s="7"/>
      <c r="E50" s="7"/>
      <c r="F50" s="7"/>
      <c r="G50" s="7"/>
      <c r="H50" s="7"/>
      <c r="I50" s="7"/>
      <c r="J50" s="7"/>
      <c r="K50" s="7"/>
      <c r="L50" s="7"/>
      <c r="M50" s="7"/>
      <c r="N50" s="7"/>
      <c r="O50" s="7"/>
      <c r="P50" s="7"/>
    </row>
    <row r="51" spans="3:16" x14ac:dyDescent="0.2">
      <c r="C51" s="7"/>
      <c r="D51" s="7"/>
      <c r="E51" s="7"/>
      <c r="F51" s="7"/>
      <c r="G51" s="7"/>
      <c r="H51" s="7"/>
      <c r="I51" s="7"/>
      <c r="J51" s="7"/>
      <c r="K51" s="7"/>
      <c r="L51" s="7"/>
      <c r="M51" s="7"/>
      <c r="N51" s="7"/>
      <c r="O51" s="7"/>
      <c r="P51" s="7"/>
    </row>
    <row r="52" spans="3:16" x14ac:dyDescent="0.2">
      <c r="C52" s="7"/>
      <c r="D52" s="7"/>
      <c r="E52" s="7"/>
      <c r="F52" s="7"/>
      <c r="G52" s="7"/>
      <c r="H52" s="7"/>
      <c r="I52" s="7"/>
      <c r="J52" s="7"/>
      <c r="K52" s="7"/>
      <c r="L52" s="7"/>
      <c r="M52" s="7"/>
      <c r="N52" s="7"/>
      <c r="O52" s="7"/>
      <c r="P52" s="7"/>
    </row>
    <row r="53" spans="3:16" x14ac:dyDescent="0.2">
      <c r="C53" s="7"/>
      <c r="D53" s="7"/>
      <c r="E53" s="7"/>
      <c r="F53" s="7"/>
      <c r="G53" s="7"/>
      <c r="H53" s="7"/>
      <c r="I53" s="7"/>
      <c r="J53" s="7"/>
      <c r="K53" s="7"/>
      <c r="L53" s="7"/>
      <c r="M53" s="7"/>
      <c r="N53" s="7"/>
      <c r="O53" s="7"/>
      <c r="P53" s="7"/>
    </row>
    <row r="54" spans="3:16" x14ac:dyDescent="0.2">
      <c r="C54" s="7"/>
      <c r="D54" s="7"/>
      <c r="E54" s="7"/>
      <c r="F54" s="7"/>
      <c r="G54" s="7"/>
      <c r="H54" s="7"/>
      <c r="I54" s="7"/>
      <c r="J54" s="7"/>
      <c r="K54" s="7"/>
      <c r="L54" s="7"/>
      <c r="M54" s="7"/>
      <c r="N54" s="7"/>
      <c r="O54" s="7"/>
      <c r="P54" s="7"/>
    </row>
    <row r="55" spans="3:16" x14ac:dyDescent="0.2">
      <c r="C55" s="7"/>
      <c r="D55" s="7"/>
      <c r="E55" s="7"/>
      <c r="F55" s="7"/>
      <c r="G55" s="7"/>
      <c r="H55" s="7"/>
      <c r="I55" s="7"/>
      <c r="J55" s="7"/>
      <c r="K55" s="7"/>
      <c r="L55" s="7"/>
      <c r="M55" s="7"/>
      <c r="N55" s="7"/>
      <c r="O55" s="7"/>
      <c r="P55" s="7"/>
    </row>
    <row r="56" spans="3:16" x14ac:dyDescent="0.2">
      <c r="C56" s="7"/>
      <c r="D56" s="7"/>
      <c r="E56" s="7"/>
      <c r="F56" s="7"/>
      <c r="G56" s="7"/>
      <c r="H56" s="7"/>
      <c r="I56" s="7"/>
      <c r="J56" s="7"/>
      <c r="K56" s="7"/>
      <c r="L56" s="7"/>
      <c r="M56" s="7"/>
      <c r="N56" s="7"/>
      <c r="O56" s="7"/>
      <c r="P56" s="7"/>
    </row>
    <row r="66" spans="2:18" x14ac:dyDescent="0.2">
      <c r="B66" s="8"/>
      <c r="C66" s="6"/>
      <c r="D66" s="6"/>
      <c r="E66" s="6"/>
      <c r="F66" s="6"/>
      <c r="G66" s="6"/>
      <c r="H66" s="6"/>
      <c r="I66" s="6"/>
      <c r="J66" s="6"/>
      <c r="K66" s="6"/>
      <c r="L66" s="6"/>
      <c r="M66" s="6"/>
      <c r="N66" s="6"/>
      <c r="O66" s="6"/>
      <c r="P66" s="6"/>
      <c r="R66" s="6"/>
    </row>
    <row r="67" spans="2:18" x14ac:dyDescent="0.2">
      <c r="B67" s="9"/>
      <c r="C67" s="6"/>
      <c r="D67" s="6"/>
      <c r="E67" s="6"/>
      <c r="F67" s="6"/>
      <c r="G67" s="6"/>
      <c r="H67" s="6"/>
      <c r="I67" s="6"/>
      <c r="J67" s="6"/>
      <c r="K67" s="6"/>
      <c r="L67" s="6"/>
      <c r="M67" s="6"/>
      <c r="N67" s="6"/>
      <c r="O67" s="6"/>
      <c r="P67" s="6"/>
      <c r="R67" s="6"/>
    </row>
  </sheetData>
  <sheetProtection sheet="1" formatCells="0" formatColumns="0" formatRows="0" insertColumns="0" insertRows="0"/>
  <mergeCells count="58">
    <mergeCell ref="R10:R11"/>
    <mergeCell ref="H16:H17"/>
    <mergeCell ref="J16:J17"/>
    <mergeCell ref="P10:P11"/>
    <mergeCell ref="M16:N17"/>
    <mergeCell ref="M10:N11"/>
    <mergeCell ref="L16:L17"/>
    <mergeCell ref="M12:N13"/>
    <mergeCell ref="J12:J13"/>
    <mergeCell ref="L12:L13"/>
    <mergeCell ref="A14:A15"/>
    <mergeCell ref="M8:N9"/>
    <mergeCell ref="A12:A13"/>
    <mergeCell ref="B4:M4"/>
    <mergeCell ref="A10:A11"/>
    <mergeCell ref="N4:O4"/>
    <mergeCell ref="F10:F11"/>
    <mergeCell ref="D10:D11"/>
    <mergeCell ref="A1:A4"/>
    <mergeCell ref="A8:A9"/>
    <mergeCell ref="B8:B9"/>
    <mergeCell ref="B6:N6"/>
    <mergeCell ref="C8:L8"/>
    <mergeCell ref="B1:M1"/>
    <mergeCell ref="N1:O1"/>
    <mergeCell ref="B2:M2"/>
    <mergeCell ref="N2:O2"/>
    <mergeCell ref="B3:M3"/>
    <mergeCell ref="N3:O3"/>
    <mergeCell ref="M20:N21"/>
    <mergeCell ref="J10:J11"/>
    <mergeCell ref="H20:H21"/>
    <mergeCell ref="M14:N15"/>
    <mergeCell ref="L14:L15"/>
    <mergeCell ref="L20:L21"/>
    <mergeCell ref="L10:L11"/>
    <mergeCell ref="M18:N19"/>
    <mergeCell ref="J14:J15"/>
    <mergeCell ref="H10:H11"/>
    <mergeCell ref="H18:H19"/>
    <mergeCell ref="J18:J19"/>
    <mergeCell ref="L18:L19"/>
    <mergeCell ref="J20:J21"/>
    <mergeCell ref="H14:H15"/>
    <mergeCell ref="H12:H13"/>
    <mergeCell ref="D20:D21"/>
    <mergeCell ref="F20:F21"/>
    <mergeCell ref="D14:D15"/>
    <mergeCell ref="F14:F15"/>
    <mergeCell ref="D12:D13"/>
    <mergeCell ref="F12:F13"/>
    <mergeCell ref="A20:A21"/>
    <mergeCell ref="A16:A17"/>
    <mergeCell ref="D16:D17"/>
    <mergeCell ref="F16:F17"/>
    <mergeCell ref="A18:A19"/>
    <mergeCell ref="D18:D19"/>
    <mergeCell ref="F18:F19"/>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AE173"/>
  <sheetViews>
    <sheetView zoomScaleNormal="100" workbookViewId="0"/>
  </sheetViews>
  <sheetFormatPr baseColWidth="10" defaultColWidth="9.140625" defaultRowHeight="12.75" x14ac:dyDescent="0.2"/>
  <cols>
    <col min="1" max="1" width="0.85546875" style="36" customWidth="1"/>
    <col min="2" max="2" width="32"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12" style="36" customWidth="1"/>
    <col min="16" max="16" width="14.42578125" style="36" customWidth="1"/>
    <col min="17" max="18" width="11.7109375" style="36" customWidth="1"/>
    <col min="19" max="19" width="11.42578125" style="36" hidden="1" customWidth="1"/>
    <col min="20" max="16384" width="9.140625" style="36"/>
  </cols>
  <sheetData>
    <row r="1" spans="1:19" ht="4.5" customHeight="1" thickBot="1" x14ac:dyDescent="0.25"/>
    <row r="2" spans="1:19" ht="16.5" customHeight="1" x14ac:dyDescent="0.2">
      <c r="B2" s="362"/>
      <c r="C2" s="365" t="s">
        <v>58</v>
      </c>
      <c r="D2" s="366"/>
      <c r="E2" s="366"/>
      <c r="F2" s="366"/>
      <c r="G2" s="366"/>
      <c r="H2" s="366"/>
      <c r="I2" s="366"/>
      <c r="J2" s="366"/>
      <c r="K2" s="366"/>
      <c r="L2" s="366"/>
      <c r="M2" s="367"/>
      <c r="N2" s="368" t="s">
        <v>136</v>
      </c>
      <c r="O2" s="369"/>
      <c r="P2" s="370"/>
      <c r="S2" s="61">
        <v>0.85</v>
      </c>
    </row>
    <row r="3" spans="1:19" ht="15.75" customHeight="1" x14ac:dyDescent="0.2">
      <c r="B3" s="363"/>
      <c r="C3" s="371" t="s">
        <v>60</v>
      </c>
      <c r="D3" s="372"/>
      <c r="E3" s="372"/>
      <c r="F3" s="372"/>
      <c r="G3" s="372"/>
      <c r="H3" s="372"/>
      <c r="I3" s="372"/>
      <c r="J3" s="372"/>
      <c r="K3" s="372"/>
      <c r="L3" s="372"/>
      <c r="M3" s="373"/>
      <c r="N3" s="374" t="s">
        <v>168</v>
      </c>
      <c r="O3" s="375"/>
      <c r="P3" s="376"/>
      <c r="S3" s="61">
        <v>0.84899999999999998</v>
      </c>
    </row>
    <row r="4" spans="1:19" ht="22.5" customHeight="1" x14ac:dyDescent="0.2">
      <c r="B4" s="363"/>
      <c r="C4" s="371" t="s">
        <v>61</v>
      </c>
      <c r="D4" s="372"/>
      <c r="E4" s="372"/>
      <c r="F4" s="372"/>
      <c r="G4" s="372"/>
      <c r="H4" s="372"/>
      <c r="I4" s="372"/>
      <c r="J4" s="372"/>
      <c r="K4" s="372"/>
      <c r="L4" s="372"/>
      <c r="M4" s="373"/>
      <c r="N4" s="374" t="s">
        <v>169</v>
      </c>
      <c r="O4" s="375"/>
      <c r="P4" s="376"/>
      <c r="S4" s="61">
        <v>0.71</v>
      </c>
    </row>
    <row r="5" spans="1:19" ht="21.75" customHeight="1" thickBot="1" x14ac:dyDescent="0.25">
      <c r="B5" s="364"/>
      <c r="C5" s="377" t="s">
        <v>62</v>
      </c>
      <c r="D5" s="378"/>
      <c r="E5" s="378"/>
      <c r="F5" s="378"/>
      <c r="G5" s="378"/>
      <c r="H5" s="378"/>
      <c r="I5" s="378"/>
      <c r="J5" s="378"/>
      <c r="K5" s="378"/>
      <c r="L5" s="378"/>
      <c r="M5" s="379"/>
      <c r="N5" s="380" t="s">
        <v>63</v>
      </c>
      <c r="O5" s="381"/>
      <c r="P5" s="382"/>
      <c r="S5" s="61">
        <v>0.70999999000000003</v>
      </c>
    </row>
    <row r="6" spans="1:19" ht="3" customHeight="1" thickBot="1" x14ac:dyDescent="0.25"/>
    <row r="7" spans="1:19" ht="12.75" customHeight="1" x14ac:dyDescent="0.2">
      <c r="A7" s="37"/>
      <c r="B7" s="876" t="s">
        <v>66</v>
      </c>
      <c r="C7" s="877"/>
      <c r="D7" s="877"/>
      <c r="E7" s="877"/>
      <c r="F7" s="877"/>
      <c r="G7" s="877"/>
      <c r="H7" s="877"/>
      <c r="I7" s="877"/>
      <c r="J7" s="877"/>
      <c r="K7" s="877"/>
      <c r="L7" s="877"/>
      <c r="M7" s="877"/>
      <c r="N7" s="877"/>
      <c r="O7" s="877"/>
      <c r="P7" s="878"/>
      <c r="Q7" s="37"/>
    </row>
    <row r="8" spans="1:19" ht="13.5" customHeight="1" thickBot="1" x14ac:dyDescent="0.25">
      <c r="A8" s="37"/>
      <c r="B8" s="879"/>
      <c r="C8" s="880"/>
      <c r="D8" s="880"/>
      <c r="E8" s="880"/>
      <c r="F8" s="880"/>
      <c r="G8" s="880"/>
      <c r="H8" s="880"/>
      <c r="I8" s="880"/>
      <c r="J8" s="880"/>
      <c r="K8" s="880"/>
      <c r="L8" s="880"/>
      <c r="M8" s="880"/>
      <c r="N8" s="880"/>
      <c r="O8" s="880"/>
      <c r="P8" s="881"/>
      <c r="Q8" s="37"/>
    </row>
    <row r="9" spans="1:19" ht="3" customHeight="1" thickBot="1" x14ac:dyDescent="0.25">
      <c r="A9" s="37"/>
      <c r="B9" s="386"/>
      <c r="C9" s="386"/>
      <c r="D9" s="386"/>
      <c r="E9" s="386"/>
      <c r="F9" s="386"/>
      <c r="G9" s="386"/>
      <c r="H9" s="386"/>
      <c r="I9" s="386"/>
      <c r="J9" s="386"/>
      <c r="K9" s="386"/>
      <c r="L9" s="386"/>
      <c r="M9" s="386"/>
      <c r="N9" s="386"/>
      <c r="O9" s="386"/>
      <c r="P9" s="386"/>
      <c r="Q9" s="37"/>
    </row>
    <row r="10" spans="1:19" ht="26.25" customHeight="1" thickBot="1" x14ac:dyDescent="0.25">
      <c r="A10" s="37"/>
      <c r="B10" s="873" t="s">
        <v>76</v>
      </c>
      <c r="C10" s="387">
        <v>2025</v>
      </c>
      <c r="D10" s="388"/>
      <c r="E10" s="388"/>
      <c r="F10" s="388"/>
      <c r="G10" s="388"/>
      <c r="H10" s="388"/>
      <c r="I10" s="389"/>
      <c r="J10" s="874" t="s">
        <v>1</v>
      </c>
      <c r="K10" s="875"/>
      <c r="L10" s="875"/>
      <c r="M10" s="875"/>
      <c r="N10" s="390" t="s">
        <v>172</v>
      </c>
      <c r="O10" s="391"/>
      <c r="P10" s="392"/>
      <c r="Q10" s="37"/>
    </row>
    <row r="11" spans="1:19" ht="3" customHeight="1" thickBot="1" x14ac:dyDescent="0.25">
      <c r="A11" s="37"/>
      <c r="B11" s="383"/>
      <c r="C11" s="384"/>
      <c r="D11" s="384"/>
      <c r="E11" s="384"/>
      <c r="F11" s="384"/>
      <c r="G11" s="384"/>
      <c r="H11" s="384"/>
      <c r="I11" s="384"/>
      <c r="J11" s="384"/>
      <c r="K11" s="384"/>
      <c r="L11" s="384"/>
      <c r="M11" s="384"/>
      <c r="N11" s="384"/>
      <c r="O11" s="384"/>
      <c r="P11" s="385"/>
      <c r="Q11" s="37"/>
    </row>
    <row r="12" spans="1:19" ht="15" customHeight="1" thickBot="1" x14ac:dyDescent="0.25">
      <c r="A12" s="37"/>
      <c r="B12" s="871" t="s">
        <v>0</v>
      </c>
      <c r="C12" s="531" t="s">
        <v>56</v>
      </c>
      <c r="D12" s="531"/>
      <c r="E12" s="531"/>
      <c r="F12" s="531"/>
      <c r="G12" s="531"/>
      <c r="H12" s="531"/>
      <c r="I12" s="531"/>
      <c r="J12" s="531"/>
      <c r="K12" s="531"/>
      <c r="L12" s="531"/>
      <c r="M12" s="531"/>
      <c r="N12" s="531"/>
      <c r="O12" s="531"/>
      <c r="P12" s="532"/>
      <c r="Q12" s="37"/>
    </row>
    <row r="13" spans="1:19" ht="3" customHeight="1" thickBot="1" x14ac:dyDescent="0.25">
      <c r="A13" s="37"/>
      <c r="B13" s="311"/>
      <c r="C13" s="312"/>
      <c r="D13" s="312"/>
      <c r="E13" s="312"/>
      <c r="F13" s="312"/>
      <c r="G13" s="312"/>
      <c r="H13" s="312"/>
      <c r="I13" s="312"/>
      <c r="J13" s="312"/>
      <c r="K13" s="312"/>
      <c r="L13" s="312"/>
      <c r="M13" s="312"/>
      <c r="N13" s="312"/>
      <c r="O13" s="312"/>
      <c r="P13" s="313"/>
      <c r="Q13" s="37"/>
    </row>
    <row r="14" spans="1:19" ht="15" customHeight="1" thickBot="1" x14ac:dyDescent="0.25">
      <c r="A14" s="37"/>
      <c r="B14" s="871" t="s">
        <v>6</v>
      </c>
      <c r="C14" s="343" t="s">
        <v>153</v>
      </c>
      <c r="D14" s="344"/>
      <c r="E14" s="344"/>
      <c r="F14" s="344"/>
      <c r="G14" s="344"/>
      <c r="H14" s="344"/>
      <c r="I14" s="344"/>
      <c r="J14" s="344"/>
      <c r="K14" s="344"/>
      <c r="L14" s="344"/>
      <c r="M14" s="344"/>
      <c r="N14" s="344"/>
      <c r="O14" s="344"/>
      <c r="P14" s="345"/>
      <c r="Q14" s="37"/>
    </row>
    <row r="15" spans="1:19" ht="3" customHeight="1" thickBot="1" x14ac:dyDescent="0.25">
      <c r="A15" s="37"/>
      <c r="B15" s="337"/>
      <c r="C15" s="338"/>
      <c r="D15" s="338"/>
      <c r="E15" s="338"/>
      <c r="F15" s="338"/>
      <c r="G15" s="338"/>
      <c r="H15" s="338"/>
      <c r="I15" s="338"/>
      <c r="J15" s="338"/>
      <c r="K15" s="338"/>
      <c r="L15" s="338"/>
      <c r="M15" s="338"/>
      <c r="N15" s="338"/>
      <c r="O15" s="338"/>
      <c r="P15" s="339"/>
      <c r="Q15" s="37"/>
    </row>
    <row r="16" spans="1:19" ht="30.75" customHeight="1" thickBot="1" x14ac:dyDescent="0.25">
      <c r="A16" s="37"/>
      <c r="B16" s="871" t="s">
        <v>36</v>
      </c>
      <c r="C16" s="349" t="s">
        <v>154</v>
      </c>
      <c r="D16" s="350"/>
      <c r="E16" s="350"/>
      <c r="F16" s="350"/>
      <c r="G16" s="350"/>
      <c r="H16" s="350"/>
      <c r="I16" s="350"/>
      <c r="J16" s="350"/>
      <c r="K16" s="350"/>
      <c r="L16" s="350"/>
      <c r="M16" s="350"/>
      <c r="N16" s="350"/>
      <c r="O16" s="350"/>
      <c r="P16" s="351"/>
      <c r="Q16" s="37"/>
    </row>
    <row r="17" spans="1:31" ht="3" customHeight="1" thickBot="1" x14ac:dyDescent="0.25">
      <c r="A17" s="37"/>
      <c r="B17" s="337"/>
      <c r="C17" s="338"/>
      <c r="D17" s="338"/>
      <c r="E17" s="338"/>
      <c r="F17" s="338"/>
      <c r="G17" s="338"/>
      <c r="H17" s="338"/>
      <c r="I17" s="338"/>
      <c r="J17" s="338"/>
      <c r="K17" s="338"/>
      <c r="L17" s="338"/>
      <c r="M17" s="338"/>
      <c r="N17" s="338"/>
      <c r="O17" s="338"/>
      <c r="P17" s="339"/>
      <c r="Q17" s="37"/>
    </row>
    <row r="18" spans="1:31" ht="26.25" customHeight="1" thickBot="1" x14ac:dyDescent="0.25">
      <c r="A18" s="37"/>
      <c r="B18" s="871" t="s">
        <v>23</v>
      </c>
      <c r="C18" s="352" t="s">
        <v>249</v>
      </c>
      <c r="D18" s="353"/>
      <c r="E18" s="353"/>
      <c r="F18" s="353"/>
      <c r="G18" s="353"/>
      <c r="H18" s="353"/>
      <c r="I18" s="353"/>
      <c r="J18" s="353"/>
      <c r="K18" s="353"/>
      <c r="L18" s="353"/>
      <c r="M18" s="353"/>
      <c r="N18" s="353"/>
      <c r="O18" s="353"/>
      <c r="P18" s="354"/>
      <c r="Q18" s="37"/>
    </row>
    <row r="19" spans="1:31" ht="3" customHeight="1" thickBot="1" x14ac:dyDescent="0.25">
      <c r="A19" s="37"/>
      <c r="B19" s="355"/>
      <c r="C19" s="355"/>
      <c r="D19" s="355"/>
      <c r="E19" s="355"/>
      <c r="F19" s="355"/>
      <c r="G19" s="355"/>
      <c r="H19" s="355"/>
      <c r="I19" s="355"/>
      <c r="J19" s="355"/>
      <c r="K19" s="355"/>
      <c r="L19" s="355"/>
      <c r="M19" s="355"/>
      <c r="N19" s="355"/>
      <c r="O19" s="355"/>
      <c r="P19" s="355"/>
      <c r="Q19" s="37"/>
    </row>
    <row r="20" spans="1:31" ht="17.25" customHeight="1" thickBot="1" x14ac:dyDescent="0.25">
      <c r="A20" s="37"/>
      <c r="B20" s="907" t="s">
        <v>37</v>
      </c>
      <c r="C20" s="908"/>
      <c r="D20" s="908"/>
      <c r="E20" s="908"/>
      <c r="F20" s="908"/>
      <c r="G20" s="908"/>
      <c r="H20" s="908"/>
      <c r="I20" s="908"/>
      <c r="J20" s="908"/>
      <c r="K20" s="908"/>
      <c r="L20" s="908"/>
      <c r="M20" s="908"/>
      <c r="N20" s="908"/>
      <c r="O20" s="908"/>
      <c r="P20" s="909"/>
      <c r="Q20" s="37"/>
    </row>
    <row r="21" spans="1:31" ht="3" customHeight="1" thickBot="1" x14ac:dyDescent="0.25">
      <c r="A21" s="37"/>
      <c r="B21" s="356"/>
      <c r="C21" s="357"/>
      <c r="D21" s="357"/>
      <c r="E21" s="357"/>
      <c r="F21" s="357"/>
      <c r="G21" s="357"/>
      <c r="H21" s="357"/>
      <c r="I21" s="357"/>
      <c r="J21" s="357"/>
      <c r="K21" s="357"/>
      <c r="L21" s="357"/>
      <c r="M21" s="357"/>
      <c r="N21" s="357"/>
      <c r="O21" s="357"/>
      <c r="P21" s="358"/>
      <c r="Q21" s="37"/>
    </row>
    <row r="22" spans="1:31" ht="54" customHeight="1" thickBot="1" x14ac:dyDescent="0.25">
      <c r="A22" s="37"/>
      <c r="B22" s="871" t="s">
        <v>3</v>
      </c>
      <c r="C22" s="359" t="s">
        <v>254</v>
      </c>
      <c r="D22" s="360"/>
      <c r="E22" s="360"/>
      <c r="F22" s="360"/>
      <c r="G22" s="360"/>
      <c r="H22" s="360"/>
      <c r="I22" s="360"/>
      <c r="J22" s="360"/>
      <c r="K22" s="360"/>
      <c r="L22" s="360"/>
      <c r="M22" s="360"/>
      <c r="N22" s="360"/>
      <c r="O22" s="360"/>
      <c r="P22" s="361"/>
      <c r="Q22" s="37"/>
    </row>
    <row r="23" spans="1:31" ht="3" customHeight="1" thickBot="1" x14ac:dyDescent="0.25">
      <c r="A23" s="37"/>
      <c r="B23" s="337"/>
      <c r="C23" s="338"/>
      <c r="D23" s="338"/>
      <c r="E23" s="338"/>
      <c r="F23" s="338"/>
      <c r="G23" s="338"/>
      <c r="H23" s="338"/>
      <c r="I23" s="338"/>
      <c r="J23" s="338"/>
      <c r="K23" s="338"/>
      <c r="L23" s="338"/>
      <c r="M23" s="338"/>
      <c r="N23" s="338"/>
      <c r="O23" s="338"/>
      <c r="P23" s="339"/>
      <c r="Q23" s="37"/>
    </row>
    <row r="24" spans="1:31" ht="108" customHeight="1" thickBot="1" x14ac:dyDescent="0.25">
      <c r="A24" s="37"/>
      <c r="B24" s="871" t="s">
        <v>24</v>
      </c>
      <c r="C24" s="456" t="s">
        <v>212</v>
      </c>
      <c r="D24" s="457"/>
      <c r="E24" s="457"/>
      <c r="F24" s="457"/>
      <c r="G24" s="457"/>
      <c r="H24" s="457"/>
      <c r="I24" s="457"/>
      <c r="J24" s="457"/>
      <c r="K24" s="457"/>
      <c r="L24" s="457"/>
      <c r="M24" s="457"/>
      <c r="N24" s="457"/>
      <c r="O24" s="457"/>
      <c r="P24" s="458"/>
      <c r="Q24" s="37"/>
    </row>
    <row r="25" spans="1:31" ht="3" customHeight="1" thickBot="1" x14ac:dyDescent="0.25">
      <c r="A25" s="37"/>
      <c r="B25" s="321"/>
      <c r="C25" s="322"/>
      <c r="D25" s="322"/>
      <c r="E25" s="322"/>
      <c r="F25" s="322"/>
      <c r="G25" s="322"/>
      <c r="H25" s="322"/>
      <c r="I25" s="322"/>
      <c r="J25" s="322"/>
      <c r="K25" s="322"/>
      <c r="L25" s="322"/>
      <c r="M25" s="322"/>
      <c r="N25" s="322"/>
      <c r="O25" s="322"/>
      <c r="P25" s="323"/>
      <c r="Q25" s="37"/>
    </row>
    <row r="26" spans="1:31" ht="15" customHeight="1" thickBot="1" x14ac:dyDescent="0.25">
      <c r="A26" s="37"/>
      <c r="B26" s="894" t="s">
        <v>2</v>
      </c>
      <c r="C26" s="500">
        <v>0.85</v>
      </c>
      <c r="D26" s="501"/>
      <c r="E26" s="501"/>
      <c r="F26" s="501"/>
      <c r="G26" s="501"/>
      <c r="H26" s="501"/>
      <c r="I26" s="501"/>
      <c r="J26" s="501"/>
      <c r="K26" s="501"/>
      <c r="L26" s="501"/>
      <c r="M26" s="501"/>
      <c r="N26" s="501"/>
      <c r="O26" s="501"/>
      <c r="P26" s="502"/>
      <c r="Q26" s="37"/>
    </row>
    <row r="27" spans="1:31" ht="3" customHeight="1" thickBot="1" x14ac:dyDescent="0.25">
      <c r="A27" s="37"/>
      <c r="B27" s="327"/>
      <c r="C27" s="328"/>
      <c r="D27" s="328"/>
      <c r="E27" s="328"/>
      <c r="F27" s="328"/>
      <c r="G27" s="328"/>
      <c r="H27" s="328"/>
      <c r="I27" s="328"/>
      <c r="J27" s="328"/>
      <c r="K27" s="328"/>
      <c r="L27" s="328"/>
      <c r="M27" s="328"/>
      <c r="N27" s="328"/>
      <c r="O27" s="328"/>
      <c r="P27" s="329"/>
      <c r="Q27" s="37"/>
    </row>
    <row r="28" spans="1:31" s="62" customFormat="1" ht="15" customHeight="1" thickBot="1" x14ac:dyDescent="0.25">
      <c r="A28" s="38"/>
      <c r="B28" s="894" t="s">
        <v>25</v>
      </c>
      <c r="C28" s="129" t="s">
        <v>26</v>
      </c>
      <c r="D28" s="330" t="s">
        <v>223</v>
      </c>
      <c r="E28" s="325"/>
      <c r="F28" s="325"/>
      <c r="G28" s="326"/>
      <c r="H28" s="331" t="s">
        <v>27</v>
      </c>
      <c r="I28" s="331"/>
      <c r="J28" s="331"/>
      <c r="K28" s="330" t="s">
        <v>224</v>
      </c>
      <c r="L28" s="325"/>
      <c r="M28" s="326"/>
      <c r="N28" s="332" t="s">
        <v>28</v>
      </c>
      <c r="O28" s="333"/>
      <c r="P28" s="75" t="s">
        <v>215</v>
      </c>
      <c r="Q28" s="38"/>
      <c r="R28" s="9"/>
      <c r="S28" s="530"/>
      <c r="T28" s="530"/>
      <c r="U28" s="530"/>
      <c r="V28" s="530"/>
      <c r="W28" s="530"/>
      <c r="X28" s="530"/>
      <c r="Y28" s="530"/>
      <c r="Z28" s="530"/>
      <c r="AA28" s="530"/>
      <c r="AB28" s="530"/>
      <c r="AC28" s="530"/>
      <c r="AD28" s="530"/>
      <c r="AE28" s="133"/>
    </row>
    <row r="29" spans="1:31" ht="3" customHeight="1" thickBot="1" x14ac:dyDescent="0.25">
      <c r="A29" s="37"/>
      <c r="B29" s="334"/>
      <c r="C29" s="335"/>
      <c r="D29" s="335"/>
      <c r="E29" s="335"/>
      <c r="F29" s="335"/>
      <c r="G29" s="335"/>
      <c r="H29" s="335"/>
      <c r="I29" s="335"/>
      <c r="J29" s="335"/>
      <c r="K29" s="335"/>
      <c r="L29" s="335"/>
      <c r="M29" s="335"/>
      <c r="N29" s="335"/>
      <c r="O29" s="335"/>
      <c r="P29" s="336"/>
      <c r="Q29" s="37"/>
    </row>
    <row r="30" spans="1:31" ht="15" customHeight="1" thickBot="1" x14ac:dyDescent="0.25">
      <c r="A30" s="37"/>
      <c r="B30" s="893" t="s">
        <v>7</v>
      </c>
      <c r="C30" s="317" t="s">
        <v>124</v>
      </c>
      <c r="D30" s="289"/>
      <c r="E30" s="289"/>
      <c r="F30" s="289"/>
      <c r="G30" s="289"/>
      <c r="H30" s="289"/>
      <c r="I30" s="289"/>
      <c r="J30" s="289"/>
      <c r="K30" s="289"/>
      <c r="L30" s="289"/>
      <c r="M30" s="289"/>
      <c r="N30" s="289"/>
      <c r="O30" s="289"/>
      <c r="P30" s="290"/>
      <c r="Q30" s="37"/>
    </row>
    <row r="31" spans="1:31" ht="3" customHeight="1" thickBot="1" x14ac:dyDescent="0.25">
      <c r="A31" s="37"/>
      <c r="B31" s="337"/>
      <c r="C31" s="338"/>
      <c r="D31" s="338"/>
      <c r="E31" s="338"/>
      <c r="F31" s="338"/>
      <c r="G31" s="338"/>
      <c r="H31" s="338"/>
      <c r="I31" s="338"/>
      <c r="J31" s="338"/>
      <c r="K31" s="338"/>
      <c r="L31" s="338"/>
      <c r="M31" s="338"/>
      <c r="N31" s="338"/>
      <c r="O31" s="338"/>
      <c r="P31" s="339"/>
      <c r="Q31" s="37"/>
    </row>
    <row r="32" spans="1:31" ht="15" customHeight="1" thickBot="1" x14ac:dyDescent="0.25">
      <c r="A32" s="37"/>
      <c r="B32" s="893" t="s">
        <v>4</v>
      </c>
      <c r="C32" s="288" t="s">
        <v>72</v>
      </c>
      <c r="D32" s="289"/>
      <c r="E32" s="289"/>
      <c r="F32" s="289"/>
      <c r="G32" s="289"/>
      <c r="H32" s="289"/>
      <c r="I32" s="289"/>
      <c r="J32" s="289"/>
      <c r="K32" s="289"/>
      <c r="L32" s="289"/>
      <c r="M32" s="289"/>
      <c r="N32" s="289"/>
      <c r="O32" s="289"/>
      <c r="P32" s="290"/>
      <c r="Q32" s="37"/>
    </row>
    <row r="33" spans="1:17" ht="3" customHeight="1" thickBot="1" x14ac:dyDescent="0.25">
      <c r="A33" s="37"/>
      <c r="B33" s="337"/>
      <c r="C33" s="338"/>
      <c r="D33" s="338"/>
      <c r="E33" s="338"/>
      <c r="F33" s="338"/>
      <c r="G33" s="338"/>
      <c r="H33" s="338"/>
      <c r="I33" s="338"/>
      <c r="J33" s="338"/>
      <c r="K33" s="338"/>
      <c r="L33" s="338"/>
      <c r="M33" s="338"/>
      <c r="N33" s="338"/>
      <c r="O33" s="338"/>
      <c r="P33" s="339"/>
      <c r="Q33" s="37"/>
    </row>
    <row r="34" spans="1:17" ht="15" customHeight="1" thickBot="1" x14ac:dyDescent="0.25">
      <c r="A34" s="37"/>
      <c r="B34" s="893" t="s">
        <v>35</v>
      </c>
      <c r="C34" s="317" t="s">
        <v>72</v>
      </c>
      <c r="D34" s="289"/>
      <c r="E34" s="289"/>
      <c r="F34" s="289"/>
      <c r="G34" s="289"/>
      <c r="H34" s="289"/>
      <c r="I34" s="289"/>
      <c r="J34" s="289"/>
      <c r="K34" s="289"/>
      <c r="L34" s="289"/>
      <c r="M34" s="289"/>
      <c r="N34" s="289"/>
      <c r="O34" s="289"/>
      <c r="P34" s="290"/>
      <c r="Q34" s="37"/>
    </row>
    <row r="35" spans="1:17" ht="3" customHeight="1" thickBot="1" x14ac:dyDescent="0.25">
      <c r="A35" s="37"/>
      <c r="B35" s="311"/>
      <c r="C35" s="312"/>
      <c r="D35" s="312"/>
      <c r="E35" s="312"/>
      <c r="F35" s="312"/>
      <c r="G35" s="312"/>
      <c r="H35" s="312"/>
      <c r="I35" s="312"/>
      <c r="J35" s="312"/>
      <c r="K35" s="312"/>
      <c r="L35" s="312"/>
      <c r="M35" s="312"/>
      <c r="N35" s="312"/>
      <c r="O35" s="312"/>
      <c r="P35" s="313"/>
      <c r="Q35" s="37"/>
    </row>
    <row r="36" spans="1:17" ht="15" customHeight="1" thickBot="1" x14ac:dyDescent="0.25">
      <c r="A36" s="37"/>
      <c r="B36" s="893" t="s">
        <v>65</v>
      </c>
      <c r="C36" s="317" t="s">
        <v>71</v>
      </c>
      <c r="D36" s="289"/>
      <c r="E36" s="289"/>
      <c r="F36" s="289"/>
      <c r="G36" s="289"/>
      <c r="H36" s="289"/>
      <c r="I36" s="289"/>
      <c r="J36" s="289"/>
      <c r="K36" s="289"/>
      <c r="L36" s="289"/>
      <c r="M36" s="289"/>
      <c r="N36" s="289"/>
      <c r="O36" s="289"/>
      <c r="P36" s="290"/>
      <c r="Q36" s="37"/>
    </row>
    <row r="37" spans="1:17" ht="3" customHeight="1" thickBot="1" x14ac:dyDescent="0.25">
      <c r="A37" s="37"/>
      <c r="B37" s="39"/>
      <c r="C37" s="39"/>
      <c r="D37" s="39"/>
      <c r="E37" s="39"/>
      <c r="F37" s="39"/>
      <c r="G37" s="39"/>
      <c r="H37" s="39"/>
      <c r="I37" s="39"/>
      <c r="J37" s="39"/>
      <c r="K37" s="39"/>
      <c r="L37" s="39"/>
      <c r="M37" s="39"/>
      <c r="N37" s="39"/>
      <c r="O37" s="39"/>
      <c r="P37" s="39"/>
      <c r="Q37" s="37"/>
    </row>
    <row r="38" spans="1:17" ht="15" customHeight="1" thickBot="1" x14ac:dyDescent="0.25">
      <c r="A38" s="37"/>
      <c r="B38" s="898" t="s">
        <v>29</v>
      </c>
      <c r="C38" s="899"/>
      <c r="D38" s="899"/>
      <c r="E38" s="899"/>
      <c r="F38" s="899"/>
      <c r="G38" s="899"/>
      <c r="H38" s="899"/>
      <c r="I38" s="899"/>
      <c r="J38" s="899"/>
      <c r="K38" s="899"/>
      <c r="L38" s="899"/>
      <c r="M38" s="899"/>
      <c r="N38" s="899"/>
      <c r="O38" s="900"/>
      <c r="P38" s="901"/>
      <c r="Q38" s="37"/>
    </row>
    <row r="39" spans="1:17" ht="15" customHeight="1" thickBot="1" x14ac:dyDescent="0.25">
      <c r="A39" s="37"/>
      <c r="B39" s="902" t="s">
        <v>34</v>
      </c>
      <c r="C39" s="903" t="s">
        <v>30</v>
      </c>
      <c r="D39" s="904"/>
      <c r="E39" s="904"/>
      <c r="F39" s="904"/>
      <c r="G39" s="905"/>
      <c r="H39" s="903" t="s">
        <v>7</v>
      </c>
      <c r="I39" s="904"/>
      <c r="J39" s="904"/>
      <c r="K39" s="904"/>
      <c r="L39" s="905"/>
      <c r="M39" s="903" t="s">
        <v>31</v>
      </c>
      <c r="N39" s="904"/>
      <c r="O39" s="906"/>
      <c r="P39" s="905"/>
      <c r="Q39" s="37"/>
    </row>
    <row r="40" spans="1:17" ht="73.5" customHeight="1" x14ac:dyDescent="0.2">
      <c r="A40" s="37"/>
      <c r="B40" s="76" t="s">
        <v>155</v>
      </c>
      <c r="C40" s="475" t="s">
        <v>127</v>
      </c>
      <c r="D40" s="473"/>
      <c r="E40" s="473"/>
      <c r="F40" s="473"/>
      <c r="G40" s="474"/>
      <c r="H40" s="475" t="s">
        <v>120</v>
      </c>
      <c r="I40" s="473"/>
      <c r="J40" s="473"/>
      <c r="K40" s="473"/>
      <c r="L40" s="474"/>
      <c r="M40" s="307" t="s">
        <v>201</v>
      </c>
      <c r="N40" s="307"/>
      <c r="O40" s="307"/>
      <c r="P40" s="310"/>
      <c r="Q40" s="37"/>
    </row>
    <row r="41" spans="1:17" ht="74.25" customHeight="1" x14ac:dyDescent="0.2">
      <c r="A41" s="37"/>
      <c r="B41" s="84" t="s">
        <v>156</v>
      </c>
      <c r="C41" s="503" t="s">
        <v>127</v>
      </c>
      <c r="D41" s="504"/>
      <c r="E41" s="504"/>
      <c r="F41" s="504"/>
      <c r="G41" s="505"/>
      <c r="H41" s="475" t="s">
        <v>120</v>
      </c>
      <c r="I41" s="473"/>
      <c r="J41" s="473"/>
      <c r="K41" s="473"/>
      <c r="L41" s="474"/>
      <c r="M41" s="307" t="s">
        <v>201</v>
      </c>
      <c r="N41" s="307"/>
      <c r="O41" s="307"/>
      <c r="P41" s="310"/>
      <c r="Q41" s="37"/>
    </row>
    <row r="42" spans="1:17" ht="12.75" customHeight="1" x14ac:dyDescent="0.2">
      <c r="A42" s="37"/>
      <c r="B42" s="77"/>
      <c r="C42" s="462"/>
      <c r="D42" s="463"/>
      <c r="E42" s="463"/>
      <c r="F42" s="463"/>
      <c r="G42" s="464"/>
      <c r="H42" s="462"/>
      <c r="I42" s="463"/>
      <c r="J42" s="463"/>
      <c r="K42" s="463"/>
      <c r="L42" s="464"/>
      <c r="M42" s="462"/>
      <c r="N42" s="463"/>
      <c r="O42" s="463"/>
      <c r="P42" s="471"/>
      <c r="Q42" s="37"/>
    </row>
    <row r="43" spans="1:17" ht="11.25" customHeight="1" thickBot="1" x14ac:dyDescent="0.25">
      <c r="A43" s="37"/>
      <c r="B43" s="80"/>
      <c r="C43" s="526"/>
      <c r="D43" s="527"/>
      <c r="E43" s="527"/>
      <c r="F43" s="527"/>
      <c r="G43" s="528"/>
      <c r="H43" s="526"/>
      <c r="I43" s="527"/>
      <c r="J43" s="527"/>
      <c r="K43" s="527"/>
      <c r="L43" s="528"/>
      <c r="M43" s="526"/>
      <c r="N43" s="527"/>
      <c r="O43" s="527"/>
      <c r="P43" s="529"/>
      <c r="Q43" s="37"/>
    </row>
    <row r="44" spans="1:17" ht="3" customHeight="1" thickBot="1" x14ac:dyDescent="0.25">
      <c r="A44" s="37"/>
      <c r="B44" s="42"/>
      <c r="C44" s="42"/>
      <c r="D44" s="42"/>
      <c r="E44" s="42"/>
      <c r="F44" s="42"/>
      <c r="G44" s="42"/>
      <c r="H44" s="42"/>
      <c r="I44" s="42"/>
      <c r="J44" s="42"/>
      <c r="K44" s="42"/>
      <c r="L44" s="42"/>
      <c r="M44" s="42"/>
      <c r="N44" s="42"/>
      <c r="O44" s="42"/>
      <c r="P44" s="42"/>
      <c r="Q44" s="37"/>
    </row>
    <row r="45" spans="1:17" ht="13.5" customHeight="1" thickBot="1" x14ac:dyDescent="0.25">
      <c r="A45" s="37"/>
      <c r="B45" s="865" t="s">
        <v>8</v>
      </c>
      <c r="C45" s="866"/>
      <c r="D45" s="866"/>
      <c r="E45" s="866"/>
      <c r="F45" s="866"/>
      <c r="G45" s="866"/>
      <c r="H45" s="866"/>
      <c r="I45" s="866"/>
      <c r="J45" s="866"/>
      <c r="K45" s="866"/>
      <c r="L45" s="866"/>
      <c r="M45" s="866"/>
      <c r="N45" s="866"/>
      <c r="O45" s="866"/>
      <c r="P45" s="867"/>
      <c r="Q45" s="37"/>
    </row>
    <row r="46" spans="1:17" ht="3" customHeight="1" thickBot="1" x14ac:dyDescent="0.25">
      <c r="A46" s="37"/>
      <c r="B46" s="43"/>
      <c r="C46" s="39"/>
      <c r="D46" s="39"/>
      <c r="E46" s="39"/>
      <c r="F46" s="39"/>
      <c r="G46" s="39"/>
      <c r="H46" s="39"/>
      <c r="I46" s="39"/>
      <c r="J46" s="39"/>
      <c r="K46" s="39"/>
      <c r="L46" s="39"/>
      <c r="M46" s="39"/>
      <c r="N46" s="39"/>
      <c r="O46" s="39"/>
      <c r="P46" s="44"/>
      <c r="Q46" s="37"/>
    </row>
    <row r="47" spans="1:17" x14ac:dyDescent="0.2">
      <c r="A47" s="37"/>
      <c r="B47" s="917" t="s">
        <v>32</v>
      </c>
      <c r="C47" s="85" t="s">
        <v>9</v>
      </c>
      <c r="D47" s="46" t="s">
        <v>11</v>
      </c>
      <c r="E47" s="46" t="s">
        <v>12</v>
      </c>
      <c r="F47" s="46" t="s">
        <v>13</v>
      </c>
      <c r="G47" s="46" t="s">
        <v>14</v>
      </c>
      <c r="H47" s="46" t="s">
        <v>15</v>
      </c>
      <c r="I47" s="46" t="s">
        <v>16</v>
      </c>
      <c r="J47" s="46" t="s">
        <v>17</v>
      </c>
      <c r="K47" s="46" t="s">
        <v>18</v>
      </c>
      <c r="L47" s="46" t="s">
        <v>19</v>
      </c>
      <c r="M47" s="46" t="s">
        <v>20</v>
      </c>
      <c r="N47" s="46" t="s">
        <v>21</v>
      </c>
      <c r="O47" s="46" t="s">
        <v>22</v>
      </c>
      <c r="P47" s="48" t="s">
        <v>10</v>
      </c>
      <c r="Q47" s="37"/>
    </row>
    <row r="48" spans="1:17" ht="13.5" thickBot="1" x14ac:dyDescent="0.25">
      <c r="A48" s="37"/>
      <c r="B48" s="918"/>
      <c r="C48" s="86" t="s">
        <v>10</v>
      </c>
      <c r="D48" s="50"/>
      <c r="E48" s="50"/>
      <c r="F48" s="128">
        <f>'4.RegistroCaptacion'!D10</f>
        <v>1</v>
      </c>
      <c r="G48" s="50"/>
      <c r="H48" s="50"/>
      <c r="I48" s="128">
        <f>'4.RegistroCaptacion'!F10</f>
        <v>1</v>
      </c>
      <c r="J48" s="52"/>
      <c r="K48" s="52"/>
      <c r="L48" s="128">
        <f>'4.RegistroCaptacion'!H10</f>
        <v>1</v>
      </c>
      <c r="M48" s="52"/>
      <c r="N48" s="52"/>
      <c r="O48" s="128">
        <f>'4.RegistroCaptacion'!J10</f>
        <v>1</v>
      </c>
      <c r="P48" s="128">
        <f>'4.RegistroCaptacion'!L10</f>
        <v>1</v>
      </c>
      <c r="Q48" s="37"/>
    </row>
    <row r="49" spans="1:17" ht="3" customHeight="1" thickBot="1" x14ac:dyDescent="0.25">
      <c r="A49" s="37"/>
      <c r="B49" s="87">
        <v>0.9</v>
      </c>
      <c r="C49" s="88"/>
      <c r="D49" s="88"/>
      <c r="E49" s="88"/>
      <c r="F49" s="88">
        <v>0.85</v>
      </c>
      <c r="G49" s="88"/>
      <c r="H49" s="88"/>
      <c r="I49" s="88">
        <v>0.85</v>
      </c>
      <c r="J49" s="88"/>
      <c r="K49" s="88"/>
      <c r="L49" s="88">
        <v>0.85</v>
      </c>
      <c r="M49" s="88"/>
      <c r="N49" s="88"/>
      <c r="O49" s="88">
        <v>0.85</v>
      </c>
      <c r="P49" s="88">
        <v>0.85</v>
      </c>
      <c r="Q49" s="37"/>
    </row>
    <row r="50" spans="1:17" ht="13.5" thickBot="1" x14ac:dyDescent="0.25">
      <c r="A50" s="37"/>
      <c r="B50" s="865" t="s">
        <v>33</v>
      </c>
      <c r="C50" s="866"/>
      <c r="D50" s="866"/>
      <c r="E50" s="866"/>
      <c r="F50" s="866"/>
      <c r="G50" s="866"/>
      <c r="H50" s="866"/>
      <c r="I50" s="866"/>
      <c r="J50" s="866"/>
      <c r="K50" s="866"/>
      <c r="L50" s="866"/>
      <c r="M50" s="866"/>
      <c r="N50" s="866"/>
      <c r="O50" s="866"/>
      <c r="P50" s="867"/>
      <c r="Q50" s="37"/>
    </row>
    <row r="51" spans="1:17" x14ac:dyDescent="0.2">
      <c r="A51" s="37"/>
      <c r="B51" s="278"/>
      <c r="C51" s="279"/>
      <c r="D51" s="279"/>
      <c r="E51" s="279"/>
      <c r="F51" s="279"/>
      <c r="G51" s="279"/>
      <c r="H51" s="279"/>
      <c r="I51" s="279"/>
      <c r="J51" s="279"/>
      <c r="K51" s="279"/>
      <c r="L51" s="279"/>
      <c r="M51" s="279"/>
      <c r="N51" s="279"/>
      <c r="O51" s="279"/>
      <c r="P51" s="280"/>
      <c r="Q51" s="37"/>
    </row>
    <row r="52" spans="1:17" x14ac:dyDescent="0.2">
      <c r="A52" s="37"/>
      <c r="B52" s="281"/>
      <c r="C52" s="282"/>
      <c r="D52" s="282"/>
      <c r="E52" s="282"/>
      <c r="F52" s="282"/>
      <c r="G52" s="282"/>
      <c r="H52" s="282"/>
      <c r="I52" s="282"/>
      <c r="J52" s="282"/>
      <c r="K52" s="282"/>
      <c r="L52" s="282"/>
      <c r="M52" s="282"/>
      <c r="N52" s="282"/>
      <c r="O52" s="282"/>
      <c r="P52" s="283"/>
      <c r="Q52" s="37"/>
    </row>
    <row r="53" spans="1:17" x14ac:dyDescent="0.2">
      <c r="A53" s="37"/>
      <c r="B53" s="281"/>
      <c r="C53" s="282"/>
      <c r="D53" s="282"/>
      <c r="E53" s="282"/>
      <c r="F53" s="282"/>
      <c r="G53" s="282"/>
      <c r="H53" s="282"/>
      <c r="I53" s="282"/>
      <c r="J53" s="282"/>
      <c r="K53" s="282"/>
      <c r="L53" s="282"/>
      <c r="M53" s="282"/>
      <c r="N53" s="282"/>
      <c r="O53" s="282"/>
      <c r="P53" s="283"/>
      <c r="Q53" s="37"/>
    </row>
    <row r="54" spans="1:17" x14ac:dyDescent="0.2">
      <c r="A54" s="37"/>
      <c r="B54" s="281"/>
      <c r="C54" s="282"/>
      <c r="D54" s="282"/>
      <c r="E54" s="282"/>
      <c r="F54" s="282"/>
      <c r="G54" s="282"/>
      <c r="H54" s="282"/>
      <c r="I54" s="282"/>
      <c r="J54" s="282"/>
      <c r="K54" s="282"/>
      <c r="L54" s="282"/>
      <c r="M54" s="282"/>
      <c r="N54" s="282"/>
      <c r="O54" s="282"/>
      <c r="P54" s="283"/>
      <c r="Q54" s="37"/>
    </row>
    <row r="55" spans="1:17" x14ac:dyDescent="0.2">
      <c r="A55" s="37"/>
      <c r="B55" s="281"/>
      <c r="C55" s="282"/>
      <c r="D55" s="282"/>
      <c r="E55" s="282"/>
      <c r="F55" s="282"/>
      <c r="G55" s="282"/>
      <c r="H55" s="282"/>
      <c r="I55" s="282"/>
      <c r="J55" s="282"/>
      <c r="K55" s="282"/>
      <c r="L55" s="282"/>
      <c r="M55" s="282"/>
      <c r="N55" s="282"/>
      <c r="O55" s="282"/>
      <c r="P55" s="283"/>
      <c r="Q55" s="37"/>
    </row>
    <row r="56" spans="1:17" x14ac:dyDescent="0.2">
      <c r="A56" s="37"/>
      <c r="B56" s="281"/>
      <c r="C56" s="282"/>
      <c r="D56" s="282"/>
      <c r="E56" s="282"/>
      <c r="F56" s="282"/>
      <c r="G56" s="282"/>
      <c r="H56" s="282"/>
      <c r="I56" s="282"/>
      <c r="J56" s="282"/>
      <c r="K56" s="282"/>
      <c r="L56" s="282"/>
      <c r="M56" s="282"/>
      <c r="N56" s="282"/>
      <c r="O56" s="282"/>
      <c r="P56" s="283"/>
      <c r="Q56" s="37"/>
    </row>
    <row r="57" spans="1:17" x14ac:dyDescent="0.2">
      <c r="A57" s="37"/>
      <c r="B57" s="281"/>
      <c r="C57" s="282"/>
      <c r="D57" s="282"/>
      <c r="E57" s="282"/>
      <c r="F57" s="282"/>
      <c r="G57" s="282"/>
      <c r="H57" s="282"/>
      <c r="I57" s="282"/>
      <c r="J57" s="282"/>
      <c r="K57" s="282"/>
      <c r="L57" s="282"/>
      <c r="M57" s="282"/>
      <c r="N57" s="282"/>
      <c r="O57" s="282"/>
      <c r="P57" s="283"/>
      <c r="Q57" s="37"/>
    </row>
    <row r="58" spans="1:17" x14ac:dyDescent="0.2">
      <c r="A58" s="37"/>
      <c r="B58" s="281"/>
      <c r="C58" s="282"/>
      <c r="D58" s="282"/>
      <c r="E58" s="282"/>
      <c r="F58" s="282"/>
      <c r="G58" s="282"/>
      <c r="H58" s="282"/>
      <c r="I58" s="282"/>
      <c r="J58" s="282"/>
      <c r="K58" s="282"/>
      <c r="L58" s="282"/>
      <c r="M58" s="282"/>
      <c r="N58" s="282"/>
      <c r="O58" s="282"/>
      <c r="P58" s="283"/>
      <c r="Q58" s="37"/>
    </row>
    <row r="59" spans="1:17" x14ac:dyDescent="0.2">
      <c r="A59" s="37"/>
      <c r="B59" s="281"/>
      <c r="C59" s="282"/>
      <c r="D59" s="282"/>
      <c r="E59" s="282"/>
      <c r="F59" s="282"/>
      <c r="G59" s="282"/>
      <c r="H59" s="282"/>
      <c r="I59" s="282"/>
      <c r="J59" s="282"/>
      <c r="K59" s="282"/>
      <c r="L59" s="282"/>
      <c r="M59" s="282"/>
      <c r="N59" s="282"/>
      <c r="O59" s="282"/>
      <c r="P59" s="283"/>
      <c r="Q59" s="37"/>
    </row>
    <row r="60" spans="1:17" x14ac:dyDescent="0.2">
      <c r="A60" s="37"/>
      <c r="B60" s="281"/>
      <c r="C60" s="282"/>
      <c r="D60" s="282"/>
      <c r="E60" s="282"/>
      <c r="F60" s="282"/>
      <c r="G60" s="282"/>
      <c r="H60" s="282"/>
      <c r="I60" s="282"/>
      <c r="J60" s="282"/>
      <c r="K60" s="282"/>
      <c r="L60" s="282"/>
      <c r="M60" s="282"/>
      <c r="N60" s="282"/>
      <c r="O60" s="282"/>
      <c r="P60" s="283"/>
      <c r="Q60" s="37"/>
    </row>
    <row r="61" spans="1:17" x14ac:dyDescent="0.2">
      <c r="A61" s="37"/>
      <c r="B61" s="281"/>
      <c r="C61" s="282"/>
      <c r="D61" s="282"/>
      <c r="E61" s="282"/>
      <c r="F61" s="282"/>
      <c r="G61" s="282"/>
      <c r="H61" s="282"/>
      <c r="I61" s="282"/>
      <c r="J61" s="282"/>
      <c r="K61" s="282"/>
      <c r="L61" s="282"/>
      <c r="M61" s="282"/>
      <c r="N61" s="282"/>
      <c r="O61" s="282"/>
      <c r="P61" s="283"/>
      <c r="Q61" s="37"/>
    </row>
    <row r="62" spans="1:17" x14ac:dyDescent="0.2">
      <c r="A62" s="37"/>
      <c r="B62" s="281"/>
      <c r="C62" s="282"/>
      <c r="D62" s="282"/>
      <c r="E62" s="282"/>
      <c r="F62" s="282"/>
      <c r="G62" s="282"/>
      <c r="H62" s="282"/>
      <c r="I62" s="282"/>
      <c r="J62" s="282"/>
      <c r="K62" s="282"/>
      <c r="L62" s="282"/>
      <c r="M62" s="282"/>
      <c r="N62" s="282"/>
      <c r="O62" s="282"/>
      <c r="P62" s="283"/>
      <c r="Q62" s="37"/>
    </row>
    <row r="63" spans="1:17" x14ac:dyDescent="0.2">
      <c r="A63" s="37"/>
      <c r="B63" s="281"/>
      <c r="C63" s="282"/>
      <c r="D63" s="282"/>
      <c r="E63" s="282"/>
      <c r="F63" s="282"/>
      <c r="G63" s="282"/>
      <c r="H63" s="282"/>
      <c r="I63" s="282"/>
      <c r="J63" s="282"/>
      <c r="K63" s="282"/>
      <c r="L63" s="282"/>
      <c r="M63" s="282"/>
      <c r="N63" s="282"/>
      <c r="O63" s="282"/>
      <c r="P63" s="283"/>
      <c r="Q63" s="37"/>
    </row>
    <row r="64" spans="1:17" x14ac:dyDescent="0.2">
      <c r="A64" s="37"/>
      <c r="B64" s="281"/>
      <c r="C64" s="282"/>
      <c r="D64" s="282"/>
      <c r="E64" s="282"/>
      <c r="F64" s="282"/>
      <c r="G64" s="282"/>
      <c r="H64" s="282"/>
      <c r="I64" s="282"/>
      <c r="J64" s="282"/>
      <c r="K64" s="282"/>
      <c r="L64" s="282"/>
      <c r="M64" s="282"/>
      <c r="N64" s="282"/>
      <c r="O64" s="282"/>
      <c r="P64" s="283"/>
      <c r="Q64" s="37"/>
    </row>
    <row r="65" spans="1:17" x14ac:dyDescent="0.2">
      <c r="A65" s="37"/>
      <c r="B65" s="281"/>
      <c r="C65" s="282"/>
      <c r="D65" s="282"/>
      <c r="E65" s="282"/>
      <c r="F65" s="282"/>
      <c r="G65" s="282"/>
      <c r="H65" s="282"/>
      <c r="I65" s="282"/>
      <c r="J65" s="282"/>
      <c r="K65" s="282"/>
      <c r="L65" s="282"/>
      <c r="M65" s="282"/>
      <c r="N65" s="282"/>
      <c r="O65" s="282"/>
      <c r="P65" s="283"/>
      <c r="Q65" s="37"/>
    </row>
    <row r="66" spans="1:17" ht="13.5" thickBot="1" x14ac:dyDescent="0.25">
      <c r="A66" s="37"/>
      <c r="B66" s="284"/>
      <c r="C66" s="285"/>
      <c r="D66" s="285"/>
      <c r="E66" s="285"/>
      <c r="F66" s="285"/>
      <c r="G66" s="285"/>
      <c r="H66" s="285"/>
      <c r="I66" s="285"/>
      <c r="J66" s="285"/>
      <c r="K66" s="285"/>
      <c r="L66" s="285"/>
      <c r="M66" s="285"/>
      <c r="N66" s="285"/>
      <c r="O66" s="285"/>
      <c r="P66" s="286"/>
      <c r="Q66" s="37"/>
    </row>
    <row r="67" spans="1:17" customFormat="1" ht="4.5" customHeight="1" thickBot="1" x14ac:dyDescent="0.25">
      <c r="A67" s="287"/>
      <c r="B67" s="287"/>
      <c r="C67" s="287"/>
      <c r="D67" s="287"/>
      <c r="E67" s="287"/>
      <c r="F67" s="287"/>
      <c r="G67" s="287"/>
      <c r="H67" s="287"/>
      <c r="I67" s="287"/>
      <c r="J67" s="287"/>
      <c r="K67" s="287"/>
      <c r="L67" s="287"/>
      <c r="M67" s="287"/>
      <c r="N67" s="287"/>
      <c r="O67" s="287"/>
      <c r="P67" s="287"/>
      <c r="Q67" s="287"/>
    </row>
    <row r="68" spans="1:17" ht="17.25" customHeight="1" x14ac:dyDescent="0.2">
      <c r="A68" s="37"/>
      <c r="B68" s="854" t="s">
        <v>5</v>
      </c>
      <c r="C68" s="465" t="s">
        <v>145</v>
      </c>
      <c r="D68" s="466"/>
      <c r="E68" s="466"/>
      <c r="F68" s="466"/>
      <c r="G68" s="466"/>
      <c r="H68" s="466"/>
      <c r="I68" s="466"/>
      <c r="J68" s="466"/>
      <c r="K68" s="466"/>
      <c r="L68" s="466"/>
      <c r="M68" s="466"/>
      <c r="N68" s="466"/>
      <c r="O68" s="466"/>
      <c r="P68" s="467"/>
      <c r="Q68" s="37"/>
    </row>
    <row r="69" spans="1:17" ht="87.75" customHeight="1" x14ac:dyDescent="0.2">
      <c r="A69" s="37"/>
      <c r="B69" s="855"/>
      <c r="C69" s="523" t="s">
        <v>262</v>
      </c>
      <c r="D69" s="524"/>
      <c r="E69" s="524"/>
      <c r="F69" s="524"/>
      <c r="G69" s="524"/>
      <c r="H69" s="524"/>
      <c r="I69" s="524"/>
      <c r="J69" s="524"/>
      <c r="K69" s="524"/>
      <c r="L69" s="524"/>
      <c r="M69" s="524"/>
      <c r="N69" s="524"/>
      <c r="O69" s="524"/>
      <c r="P69" s="525"/>
      <c r="Q69" s="37"/>
    </row>
    <row r="70" spans="1:17" ht="17.25" customHeight="1" x14ac:dyDescent="0.2">
      <c r="A70" s="37"/>
      <c r="B70" s="855"/>
      <c r="C70" s="468" t="s">
        <v>143</v>
      </c>
      <c r="D70" s="469"/>
      <c r="E70" s="469"/>
      <c r="F70" s="469"/>
      <c r="G70" s="469"/>
      <c r="H70" s="469"/>
      <c r="I70" s="469"/>
      <c r="J70" s="469"/>
      <c r="K70" s="469"/>
      <c r="L70" s="469"/>
      <c r="M70" s="469"/>
      <c r="N70" s="469"/>
      <c r="O70" s="469"/>
      <c r="P70" s="470"/>
      <c r="Q70" s="37"/>
    </row>
    <row r="71" spans="1:17" ht="84.75" customHeight="1" thickBot="1" x14ac:dyDescent="0.25">
      <c r="A71" s="37"/>
      <c r="B71" s="856"/>
      <c r="C71" s="302" t="s">
        <v>344</v>
      </c>
      <c r="D71" s="303"/>
      <c r="E71" s="303"/>
      <c r="F71" s="303"/>
      <c r="G71" s="303"/>
      <c r="H71" s="303"/>
      <c r="I71" s="303"/>
      <c r="J71" s="303"/>
      <c r="K71" s="303"/>
      <c r="L71" s="303"/>
      <c r="M71" s="303"/>
      <c r="N71" s="303"/>
      <c r="O71" s="303"/>
      <c r="P71" s="304"/>
      <c r="Q71" s="37"/>
    </row>
    <row r="72" spans="1:17" ht="41.25" customHeight="1" thickBot="1" x14ac:dyDescent="0.25">
      <c r="A72" s="37"/>
      <c r="B72" s="857" t="s">
        <v>64</v>
      </c>
      <c r="C72" s="317" t="s">
        <v>202</v>
      </c>
      <c r="D72" s="289"/>
      <c r="E72" s="289"/>
      <c r="F72" s="289"/>
      <c r="G72" s="289"/>
      <c r="H72" s="289"/>
      <c r="I72" s="289"/>
      <c r="J72" s="289"/>
      <c r="K72" s="289"/>
      <c r="L72" s="289"/>
      <c r="M72" s="289"/>
      <c r="N72" s="289"/>
      <c r="O72" s="289"/>
      <c r="P72" s="290"/>
      <c r="Q72" s="37"/>
    </row>
    <row r="73" spans="1:17" ht="27.75" customHeight="1" thickBot="1" x14ac:dyDescent="0.25">
      <c r="A73" s="37"/>
      <c r="B73" s="857" t="s">
        <v>77</v>
      </c>
      <c r="C73" s="291"/>
      <c r="D73" s="291"/>
      <c r="E73" s="291"/>
      <c r="F73" s="291"/>
      <c r="G73" s="291"/>
      <c r="H73" s="291"/>
      <c r="I73" s="291"/>
      <c r="J73" s="291"/>
      <c r="K73" s="291"/>
      <c r="L73" s="291"/>
      <c r="M73" s="291"/>
      <c r="N73" s="291"/>
      <c r="O73" s="291"/>
      <c r="P73" s="292"/>
      <c r="Q73" s="37"/>
    </row>
    <row r="76" spans="1:17" hidden="1" x14ac:dyDescent="0.2">
      <c r="C76" s="66">
        <v>2018</v>
      </c>
    </row>
    <row r="77" spans="1:17" hidden="1" x14ac:dyDescent="0.2">
      <c r="C77" s="36">
        <v>2019</v>
      </c>
    </row>
    <row r="87" spans="1:19" x14ac:dyDescent="0.2">
      <c r="B87" s="67"/>
      <c r="C87" s="67"/>
      <c r="D87" s="67"/>
      <c r="E87" s="67"/>
      <c r="F87" s="67"/>
      <c r="G87" s="67"/>
      <c r="H87" s="67"/>
      <c r="I87" s="67"/>
      <c r="J87" s="67"/>
      <c r="K87" s="67"/>
      <c r="L87" s="67"/>
      <c r="M87" s="67"/>
    </row>
    <row r="88" spans="1:19" x14ac:dyDescent="0.2">
      <c r="B88" s="67"/>
      <c r="C88" s="67"/>
      <c r="D88" s="67"/>
      <c r="E88" s="67"/>
      <c r="F88" s="67"/>
      <c r="G88" s="67"/>
      <c r="H88" s="67"/>
      <c r="I88" s="67"/>
      <c r="J88" s="67"/>
      <c r="K88" s="67"/>
      <c r="L88" s="67"/>
      <c r="M88" s="67"/>
    </row>
    <row r="89" spans="1:19" x14ac:dyDescent="0.2">
      <c r="B89" s="67"/>
      <c r="C89" s="67"/>
      <c r="D89" s="67"/>
      <c r="E89" s="67"/>
      <c r="F89" s="67"/>
      <c r="G89" s="67"/>
      <c r="H89" s="67"/>
      <c r="I89" s="67"/>
      <c r="J89" s="67"/>
      <c r="K89" s="67"/>
      <c r="L89" s="67"/>
      <c r="M89" s="67"/>
    </row>
    <row r="90" spans="1:19" x14ac:dyDescent="0.2">
      <c r="B90" s="67"/>
      <c r="C90" s="67"/>
      <c r="D90" s="67"/>
      <c r="E90" s="67"/>
      <c r="F90" s="67"/>
      <c r="G90" s="67"/>
      <c r="H90" s="67"/>
      <c r="I90" s="67"/>
      <c r="J90" s="67"/>
      <c r="K90" s="67"/>
      <c r="L90" s="67"/>
      <c r="M90" s="67"/>
    </row>
    <row r="91" spans="1:19" x14ac:dyDescent="0.2">
      <c r="B91" s="67"/>
      <c r="C91" s="67"/>
      <c r="D91" s="67"/>
      <c r="E91" s="67"/>
      <c r="F91" s="67"/>
      <c r="G91" s="67"/>
      <c r="H91" s="67"/>
      <c r="I91" s="67"/>
      <c r="J91" s="67"/>
      <c r="K91" s="67"/>
      <c r="L91" s="67"/>
      <c r="M91" s="67"/>
    </row>
    <row r="92" spans="1:19" x14ac:dyDescent="0.2">
      <c r="B92" s="67"/>
      <c r="C92" s="67"/>
      <c r="D92" s="67"/>
      <c r="E92" s="67"/>
      <c r="F92" s="67"/>
      <c r="G92" s="67"/>
      <c r="H92" s="67"/>
      <c r="J92" s="67"/>
      <c r="K92" s="67"/>
      <c r="L92" s="67"/>
      <c r="M92" s="67"/>
    </row>
    <row r="93" spans="1:19" x14ac:dyDescent="0.2">
      <c r="B93" s="67"/>
      <c r="C93" s="67"/>
      <c r="D93" s="67"/>
      <c r="E93" s="67"/>
      <c r="F93" s="67"/>
      <c r="G93" s="67"/>
      <c r="H93" s="67"/>
      <c r="J93" s="67"/>
      <c r="K93" s="67"/>
      <c r="L93" s="67"/>
      <c r="M93" s="67"/>
    </row>
    <row r="94" spans="1:19" x14ac:dyDescent="0.2">
      <c r="B94" s="67"/>
      <c r="C94" s="67"/>
      <c r="D94" s="67"/>
      <c r="E94" s="67"/>
      <c r="F94" s="67"/>
      <c r="G94" s="67"/>
      <c r="H94" s="67"/>
      <c r="J94" s="67"/>
      <c r="K94" s="67"/>
      <c r="L94" s="67"/>
      <c r="M94" s="67"/>
    </row>
    <row r="95" spans="1:19" x14ac:dyDescent="0.2">
      <c r="A95" s="68"/>
      <c r="B95" s="68"/>
      <c r="C95" s="68"/>
      <c r="D95" s="68"/>
      <c r="E95" s="68"/>
      <c r="F95" s="68"/>
      <c r="G95" s="68"/>
      <c r="H95" s="68"/>
      <c r="I95" s="68"/>
      <c r="J95" s="68"/>
      <c r="K95" s="68"/>
      <c r="L95" s="68"/>
      <c r="M95" s="68"/>
      <c r="N95" s="68"/>
      <c r="O95" s="68"/>
      <c r="P95" s="68"/>
      <c r="Q95" s="68"/>
      <c r="R95" s="68"/>
      <c r="S95" s="68"/>
    </row>
    <row r="96" spans="1:19" x14ac:dyDescent="0.2">
      <c r="A96" s="69"/>
      <c r="B96" s="69"/>
      <c r="C96" s="69"/>
      <c r="D96" s="69"/>
      <c r="E96" s="69"/>
      <c r="F96" s="69"/>
      <c r="G96" s="69"/>
      <c r="H96" s="69"/>
      <c r="I96" s="69"/>
      <c r="J96" s="69"/>
      <c r="K96" s="69"/>
      <c r="L96" s="69"/>
      <c r="M96" s="69"/>
      <c r="N96" s="69"/>
      <c r="O96" s="69"/>
      <c r="P96" s="69"/>
      <c r="Q96" s="69"/>
      <c r="R96" s="69"/>
      <c r="S96" s="69"/>
    </row>
    <row r="97" spans="1:19" x14ac:dyDescent="0.2">
      <c r="A97" s="69"/>
      <c r="B97" s="69"/>
      <c r="C97" s="69"/>
      <c r="D97" s="69"/>
      <c r="E97" s="69"/>
      <c r="F97" s="69"/>
      <c r="G97" s="69"/>
      <c r="H97" s="69"/>
      <c r="I97" s="69"/>
      <c r="J97" s="69"/>
      <c r="K97" s="69"/>
      <c r="L97" s="69"/>
      <c r="M97" s="69"/>
      <c r="N97" s="69"/>
      <c r="O97" s="69"/>
      <c r="P97" s="69"/>
      <c r="Q97" s="69"/>
      <c r="R97" s="69"/>
      <c r="S97" s="69"/>
    </row>
    <row r="98" spans="1:19" x14ac:dyDescent="0.2">
      <c r="A98" s="69"/>
      <c r="B98" s="69" t="s">
        <v>39</v>
      </c>
      <c r="C98" s="69" t="s">
        <v>38</v>
      </c>
      <c r="D98" s="69" t="s">
        <v>40</v>
      </c>
      <c r="E98" s="69"/>
      <c r="F98" s="69"/>
      <c r="G98" s="69"/>
      <c r="H98" s="69"/>
      <c r="I98" s="69"/>
      <c r="J98" s="69"/>
      <c r="K98" s="69"/>
      <c r="L98" s="69"/>
      <c r="M98" s="69"/>
      <c r="N98" s="69"/>
      <c r="O98" s="69"/>
      <c r="P98" s="69"/>
      <c r="Q98" s="70" t="s">
        <v>70</v>
      </c>
      <c r="R98" s="69"/>
      <c r="S98" s="69"/>
    </row>
    <row r="99" spans="1:19" x14ac:dyDescent="0.2">
      <c r="A99" s="69"/>
      <c r="B99" s="70" t="s">
        <v>41</v>
      </c>
      <c r="C99" s="70" t="s">
        <v>43</v>
      </c>
      <c r="D99" s="71" t="s">
        <v>89</v>
      </c>
      <c r="E99" s="69"/>
      <c r="F99" s="69"/>
      <c r="G99" s="69"/>
      <c r="H99" s="69"/>
      <c r="I99" s="69"/>
      <c r="J99" s="69"/>
      <c r="K99" s="69"/>
      <c r="L99" s="69"/>
      <c r="M99" s="70" t="s">
        <v>67</v>
      </c>
      <c r="N99" s="69"/>
      <c r="O99" s="69"/>
      <c r="P99" s="69"/>
      <c r="Q99" s="70" t="s">
        <v>71</v>
      </c>
      <c r="R99" s="69"/>
      <c r="S99" s="69"/>
    </row>
    <row r="100" spans="1:19" x14ac:dyDescent="0.2">
      <c r="A100" s="69"/>
      <c r="B100" s="70" t="s">
        <v>79</v>
      </c>
      <c r="C100" s="70" t="s">
        <v>44</v>
      </c>
      <c r="D100" s="71" t="s">
        <v>90</v>
      </c>
      <c r="E100" s="69"/>
      <c r="F100" s="69"/>
      <c r="G100" s="69"/>
      <c r="H100" s="69"/>
      <c r="I100" s="69"/>
      <c r="J100" s="69"/>
      <c r="K100" s="69"/>
      <c r="L100" s="69"/>
      <c r="M100" s="70" t="s">
        <v>69</v>
      </c>
      <c r="N100" s="69"/>
      <c r="O100" s="69"/>
      <c r="P100" s="69"/>
      <c r="Q100" s="70" t="s">
        <v>73</v>
      </c>
      <c r="R100" s="69"/>
      <c r="S100" s="69"/>
    </row>
    <row r="101" spans="1:19" x14ac:dyDescent="0.2">
      <c r="A101" s="69"/>
      <c r="B101" s="70" t="s">
        <v>42</v>
      </c>
      <c r="C101" s="70" t="s">
        <v>45</v>
      </c>
      <c r="D101" s="71" t="s">
        <v>91</v>
      </c>
      <c r="E101" s="69"/>
      <c r="F101" s="69"/>
      <c r="G101" s="69"/>
      <c r="H101" s="69"/>
      <c r="I101" s="69"/>
      <c r="J101" s="69"/>
      <c r="K101" s="69"/>
      <c r="L101" s="69"/>
      <c r="M101" s="70" t="s">
        <v>78</v>
      </c>
      <c r="N101" s="69"/>
      <c r="O101" s="69"/>
      <c r="P101" s="69"/>
      <c r="Q101" s="70" t="s">
        <v>72</v>
      </c>
      <c r="R101" s="69"/>
      <c r="S101" s="69"/>
    </row>
    <row r="102" spans="1:19" x14ac:dyDescent="0.2">
      <c r="A102" s="69"/>
      <c r="B102" s="69"/>
      <c r="C102" s="70" t="s">
        <v>46</v>
      </c>
      <c r="D102" s="71" t="s">
        <v>92</v>
      </c>
      <c r="E102" s="69"/>
      <c r="F102" s="69"/>
      <c r="G102" s="69"/>
      <c r="H102" s="69"/>
      <c r="I102" s="69"/>
      <c r="J102" s="69"/>
      <c r="K102" s="69"/>
      <c r="L102" s="69"/>
      <c r="M102" s="70"/>
      <c r="N102" s="69"/>
      <c r="O102" s="69"/>
      <c r="P102" s="69"/>
      <c r="Q102" s="70" t="s">
        <v>74</v>
      </c>
      <c r="R102" s="69"/>
      <c r="S102" s="69"/>
    </row>
    <row r="103" spans="1:19" x14ac:dyDescent="0.2">
      <c r="A103" s="69"/>
      <c r="B103" s="69"/>
      <c r="C103" s="70" t="s">
        <v>47</v>
      </c>
      <c r="D103" s="71" t="s">
        <v>93</v>
      </c>
      <c r="E103" s="69"/>
      <c r="F103" s="69"/>
      <c r="G103" s="69"/>
      <c r="H103" s="69"/>
      <c r="I103" s="69"/>
      <c r="J103" s="69"/>
      <c r="K103" s="69"/>
      <c r="L103" s="69"/>
      <c r="M103" s="69"/>
      <c r="N103" s="69" t="s">
        <v>68</v>
      </c>
      <c r="O103" s="69"/>
      <c r="P103" s="69"/>
      <c r="Q103" s="70" t="s">
        <v>75</v>
      </c>
      <c r="R103" s="69"/>
      <c r="S103" s="69"/>
    </row>
    <row r="104" spans="1:19" x14ac:dyDescent="0.2">
      <c r="A104" s="69"/>
      <c r="B104" s="69"/>
      <c r="C104" s="70" t="s">
        <v>48</v>
      </c>
      <c r="D104" s="71" t="s">
        <v>94</v>
      </c>
      <c r="E104" s="69"/>
      <c r="F104" s="69"/>
      <c r="G104" s="69"/>
      <c r="H104" s="69"/>
      <c r="I104" s="69"/>
      <c r="J104" s="69"/>
      <c r="K104" s="69"/>
      <c r="L104" s="69"/>
      <c r="M104" s="69"/>
      <c r="N104" s="69"/>
      <c r="O104" s="69"/>
      <c r="P104" s="69"/>
      <c r="Q104" s="69"/>
      <c r="R104" s="69"/>
      <c r="S104" s="69"/>
    </row>
    <row r="105" spans="1:19" x14ac:dyDescent="0.2">
      <c r="A105" s="69"/>
      <c r="B105" s="69"/>
      <c r="C105" s="70" t="s">
        <v>49</v>
      </c>
      <c r="D105" s="71" t="s">
        <v>57</v>
      </c>
      <c r="E105" s="69"/>
      <c r="F105" s="69"/>
      <c r="G105" s="69"/>
      <c r="H105" s="69"/>
      <c r="I105" s="69"/>
      <c r="J105" s="69"/>
      <c r="K105" s="69"/>
      <c r="L105" s="69"/>
      <c r="M105" s="69"/>
      <c r="N105" s="69"/>
      <c r="O105" s="69"/>
      <c r="P105" s="69"/>
      <c r="Q105" s="69"/>
      <c r="R105" s="69"/>
      <c r="S105" s="69"/>
    </row>
    <row r="106" spans="1:19" x14ac:dyDescent="0.2">
      <c r="A106" s="69"/>
      <c r="B106" s="69"/>
      <c r="C106" s="69"/>
      <c r="D106" s="71" t="s">
        <v>56</v>
      </c>
      <c r="E106" s="69"/>
      <c r="F106" s="69"/>
      <c r="G106" s="69"/>
      <c r="H106" s="69"/>
      <c r="I106" s="69"/>
      <c r="J106" s="69"/>
      <c r="K106" s="69"/>
      <c r="L106" s="69"/>
      <c r="M106" s="69"/>
      <c r="N106" s="69"/>
      <c r="O106" s="69"/>
      <c r="P106" s="69"/>
      <c r="Q106" s="69"/>
      <c r="R106" s="69"/>
      <c r="S106" s="69"/>
    </row>
    <row r="107" spans="1:19" x14ac:dyDescent="0.2">
      <c r="A107" s="69"/>
      <c r="B107" s="69"/>
      <c r="C107" s="69"/>
      <c r="D107" s="71" t="s">
        <v>51</v>
      </c>
      <c r="E107" s="69"/>
      <c r="F107" s="69"/>
      <c r="G107" s="69"/>
      <c r="H107" s="69"/>
      <c r="I107" s="69"/>
      <c r="J107" s="69"/>
      <c r="K107" s="69"/>
      <c r="L107" s="69"/>
      <c r="M107" s="69"/>
      <c r="N107" s="69"/>
      <c r="O107" s="69"/>
      <c r="P107" s="69"/>
      <c r="Q107" s="69"/>
      <c r="R107" s="69"/>
      <c r="S107" s="69"/>
    </row>
    <row r="108" spans="1:19" x14ac:dyDescent="0.2">
      <c r="A108" s="69"/>
      <c r="B108" s="69"/>
      <c r="C108" s="69"/>
      <c r="D108" s="71" t="s">
        <v>50</v>
      </c>
      <c r="E108" s="69"/>
      <c r="F108" s="69"/>
      <c r="G108" s="69"/>
      <c r="H108" s="69"/>
      <c r="I108" s="69"/>
      <c r="J108" s="69"/>
      <c r="K108" s="69"/>
      <c r="L108" s="69"/>
      <c r="M108" s="69"/>
      <c r="N108" s="69"/>
      <c r="O108" s="69"/>
      <c r="P108" s="69"/>
      <c r="Q108" s="70">
        <v>2015</v>
      </c>
      <c r="R108" s="69"/>
      <c r="S108" s="69"/>
    </row>
    <row r="109" spans="1:19" ht="12.75" customHeight="1" x14ac:dyDescent="0.2">
      <c r="A109" s="69"/>
      <c r="B109" s="69"/>
      <c r="C109" s="69"/>
      <c r="D109" s="71" t="s">
        <v>53</v>
      </c>
      <c r="E109" s="69"/>
      <c r="F109" s="69"/>
      <c r="G109" s="69"/>
      <c r="H109" s="69"/>
      <c r="I109" s="69"/>
      <c r="J109" s="69"/>
      <c r="K109" s="69"/>
      <c r="L109" s="69"/>
      <c r="M109" s="69"/>
      <c r="N109" s="69"/>
      <c r="O109" s="69"/>
      <c r="P109" s="69"/>
      <c r="Q109" s="70">
        <v>2016</v>
      </c>
      <c r="R109" s="69"/>
      <c r="S109" s="69"/>
    </row>
    <row r="110" spans="1:19" x14ac:dyDescent="0.2">
      <c r="A110" s="69"/>
      <c r="B110" s="69"/>
      <c r="C110" s="69"/>
      <c r="D110" s="71" t="s">
        <v>52</v>
      </c>
      <c r="E110" s="69"/>
      <c r="F110" s="69"/>
      <c r="G110" s="69"/>
      <c r="H110" s="69"/>
      <c r="I110" s="69"/>
      <c r="J110" s="69"/>
      <c r="K110" s="69"/>
      <c r="L110" s="69"/>
      <c r="M110" s="69"/>
      <c r="N110" s="69"/>
      <c r="O110" s="69"/>
      <c r="P110" s="69"/>
      <c r="Q110" s="70">
        <v>2017</v>
      </c>
      <c r="R110" s="69"/>
      <c r="S110" s="69"/>
    </row>
    <row r="111" spans="1:19" x14ac:dyDescent="0.2">
      <c r="A111" s="69"/>
      <c r="B111" s="69"/>
      <c r="C111" s="69"/>
      <c r="D111" s="71" t="s">
        <v>54</v>
      </c>
      <c r="E111" s="69"/>
      <c r="F111" s="69"/>
      <c r="G111" s="69"/>
      <c r="H111" s="69"/>
      <c r="I111" s="69"/>
      <c r="J111" s="69"/>
      <c r="K111" s="69"/>
      <c r="L111" s="69"/>
      <c r="M111" s="69"/>
      <c r="N111" s="69"/>
      <c r="O111" s="69"/>
      <c r="P111" s="69"/>
      <c r="Q111" s="70">
        <v>2018</v>
      </c>
      <c r="R111" s="69"/>
      <c r="S111" s="69"/>
    </row>
    <row r="112" spans="1:19" x14ac:dyDescent="0.2">
      <c r="A112" s="69"/>
      <c r="B112" s="69"/>
      <c r="C112" s="69"/>
      <c r="D112" s="71" t="s">
        <v>95</v>
      </c>
      <c r="E112" s="69"/>
      <c r="F112" s="69"/>
      <c r="G112" s="69"/>
      <c r="H112" s="69"/>
      <c r="I112" s="69"/>
      <c r="J112" s="69"/>
      <c r="K112" s="69"/>
      <c r="L112" s="69"/>
      <c r="M112" s="69"/>
      <c r="N112" s="69"/>
      <c r="O112" s="69"/>
      <c r="P112" s="69"/>
      <c r="Q112" s="69"/>
      <c r="R112" s="69"/>
      <c r="S112" s="69"/>
    </row>
    <row r="113" spans="1:19" x14ac:dyDescent="0.2">
      <c r="A113" s="69"/>
      <c r="B113" s="69"/>
      <c r="C113" s="69"/>
      <c r="D113" s="71" t="s">
        <v>81</v>
      </c>
      <c r="E113" s="69"/>
      <c r="F113" s="69"/>
      <c r="G113" s="69"/>
      <c r="H113" s="69"/>
      <c r="I113" s="69"/>
      <c r="J113" s="69"/>
      <c r="K113" s="69"/>
      <c r="L113" s="69"/>
      <c r="M113" s="69"/>
      <c r="N113" s="69"/>
      <c r="O113" s="69"/>
      <c r="P113" s="69"/>
      <c r="Q113" s="69"/>
      <c r="R113" s="69"/>
      <c r="S113" s="69"/>
    </row>
    <row r="114" spans="1:19" x14ac:dyDescent="0.2">
      <c r="A114" s="69"/>
      <c r="B114" s="72"/>
      <c r="C114" s="69"/>
      <c r="D114" s="71" t="s">
        <v>82</v>
      </c>
      <c r="E114" s="69"/>
      <c r="F114" s="69"/>
      <c r="G114" s="69"/>
      <c r="H114" s="69"/>
      <c r="I114" s="69"/>
      <c r="J114" s="69"/>
      <c r="K114" s="69"/>
      <c r="L114" s="69"/>
      <c r="M114" s="69"/>
      <c r="N114" s="69"/>
      <c r="O114" s="69"/>
      <c r="P114" s="69"/>
      <c r="Q114" s="69"/>
      <c r="R114" s="69"/>
      <c r="S114" s="69"/>
    </row>
    <row r="115" spans="1:19" x14ac:dyDescent="0.2">
      <c r="A115" s="69"/>
      <c r="B115" s="72"/>
      <c r="C115" s="69"/>
      <c r="D115" s="71" t="s">
        <v>80</v>
      </c>
      <c r="E115" s="69"/>
      <c r="F115" s="69"/>
      <c r="G115" s="69"/>
      <c r="H115" s="69"/>
      <c r="I115" s="69"/>
      <c r="J115" s="69"/>
      <c r="K115" s="69"/>
      <c r="L115" s="69"/>
      <c r="M115" s="69"/>
      <c r="N115" s="69"/>
      <c r="O115" s="69"/>
      <c r="P115" s="69"/>
      <c r="Q115" s="69"/>
      <c r="R115" s="69"/>
      <c r="S115" s="69"/>
    </row>
    <row r="116" spans="1:19" x14ac:dyDescent="0.2">
      <c r="A116" s="69"/>
      <c r="B116" s="72"/>
      <c r="C116" s="69"/>
      <c r="D116" s="71" t="s">
        <v>96</v>
      </c>
      <c r="E116" s="69"/>
      <c r="F116" s="69"/>
      <c r="G116" s="69"/>
      <c r="H116" s="69"/>
      <c r="I116" s="69"/>
      <c r="J116" s="69"/>
      <c r="K116" s="69"/>
      <c r="L116" s="69"/>
      <c r="M116" s="69"/>
      <c r="N116" s="69"/>
      <c r="O116" s="69"/>
      <c r="P116" s="69"/>
      <c r="Q116" s="69"/>
      <c r="R116" s="69"/>
      <c r="S116" s="69"/>
    </row>
    <row r="117" spans="1:19" x14ac:dyDescent="0.2">
      <c r="A117" s="69"/>
      <c r="B117" s="72"/>
      <c r="C117" s="69"/>
      <c r="D117" s="71" t="s">
        <v>97</v>
      </c>
      <c r="E117" s="69"/>
      <c r="F117" s="69"/>
      <c r="G117" s="69"/>
      <c r="H117" s="69"/>
      <c r="I117" s="69"/>
      <c r="J117" s="69"/>
      <c r="K117" s="69"/>
      <c r="L117" s="69"/>
      <c r="M117" s="69"/>
      <c r="N117" s="69"/>
      <c r="O117" s="69"/>
      <c r="P117" s="69"/>
      <c r="Q117" s="69"/>
      <c r="R117" s="69"/>
      <c r="S117" s="69"/>
    </row>
    <row r="118" spans="1:19" x14ac:dyDescent="0.2">
      <c r="A118" s="69"/>
      <c r="B118" s="72"/>
      <c r="C118" s="69"/>
      <c r="D118" s="71" t="s">
        <v>98</v>
      </c>
      <c r="E118" s="69"/>
      <c r="F118" s="69"/>
      <c r="G118" s="69"/>
      <c r="H118" s="69"/>
      <c r="I118" s="69"/>
      <c r="J118" s="69"/>
      <c r="K118" s="69"/>
      <c r="L118" s="69"/>
      <c r="M118" s="69"/>
      <c r="N118" s="69"/>
      <c r="O118" s="69"/>
      <c r="P118" s="69"/>
      <c r="Q118" s="69"/>
      <c r="R118" s="69"/>
      <c r="S118" s="69"/>
    </row>
    <row r="119" spans="1:19" x14ac:dyDescent="0.2">
      <c r="A119" s="69"/>
      <c r="B119" s="72"/>
      <c r="C119" s="69"/>
      <c r="D119" s="71" t="s">
        <v>99</v>
      </c>
      <c r="E119" s="69"/>
      <c r="F119" s="69"/>
      <c r="G119" s="69"/>
      <c r="H119" s="69"/>
      <c r="I119" s="69"/>
      <c r="J119" s="69"/>
      <c r="K119" s="69"/>
      <c r="L119" s="69"/>
      <c r="M119" s="69"/>
      <c r="N119" s="69"/>
      <c r="O119" s="69"/>
      <c r="P119" s="69"/>
      <c r="Q119" s="69"/>
      <c r="R119" s="69"/>
      <c r="S119" s="69"/>
    </row>
    <row r="120" spans="1:19" x14ac:dyDescent="0.2">
      <c r="A120" s="69"/>
      <c r="B120" s="72"/>
      <c r="C120" s="69"/>
      <c r="D120" s="71" t="s">
        <v>100</v>
      </c>
      <c r="E120" s="69"/>
      <c r="F120" s="69"/>
      <c r="G120" s="69"/>
      <c r="H120" s="69"/>
      <c r="I120" s="69"/>
      <c r="J120" s="69"/>
      <c r="K120" s="69"/>
      <c r="L120" s="69"/>
      <c r="M120" s="69"/>
      <c r="N120" s="69"/>
      <c r="O120" s="69"/>
      <c r="P120" s="69"/>
      <c r="Q120" s="69"/>
      <c r="R120" s="69"/>
      <c r="S120" s="69"/>
    </row>
    <row r="121" spans="1:19" x14ac:dyDescent="0.2">
      <c r="A121" s="69"/>
      <c r="B121" s="73"/>
      <c r="C121" s="69"/>
      <c r="D121" s="71" t="s">
        <v>101</v>
      </c>
      <c r="E121" s="69"/>
      <c r="F121" s="69"/>
      <c r="G121" s="69"/>
      <c r="H121" s="69"/>
      <c r="I121" s="69"/>
      <c r="J121" s="69"/>
      <c r="K121" s="69"/>
      <c r="L121" s="69"/>
      <c r="M121" s="69"/>
      <c r="N121" s="69"/>
      <c r="O121" s="69"/>
      <c r="P121" s="69"/>
      <c r="Q121" s="69"/>
      <c r="R121" s="69"/>
      <c r="S121" s="69"/>
    </row>
    <row r="122" spans="1:19" x14ac:dyDescent="0.2">
      <c r="A122" s="69"/>
      <c r="C122" s="69"/>
      <c r="D122" s="71" t="s">
        <v>102</v>
      </c>
      <c r="E122" s="69"/>
      <c r="F122" s="69"/>
      <c r="G122" s="69"/>
      <c r="H122" s="69"/>
      <c r="I122" s="69"/>
      <c r="J122" s="69"/>
      <c r="K122" s="69"/>
      <c r="L122" s="69"/>
      <c r="M122" s="69"/>
      <c r="N122" s="69"/>
      <c r="O122" s="69"/>
      <c r="P122" s="69"/>
      <c r="Q122" s="69"/>
      <c r="R122" s="69"/>
      <c r="S122" s="69"/>
    </row>
    <row r="123" spans="1:19" x14ac:dyDescent="0.2">
      <c r="A123" s="69"/>
      <c r="C123" s="69"/>
      <c r="D123" s="71" t="s">
        <v>103</v>
      </c>
      <c r="E123" s="69"/>
      <c r="F123" s="69"/>
      <c r="G123" s="69"/>
      <c r="H123" s="69"/>
      <c r="I123" s="69"/>
      <c r="J123" s="69"/>
      <c r="K123" s="69"/>
      <c r="L123" s="69"/>
      <c r="M123" s="69"/>
      <c r="N123" s="69"/>
      <c r="O123" s="69"/>
      <c r="P123" s="69"/>
      <c r="Q123" s="69"/>
      <c r="R123" s="69"/>
      <c r="S123" s="69"/>
    </row>
    <row r="124" spans="1:19" x14ac:dyDescent="0.2">
      <c r="A124" s="69"/>
      <c r="C124" s="69"/>
      <c r="D124" s="71" t="s">
        <v>55</v>
      </c>
      <c r="E124" s="69"/>
      <c r="F124" s="69"/>
      <c r="G124" s="69"/>
      <c r="H124" s="69"/>
      <c r="I124" s="69"/>
      <c r="J124" s="69"/>
      <c r="K124" s="69"/>
      <c r="L124" s="69"/>
      <c r="M124" s="69"/>
      <c r="N124" s="69"/>
      <c r="O124" s="69"/>
      <c r="P124" s="69"/>
      <c r="Q124" s="69"/>
      <c r="R124" s="69"/>
      <c r="S124" s="69"/>
    </row>
    <row r="125" spans="1:19" x14ac:dyDescent="0.2">
      <c r="A125" s="69"/>
      <c r="C125" s="69"/>
      <c r="D125" s="69"/>
      <c r="E125" s="69"/>
      <c r="F125" s="69"/>
      <c r="G125" s="69"/>
      <c r="H125" s="69"/>
      <c r="I125" s="69"/>
      <c r="J125" s="69"/>
      <c r="K125" s="69"/>
      <c r="L125" s="69"/>
      <c r="M125" s="69"/>
      <c r="N125" s="69"/>
      <c r="O125" s="69"/>
      <c r="P125" s="69"/>
      <c r="Q125" s="69"/>
      <c r="R125" s="69"/>
      <c r="S125" s="69"/>
    </row>
    <row r="126" spans="1:19" x14ac:dyDescent="0.2">
      <c r="A126" s="69"/>
      <c r="C126" s="69"/>
      <c r="D126" s="69"/>
      <c r="E126" s="69"/>
      <c r="F126" s="69"/>
      <c r="G126" s="69"/>
      <c r="H126" s="69"/>
      <c r="I126" s="69"/>
      <c r="J126" s="69"/>
      <c r="K126" s="69"/>
      <c r="L126" s="69"/>
      <c r="M126" s="69"/>
      <c r="N126" s="69"/>
      <c r="O126" s="69"/>
      <c r="P126" s="69"/>
      <c r="Q126" s="69"/>
      <c r="R126" s="69"/>
      <c r="S126" s="69"/>
    </row>
    <row r="127" spans="1:19" x14ac:dyDescent="0.2">
      <c r="A127" s="69"/>
      <c r="C127" s="69"/>
      <c r="D127" s="69"/>
      <c r="E127" s="69"/>
      <c r="F127" s="69"/>
      <c r="G127" s="69"/>
      <c r="H127" s="69"/>
      <c r="I127" s="69"/>
      <c r="J127" s="69"/>
      <c r="K127" s="69"/>
      <c r="L127" s="69"/>
      <c r="M127" s="69"/>
      <c r="N127" s="69"/>
      <c r="O127" s="69"/>
      <c r="P127" s="69"/>
      <c r="Q127" s="69"/>
      <c r="R127" s="69"/>
      <c r="S127" s="69"/>
    </row>
    <row r="128" spans="1:19" x14ac:dyDescent="0.2">
      <c r="A128" s="69"/>
      <c r="C128" s="69"/>
      <c r="D128" s="69"/>
      <c r="E128" s="69"/>
      <c r="F128" s="69"/>
      <c r="G128" s="69"/>
      <c r="H128" s="69"/>
      <c r="I128" s="69"/>
      <c r="J128" s="69"/>
      <c r="K128" s="69"/>
      <c r="L128" s="69"/>
      <c r="M128" s="69"/>
      <c r="N128" s="69"/>
      <c r="O128" s="69"/>
      <c r="P128" s="69"/>
      <c r="Q128" s="69"/>
      <c r="R128" s="69"/>
      <c r="S128" s="69"/>
    </row>
    <row r="129" spans="1:19" x14ac:dyDescent="0.2">
      <c r="A129" s="69"/>
      <c r="B129" s="166" t="s">
        <v>247</v>
      </c>
      <c r="C129" s="69"/>
      <c r="D129" s="69"/>
      <c r="E129" s="69"/>
      <c r="F129" s="69"/>
      <c r="G129" s="69"/>
      <c r="H129" s="69"/>
      <c r="I129" s="69"/>
      <c r="J129" s="69"/>
      <c r="K129" s="69"/>
      <c r="L129" s="69"/>
      <c r="M129" s="69"/>
      <c r="N129" s="69"/>
      <c r="O129" s="69"/>
      <c r="P129" s="69"/>
      <c r="Q129" s="69"/>
      <c r="R129" s="69"/>
      <c r="S129" s="69"/>
    </row>
    <row r="130" spans="1:19" x14ac:dyDescent="0.2">
      <c r="A130" s="69"/>
      <c r="B130" s="166" t="s">
        <v>248</v>
      </c>
      <c r="C130" s="69"/>
      <c r="D130" s="69"/>
      <c r="E130" s="69"/>
      <c r="F130" s="69"/>
      <c r="G130" s="69"/>
      <c r="H130" s="69"/>
      <c r="I130" s="69"/>
      <c r="J130" s="69"/>
      <c r="K130" s="69"/>
      <c r="L130" s="69"/>
      <c r="M130" s="69"/>
      <c r="N130" s="69"/>
      <c r="O130" s="69"/>
      <c r="P130" s="69"/>
      <c r="Q130" s="69"/>
      <c r="R130" s="69"/>
      <c r="S130" s="69"/>
    </row>
    <row r="131" spans="1:19" x14ac:dyDescent="0.2">
      <c r="A131" s="69"/>
      <c r="B131" s="166" t="s">
        <v>249</v>
      </c>
      <c r="C131" s="69"/>
      <c r="D131" s="69"/>
      <c r="E131" s="69"/>
      <c r="F131" s="69"/>
      <c r="G131" s="69"/>
      <c r="H131" s="69"/>
      <c r="I131" s="69"/>
      <c r="J131" s="69"/>
      <c r="K131" s="69"/>
      <c r="L131" s="69"/>
      <c r="M131" s="69"/>
      <c r="N131" s="69"/>
      <c r="O131" s="69"/>
      <c r="P131" s="69"/>
      <c r="Q131" s="69"/>
      <c r="R131" s="69"/>
      <c r="S131" s="69"/>
    </row>
    <row r="132" spans="1:19" x14ac:dyDescent="0.2">
      <c r="A132" s="69"/>
      <c r="B132" s="166" t="s">
        <v>250</v>
      </c>
      <c r="C132" s="69"/>
      <c r="D132" s="69"/>
      <c r="E132" s="69"/>
      <c r="F132" s="69"/>
      <c r="G132" s="69"/>
      <c r="H132" s="69"/>
      <c r="I132" s="69"/>
      <c r="J132" s="69"/>
      <c r="K132" s="69"/>
      <c r="L132" s="69"/>
      <c r="M132" s="69"/>
      <c r="N132" s="69"/>
      <c r="O132" s="69"/>
      <c r="P132" s="69"/>
      <c r="Q132" s="69"/>
      <c r="R132" s="69"/>
      <c r="S132" s="69"/>
    </row>
    <row r="133" spans="1:19" x14ac:dyDescent="0.2">
      <c r="A133" s="69"/>
      <c r="B133" s="166" t="s">
        <v>251</v>
      </c>
      <c r="C133" s="69"/>
      <c r="D133" s="69"/>
      <c r="E133" s="69"/>
      <c r="F133" s="69"/>
      <c r="G133" s="69"/>
      <c r="H133" s="69"/>
      <c r="I133" s="69"/>
      <c r="J133" s="69"/>
      <c r="K133" s="69"/>
      <c r="L133" s="69"/>
      <c r="M133" s="69"/>
      <c r="N133" s="69"/>
      <c r="O133" s="69"/>
      <c r="P133" s="69"/>
      <c r="Q133" s="69"/>
      <c r="R133" s="69"/>
      <c r="S133" s="69"/>
    </row>
    <row r="134" spans="1:19" x14ac:dyDescent="0.2">
      <c r="A134" s="69"/>
      <c r="B134" s="166" t="s">
        <v>252</v>
      </c>
      <c r="C134" s="69"/>
      <c r="D134" s="69"/>
      <c r="E134" s="69"/>
      <c r="F134" s="69"/>
      <c r="G134" s="69"/>
      <c r="H134" s="69"/>
      <c r="I134" s="69"/>
      <c r="J134" s="69"/>
      <c r="K134" s="69"/>
      <c r="L134" s="69"/>
      <c r="M134" s="69"/>
      <c r="N134" s="69"/>
      <c r="O134" s="69"/>
      <c r="P134" s="69"/>
      <c r="Q134" s="69"/>
      <c r="R134" s="69"/>
      <c r="S134" s="69"/>
    </row>
    <row r="135" spans="1:19" x14ac:dyDescent="0.2">
      <c r="B135" s="166" t="s">
        <v>253</v>
      </c>
    </row>
    <row r="136" spans="1:19" x14ac:dyDescent="0.2">
      <c r="B136" s="73"/>
    </row>
    <row r="140" spans="1:19" x14ac:dyDescent="0.2">
      <c r="B140" s="72"/>
    </row>
    <row r="141" spans="1:19" x14ac:dyDescent="0.2">
      <c r="B141" s="72"/>
    </row>
    <row r="142" spans="1:19" x14ac:dyDescent="0.2">
      <c r="B142" s="72"/>
    </row>
    <row r="143" spans="1:19" x14ac:dyDescent="0.2">
      <c r="B143" s="74"/>
    </row>
    <row r="144" spans="1:19" x14ac:dyDescent="0.2">
      <c r="B144" s="74"/>
    </row>
    <row r="145" spans="2:2" x14ac:dyDescent="0.2">
      <c r="B145" s="74"/>
    </row>
    <row r="146" spans="2:2" x14ac:dyDescent="0.2">
      <c r="B146" s="74"/>
    </row>
    <row r="147" spans="2:2" x14ac:dyDescent="0.2">
      <c r="B147" s="74"/>
    </row>
    <row r="148" spans="2:2" x14ac:dyDescent="0.2">
      <c r="B148" s="74"/>
    </row>
    <row r="149" spans="2:2" x14ac:dyDescent="0.2">
      <c r="B149" s="74"/>
    </row>
    <row r="150" spans="2:2" x14ac:dyDescent="0.2">
      <c r="B150" s="74"/>
    </row>
    <row r="151" spans="2:2" x14ac:dyDescent="0.2">
      <c r="B151" s="81"/>
    </row>
    <row r="152" spans="2:2" x14ac:dyDescent="0.2">
      <c r="B152" s="82"/>
    </row>
    <row r="153" spans="2:2" x14ac:dyDescent="0.2">
      <c r="B153" s="82"/>
    </row>
    <row r="154" spans="2:2" x14ac:dyDescent="0.2">
      <c r="B154" s="82"/>
    </row>
    <row r="155" spans="2:2" x14ac:dyDescent="0.2">
      <c r="B155" s="82"/>
    </row>
    <row r="156" spans="2:2" x14ac:dyDescent="0.2">
      <c r="B156" s="82"/>
    </row>
    <row r="157" spans="2:2" x14ac:dyDescent="0.2">
      <c r="B157" s="82"/>
    </row>
    <row r="158" spans="2:2" x14ac:dyDescent="0.2">
      <c r="B158" s="82"/>
    </row>
    <row r="159" spans="2:2" x14ac:dyDescent="0.2">
      <c r="B159" s="82"/>
    </row>
    <row r="160" spans="2:2" x14ac:dyDescent="0.2">
      <c r="B160" s="82"/>
    </row>
    <row r="161" spans="2:2" x14ac:dyDescent="0.2">
      <c r="B161" s="82"/>
    </row>
    <row r="162" spans="2:2" x14ac:dyDescent="0.2">
      <c r="B162" s="82"/>
    </row>
    <row r="163" spans="2:2" x14ac:dyDescent="0.2">
      <c r="B163" s="82"/>
    </row>
    <row r="164" spans="2:2" x14ac:dyDescent="0.2">
      <c r="B164" s="82"/>
    </row>
    <row r="165" spans="2:2" x14ac:dyDescent="0.2">
      <c r="B165" s="82"/>
    </row>
    <row r="166" spans="2:2" x14ac:dyDescent="0.2">
      <c r="B166" s="82"/>
    </row>
    <row r="167" spans="2:2" x14ac:dyDescent="0.2">
      <c r="B167" s="82"/>
    </row>
    <row r="168" spans="2:2" x14ac:dyDescent="0.2">
      <c r="B168" s="82"/>
    </row>
    <row r="169" spans="2:2" x14ac:dyDescent="0.2">
      <c r="B169" s="82"/>
    </row>
    <row r="170" spans="2:2" x14ac:dyDescent="0.2">
      <c r="B170" s="82"/>
    </row>
    <row r="171" spans="2:2" x14ac:dyDescent="0.2">
      <c r="B171" s="82"/>
    </row>
    <row r="172" spans="2:2" x14ac:dyDescent="0.2">
      <c r="B172" s="82"/>
    </row>
    <row r="173" spans="2:2" x14ac:dyDescent="0.2">
      <c r="B173" s="82"/>
    </row>
  </sheetData>
  <sheetProtection formatColumns="0" formatRows="0"/>
  <mergeCells count="75">
    <mergeCell ref="S28:V28"/>
    <mergeCell ref="W28:Y28"/>
    <mergeCell ref="Z28:AB28"/>
    <mergeCell ref="AC28:AD28"/>
    <mergeCell ref="B11:P11"/>
    <mergeCell ref="B23:P23"/>
    <mergeCell ref="C12:P12"/>
    <mergeCell ref="B13:P13"/>
    <mergeCell ref="C14:P14"/>
    <mergeCell ref="B15:P15"/>
    <mergeCell ref="C16:P16"/>
    <mergeCell ref="B17:P17"/>
    <mergeCell ref="C18:P18"/>
    <mergeCell ref="B19:P19"/>
    <mergeCell ref="B20:P20"/>
    <mergeCell ref="B21:P21"/>
    <mergeCell ref="B2:B5"/>
    <mergeCell ref="C2:M2"/>
    <mergeCell ref="N2:P2"/>
    <mergeCell ref="C3:M3"/>
    <mergeCell ref="N3:P3"/>
    <mergeCell ref="C4:M4"/>
    <mergeCell ref="N4:P4"/>
    <mergeCell ref="C5:M5"/>
    <mergeCell ref="N5:P5"/>
    <mergeCell ref="B7:P8"/>
    <mergeCell ref="B9:P9"/>
    <mergeCell ref="C10:I10"/>
    <mergeCell ref="J10:M10"/>
    <mergeCell ref="N10:P10"/>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2:P72"/>
    <mergeCell ref="C73:P73"/>
    <mergeCell ref="B45:P45"/>
    <mergeCell ref="B47:B48"/>
    <mergeCell ref="B50:P50"/>
    <mergeCell ref="B51:P66"/>
    <mergeCell ref="A67:Q67"/>
    <mergeCell ref="B68:B71"/>
    <mergeCell ref="C68:P68"/>
    <mergeCell ref="C69:P69"/>
    <mergeCell ref="C70:P70"/>
    <mergeCell ref="C71:P71"/>
  </mergeCells>
  <conditionalFormatting sqref="F48">
    <cfRule type="cellIs" dxfId="243" priority="33" stopIfTrue="1" operator="equal">
      <formula>" "</formula>
    </cfRule>
    <cfRule type="cellIs" dxfId="242" priority="34" stopIfTrue="1" operator="lessThanOrEqual">
      <formula>$S$5</formula>
    </cfRule>
    <cfRule type="cellIs" dxfId="241" priority="35" stopIfTrue="1" operator="greaterThanOrEqual">
      <formula>$S$2</formula>
    </cfRule>
    <cfRule type="cellIs" dxfId="240" priority="36" stopIfTrue="1" operator="between">
      <formula>$S$4</formula>
      <formula>$S$3</formula>
    </cfRule>
  </conditionalFormatting>
  <conditionalFormatting sqref="I48">
    <cfRule type="cellIs" dxfId="239" priority="13" stopIfTrue="1" operator="equal">
      <formula>" "</formula>
    </cfRule>
    <cfRule type="cellIs" dxfId="238" priority="14" stopIfTrue="1" operator="lessThanOrEqual">
      <formula>$S$5</formula>
    </cfRule>
    <cfRule type="cellIs" dxfId="237" priority="15" stopIfTrue="1" operator="greaterThanOrEqual">
      <formula>$S$2</formula>
    </cfRule>
    <cfRule type="cellIs" dxfId="236" priority="16" stopIfTrue="1" operator="between">
      <formula>$S$4</formula>
      <formula>$S$3</formula>
    </cfRule>
  </conditionalFormatting>
  <conditionalFormatting sqref="L48">
    <cfRule type="cellIs" dxfId="235" priority="9" stopIfTrue="1" operator="equal">
      <formula>" "</formula>
    </cfRule>
    <cfRule type="cellIs" dxfId="234" priority="10" stopIfTrue="1" operator="lessThanOrEqual">
      <formula>$S$5</formula>
    </cfRule>
    <cfRule type="cellIs" dxfId="233" priority="11" stopIfTrue="1" operator="greaterThanOrEqual">
      <formula>$S$2</formula>
    </cfRule>
    <cfRule type="cellIs" dxfId="232" priority="12" stopIfTrue="1" operator="between">
      <formula>$S$4</formula>
      <formula>$S$3</formula>
    </cfRule>
  </conditionalFormatting>
  <conditionalFormatting sqref="O48:P48">
    <cfRule type="cellIs" dxfId="231" priority="1" stopIfTrue="1" operator="equal">
      <formula>" "</formula>
    </cfRule>
    <cfRule type="cellIs" dxfId="230" priority="2" stopIfTrue="1" operator="lessThanOrEqual">
      <formula>$S$5</formula>
    </cfRule>
    <cfRule type="cellIs" dxfId="229" priority="3" stopIfTrue="1" operator="greaterThanOrEqual">
      <formula>$S$2</formula>
    </cfRule>
    <cfRule type="cellIs" dxfId="228" priority="4" stopIfTrue="1" operator="between">
      <formula>$S$4</formula>
      <formula>$S$3</formula>
    </cfRule>
  </conditionalFormatting>
  <dataValidations count="6">
    <dataValidation type="list" allowBlank="1" showInputMessage="1" showErrorMessage="1" sqref="C12:P12" xr:uid="{00000000-0002-0000-0600-000000000000}">
      <formula1>$D$99:$D$116</formula1>
    </dataValidation>
    <dataValidation type="list" allowBlank="1" showInputMessage="1" showErrorMessage="1" sqref="C32:P32 C34:P34 C36:P36" xr:uid="{00000000-0002-0000-0600-000001000000}">
      <formula1>$Q$98:$Q$103</formula1>
    </dataValidation>
    <dataValidation type="list" allowBlank="1" showInputMessage="1" showErrorMessage="1" sqref="C73:P73" xr:uid="{00000000-0002-0000-0600-000002000000}">
      <formula1>$M$99:$M$101</formula1>
    </dataValidation>
    <dataValidation type="list" allowBlank="1" showInputMessage="1" showErrorMessage="1" sqref="N10:P10" xr:uid="{00000000-0002-0000-0600-000003000000}">
      <formula1>"Economicos,Eficiencia,Eficacia, Efectividad,Calidad"</formula1>
    </dataValidation>
    <dataValidation type="list" allowBlank="1" showInputMessage="1" showErrorMessage="1" sqref="C10:I10" xr:uid="{00000000-0002-0000-0600-000004000000}">
      <formula1>"2023,2024,2025,2026,2027"</formula1>
    </dataValidation>
    <dataValidation type="list" allowBlank="1" showInputMessage="1" showErrorMessage="1" sqref="C18:P18" xr:uid="{00000000-0002-0000-06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AF57"/>
  <sheetViews>
    <sheetView showGridLines="0" zoomScaleNormal="100" workbookViewId="0">
      <selection sqref="A1:A4"/>
    </sheetView>
  </sheetViews>
  <sheetFormatPr baseColWidth="10" defaultColWidth="9.140625" defaultRowHeight="12.75" x14ac:dyDescent="0.2"/>
  <cols>
    <col min="1" max="1" width="27.140625" style="3" customWidth="1"/>
    <col min="2" max="2" width="27.140625" customWidth="1"/>
    <col min="3" max="12" width="15.7109375" customWidth="1"/>
    <col min="13" max="13" width="8.7109375" customWidth="1"/>
    <col min="14" max="14" width="43.42578125" customWidth="1"/>
    <col min="15" max="15" width="8.7109375" customWidth="1"/>
    <col min="16" max="16" width="8.7109375" hidden="1" customWidth="1"/>
    <col min="17" max="17" width="8.7109375" style="6" customWidth="1"/>
    <col min="18" max="18" width="8.7109375" customWidth="1"/>
    <col min="19" max="19" width="8.7109375" style="6" customWidth="1"/>
    <col min="20" max="20" width="27.28515625" customWidth="1"/>
    <col min="21" max="21" width="5.42578125" customWidth="1"/>
  </cols>
  <sheetData>
    <row r="1" spans="1:32" ht="21" customHeight="1" x14ac:dyDescent="0.25">
      <c r="A1" s="440"/>
      <c r="B1" s="408" t="s">
        <v>58</v>
      </c>
      <c r="C1" s="409"/>
      <c r="D1" s="409"/>
      <c r="E1" s="409"/>
      <c r="F1" s="409"/>
      <c r="G1" s="409"/>
      <c r="H1" s="409"/>
      <c r="I1" s="409"/>
      <c r="J1" s="409"/>
      <c r="K1" s="409"/>
      <c r="L1" s="409"/>
      <c r="M1" s="410"/>
      <c r="N1" s="411" t="s">
        <v>59</v>
      </c>
      <c r="O1" s="412"/>
      <c r="P1" s="1">
        <v>0.8</v>
      </c>
      <c r="Q1" s="1"/>
      <c r="R1" s="1"/>
      <c r="S1" s="1"/>
      <c r="T1" s="1"/>
    </row>
    <row r="2" spans="1:32" ht="18" x14ac:dyDescent="0.25">
      <c r="A2" s="440"/>
      <c r="B2" s="408" t="s">
        <v>83</v>
      </c>
      <c r="C2" s="409"/>
      <c r="D2" s="409"/>
      <c r="E2" s="409"/>
      <c r="F2" s="409"/>
      <c r="G2" s="409"/>
      <c r="H2" s="409"/>
      <c r="I2" s="409"/>
      <c r="J2" s="409"/>
      <c r="K2" s="409"/>
      <c r="L2" s="409"/>
      <c r="M2" s="410"/>
      <c r="N2" s="411" t="s">
        <v>168</v>
      </c>
      <c r="O2" s="412"/>
      <c r="P2" s="1">
        <v>0.79999900000000002</v>
      </c>
      <c r="Q2" s="1"/>
      <c r="R2" s="1"/>
      <c r="S2" s="1"/>
      <c r="T2" s="1"/>
    </row>
    <row r="3" spans="1:32" ht="18" x14ac:dyDescent="0.25">
      <c r="A3" s="440"/>
      <c r="B3" s="408" t="s">
        <v>84</v>
      </c>
      <c r="C3" s="409"/>
      <c r="D3" s="409"/>
      <c r="E3" s="409"/>
      <c r="F3" s="409"/>
      <c r="G3" s="409"/>
      <c r="H3" s="409"/>
      <c r="I3" s="409"/>
      <c r="J3" s="409"/>
      <c r="K3" s="409"/>
      <c r="L3" s="409"/>
      <c r="M3" s="410"/>
      <c r="N3" s="411" t="s">
        <v>173</v>
      </c>
      <c r="O3" s="412"/>
      <c r="P3" s="1">
        <v>0.71</v>
      </c>
      <c r="Q3" s="1"/>
      <c r="R3" s="1"/>
      <c r="S3" s="1"/>
      <c r="T3" s="1"/>
    </row>
    <row r="4" spans="1:32" ht="21.75" customHeight="1" x14ac:dyDescent="0.25">
      <c r="A4" s="440"/>
      <c r="B4" s="408" t="s">
        <v>85</v>
      </c>
      <c r="C4" s="409"/>
      <c r="D4" s="409"/>
      <c r="E4" s="409"/>
      <c r="F4" s="409"/>
      <c r="G4" s="409"/>
      <c r="H4" s="409"/>
      <c r="I4" s="409"/>
      <c r="J4" s="409"/>
      <c r="K4" s="409"/>
      <c r="L4" s="409"/>
      <c r="M4" s="410"/>
      <c r="N4" s="412" t="s">
        <v>63</v>
      </c>
      <c r="O4" s="412"/>
      <c r="P4" s="1">
        <v>0.70999999000000003</v>
      </c>
      <c r="Q4" s="2"/>
      <c r="R4" s="2"/>
      <c r="S4" s="2"/>
      <c r="T4" s="2"/>
    </row>
    <row r="5" spans="1:32" ht="21.75" customHeight="1" x14ac:dyDescent="0.25">
      <c r="C5" s="4"/>
      <c r="D5" s="4"/>
      <c r="E5" s="4"/>
      <c r="F5" s="4"/>
      <c r="G5" s="4"/>
      <c r="H5" s="4"/>
      <c r="I5" s="4"/>
      <c r="J5" s="4"/>
      <c r="K5" s="4"/>
      <c r="L5" s="4"/>
      <c r="M5" s="4"/>
      <c r="N5" s="4"/>
      <c r="O5" s="4"/>
      <c r="P5" s="1">
        <v>0</v>
      </c>
      <c r="Q5" s="4"/>
      <c r="R5" s="4"/>
      <c r="S5" s="4"/>
      <c r="T5" s="5"/>
      <c r="U5" s="5"/>
      <c r="V5" s="2"/>
      <c r="W5" s="2"/>
      <c r="X5" s="2"/>
      <c r="Y5" s="2"/>
      <c r="Z5" s="2"/>
      <c r="AA5" s="2"/>
      <c r="AB5" s="2"/>
      <c r="AC5" s="2"/>
      <c r="AD5" s="2"/>
      <c r="AE5" s="2"/>
      <c r="AF5" s="2"/>
    </row>
    <row r="6" spans="1:32" ht="23.25" customHeight="1" x14ac:dyDescent="0.25">
      <c r="A6" s="14" t="s">
        <v>0</v>
      </c>
      <c r="B6" s="533" t="str">
        <f>'4.Captacion'!C12</f>
        <v>INVESTIGACIONES ADMINISTRATIVAS</v>
      </c>
      <c r="C6" s="534"/>
      <c r="D6" s="534"/>
      <c r="E6" s="534"/>
      <c r="F6" s="534"/>
      <c r="G6" s="534"/>
      <c r="H6" s="534"/>
      <c r="I6" s="534"/>
      <c r="J6" s="534"/>
      <c r="K6" s="534"/>
      <c r="L6" s="534"/>
      <c r="M6" s="534"/>
      <c r="N6" s="534"/>
      <c r="O6" s="13"/>
      <c r="P6" s="13"/>
      <c r="Q6" s="13"/>
      <c r="R6" s="13"/>
      <c r="S6" s="13"/>
      <c r="T6" s="13"/>
      <c r="U6" s="13"/>
    </row>
    <row r="7" spans="1:32" ht="23.25" customHeight="1" thickBot="1" x14ac:dyDescent="0.3">
      <c r="A7" s="10"/>
      <c r="B7" s="12"/>
      <c r="C7" s="11"/>
      <c r="D7" s="11"/>
      <c r="E7" s="11"/>
      <c r="F7" s="11"/>
      <c r="G7" s="11"/>
      <c r="H7" s="11"/>
      <c r="I7" s="11"/>
      <c r="J7" s="11"/>
      <c r="K7" s="11"/>
      <c r="L7" s="11"/>
      <c r="M7" s="11"/>
      <c r="N7" s="11"/>
      <c r="O7" s="11"/>
      <c r="P7" s="11"/>
      <c r="Q7" s="11"/>
      <c r="R7" s="11"/>
      <c r="S7" s="11"/>
      <c r="T7" s="11"/>
      <c r="U7" s="11"/>
    </row>
    <row r="8" spans="1:32" ht="20.25" customHeight="1" x14ac:dyDescent="0.2">
      <c r="A8" s="910" t="s">
        <v>86</v>
      </c>
      <c r="B8" s="911" t="s">
        <v>32</v>
      </c>
      <c r="C8" s="919" t="str">
        <f>'4.Captacion'!C14</f>
        <v>Investigaciones por Captación Ilegal</v>
      </c>
      <c r="D8" s="919"/>
      <c r="E8" s="919"/>
      <c r="F8" s="919"/>
      <c r="G8" s="919"/>
      <c r="H8" s="919"/>
      <c r="I8" s="919"/>
      <c r="J8" s="919"/>
      <c r="K8" s="919"/>
      <c r="L8" s="919"/>
      <c r="M8" s="911" t="s">
        <v>88</v>
      </c>
      <c r="N8" s="913"/>
      <c r="O8" s="16"/>
      <c r="P8" s="16"/>
      <c r="Q8" s="16"/>
      <c r="R8" s="16"/>
      <c r="S8" s="16"/>
      <c r="T8" s="16"/>
      <c r="U8" s="16"/>
    </row>
    <row r="9" spans="1:32" ht="41.25" customHeight="1" thickBot="1" x14ac:dyDescent="0.25">
      <c r="A9" s="920"/>
      <c r="B9" s="921"/>
      <c r="C9" s="922" t="s">
        <v>122</v>
      </c>
      <c r="D9" s="922" t="s">
        <v>87</v>
      </c>
      <c r="E9" s="922" t="s">
        <v>117</v>
      </c>
      <c r="F9" s="922" t="s">
        <v>87</v>
      </c>
      <c r="G9" s="922" t="s">
        <v>118</v>
      </c>
      <c r="H9" s="922" t="s">
        <v>87</v>
      </c>
      <c r="I9" s="922" t="s">
        <v>119</v>
      </c>
      <c r="J9" s="922" t="s">
        <v>87</v>
      </c>
      <c r="K9" s="922" t="s">
        <v>10</v>
      </c>
      <c r="L9" s="922" t="s">
        <v>87</v>
      </c>
      <c r="M9" s="921"/>
      <c r="N9" s="923"/>
      <c r="O9" s="15"/>
      <c r="P9" s="15"/>
      <c r="Q9" s="15"/>
      <c r="R9" s="15"/>
      <c r="S9" s="15"/>
    </row>
    <row r="10" spans="1:32" ht="87" customHeight="1" thickBot="1" x14ac:dyDescent="0.25">
      <c r="A10" s="486" t="s">
        <v>176</v>
      </c>
      <c r="B10" s="17" t="str">
        <f>'4.Captacion'!B40</f>
        <v>Número de solicitudes de investigación por captación atendidas en el periodo evaluado</v>
      </c>
      <c r="C10" s="122">
        <v>12</v>
      </c>
      <c r="D10" s="477">
        <f>IF(C10&gt;0,C10/C11," ")</f>
        <v>1</v>
      </c>
      <c r="E10" s="122">
        <v>36</v>
      </c>
      <c r="F10" s="477">
        <f>IF(E10&gt;0,E10/E11," ")</f>
        <v>1</v>
      </c>
      <c r="G10" s="122">
        <v>8</v>
      </c>
      <c r="H10" s="477">
        <f>IF(G10&gt;0,G10/G11," ")</f>
        <v>1</v>
      </c>
      <c r="I10" s="122">
        <v>10</v>
      </c>
      <c r="J10" s="477">
        <f>IF(I10&gt;0,I10/I11," ")</f>
        <v>1</v>
      </c>
      <c r="K10" s="127">
        <f>C10+E10+G10+I10</f>
        <v>66</v>
      </c>
      <c r="L10" s="477">
        <f>IF(K10&gt;0,K10/K11," ")</f>
        <v>1</v>
      </c>
      <c r="M10" s="535" t="s">
        <v>343</v>
      </c>
      <c r="N10" s="536"/>
      <c r="Q10"/>
      <c r="S10"/>
    </row>
    <row r="11" spans="1:32" ht="108.75" customHeight="1" thickBot="1" x14ac:dyDescent="0.25">
      <c r="A11" s="483"/>
      <c r="B11" s="167" t="str">
        <f>'4.Captacion'!B41</f>
        <v>Número de solicitudes de investigación por captación recibidas que se deben atender en el periodo evaluado</v>
      </c>
      <c r="C11" s="123">
        <v>12</v>
      </c>
      <c r="D11" s="478"/>
      <c r="E11" s="123">
        <v>36</v>
      </c>
      <c r="F11" s="478"/>
      <c r="G11" s="123">
        <v>8</v>
      </c>
      <c r="H11" s="478"/>
      <c r="I11" s="123">
        <v>10</v>
      </c>
      <c r="J11" s="478"/>
      <c r="K11" s="127">
        <f>C11+E11+G11+I11</f>
        <v>66</v>
      </c>
      <c r="L11" s="478"/>
      <c r="M11" s="537"/>
      <c r="N11" s="538"/>
      <c r="Q11"/>
      <c r="S11"/>
    </row>
    <row r="12" spans="1:32" x14ac:dyDescent="0.2">
      <c r="C12" s="7"/>
      <c r="D12" s="7"/>
      <c r="E12" s="7"/>
      <c r="F12" s="7"/>
      <c r="G12" s="7"/>
      <c r="H12" s="7"/>
      <c r="I12" s="7"/>
      <c r="J12" s="7"/>
      <c r="K12" s="7"/>
      <c r="L12" s="7"/>
      <c r="M12" s="7"/>
      <c r="N12" s="7"/>
      <c r="O12" s="7"/>
      <c r="P12" s="7"/>
    </row>
    <row r="13" spans="1:32" x14ac:dyDescent="0.2">
      <c r="C13" s="7"/>
      <c r="D13" s="7"/>
      <c r="E13" s="7"/>
      <c r="F13" s="7"/>
      <c r="G13" s="7"/>
      <c r="H13" s="7"/>
      <c r="I13" s="7"/>
      <c r="J13" s="7"/>
      <c r="K13" s="7"/>
      <c r="L13" s="7"/>
      <c r="M13" s="7"/>
      <c r="N13" s="7"/>
      <c r="O13" s="7"/>
      <c r="P13" s="7"/>
    </row>
    <row r="14" spans="1:32" x14ac:dyDescent="0.2">
      <c r="C14" s="7"/>
      <c r="D14" s="7"/>
      <c r="E14" s="7"/>
      <c r="F14" s="7"/>
      <c r="G14" s="7"/>
      <c r="H14" s="7"/>
      <c r="I14" s="7"/>
      <c r="J14" s="7"/>
      <c r="K14" s="7"/>
      <c r="L14" s="7"/>
      <c r="M14" s="7"/>
      <c r="N14" s="7"/>
      <c r="O14" s="7"/>
      <c r="P14" s="7"/>
    </row>
    <row r="15" spans="1:32" x14ac:dyDescent="0.2">
      <c r="C15" s="7"/>
      <c r="D15" s="7"/>
      <c r="E15" s="7"/>
      <c r="F15" s="7"/>
      <c r="G15" s="7"/>
      <c r="H15" s="7"/>
      <c r="I15" s="7"/>
      <c r="J15" s="7"/>
      <c r="K15" s="7"/>
      <c r="L15" s="7"/>
      <c r="M15" s="7"/>
      <c r="N15" s="7"/>
      <c r="O15" s="7"/>
      <c r="P15" s="7"/>
    </row>
    <row r="16" spans="1:32" x14ac:dyDescent="0.2">
      <c r="C16" s="7"/>
      <c r="D16" s="7"/>
      <c r="E16" s="7"/>
      <c r="F16" s="7"/>
      <c r="G16" s="7"/>
      <c r="H16" s="7"/>
      <c r="I16" s="7"/>
      <c r="J16" s="7"/>
      <c r="K16" s="7"/>
      <c r="L16" s="7"/>
      <c r="M16" s="7"/>
      <c r="N16" s="7"/>
      <c r="O16" s="7"/>
      <c r="P16" s="7"/>
    </row>
    <row r="17" spans="3:16" x14ac:dyDescent="0.2">
      <c r="C17" s="7"/>
      <c r="D17" s="7"/>
      <c r="E17" s="7"/>
      <c r="F17" s="7"/>
      <c r="G17" s="7"/>
      <c r="H17" s="7"/>
      <c r="I17" s="7"/>
      <c r="J17" s="7"/>
      <c r="K17" s="7"/>
      <c r="L17" s="7"/>
      <c r="M17" s="7"/>
      <c r="N17" s="7"/>
      <c r="O17" s="7"/>
      <c r="P17" s="7"/>
    </row>
    <row r="18" spans="3:16" x14ac:dyDescent="0.2">
      <c r="C18" s="7"/>
      <c r="D18" s="7"/>
      <c r="E18" s="7"/>
      <c r="F18" s="7"/>
      <c r="G18" s="7"/>
      <c r="H18" s="7"/>
      <c r="I18" s="7"/>
      <c r="J18" s="7"/>
      <c r="K18" s="7"/>
      <c r="L18" s="7"/>
      <c r="M18" s="7"/>
      <c r="N18" s="7"/>
      <c r="O18" s="7"/>
      <c r="P18" s="7"/>
    </row>
    <row r="19" spans="3:16" x14ac:dyDescent="0.2">
      <c r="C19" s="7"/>
      <c r="D19" s="7"/>
      <c r="E19" s="7"/>
      <c r="F19" s="7"/>
      <c r="G19" s="7"/>
      <c r="H19" s="7"/>
      <c r="I19" s="7"/>
      <c r="J19" s="7"/>
      <c r="K19" s="7"/>
      <c r="L19" s="7"/>
      <c r="M19" s="7"/>
      <c r="N19" s="7"/>
      <c r="O19" s="7"/>
      <c r="P19" s="7"/>
    </row>
    <row r="20" spans="3:16" x14ac:dyDescent="0.2">
      <c r="C20" s="7"/>
      <c r="D20" s="7"/>
      <c r="E20" s="7"/>
      <c r="F20" s="7"/>
      <c r="G20" s="7"/>
      <c r="H20" s="7"/>
      <c r="I20" s="7"/>
      <c r="J20" s="7"/>
      <c r="K20" s="7"/>
      <c r="L20" s="7"/>
      <c r="M20" s="7"/>
      <c r="N20" s="7"/>
      <c r="O20" s="7"/>
      <c r="P20" s="7"/>
    </row>
    <row r="21" spans="3:16" x14ac:dyDescent="0.2">
      <c r="C21" s="7"/>
      <c r="D21" s="7"/>
      <c r="E21" s="7"/>
      <c r="F21" s="7"/>
      <c r="G21" s="7"/>
      <c r="H21" s="7"/>
      <c r="I21" s="7"/>
      <c r="J21" s="7"/>
      <c r="K21" s="7"/>
      <c r="L21" s="7"/>
      <c r="M21" s="7"/>
      <c r="N21" s="7"/>
      <c r="O21" s="7"/>
      <c r="P21" s="7"/>
    </row>
    <row r="22" spans="3:16" x14ac:dyDescent="0.2">
      <c r="C22" s="7"/>
      <c r="D22" s="7"/>
      <c r="E22" s="7"/>
      <c r="F22" s="7"/>
      <c r="G22" s="7"/>
      <c r="H22" s="7"/>
      <c r="I22" s="7"/>
      <c r="J22" s="7"/>
      <c r="K22" s="7"/>
      <c r="L22" s="7"/>
      <c r="M22" s="7"/>
      <c r="N22" s="7"/>
      <c r="O22" s="7"/>
      <c r="P22" s="7"/>
    </row>
    <row r="23" spans="3:16" x14ac:dyDescent="0.2">
      <c r="C23" s="7"/>
      <c r="D23" s="7"/>
      <c r="E23" s="7"/>
      <c r="F23" s="7"/>
      <c r="G23" s="7"/>
      <c r="H23" s="7"/>
      <c r="I23" s="7"/>
      <c r="J23" s="7"/>
      <c r="K23" s="7"/>
      <c r="L23" s="7"/>
      <c r="M23" s="7"/>
      <c r="N23" s="7"/>
      <c r="O23" s="7"/>
      <c r="P23" s="7"/>
    </row>
    <row r="24" spans="3:16" x14ac:dyDescent="0.2">
      <c r="C24" s="7"/>
      <c r="D24" s="7"/>
      <c r="E24" s="7"/>
      <c r="F24" s="7"/>
      <c r="G24" s="7"/>
      <c r="H24" s="7"/>
      <c r="I24" s="7"/>
      <c r="J24" s="7"/>
      <c r="K24" s="7"/>
      <c r="L24" s="7"/>
      <c r="M24" s="7"/>
      <c r="N24" s="7"/>
      <c r="O24" s="7"/>
      <c r="P24" s="7"/>
    </row>
    <row r="25" spans="3:16" x14ac:dyDescent="0.2">
      <c r="C25" s="7"/>
      <c r="D25" s="7"/>
      <c r="E25" s="7"/>
      <c r="F25" s="7"/>
      <c r="G25" s="7"/>
      <c r="H25" s="7"/>
      <c r="I25" s="7"/>
      <c r="J25" s="7"/>
      <c r="K25" s="7"/>
      <c r="L25" s="7"/>
      <c r="M25" s="7"/>
      <c r="N25" s="7"/>
      <c r="O25" s="7"/>
      <c r="P25" s="7"/>
    </row>
    <row r="26" spans="3:16" x14ac:dyDescent="0.2">
      <c r="C26" s="7"/>
      <c r="D26" s="7"/>
      <c r="E26" s="7"/>
      <c r="F26" s="7"/>
      <c r="G26" s="7"/>
      <c r="H26" s="7"/>
      <c r="I26" s="7"/>
      <c r="J26" s="7"/>
      <c r="K26" s="7"/>
      <c r="L26" s="7"/>
      <c r="M26" s="7"/>
      <c r="N26" s="7"/>
      <c r="O26" s="7"/>
      <c r="P26" s="7"/>
    </row>
    <row r="27" spans="3:16" x14ac:dyDescent="0.2">
      <c r="C27" s="7"/>
      <c r="D27" s="7"/>
      <c r="E27" s="7"/>
      <c r="F27" s="7"/>
      <c r="G27" s="7"/>
      <c r="H27" s="7"/>
      <c r="I27" s="7"/>
      <c r="J27" s="7"/>
      <c r="K27" s="7"/>
      <c r="L27" s="7"/>
      <c r="M27" s="7"/>
      <c r="N27" s="7"/>
      <c r="O27" s="7"/>
      <c r="P27" s="7"/>
    </row>
    <row r="28" spans="3:16" x14ac:dyDescent="0.2">
      <c r="C28" s="7"/>
      <c r="D28" s="7"/>
      <c r="E28" s="7"/>
      <c r="F28" s="7"/>
      <c r="G28" s="7"/>
      <c r="H28" s="7"/>
      <c r="I28" s="7"/>
      <c r="J28" s="7"/>
      <c r="K28" s="7"/>
      <c r="L28" s="7"/>
      <c r="M28" s="7"/>
      <c r="N28" s="7"/>
      <c r="O28" s="7"/>
      <c r="P28" s="7"/>
    </row>
    <row r="29" spans="3:16" x14ac:dyDescent="0.2">
      <c r="C29" s="7"/>
      <c r="D29" s="7"/>
      <c r="E29" s="7"/>
      <c r="F29" s="7"/>
      <c r="G29" s="7"/>
      <c r="H29" s="7"/>
      <c r="I29" s="7"/>
      <c r="J29" s="7"/>
      <c r="K29" s="7"/>
      <c r="L29" s="7"/>
      <c r="M29" s="7"/>
      <c r="N29" s="7"/>
      <c r="O29" s="7"/>
      <c r="P29" s="7"/>
    </row>
    <row r="30" spans="3:16" x14ac:dyDescent="0.2">
      <c r="C30" s="7"/>
      <c r="D30" s="7"/>
      <c r="E30" s="7"/>
      <c r="F30" s="7"/>
      <c r="G30" s="7"/>
      <c r="H30" s="7"/>
      <c r="I30" s="7"/>
      <c r="J30" s="7"/>
      <c r="K30" s="7"/>
      <c r="L30" s="7"/>
      <c r="M30" s="7"/>
      <c r="N30" s="7"/>
      <c r="O30" s="7"/>
      <c r="P30" s="7"/>
    </row>
    <row r="31" spans="3:16" x14ac:dyDescent="0.2">
      <c r="C31" s="7"/>
      <c r="D31" s="7"/>
      <c r="E31" s="7"/>
      <c r="F31" s="7"/>
      <c r="G31" s="7"/>
      <c r="H31" s="7"/>
      <c r="I31" s="7"/>
      <c r="J31" s="7"/>
      <c r="K31" s="7"/>
      <c r="L31" s="7"/>
      <c r="M31" s="7"/>
      <c r="N31" s="7"/>
      <c r="O31" s="7"/>
      <c r="P31" s="7"/>
    </row>
    <row r="32" spans="3:16" x14ac:dyDescent="0.2">
      <c r="C32" s="7"/>
      <c r="D32" s="7"/>
      <c r="E32" s="7"/>
      <c r="F32" s="7"/>
      <c r="G32" s="7"/>
      <c r="H32" s="7"/>
      <c r="I32" s="7"/>
      <c r="J32" s="7"/>
      <c r="K32" s="7"/>
      <c r="L32" s="7"/>
      <c r="M32" s="7"/>
      <c r="N32" s="7"/>
      <c r="O32" s="7"/>
      <c r="P32" s="7"/>
    </row>
    <row r="33" spans="3:16" x14ac:dyDescent="0.2">
      <c r="C33" s="7"/>
      <c r="D33" s="7"/>
      <c r="E33" s="7"/>
      <c r="F33" s="7"/>
      <c r="G33" s="7"/>
      <c r="H33" s="7"/>
      <c r="I33" s="7"/>
      <c r="J33" s="7"/>
      <c r="K33" s="7"/>
      <c r="L33" s="7"/>
      <c r="M33" s="7"/>
      <c r="N33" s="7"/>
      <c r="O33" s="7"/>
      <c r="P33" s="7"/>
    </row>
    <row r="34" spans="3:16" x14ac:dyDescent="0.2">
      <c r="C34" s="7"/>
      <c r="D34" s="7"/>
      <c r="E34" s="7"/>
      <c r="F34" s="7"/>
      <c r="G34" s="7"/>
      <c r="H34" s="7"/>
      <c r="I34" s="7"/>
      <c r="J34" s="7"/>
      <c r="K34" s="7"/>
      <c r="L34" s="7"/>
      <c r="M34" s="7"/>
      <c r="N34" s="7"/>
      <c r="O34" s="7"/>
      <c r="P34" s="7"/>
    </row>
    <row r="35" spans="3:16" x14ac:dyDescent="0.2">
      <c r="C35" s="7"/>
      <c r="D35" s="7"/>
      <c r="E35" s="7"/>
      <c r="F35" s="7"/>
      <c r="G35" s="7"/>
      <c r="H35" s="7"/>
      <c r="I35" s="7"/>
      <c r="J35" s="7"/>
      <c r="K35" s="7"/>
      <c r="L35" s="7"/>
      <c r="M35" s="7"/>
      <c r="N35" s="7"/>
      <c r="O35" s="7"/>
      <c r="P35" s="7"/>
    </row>
    <row r="36" spans="3:16" x14ac:dyDescent="0.2">
      <c r="C36" s="7"/>
      <c r="D36" s="7"/>
      <c r="E36" s="7"/>
      <c r="F36" s="7"/>
      <c r="G36" s="7"/>
      <c r="H36" s="7"/>
      <c r="I36" s="7"/>
      <c r="J36" s="7"/>
      <c r="K36" s="7"/>
      <c r="L36" s="7"/>
      <c r="M36" s="7"/>
      <c r="N36" s="7"/>
      <c r="O36" s="7"/>
      <c r="P36" s="7"/>
    </row>
    <row r="37" spans="3:16" x14ac:dyDescent="0.2">
      <c r="C37" s="7"/>
      <c r="D37" s="7"/>
      <c r="E37" s="7"/>
      <c r="F37" s="7"/>
      <c r="G37" s="7"/>
      <c r="H37" s="7"/>
      <c r="I37" s="7"/>
      <c r="J37" s="7"/>
      <c r="K37" s="7"/>
      <c r="L37" s="7"/>
      <c r="M37" s="7"/>
      <c r="N37" s="7"/>
      <c r="O37" s="7"/>
      <c r="P37" s="7"/>
    </row>
    <row r="38" spans="3:16" x14ac:dyDescent="0.2">
      <c r="C38" s="7"/>
      <c r="D38" s="7"/>
      <c r="E38" s="7"/>
      <c r="F38" s="7"/>
      <c r="G38" s="7"/>
      <c r="H38" s="7"/>
      <c r="I38" s="7"/>
      <c r="J38" s="7"/>
      <c r="K38" s="7"/>
      <c r="L38" s="7"/>
      <c r="M38" s="7"/>
      <c r="N38" s="7"/>
      <c r="O38" s="7"/>
      <c r="P38" s="7"/>
    </row>
    <row r="39" spans="3:16" x14ac:dyDescent="0.2">
      <c r="C39" s="7"/>
      <c r="D39" s="7"/>
      <c r="E39" s="7"/>
      <c r="F39" s="7"/>
      <c r="G39" s="7"/>
      <c r="H39" s="7"/>
      <c r="I39" s="7"/>
      <c r="J39" s="7"/>
      <c r="K39" s="7"/>
      <c r="L39" s="7"/>
      <c r="M39" s="7"/>
      <c r="N39" s="7"/>
      <c r="O39" s="7"/>
      <c r="P39" s="7"/>
    </row>
    <row r="40" spans="3:16" x14ac:dyDescent="0.2">
      <c r="C40" s="7"/>
      <c r="D40" s="7"/>
      <c r="E40" s="7"/>
      <c r="F40" s="7"/>
      <c r="G40" s="7"/>
      <c r="H40" s="7"/>
      <c r="I40" s="7"/>
      <c r="J40" s="7"/>
      <c r="K40" s="7"/>
      <c r="L40" s="7"/>
      <c r="M40" s="7"/>
      <c r="N40" s="7"/>
      <c r="O40" s="7"/>
      <c r="P40" s="7"/>
    </row>
    <row r="41" spans="3:16" x14ac:dyDescent="0.2">
      <c r="C41" s="7"/>
      <c r="D41" s="7"/>
      <c r="E41" s="7"/>
      <c r="F41" s="7"/>
      <c r="G41" s="7"/>
      <c r="H41" s="7"/>
      <c r="I41" s="7"/>
      <c r="J41" s="7"/>
      <c r="K41" s="7"/>
      <c r="L41" s="7"/>
      <c r="M41" s="7"/>
      <c r="N41" s="7"/>
      <c r="O41" s="7"/>
      <c r="P41" s="7"/>
    </row>
    <row r="42" spans="3:16" x14ac:dyDescent="0.2">
      <c r="C42" s="7"/>
      <c r="D42" s="7"/>
      <c r="E42" s="7"/>
      <c r="F42" s="7"/>
      <c r="G42" s="7"/>
      <c r="H42" s="7"/>
      <c r="I42" s="7"/>
      <c r="J42" s="7"/>
      <c r="K42" s="7"/>
      <c r="L42" s="7"/>
      <c r="M42" s="7"/>
      <c r="N42" s="7"/>
      <c r="O42" s="7"/>
      <c r="P42" s="7"/>
    </row>
    <row r="43" spans="3:16" x14ac:dyDescent="0.2">
      <c r="C43" s="7"/>
      <c r="D43" s="7"/>
      <c r="E43" s="7"/>
      <c r="F43" s="7"/>
      <c r="G43" s="7"/>
      <c r="H43" s="7"/>
      <c r="I43" s="7"/>
      <c r="J43" s="7"/>
      <c r="K43" s="7"/>
      <c r="L43" s="7"/>
      <c r="M43" s="7"/>
      <c r="N43" s="7"/>
      <c r="O43" s="7"/>
      <c r="P43" s="7"/>
    </row>
    <row r="44" spans="3:16" x14ac:dyDescent="0.2">
      <c r="C44" s="7"/>
      <c r="D44" s="7"/>
      <c r="E44" s="7"/>
      <c r="F44" s="7"/>
      <c r="G44" s="7"/>
      <c r="H44" s="7"/>
      <c r="I44" s="7"/>
      <c r="J44" s="7"/>
      <c r="K44" s="7"/>
      <c r="L44" s="7"/>
      <c r="M44" s="7"/>
      <c r="N44" s="7"/>
      <c r="O44" s="7"/>
      <c r="P44" s="7"/>
    </row>
    <row r="45" spans="3:16" x14ac:dyDescent="0.2">
      <c r="C45" s="7"/>
      <c r="D45" s="7"/>
      <c r="E45" s="7"/>
      <c r="F45" s="7"/>
      <c r="G45" s="7"/>
      <c r="H45" s="7"/>
      <c r="I45" s="7"/>
      <c r="J45" s="7"/>
      <c r="K45" s="7"/>
      <c r="L45" s="7"/>
      <c r="M45" s="7"/>
      <c r="N45" s="7"/>
      <c r="O45" s="7"/>
      <c r="P45" s="7"/>
    </row>
    <row r="46" spans="3:16" x14ac:dyDescent="0.2">
      <c r="C46" s="7"/>
      <c r="D46" s="7"/>
      <c r="E46" s="7"/>
      <c r="F46" s="7"/>
      <c r="G46" s="7"/>
      <c r="H46" s="7"/>
      <c r="I46" s="7"/>
      <c r="J46" s="7"/>
      <c r="K46" s="7"/>
      <c r="L46" s="7"/>
      <c r="M46" s="7"/>
      <c r="N46" s="7"/>
      <c r="O46" s="7"/>
      <c r="P46" s="7"/>
    </row>
    <row r="56" spans="2:18" x14ac:dyDescent="0.2">
      <c r="B56" s="8"/>
      <c r="C56" s="6"/>
      <c r="D56" s="6"/>
      <c r="E56" s="6"/>
      <c r="F56" s="6"/>
      <c r="G56" s="6"/>
      <c r="H56" s="6"/>
      <c r="I56" s="6"/>
      <c r="J56" s="6"/>
      <c r="K56" s="6"/>
      <c r="L56" s="6"/>
      <c r="M56" s="6"/>
      <c r="N56" s="6"/>
      <c r="O56" s="6"/>
      <c r="P56" s="6"/>
      <c r="R56" s="6"/>
    </row>
    <row r="57" spans="2:18" x14ac:dyDescent="0.2">
      <c r="B57" s="9"/>
      <c r="C57" s="6"/>
      <c r="D57" s="6"/>
      <c r="E57" s="6"/>
      <c r="F57" s="6"/>
      <c r="G57" s="6"/>
      <c r="H57" s="6"/>
      <c r="I57" s="6"/>
      <c r="J57" s="6"/>
      <c r="K57" s="6"/>
      <c r="L57" s="6"/>
      <c r="M57" s="6"/>
      <c r="N57" s="6"/>
      <c r="O57" s="6"/>
      <c r="P57" s="6"/>
      <c r="R57" s="6"/>
    </row>
  </sheetData>
  <sheetProtection sheet="1" formatCells="0" formatColumns="0" formatRows="0" insertColumns="0" insertRows="0"/>
  <mergeCells count="21">
    <mergeCell ref="L10:L11"/>
    <mergeCell ref="A10:A11"/>
    <mergeCell ref="B6:N6"/>
    <mergeCell ref="M10:N11"/>
    <mergeCell ref="F10:F11"/>
    <mergeCell ref="B8:B9"/>
    <mergeCell ref="D10:D11"/>
    <mergeCell ref="H10:H11"/>
    <mergeCell ref="J10:J11"/>
    <mergeCell ref="N2:O2"/>
    <mergeCell ref="B2:M2"/>
    <mergeCell ref="M8:N9"/>
    <mergeCell ref="B4:M4"/>
    <mergeCell ref="A1:A4"/>
    <mergeCell ref="B3:M3"/>
    <mergeCell ref="N1:O1"/>
    <mergeCell ref="B1:M1"/>
    <mergeCell ref="N3:O3"/>
    <mergeCell ref="N4:O4"/>
    <mergeCell ref="A8:A9"/>
    <mergeCell ref="C8:L8"/>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sheetPr>
  <dimension ref="A1:AE174"/>
  <sheetViews>
    <sheetView zoomScaleNormal="100" workbookViewId="0">
      <selection activeCell="S28" sqref="S28:V28"/>
    </sheetView>
  </sheetViews>
  <sheetFormatPr baseColWidth="10" defaultColWidth="9.140625" defaultRowHeight="12.75" x14ac:dyDescent="0.2"/>
  <cols>
    <col min="1" max="1" width="0.7109375" style="36" customWidth="1"/>
    <col min="2" max="2" width="30" style="36" customWidth="1"/>
    <col min="3" max="3" width="16.85546875" style="36" customWidth="1"/>
    <col min="4" max="4" width="5" style="36" bestFit="1" customWidth="1"/>
    <col min="5" max="5" width="4.7109375" style="36" bestFit="1" customWidth="1"/>
    <col min="6" max="6" width="5.140625" style="36" bestFit="1" customWidth="1"/>
    <col min="7" max="7" width="5.42578125" style="36" bestFit="1" customWidth="1"/>
    <col min="8" max="8" width="5.140625" style="36" bestFit="1" customWidth="1"/>
    <col min="9" max="9" width="8.42578125" style="36" customWidth="1"/>
    <col min="10" max="10" width="4.140625" style="36" bestFit="1" customWidth="1"/>
    <col min="11" max="11" width="6.42578125" style="36" bestFit="1" customWidth="1"/>
    <col min="12" max="12" width="4.85546875" style="36" bestFit="1" customWidth="1"/>
    <col min="13" max="13" width="8.42578125" style="36" customWidth="1"/>
    <col min="14" max="14" width="6.42578125" style="36" customWidth="1"/>
    <col min="15" max="15" width="8.28515625" style="36" customWidth="1"/>
    <col min="16" max="16" width="14.42578125" style="36" customWidth="1"/>
    <col min="17" max="18" width="11.7109375" style="36" customWidth="1"/>
    <col min="19" max="19" width="11.42578125" style="36" hidden="1" customWidth="1"/>
    <col min="20" max="16384" width="9.140625" style="36"/>
  </cols>
  <sheetData>
    <row r="1" spans="1:19" ht="2.25" customHeight="1" thickBot="1" x14ac:dyDescent="0.25"/>
    <row r="2" spans="1:19" ht="16.5" customHeight="1" x14ac:dyDescent="0.2">
      <c r="B2" s="362"/>
      <c r="C2" s="365" t="s">
        <v>58</v>
      </c>
      <c r="D2" s="366"/>
      <c r="E2" s="366"/>
      <c r="F2" s="366"/>
      <c r="G2" s="366"/>
      <c r="H2" s="366"/>
      <c r="I2" s="366"/>
      <c r="J2" s="366"/>
      <c r="K2" s="366"/>
      <c r="L2" s="366"/>
      <c r="M2" s="367"/>
      <c r="N2" s="368" t="s">
        <v>136</v>
      </c>
      <c r="O2" s="369"/>
      <c r="P2" s="370"/>
      <c r="S2" s="61">
        <v>0.9</v>
      </c>
    </row>
    <row r="3" spans="1:19" ht="15.75" customHeight="1" x14ac:dyDescent="0.2">
      <c r="B3" s="363"/>
      <c r="C3" s="371" t="s">
        <v>60</v>
      </c>
      <c r="D3" s="372"/>
      <c r="E3" s="372"/>
      <c r="F3" s="372"/>
      <c r="G3" s="372"/>
      <c r="H3" s="372"/>
      <c r="I3" s="372"/>
      <c r="J3" s="372"/>
      <c r="K3" s="372"/>
      <c r="L3" s="372"/>
      <c r="M3" s="373"/>
      <c r="N3" s="374" t="s">
        <v>168</v>
      </c>
      <c r="O3" s="375"/>
      <c r="P3" s="376"/>
      <c r="S3" s="61">
        <v>0.89900000000000002</v>
      </c>
    </row>
    <row r="4" spans="1:19" ht="15.75" customHeight="1" x14ac:dyDescent="0.2">
      <c r="B4" s="363"/>
      <c r="C4" s="371" t="s">
        <v>61</v>
      </c>
      <c r="D4" s="372"/>
      <c r="E4" s="372"/>
      <c r="F4" s="372"/>
      <c r="G4" s="372"/>
      <c r="H4" s="372"/>
      <c r="I4" s="372"/>
      <c r="J4" s="372"/>
      <c r="K4" s="372"/>
      <c r="L4" s="372"/>
      <c r="M4" s="373"/>
      <c r="N4" s="374" t="s">
        <v>169</v>
      </c>
      <c r="O4" s="375"/>
      <c r="P4" s="376"/>
      <c r="S4" s="61">
        <v>0.71</v>
      </c>
    </row>
    <row r="5" spans="1:19" ht="16.5" customHeight="1" thickBot="1" x14ac:dyDescent="0.25">
      <c r="B5" s="364"/>
      <c r="C5" s="377" t="s">
        <v>62</v>
      </c>
      <c r="D5" s="378"/>
      <c r="E5" s="378"/>
      <c r="F5" s="378"/>
      <c r="G5" s="378"/>
      <c r="H5" s="378"/>
      <c r="I5" s="378"/>
      <c r="J5" s="378"/>
      <c r="K5" s="378"/>
      <c r="L5" s="378"/>
      <c r="M5" s="379"/>
      <c r="N5" s="380" t="s">
        <v>63</v>
      </c>
      <c r="O5" s="381"/>
      <c r="P5" s="382"/>
      <c r="S5" s="61">
        <v>0.70999999000000003</v>
      </c>
    </row>
    <row r="6" spans="1:19" ht="3" customHeight="1" thickBot="1" x14ac:dyDescent="0.25"/>
    <row r="7" spans="1:19" ht="12.75" customHeight="1" x14ac:dyDescent="0.2">
      <c r="A7" s="37"/>
      <c r="B7" s="876" t="s">
        <v>66</v>
      </c>
      <c r="C7" s="877"/>
      <c r="D7" s="877"/>
      <c r="E7" s="877"/>
      <c r="F7" s="877"/>
      <c r="G7" s="877"/>
      <c r="H7" s="877"/>
      <c r="I7" s="877"/>
      <c r="J7" s="877"/>
      <c r="K7" s="877"/>
      <c r="L7" s="877"/>
      <c r="M7" s="877"/>
      <c r="N7" s="877"/>
      <c r="O7" s="877"/>
      <c r="P7" s="878"/>
      <c r="Q7" s="37"/>
    </row>
    <row r="8" spans="1:19" ht="13.5" customHeight="1" thickBot="1" x14ac:dyDescent="0.25">
      <c r="A8" s="37"/>
      <c r="B8" s="879"/>
      <c r="C8" s="880"/>
      <c r="D8" s="880"/>
      <c r="E8" s="880"/>
      <c r="F8" s="880"/>
      <c r="G8" s="880"/>
      <c r="H8" s="880"/>
      <c r="I8" s="880"/>
      <c r="J8" s="880"/>
      <c r="K8" s="880"/>
      <c r="L8" s="880"/>
      <c r="M8" s="880"/>
      <c r="N8" s="880"/>
      <c r="O8" s="880"/>
      <c r="P8" s="881"/>
      <c r="Q8" s="37"/>
    </row>
    <row r="9" spans="1:19" ht="3" customHeight="1" thickBot="1" x14ac:dyDescent="0.25">
      <c r="A9" s="37"/>
      <c r="B9" s="386"/>
      <c r="C9" s="386"/>
      <c r="D9" s="386"/>
      <c r="E9" s="386"/>
      <c r="F9" s="386"/>
      <c r="G9" s="386"/>
      <c r="H9" s="386"/>
      <c r="I9" s="386"/>
      <c r="J9" s="386"/>
      <c r="K9" s="386"/>
      <c r="L9" s="386"/>
      <c r="M9" s="386"/>
      <c r="N9" s="386"/>
      <c r="O9" s="386"/>
      <c r="P9" s="386"/>
      <c r="Q9" s="37"/>
    </row>
    <row r="10" spans="1:19" ht="26.25" customHeight="1" thickBot="1" x14ac:dyDescent="0.25">
      <c r="A10" s="37"/>
      <c r="B10" s="873" t="s">
        <v>76</v>
      </c>
      <c r="C10" s="387">
        <v>2025</v>
      </c>
      <c r="D10" s="388"/>
      <c r="E10" s="388"/>
      <c r="F10" s="388"/>
      <c r="G10" s="388"/>
      <c r="H10" s="388"/>
      <c r="I10" s="389"/>
      <c r="J10" s="874" t="s">
        <v>1</v>
      </c>
      <c r="K10" s="875"/>
      <c r="L10" s="875"/>
      <c r="M10" s="875"/>
      <c r="N10" s="390" t="s">
        <v>170</v>
      </c>
      <c r="O10" s="391"/>
      <c r="P10" s="392"/>
      <c r="Q10" s="37"/>
    </row>
    <row r="11" spans="1:19" ht="3" customHeight="1" thickBot="1" x14ac:dyDescent="0.25">
      <c r="A11" s="37"/>
      <c r="B11" s="383"/>
      <c r="C11" s="384"/>
      <c r="D11" s="384"/>
      <c r="E11" s="384"/>
      <c r="F11" s="384"/>
      <c r="G11" s="384"/>
      <c r="H11" s="384"/>
      <c r="I11" s="384"/>
      <c r="J11" s="384"/>
      <c r="K11" s="384"/>
      <c r="L11" s="384"/>
      <c r="M11" s="384"/>
      <c r="N11" s="384"/>
      <c r="O11" s="384"/>
      <c r="P11" s="385"/>
      <c r="Q11" s="37"/>
    </row>
    <row r="12" spans="1:19" ht="13.5" thickBot="1" x14ac:dyDescent="0.25">
      <c r="A12" s="37"/>
      <c r="B12" s="871" t="s">
        <v>0</v>
      </c>
      <c r="C12" s="341" t="s">
        <v>56</v>
      </c>
      <c r="D12" s="341"/>
      <c r="E12" s="341"/>
      <c r="F12" s="341"/>
      <c r="G12" s="341"/>
      <c r="H12" s="341"/>
      <c r="I12" s="341"/>
      <c r="J12" s="341"/>
      <c r="K12" s="341"/>
      <c r="L12" s="341"/>
      <c r="M12" s="341"/>
      <c r="N12" s="341"/>
      <c r="O12" s="341"/>
      <c r="P12" s="342"/>
      <c r="Q12" s="37"/>
    </row>
    <row r="13" spans="1:19" ht="3" customHeight="1" thickBot="1" x14ac:dyDescent="0.25">
      <c r="A13" s="37"/>
      <c r="B13" s="311"/>
      <c r="C13" s="312"/>
      <c r="D13" s="312"/>
      <c r="E13" s="312"/>
      <c r="F13" s="312"/>
      <c r="G13" s="312"/>
      <c r="H13" s="312"/>
      <c r="I13" s="312"/>
      <c r="J13" s="312"/>
      <c r="K13" s="312"/>
      <c r="L13" s="312"/>
      <c r="M13" s="312"/>
      <c r="N13" s="312"/>
      <c r="O13" s="312"/>
      <c r="P13" s="313"/>
      <c r="Q13" s="37"/>
    </row>
    <row r="14" spans="1:19" ht="13.5" thickBot="1" x14ac:dyDescent="0.25">
      <c r="A14" s="37"/>
      <c r="B14" s="871" t="s">
        <v>6</v>
      </c>
      <c r="C14" s="450" t="s">
        <v>115</v>
      </c>
      <c r="D14" s="451"/>
      <c r="E14" s="451"/>
      <c r="F14" s="451"/>
      <c r="G14" s="451"/>
      <c r="H14" s="451"/>
      <c r="I14" s="451"/>
      <c r="J14" s="451"/>
      <c r="K14" s="451"/>
      <c r="L14" s="451"/>
      <c r="M14" s="451"/>
      <c r="N14" s="451"/>
      <c r="O14" s="451"/>
      <c r="P14" s="452"/>
      <c r="Q14" s="37"/>
    </row>
    <row r="15" spans="1:19" ht="3" customHeight="1" thickBot="1" x14ac:dyDescent="0.25">
      <c r="A15" s="37"/>
      <c r="B15" s="337"/>
      <c r="C15" s="338"/>
      <c r="D15" s="338"/>
      <c r="E15" s="338"/>
      <c r="F15" s="338"/>
      <c r="G15" s="338"/>
      <c r="H15" s="338"/>
      <c r="I15" s="338"/>
      <c r="J15" s="338"/>
      <c r="K15" s="338"/>
      <c r="L15" s="338"/>
      <c r="M15" s="338"/>
      <c r="N15" s="338"/>
      <c r="O15" s="338"/>
      <c r="P15" s="339"/>
      <c r="Q15" s="37"/>
    </row>
    <row r="16" spans="1:19" ht="13.5" thickBot="1" x14ac:dyDescent="0.25">
      <c r="A16" s="37"/>
      <c r="B16" s="871" t="s">
        <v>36</v>
      </c>
      <c r="C16" s="349" t="s">
        <v>123</v>
      </c>
      <c r="D16" s="350"/>
      <c r="E16" s="350"/>
      <c r="F16" s="350"/>
      <c r="G16" s="350"/>
      <c r="H16" s="350"/>
      <c r="I16" s="350"/>
      <c r="J16" s="350"/>
      <c r="K16" s="350"/>
      <c r="L16" s="350"/>
      <c r="M16" s="350"/>
      <c r="N16" s="350"/>
      <c r="O16" s="350"/>
      <c r="P16" s="351"/>
      <c r="Q16" s="37"/>
    </row>
    <row r="17" spans="1:31" ht="3" customHeight="1" thickBot="1" x14ac:dyDescent="0.25">
      <c r="A17" s="37"/>
      <c r="B17" s="337"/>
      <c r="C17" s="338"/>
      <c r="D17" s="338"/>
      <c r="E17" s="338"/>
      <c r="F17" s="338"/>
      <c r="G17" s="338"/>
      <c r="H17" s="338"/>
      <c r="I17" s="338"/>
      <c r="J17" s="338"/>
      <c r="K17" s="338"/>
      <c r="L17" s="338"/>
      <c r="M17" s="338"/>
      <c r="N17" s="338"/>
      <c r="O17" s="338"/>
      <c r="P17" s="339"/>
      <c r="Q17" s="37"/>
    </row>
    <row r="18" spans="1:31" ht="26.25" customHeight="1" thickBot="1" x14ac:dyDescent="0.25">
      <c r="A18" s="37"/>
      <c r="B18" s="871" t="s">
        <v>23</v>
      </c>
      <c r="C18" s="352" t="s">
        <v>247</v>
      </c>
      <c r="D18" s="353"/>
      <c r="E18" s="353"/>
      <c r="F18" s="353"/>
      <c r="G18" s="353"/>
      <c r="H18" s="353"/>
      <c r="I18" s="353"/>
      <c r="J18" s="353"/>
      <c r="K18" s="353"/>
      <c r="L18" s="353"/>
      <c r="M18" s="353"/>
      <c r="N18" s="353"/>
      <c r="O18" s="353"/>
      <c r="P18" s="354"/>
      <c r="Q18" s="37"/>
    </row>
    <row r="19" spans="1:31" ht="3" customHeight="1" thickBot="1" x14ac:dyDescent="0.25">
      <c r="A19" s="37"/>
      <c r="B19" s="355"/>
      <c r="C19" s="355"/>
      <c r="D19" s="355"/>
      <c r="E19" s="355"/>
      <c r="F19" s="355"/>
      <c r="G19" s="355"/>
      <c r="H19" s="355"/>
      <c r="I19" s="355"/>
      <c r="J19" s="355"/>
      <c r="K19" s="355"/>
      <c r="L19" s="355"/>
      <c r="M19" s="355"/>
      <c r="N19" s="355"/>
      <c r="O19" s="355"/>
      <c r="P19" s="355"/>
      <c r="Q19" s="37"/>
    </row>
    <row r="20" spans="1:31" ht="17.25" customHeight="1" thickBot="1" x14ac:dyDescent="0.25">
      <c r="A20" s="37"/>
      <c r="B20" s="865" t="s">
        <v>37</v>
      </c>
      <c r="C20" s="866"/>
      <c r="D20" s="866"/>
      <c r="E20" s="866"/>
      <c r="F20" s="866"/>
      <c r="G20" s="866"/>
      <c r="H20" s="866"/>
      <c r="I20" s="866"/>
      <c r="J20" s="866"/>
      <c r="K20" s="866"/>
      <c r="L20" s="866"/>
      <c r="M20" s="866"/>
      <c r="N20" s="866"/>
      <c r="O20" s="866"/>
      <c r="P20" s="867"/>
      <c r="Q20" s="37"/>
    </row>
    <row r="21" spans="1:31" ht="3" customHeight="1" thickBot="1" x14ac:dyDescent="0.25">
      <c r="A21" s="37"/>
      <c r="B21" s="356"/>
      <c r="C21" s="357"/>
      <c r="D21" s="357"/>
      <c r="E21" s="357"/>
      <c r="F21" s="357"/>
      <c r="G21" s="357"/>
      <c r="H21" s="357"/>
      <c r="I21" s="357"/>
      <c r="J21" s="357"/>
      <c r="K21" s="357"/>
      <c r="L21" s="357"/>
      <c r="M21" s="357"/>
      <c r="N21" s="357"/>
      <c r="O21" s="357"/>
      <c r="P21" s="358"/>
      <c r="Q21" s="37"/>
    </row>
    <row r="22" spans="1:31" ht="51" customHeight="1" thickBot="1" x14ac:dyDescent="0.25">
      <c r="A22" s="37"/>
      <c r="B22" s="871" t="s">
        <v>3</v>
      </c>
      <c r="C22" s="359" t="s">
        <v>163</v>
      </c>
      <c r="D22" s="360"/>
      <c r="E22" s="360"/>
      <c r="F22" s="360"/>
      <c r="G22" s="360"/>
      <c r="H22" s="360"/>
      <c r="I22" s="360"/>
      <c r="J22" s="360"/>
      <c r="K22" s="360"/>
      <c r="L22" s="360"/>
      <c r="M22" s="360"/>
      <c r="N22" s="360"/>
      <c r="O22" s="360"/>
      <c r="P22" s="361"/>
      <c r="Q22" s="37"/>
    </row>
    <row r="23" spans="1:31" ht="3" customHeight="1" thickBot="1" x14ac:dyDescent="0.25">
      <c r="A23" s="37"/>
      <c r="B23" s="337"/>
      <c r="C23" s="338"/>
      <c r="D23" s="338"/>
      <c r="E23" s="338"/>
      <c r="F23" s="338"/>
      <c r="G23" s="338"/>
      <c r="H23" s="338"/>
      <c r="I23" s="338"/>
      <c r="J23" s="338"/>
      <c r="K23" s="338"/>
      <c r="L23" s="338"/>
      <c r="M23" s="338"/>
      <c r="N23" s="338"/>
      <c r="O23" s="338"/>
      <c r="P23" s="339"/>
      <c r="Q23" s="37"/>
    </row>
    <row r="24" spans="1:31" ht="80.25" customHeight="1" thickBot="1" x14ac:dyDescent="0.25">
      <c r="A24" s="37"/>
      <c r="B24" s="871" t="s">
        <v>24</v>
      </c>
      <c r="C24" s="456" t="s">
        <v>164</v>
      </c>
      <c r="D24" s="457"/>
      <c r="E24" s="457"/>
      <c r="F24" s="457"/>
      <c r="G24" s="457"/>
      <c r="H24" s="457"/>
      <c r="I24" s="457"/>
      <c r="J24" s="457"/>
      <c r="K24" s="457"/>
      <c r="L24" s="457"/>
      <c r="M24" s="457"/>
      <c r="N24" s="457"/>
      <c r="O24" s="457"/>
      <c r="P24" s="458"/>
      <c r="Q24" s="37"/>
    </row>
    <row r="25" spans="1:31" ht="3" customHeight="1" thickBot="1" x14ac:dyDescent="0.25">
      <c r="A25" s="37"/>
      <c r="B25" s="321"/>
      <c r="C25" s="322"/>
      <c r="D25" s="322"/>
      <c r="E25" s="322"/>
      <c r="F25" s="322"/>
      <c r="G25" s="322"/>
      <c r="H25" s="322"/>
      <c r="I25" s="322"/>
      <c r="J25" s="322"/>
      <c r="K25" s="322"/>
      <c r="L25" s="322"/>
      <c r="M25" s="322"/>
      <c r="N25" s="322"/>
      <c r="O25" s="322"/>
      <c r="P25" s="323"/>
      <c r="Q25" s="37"/>
    </row>
    <row r="26" spans="1:31" ht="15" customHeight="1" thickBot="1" x14ac:dyDescent="0.25">
      <c r="A26" s="37"/>
      <c r="B26" s="872" t="s">
        <v>2</v>
      </c>
      <c r="C26" s="500">
        <v>0.9</v>
      </c>
      <c r="D26" s="501"/>
      <c r="E26" s="501"/>
      <c r="F26" s="501"/>
      <c r="G26" s="501"/>
      <c r="H26" s="501"/>
      <c r="I26" s="501"/>
      <c r="J26" s="501"/>
      <c r="K26" s="501"/>
      <c r="L26" s="501"/>
      <c r="M26" s="501"/>
      <c r="N26" s="501"/>
      <c r="O26" s="501"/>
      <c r="P26" s="502"/>
      <c r="Q26" s="37"/>
    </row>
    <row r="27" spans="1:31" ht="3" customHeight="1" thickBot="1" x14ac:dyDescent="0.25">
      <c r="A27" s="37"/>
      <c r="B27" s="327"/>
      <c r="C27" s="328"/>
      <c r="D27" s="328"/>
      <c r="E27" s="328"/>
      <c r="F27" s="328"/>
      <c r="G27" s="328"/>
      <c r="H27" s="328"/>
      <c r="I27" s="328"/>
      <c r="J27" s="328"/>
      <c r="K27" s="328"/>
      <c r="L27" s="328"/>
      <c r="M27" s="328"/>
      <c r="N27" s="328"/>
      <c r="O27" s="328"/>
      <c r="P27" s="329"/>
      <c r="Q27" s="37"/>
    </row>
    <row r="28" spans="1:31" ht="15" customHeight="1" thickBot="1" x14ac:dyDescent="0.25">
      <c r="A28" s="37"/>
      <c r="B28" s="872" t="s">
        <v>25</v>
      </c>
      <c r="C28" s="129" t="s">
        <v>26</v>
      </c>
      <c r="D28" s="330" t="s">
        <v>225</v>
      </c>
      <c r="E28" s="325"/>
      <c r="F28" s="325"/>
      <c r="G28" s="326"/>
      <c r="H28" s="331" t="s">
        <v>27</v>
      </c>
      <c r="I28" s="331"/>
      <c r="J28" s="331"/>
      <c r="K28" s="330" t="s">
        <v>219</v>
      </c>
      <c r="L28" s="325"/>
      <c r="M28" s="326"/>
      <c r="N28" s="332" t="s">
        <v>28</v>
      </c>
      <c r="O28" s="333"/>
      <c r="P28" s="75" t="s">
        <v>215</v>
      </c>
      <c r="Q28" s="37"/>
      <c r="R28" s="9"/>
      <c r="S28" s="530"/>
      <c r="T28" s="530"/>
      <c r="U28" s="530"/>
      <c r="V28" s="530"/>
      <c r="W28" s="530"/>
      <c r="X28" s="530"/>
      <c r="Y28" s="530"/>
      <c r="Z28" s="530"/>
      <c r="AA28" s="530"/>
      <c r="AB28" s="530"/>
      <c r="AC28" s="530"/>
      <c r="AD28" s="530"/>
      <c r="AE28" s="133"/>
    </row>
    <row r="29" spans="1:31" ht="3" customHeight="1" thickBot="1" x14ac:dyDescent="0.25">
      <c r="A29" s="37"/>
      <c r="B29" s="334"/>
      <c r="C29" s="335"/>
      <c r="D29" s="335"/>
      <c r="E29" s="335"/>
      <c r="F29" s="335"/>
      <c r="G29" s="335"/>
      <c r="H29" s="335"/>
      <c r="I29" s="335"/>
      <c r="J29" s="335"/>
      <c r="K29" s="335"/>
      <c r="L29" s="335"/>
      <c r="M29" s="335"/>
      <c r="N29" s="335"/>
      <c r="O29" s="335"/>
      <c r="P29" s="336"/>
      <c r="Q29" s="37"/>
    </row>
    <row r="30" spans="1:31" ht="15" customHeight="1" thickBot="1" x14ac:dyDescent="0.25">
      <c r="A30" s="37"/>
      <c r="B30" s="870" t="s">
        <v>7</v>
      </c>
      <c r="C30" s="317" t="s">
        <v>124</v>
      </c>
      <c r="D30" s="289"/>
      <c r="E30" s="289"/>
      <c r="F30" s="289"/>
      <c r="G30" s="289"/>
      <c r="H30" s="289"/>
      <c r="I30" s="289"/>
      <c r="J30" s="289"/>
      <c r="K30" s="289"/>
      <c r="L30" s="289"/>
      <c r="M30" s="289"/>
      <c r="N30" s="289"/>
      <c r="O30" s="289"/>
      <c r="P30" s="290"/>
      <c r="Q30" s="37"/>
    </row>
    <row r="31" spans="1:31" ht="3" customHeight="1" thickBot="1" x14ac:dyDescent="0.25">
      <c r="A31" s="37"/>
      <c r="B31" s="337"/>
      <c r="C31" s="338"/>
      <c r="D31" s="338"/>
      <c r="E31" s="338"/>
      <c r="F31" s="338"/>
      <c r="G31" s="338"/>
      <c r="H31" s="338"/>
      <c r="I31" s="338"/>
      <c r="J31" s="338"/>
      <c r="K31" s="338"/>
      <c r="L31" s="338"/>
      <c r="M31" s="338"/>
      <c r="N31" s="338"/>
      <c r="O31" s="338"/>
      <c r="P31" s="339"/>
      <c r="Q31" s="37"/>
    </row>
    <row r="32" spans="1:31" ht="15" customHeight="1" thickBot="1" x14ac:dyDescent="0.25">
      <c r="A32" s="37"/>
      <c r="B32" s="870" t="s">
        <v>4</v>
      </c>
      <c r="C32" s="340" t="s">
        <v>71</v>
      </c>
      <c r="D32" s="315"/>
      <c r="E32" s="315"/>
      <c r="F32" s="315"/>
      <c r="G32" s="315"/>
      <c r="H32" s="315"/>
      <c r="I32" s="315"/>
      <c r="J32" s="315"/>
      <c r="K32" s="315"/>
      <c r="L32" s="315"/>
      <c r="M32" s="315"/>
      <c r="N32" s="315"/>
      <c r="O32" s="315"/>
      <c r="P32" s="316"/>
      <c r="Q32" s="37"/>
    </row>
    <row r="33" spans="1:17" ht="3" customHeight="1" thickBot="1" x14ac:dyDescent="0.25">
      <c r="A33" s="37"/>
      <c r="B33" s="337"/>
      <c r="C33" s="338"/>
      <c r="D33" s="338"/>
      <c r="E33" s="338"/>
      <c r="F33" s="338"/>
      <c r="G33" s="338"/>
      <c r="H33" s="338"/>
      <c r="I33" s="338"/>
      <c r="J33" s="338"/>
      <c r="K33" s="338"/>
      <c r="L33" s="338"/>
      <c r="M33" s="338"/>
      <c r="N33" s="338"/>
      <c r="O33" s="338"/>
      <c r="P33" s="339"/>
      <c r="Q33" s="37"/>
    </row>
    <row r="34" spans="1:17" ht="15" customHeight="1" thickBot="1" x14ac:dyDescent="0.25">
      <c r="A34" s="37"/>
      <c r="B34" s="870" t="s">
        <v>35</v>
      </c>
      <c r="C34" s="317" t="s">
        <v>71</v>
      </c>
      <c r="D34" s="289"/>
      <c r="E34" s="289"/>
      <c r="F34" s="289"/>
      <c r="G34" s="289"/>
      <c r="H34" s="289"/>
      <c r="I34" s="289"/>
      <c r="J34" s="289"/>
      <c r="K34" s="289"/>
      <c r="L34" s="289"/>
      <c r="M34" s="289"/>
      <c r="N34" s="289"/>
      <c r="O34" s="289"/>
      <c r="P34" s="290"/>
      <c r="Q34" s="37"/>
    </row>
    <row r="35" spans="1:17" ht="3" customHeight="1" thickBot="1" x14ac:dyDescent="0.25">
      <c r="A35" s="37"/>
      <c r="B35" s="311"/>
      <c r="C35" s="312"/>
      <c r="D35" s="312"/>
      <c r="E35" s="312"/>
      <c r="F35" s="312"/>
      <c r="G35" s="312"/>
      <c r="H35" s="312"/>
      <c r="I35" s="312"/>
      <c r="J35" s="312"/>
      <c r="K35" s="312"/>
      <c r="L35" s="312"/>
      <c r="M35" s="312"/>
      <c r="N35" s="312"/>
      <c r="O35" s="312"/>
      <c r="P35" s="313"/>
      <c r="Q35" s="37"/>
    </row>
    <row r="36" spans="1:17" ht="15" customHeight="1" thickBot="1" x14ac:dyDescent="0.25">
      <c r="A36" s="37"/>
      <c r="B36" s="870" t="s">
        <v>65</v>
      </c>
      <c r="C36" s="317" t="s">
        <v>71</v>
      </c>
      <c r="D36" s="289"/>
      <c r="E36" s="289"/>
      <c r="F36" s="289"/>
      <c r="G36" s="289"/>
      <c r="H36" s="289"/>
      <c r="I36" s="289"/>
      <c r="J36" s="289"/>
      <c r="K36" s="289"/>
      <c r="L36" s="289"/>
      <c r="M36" s="289"/>
      <c r="N36" s="289"/>
      <c r="O36" s="289"/>
      <c r="P36" s="290"/>
      <c r="Q36" s="37"/>
    </row>
    <row r="37" spans="1:17" ht="3" customHeight="1" thickBot="1" x14ac:dyDescent="0.25">
      <c r="A37" s="37"/>
      <c r="B37" s="39"/>
      <c r="C37" s="39"/>
      <c r="D37" s="39"/>
      <c r="E37" s="39"/>
      <c r="F37" s="39"/>
      <c r="G37" s="39"/>
      <c r="H37" s="39"/>
      <c r="I37" s="39"/>
      <c r="J37" s="39"/>
      <c r="K37" s="39"/>
      <c r="L37" s="39"/>
      <c r="M37" s="39"/>
      <c r="N37" s="39"/>
      <c r="O37" s="39"/>
      <c r="P37" s="39"/>
      <c r="Q37" s="37"/>
    </row>
    <row r="38" spans="1:17" ht="13.5" thickBot="1" x14ac:dyDescent="0.25">
      <c r="A38" s="37"/>
      <c r="B38" s="858" t="s">
        <v>29</v>
      </c>
      <c r="C38" s="859"/>
      <c r="D38" s="859"/>
      <c r="E38" s="859"/>
      <c r="F38" s="859"/>
      <c r="G38" s="859"/>
      <c r="H38" s="859"/>
      <c r="I38" s="859"/>
      <c r="J38" s="859"/>
      <c r="K38" s="859"/>
      <c r="L38" s="859"/>
      <c r="M38" s="859"/>
      <c r="N38" s="859"/>
      <c r="O38" s="860"/>
      <c r="P38" s="861"/>
      <c r="Q38" s="37"/>
    </row>
    <row r="39" spans="1:17" ht="13.5" thickBot="1" x14ac:dyDescent="0.25">
      <c r="A39" s="37"/>
      <c r="B39" s="888" t="s">
        <v>34</v>
      </c>
      <c r="C39" s="889" t="s">
        <v>30</v>
      </c>
      <c r="D39" s="890"/>
      <c r="E39" s="890"/>
      <c r="F39" s="890"/>
      <c r="G39" s="891"/>
      <c r="H39" s="889" t="s">
        <v>7</v>
      </c>
      <c r="I39" s="890"/>
      <c r="J39" s="890"/>
      <c r="K39" s="890"/>
      <c r="L39" s="891"/>
      <c r="M39" s="889" t="s">
        <v>31</v>
      </c>
      <c r="N39" s="890"/>
      <c r="O39" s="892"/>
      <c r="P39" s="891"/>
      <c r="Q39" s="37"/>
    </row>
    <row r="40" spans="1:17" ht="28.5" customHeight="1" x14ac:dyDescent="0.2">
      <c r="A40" s="37"/>
      <c r="B40" s="76" t="s">
        <v>105</v>
      </c>
      <c r="C40" s="475" t="s">
        <v>104</v>
      </c>
      <c r="D40" s="473"/>
      <c r="E40" s="473"/>
      <c r="F40" s="473"/>
      <c r="G40" s="474"/>
      <c r="H40" s="475" t="s">
        <v>120</v>
      </c>
      <c r="I40" s="473"/>
      <c r="J40" s="473"/>
      <c r="K40" s="473"/>
      <c r="L40" s="474"/>
      <c r="M40" s="539" t="s">
        <v>114</v>
      </c>
      <c r="N40" s="540"/>
      <c r="O40" s="540"/>
      <c r="P40" s="541"/>
      <c r="Q40" s="37"/>
    </row>
    <row r="41" spans="1:17" ht="27.75" customHeight="1" x14ac:dyDescent="0.2">
      <c r="A41" s="37"/>
      <c r="B41" s="76" t="s">
        <v>135</v>
      </c>
      <c r="C41" s="503" t="s">
        <v>104</v>
      </c>
      <c r="D41" s="504"/>
      <c r="E41" s="504"/>
      <c r="F41" s="504"/>
      <c r="G41" s="505"/>
      <c r="H41" s="475" t="s">
        <v>120</v>
      </c>
      <c r="I41" s="473"/>
      <c r="J41" s="473"/>
      <c r="K41" s="473"/>
      <c r="L41" s="474"/>
      <c r="M41" s="542" t="s">
        <v>114</v>
      </c>
      <c r="N41" s="543"/>
      <c r="O41" s="543"/>
      <c r="P41" s="544"/>
      <c r="Q41" s="37"/>
    </row>
    <row r="42" spans="1:17" ht="13.5" customHeight="1" x14ac:dyDescent="0.2">
      <c r="A42" s="37"/>
      <c r="B42" s="77"/>
      <c r="C42" s="462"/>
      <c r="D42" s="463"/>
      <c r="E42" s="463"/>
      <c r="F42" s="463"/>
      <c r="G42" s="464"/>
      <c r="H42" s="462"/>
      <c r="I42" s="463"/>
      <c r="J42" s="463"/>
      <c r="K42" s="463"/>
      <c r="L42" s="464"/>
      <c r="M42" s="462"/>
      <c r="N42" s="463"/>
      <c r="O42" s="463"/>
      <c r="P42" s="471"/>
      <c r="Q42" s="37"/>
    </row>
    <row r="43" spans="1:17" ht="12.75" customHeight="1" x14ac:dyDescent="0.2">
      <c r="A43" s="37"/>
      <c r="B43" s="77"/>
      <c r="C43" s="462"/>
      <c r="D43" s="463"/>
      <c r="E43" s="463"/>
      <c r="F43" s="463"/>
      <c r="G43" s="464"/>
      <c r="H43" s="462"/>
      <c r="I43" s="463"/>
      <c r="J43" s="463"/>
      <c r="K43" s="463"/>
      <c r="L43" s="464"/>
      <c r="M43" s="462"/>
      <c r="N43" s="463"/>
      <c r="O43" s="463"/>
      <c r="P43" s="471"/>
      <c r="Q43" s="37"/>
    </row>
    <row r="44" spans="1:17" ht="11.25" customHeight="1" thickBot="1" x14ac:dyDescent="0.25">
      <c r="A44" s="37"/>
      <c r="B44" s="80"/>
      <c r="C44" s="526"/>
      <c r="D44" s="527"/>
      <c r="E44" s="527"/>
      <c r="F44" s="527"/>
      <c r="G44" s="528"/>
      <c r="H44" s="526"/>
      <c r="I44" s="527"/>
      <c r="J44" s="527"/>
      <c r="K44" s="527"/>
      <c r="L44" s="528"/>
      <c r="M44" s="526"/>
      <c r="N44" s="527"/>
      <c r="O44" s="527"/>
      <c r="P44" s="529"/>
      <c r="Q44" s="37"/>
    </row>
    <row r="45" spans="1:17" ht="4.5" customHeight="1" thickBot="1" x14ac:dyDescent="0.25">
      <c r="A45" s="37"/>
      <c r="B45" s="42"/>
      <c r="C45" s="42"/>
      <c r="D45" s="42"/>
      <c r="E45" s="42"/>
      <c r="F45" s="42"/>
      <c r="G45" s="42"/>
      <c r="H45" s="42"/>
      <c r="I45" s="42"/>
      <c r="J45" s="42"/>
      <c r="K45" s="42"/>
      <c r="L45" s="42"/>
      <c r="M45" s="42"/>
      <c r="N45" s="42"/>
      <c r="O45" s="42"/>
      <c r="P45" s="42"/>
      <c r="Q45" s="37"/>
    </row>
    <row r="46" spans="1:17" ht="13.5" customHeight="1" thickBot="1" x14ac:dyDescent="0.25">
      <c r="A46" s="37"/>
      <c r="B46" s="865" t="s">
        <v>8</v>
      </c>
      <c r="C46" s="866"/>
      <c r="D46" s="866"/>
      <c r="E46" s="866"/>
      <c r="F46" s="866"/>
      <c r="G46" s="866"/>
      <c r="H46" s="866"/>
      <c r="I46" s="866"/>
      <c r="J46" s="866"/>
      <c r="K46" s="866"/>
      <c r="L46" s="866"/>
      <c r="M46" s="866"/>
      <c r="N46" s="866"/>
      <c r="O46" s="866"/>
      <c r="P46" s="867"/>
      <c r="Q46" s="37"/>
    </row>
    <row r="47" spans="1:17" ht="4.5" customHeight="1" thickBot="1" x14ac:dyDescent="0.25">
      <c r="A47" s="37"/>
      <c r="B47" s="43"/>
      <c r="C47" s="39"/>
      <c r="D47" s="39"/>
      <c r="E47" s="39"/>
      <c r="F47" s="39"/>
      <c r="G47" s="39"/>
      <c r="H47" s="39"/>
      <c r="I47" s="39"/>
      <c r="J47" s="39"/>
      <c r="K47" s="39"/>
      <c r="L47" s="39"/>
      <c r="M47" s="39"/>
      <c r="N47" s="39"/>
      <c r="O47" s="39"/>
      <c r="P47" s="44"/>
      <c r="Q47" s="37"/>
    </row>
    <row r="48" spans="1:17" x14ac:dyDescent="0.2">
      <c r="A48" s="37"/>
      <c r="B48" s="868" t="s">
        <v>32</v>
      </c>
      <c r="C48" s="45" t="s">
        <v>9</v>
      </c>
      <c r="D48" s="46" t="s">
        <v>11</v>
      </c>
      <c r="E48" s="46" t="s">
        <v>12</v>
      </c>
      <c r="F48" s="46" t="s">
        <v>13</v>
      </c>
      <c r="G48" s="46" t="s">
        <v>14</v>
      </c>
      <c r="H48" s="46" t="s">
        <v>15</v>
      </c>
      <c r="I48" s="46" t="s">
        <v>16</v>
      </c>
      <c r="J48" s="46" t="s">
        <v>17</v>
      </c>
      <c r="K48" s="46" t="s">
        <v>18</v>
      </c>
      <c r="L48" s="46" t="s">
        <v>19</v>
      </c>
      <c r="M48" s="46" t="s">
        <v>20</v>
      </c>
      <c r="N48" s="46" t="s">
        <v>21</v>
      </c>
      <c r="O48" s="47" t="s">
        <v>22</v>
      </c>
      <c r="P48" s="48" t="s">
        <v>10</v>
      </c>
      <c r="Q48" s="37"/>
    </row>
    <row r="49" spans="1:17" ht="13.5" thickBot="1" x14ac:dyDescent="0.25">
      <c r="A49" s="37"/>
      <c r="B49" s="869"/>
      <c r="C49" s="49" t="s">
        <v>10</v>
      </c>
      <c r="D49" s="50"/>
      <c r="E49" s="50"/>
      <c r="F49" s="89"/>
      <c r="G49" s="50"/>
      <c r="H49" s="50"/>
      <c r="I49" s="128">
        <f>'5.RegistroConglom'!D10</f>
        <v>1</v>
      </c>
      <c r="J49" s="50"/>
      <c r="K49" s="50"/>
      <c r="L49" s="89"/>
      <c r="M49" s="89"/>
      <c r="N49" s="50"/>
      <c r="O49" s="128">
        <f>'5.RegistroConglom'!F10</f>
        <v>1.1200000000000001</v>
      </c>
      <c r="P49" s="128">
        <f>'5.RegistroConglom'!H10</f>
        <v>1.0666666666666667</v>
      </c>
      <c r="Q49" s="37"/>
    </row>
    <row r="50" spans="1:17" ht="4.5" customHeight="1" thickBot="1" x14ac:dyDescent="0.25">
      <c r="A50" s="37"/>
      <c r="B50" s="63">
        <v>0.9</v>
      </c>
      <c r="C50" s="64"/>
      <c r="D50" s="64"/>
      <c r="E50" s="64"/>
      <c r="F50" s="64"/>
      <c r="G50" s="64"/>
      <c r="H50" s="64"/>
      <c r="I50" s="64">
        <v>0.9</v>
      </c>
      <c r="J50" s="64"/>
      <c r="K50" s="64"/>
      <c r="L50" s="64"/>
      <c r="M50" s="64"/>
      <c r="N50" s="64"/>
      <c r="O50" s="64">
        <v>0.9</v>
      </c>
      <c r="P50" s="65">
        <v>0.9</v>
      </c>
      <c r="Q50" s="37"/>
    </row>
    <row r="51" spans="1:17" ht="13.5" thickBot="1" x14ac:dyDescent="0.25">
      <c r="A51" s="37"/>
      <c r="B51" s="865" t="s">
        <v>33</v>
      </c>
      <c r="C51" s="866"/>
      <c r="D51" s="866"/>
      <c r="E51" s="866"/>
      <c r="F51" s="866"/>
      <c r="G51" s="866"/>
      <c r="H51" s="866"/>
      <c r="I51" s="866"/>
      <c r="J51" s="866"/>
      <c r="K51" s="866"/>
      <c r="L51" s="866"/>
      <c r="M51" s="866"/>
      <c r="N51" s="866"/>
      <c r="O51" s="866"/>
      <c r="P51" s="867"/>
      <c r="Q51" s="37"/>
    </row>
    <row r="52" spans="1:17" x14ac:dyDescent="0.2">
      <c r="A52" s="37"/>
      <c r="B52" s="278"/>
      <c r="C52" s="279"/>
      <c r="D52" s="279"/>
      <c r="E52" s="279"/>
      <c r="F52" s="279"/>
      <c r="G52" s="279"/>
      <c r="H52" s="279"/>
      <c r="I52" s="279"/>
      <c r="J52" s="279"/>
      <c r="K52" s="279"/>
      <c r="L52" s="279"/>
      <c r="M52" s="279"/>
      <c r="N52" s="279"/>
      <c r="O52" s="279"/>
      <c r="P52" s="280"/>
      <c r="Q52" s="37"/>
    </row>
    <row r="53" spans="1:17" x14ac:dyDescent="0.2">
      <c r="A53" s="37"/>
      <c r="B53" s="281"/>
      <c r="C53" s="282"/>
      <c r="D53" s="282"/>
      <c r="E53" s="282"/>
      <c r="F53" s="282"/>
      <c r="G53" s="282"/>
      <c r="H53" s="282"/>
      <c r="I53" s="282"/>
      <c r="J53" s="282"/>
      <c r="K53" s="282"/>
      <c r="L53" s="282"/>
      <c r="M53" s="282"/>
      <c r="N53" s="282"/>
      <c r="O53" s="282"/>
      <c r="P53" s="283"/>
      <c r="Q53" s="37"/>
    </row>
    <row r="54" spans="1:17" x14ac:dyDescent="0.2">
      <c r="A54" s="37"/>
      <c r="B54" s="281"/>
      <c r="C54" s="282"/>
      <c r="D54" s="282"/>
      <c r="E54" s="282"/>
      <c r="F54" s="282"/>
      <c r="G54" s="282"/>
      <c r="H54" s="282"/>
      <c r="I54" s="282"/>
      <c r="J54" s="282"/>
      <c r="K54" s="282"/>
      <c r="L54" s="282"/>
      <c r="M54" s="282"/>
      <c r="N54" s="282"/>
      <c r="O54" s="282"/>
      <c r="P54" s="283"/>
      <c r="Q54" s="37"/>
    </row>
    <row r="55" spans="1:17" x14ac:dyDescent="0.2">
      <c r="A55" s="37"/>
      <c r="B55" s="281"/>
      <c r="C55" s="282"/>
      <c r="D55" s="282"/>
      <c r="E55" s="282"/>
      <c r="F55" s="282"/>
      <c r="G55" s="282"/>
      <c r="H55" s="282"/>
      <c r="I55" s="282"/>
      <c r="J55" s="282"/>
      <c r="K55" s="282"/>
      <c r="L55" s="282"/>
      <c r="M55" s="282"/>
      <c r="N55" s="282"/>
      <c r="O55" s="282"/>
      <c r="P55" s="283"/>
      <c r="Q55" s="37"/>
    </row>
    <row r="56" spans="1:17" x14ac:dyDescent="0.2">
      <c r="A56" s="37"/>
      <c r="B56" s="281"/>
      <c r="C56" s="282"/>
      <c r="D56" s="282"/>
      <c r="E56" s="282"/>
      <c r="F56" s="282"/>
      <c r="G56" s="282"/>
      <c r="H56" s="282"/>
      <c r="I56" s="282"/>
      <c r="J56" s="282"/>
      <c r="K56" s="282"/>
      <c r="L56" s="282"/>
      <c r="M56" s="282"/>
      <c r="N56" s="282"/>
      <c r="O56" s="282"/>
      <c r="P56" s="283"/>
      <c r="Q56" s="37"/>
    </row>
    <row r="57" spans="1:17" x14ac:dyDescent="0.2">
      <c r="A57" s="37"/>
      <c r="B57" s="281"/>
      <c r="C57" s="282"/>
      <c r="D57" s="282"/>
      <c r="E57" s="282"/>
      <c r="F57" s="282"/>
      <c r="G57" s="282"/>
      <c r="H57" s="282"/>
      <c r="I57" s="282"/>
      <c r="J57" s="282"/>
      <c r="K57" s="282"/>
      <c r="L57" s="282"/>
      <c r="M57" s="282"/>
      <c r="N57" s="282"/>
      <c r="O57" s="282"/>
      <c r="P57" s="283"/>
      <c r="Q57" s="37"/>
    </row>
    <row r="58" spans="1:17" x14ac:dyDescent="0.2">
      <c r="A58" s="37"/>
      <c r="B58" s="281"/>
      <c r="C58" s="282"/>
      <c r="D58" s="282"/>
      <c r="E58" s="282"/>
      <c r="F58" s="282"/>
      <c r="G58" s="282"/>
      <c r="H58" s="282"/>
      <c r="I58" s="282"/>
      <c r="J58" s="282"/>
      <c r="K58" s="282"/>
      <c r="L58" s="282"/>
      <c r="M58" s="282"/>
      <c r="N58" s="282"/>
      <c r="O58" s="282"/>
      <c r="P58" s="283"/>
      <c r="Q58" s="37"/>
    </row>
    <row r="59" spans="1:17" x14ac:dyDescent="0.2">
      <c r="A59" s="37"/>
      <c r="B59" s="281"/>
      <c r="C59" s="282"/>
      <c r="D59" s="282"/>
      <c r="E59" s="282"/>
      <c r="F59" s="282"/>
      <c r="G59" s="282"/>
      <c r="H59" s="282"/>
      <c r="I59" s="282"/>
      <c r="J59" s="282"/>
      <c r="K59" s="282"/>
      <c r="L59" s="282"/>
      <c r="M59" s="282"/>
      <c r="N59" s="282"/>
      <c r="O59" s="282"/>
      <c r="P59" s="283"/>
      <c r="Q59" s="37"/>
    </row>
    <row r="60" spans="1:17" x14ac:dyDescent="0.2">
      <c r="A60" s="37"/>
      <c r="B60" s="281"/>
      <c r="C60" s="282"/>
      <c r="D60" s="282"/>
      <c r="E60" s="282"/>
      <c r="F60" s="282"/>
      <c r="G60" s="282"/>
      <c r="H60" s="282"/>
      <c r="I60" s="282"/>
      <c r="J60" s="282"/>
      <c r="K60" s="282"/>
      <c r="L60" s="282"/>
      <c r="M60" s="282"/>
      <c r="N60" s="282"/>
      <c r="O60" s="282"/>
      <c r="P60" s="283"/>
      <c r="Q60" s="37"/>
    </row>
    <row r="61" spans="1:17" x14ac:dyDescent="0.2">
      <c r="A61" s="37"/>
      <c r="B61" s="281"/>
      <c r="C61" s="282"/>
      <c r="D61" s="282"/>
      <c r="E61" s="282"/>
      <c r="F61" s="282"/>
      <c r="G61" s="282"/>
      <c r="H61" s="282"/>
      <c r="I61" s="282"/>
      <c r="J61" s="282"/>
      <c r="K61" s="282"/>
      <c r="L61" s="282"/>
      <c r="M61" s="282"/>
      <c r="N61" s="282"/>
      <c r="O61" s="282"/>
      <c r="P61" s="283"/>
      <c r="Q61" s="37"/>
    </row>
    <row r="62" spans="1:17" x14ac:dyDescent="0.2">
      <c r="A62" s="37"/>
      <c r="B62" s="281"/>
      <c r="C62" s="282"/>
      <c r="D62" s="282"/>
      <c r="E62" s="282"/>
      <c r="F62" s="282"/>
      <c r="G62" s="282"/>
      <c r="H62" s="282"/>
      <c r="I62" s="282"/>
      <c r="J62" s="282"/>
      <c r="K62" s="282"/>
      <c r="L62" s="282"/>
      <c r="M62" s="282"/>
      <c r="N62" s="282"/>
      <c r="O62" s="282"/>
      <c r="P62" s="283"/>
      <c r="Q62" s="37"/>
    </row>
    <row r="63" spans="1:17" x14ac:dyDescent="0.2">
      <c r="A63" s="37"/>
      <c r="B63" s="281"/>
      <c r="C63" s="282"/>
      <c r="D63" s="282"/>
      <c r="E63" s="282"/>
      <c r="F63" s="282"/>
      <c r="G63" s="282"/>
      <c r="H63" s="282"/>
      <c r="I63" s="282"/>
      <c r="J63" s="282"/>
      <c r="K63" s="282"/>
      <c r="L63" s="282"/>
      <c r="M63" s="282"/>
      <c r="N63" s="282"/>
      <c r="O63" s="282"/>
      <c r="P63" s="283"/>
      <c r="Q63" s="37"/>
    </row>
    <row r="64" spans="1:17" x14ac:dyDescent="0.2">
      <c r="A64" s="37"/>
      <c r="B64" s="281"/>
      <c r="C64" s="282"/>
      <c r="D64" s="282"/>
      <c r="E64" s="282"/>
      <c r="F64" s="282"/>
      <c r="G64" s="282"/>
      <c r="H64" s="282"/>
      <c r="I64" s="282"/>
      <c r="J64" s="282"/>
      <c r="K64" s="282"/>
      <c r="L64" s="282"/>
      <c r="M64" s="282"/>
      <c r="N64" s="282"/>
      <c r="O64" s="282"/>
      <c r="P64" s="283"/>
      <c r="Q64" s="37"/>
    </row>
    <row r="65" spans="1:17" x14ac:dyDescent="0.2">
      <c r="A65" s="37"/>
      <c r="B65" s="281"/>
      <c r="C65" s="282"/>
      <c r="D65" s="282"/>
      <c r="E65" s="282"/>
      <c r="F65" s="282"/>
      <c r="G65" s="282"/>
      <c r="H65" s="282"/>
      <c r="I65" s="282"/>
      <c r="J65" s="282"/>
      <c r="K65" s="282"/>
      <c r="L65" s="282"/>
      <c r="M65" s="282"/>
      <c r="N65" s="282"/>
      <c r="O65" s="282"/>
      <c r="P65" s="283"/>
      <c r="Q65" s="37"/>
    </row>
    <row r="66" spans="1:17" x14ac:dyDescent="0.2">
      <c r="A66" s="37"/>
      <c r="B66" s="281"/>
      <c r="C66" s="282"/>
      <c r="D66" s="282"/>
      <c r="E66" s="282"/>
      <c r="F66" s="282"/>
      <c r="G66" s="282"/>
      <c r="H66" s="282"/>
      <c r="I66" s="282"/>
      <c r="J66" s="282"/>
      <c r="K66" s="282"/>
      <c r="L66" s="282"/>
      <c r="M66" s="282"/>
      <c r="N66" s="282"/>
      <c r="O66" s="282"/>
      <c r="P66" s="283"/>
      <c r="Q66" s="37"/>
    </row>
    <row r="67" spans="1:17" ht="13.5" thickBot="1" x14ac:dyDescent="0.25">
      <c r="A67" s="37"/>
      <c r="B67" s="284"/>
      <c r="C67" s="285"/>
      <c r="D67" s="285"/>
      <c r="E67" s="285"/>
      <c r="F67" s="285"/>
      <c r="G67" s="285"/>
      <c r="H67" s="285"/>
      <c r="I67" s="285"/>
      <c r="J67" s="285"/>
      <c r="K67" s="285"/>
      <c r="L67" s="285"/>
      <c r="M67" s="285"/>
      <c r="N67" s="285"/>
      <c r="O67" s="285"/>
      <c r="P67" s="286"/>
      <c r="Q67" s="37"/>
    </row>
    <row r="68" spans="1:17" customFormat="1" ht="4.5" customHeight="1" thickBot="1" x14ac:dyDescent="0.25">
      <c r="A68" s="287"/>
      <c r="B68" s="287"/>
      <c r="C68" s="287"/>
      <c r="D68" s="287"/>
      <c r="E68" s="287"/>
      <c r="F68" s="287"/>
      <c r="G68" s="287"/>
      <c r="H68" s="287"/>
      <c r="I68" s="287"/>
      <c r="J68" s="287"/>
      <c r="K68" s="287"/>
      <c r="L68" s="287"/>
      <c r="M68" s="287"/>
      <c r="N68" s="287"/>
      <c r="O68" s="287"/>
      <c r="P68" s="287"/>
      <c r="Q68" s="287"/>
    </row>
    <row r="69" spans="1:17" ht="17.25" customHeight="1" x14ac:dyDescent="0.2">
      <c r="A69" s="37"/>
      <c r="B69" s="854" t="s">
        <v>5</v>
      </c>
      <c r="C69" s="465" t="s">
        <v>145</v>
      </c>
      <c r="D69" s="466"/>
      <c r="E69" s="466"/>
      <c r="F69" s="466"/>
      <c r="G69" s="466"/>
      <c r="H69" s="466"/>
      <c r="I69" s="466"/>
      <c r="J69" s="466"/>
      <c r="K69" s="466"/>
      <c r="L69" s="466"/>
      <c r="M69" s="466"/>
      <c r="N69" s="466"/>
      <c r="O69" s="466"/>
      <c r="P69" s="467"/>
      <c r="Q69" s="37"/>
    </row>
    <row r="70" spans="1:17" ht="79.5" customHeight="1" x14ac:dyDescent="0.2">
      <c r="A70" s="37"/>
      <c r="B70" s="855"/>
      <c r="C70" s="547"/>
      <c r="D70" s="303"/>
      <c r="E70" s="303"/>
      <c r="F70" s="303"/>
      <c r="G70" s="303"/>
      <c r="H70" s="303"/>
      <c r="I70" s="303"/>
      <c r="J70" s="303"/>
      <c r="K70" s="303"/>
      <c r="L70" s="303"/>
      <c r="M70" s="303"/>
      <c r="N70" s="303"/>
      <c r="O70" s="303"/>
      <c r="P70" s="304"/>
      <c r="Q70" s="37"/>
    </row>
    <row r="71" spans="1:17" ht="17.25" customHeight="1" x14ac:dyDescent="0.2">
      <c r="A71" s="37"/>
      <c r="B71" s="855"/>
      <c r="C71" s="468" t="s">
        <v>144</v>
      </c>
      <c r="D71" s="469"/>
      <c r="E71" s="469"/>
      <c r="F71" s="469"/>
      <c r="G71" s="469"/>
      <c r="H71" s="469"/>
      <c r="I71" s="469"/>
      <c r="J71" s="469"/>
      <c r="K71" s="469"/>
      <c r="L71" s="469"/>
      <c r="M71" s="469"/>
      <c r="N71" s="469"/>
      <c r="O71" s="469"/>
      <c r="P71" s="470"/>
      <c r="Q71" s="37"/>
    </row>
    <row r="72" spans="1:17" ht="77.25" customHeight="1" thickBot="1" x14ac:dyDescent="0.25">
      <c r="A72" s="37"/>
      <c r="B72" s="856"/>
      <c r="C72" s="547"/>
      <c r="D72" s="303"/>
      <c r="E72" s="303"/>
      <c r="F72" s="303"/>
      <c r="G72" s="303"/>
      <c r="H72" s="303"/>
      <c r="I72" s="303"/>
      <c r="J72" s="303"/>
      <c r="K72" s="303"/>
      <c r="L72" s="303"/>
      <c r="M72" s="303"/>
      <c r="N72" s="303"/>
      <c r="O72" s="303"/>
      <c r="P72" s="304"/>
      <c r="Q72" s="37"/>
    </row>
    <row r="73" spans="1:17" ht="41.25" customHeight="1" thickBot="1" x14ac:dyDescent="0.25">
      <c r="A73" s="37"/>
      <c r="B73" s="857" t="s">
        <v>64</v>
      </c>
      <c r="C73" s="317" t="s">
        <v>174</v>
      </c>
      <c r="D73" s="289"/>
      <c r="E73" s="289"/>
      <c r="F73" s="289"/>
      <c r="G73" s="289"/>
      <c r="H73" s="289"/>
      <c r="I73" s="289"/>
      <c r="J73" s="289"/>
      <c r="K73" s="289"/>
      <c r="L73" s="289"/>
      <c r="M73" s="289"/>
      <c r="N73" s="289"/>
      <c r="O73" s="289"/>
      <c r="P73" s="290"/>
      <c r="Q73" s="37"/>
    </row>
    <row r="74" spans="1:17" ht="27.75" customHeight="1" thickBot="1" x14ac:dyDescent="0.25">
      <c r="A74" s="37"/>
      <c r="B74" s="857" t="s">
        <v>77</v>
      </c>
      <c r="C74" s="545"/>
      <c r="D74" s="545"/>
      <c r="E74" s="545"/>
      <c r="F74" s="545"/>
      <c r="G74" s="545"/>
      <c r="H74" s="545"/>
      <c r="I74" s="545"/>
      <c r="J74" s="545"/>
      <c r="K74" s="545"/>
      <c r="L74" s="545"/>
      <c r="M74" s="545"/>
      <c r="N74" s="545"/>
      <c r="O74" s="545"/>
      <c r="P74" s="546"/>
      <c r="Q74" s="37"/>
    </row>
    <row r="76" spans="1:17" hidden="1" x14ac:dyDescent="0.2">
      <c r="C76" s="36">
        <v>2018</v>
      </c>
    </row>
    <row r="77" spans="1:17" hidden="1" x14ac:dyDescent="0.2">
      <c r="C77" s="66">
        <v>2019</v>
      </c>
    </row>
    <row r="88" spans="1:19" x14ac:dyDescent="0.2">
      <c r="B88" s="67"/>
      <c r="C88" s="67"/>
      <c r="D88" s="67"/>
      <c r="E88" s="67"/>
      <c r="F88" s="67"/>
      <c r="G88" s="67"/>
      <c r="H88" s="67"/>
      <c r="I88" s="67"/>
      <c r="J88" s="67"/>
      <c r="K88" s="67"/>
      <c r="L88" s="67"/>
      <c r="M88" s="67"/>
    </row>
    <row r="89" spans="1:19" x14ac:dyDescent="0.2">
      <c r="B89" s="67"/>
      <c r="C89" s="67"/>
      <c r="D89" s="67"/>
      <c r="E89" s="67"/>
      <c r="F89" s="67"/>
      <c r="G89" s="67"/>
      <c r="H89" s="67"/>
      <c r="I89" s="67"/>
      <c r="J89" s="67"/>
      <c r="K89" s="67"/>
      <c r="L89" s="67"/>
      <c r="M89" s="67"/>
    </row>
    <row r="90" spans="1:19" x14ac:dyDescent="0.2">
      <c r="B90" s="67"/>
      <c r="C90" s="67"/>
      <c r="D90" s="67"/>
      <c r="E90" s="67"/>
      <c r="F90" s="67"/>
      <c r="G90" s="67"/>
      <c r="H90" s="67"/>
      <c r="I90" s="67"/>
      <c r="J90" s="67"/>
      <c r="K90" s="67"/>
      <c r="L90" s="67"/>
      <c r="M90" s="67"/>
    </row>
    <row r="91" spans="1:19" x14ac:dyDescent="0.2">
      <c r="B91" s="67"/>
      <c r="C91" s="67"/>
      <c r="D91" s="67"/>
      <c r="E91" s="67"/>
      <c r="F91" s="67"/>
      <c r="G91" s="67"/>
      <c r="H91" s="67"/>
      <c r="I91" s="67"/>
      <c r="J91" s="67"/>
      <c r="K91" s="67"/>
      <c r="L91" s="67"/>
      <c r="M91" s="67"/>
    </row>
    <row r="92" spans="1:19" x14ac:dyDescent="0.2">
      <c r="B92" s="67"/>
      <c r="C92" s="67"/>
      <c r="D92" s="67"/>
      <c r="E92" s="67"/>
      <c r="F92" s="67"/>
      <c r="G92" s="67"/>
      <c r="H92" s="67"/>
      <c r="I92" s="67"/>
      <c r="J92" s="67"/>
      <c r="K92" s="67"/>
      <c r="L92" s="67"/>
      <c r="M92" s="67"/>
    </row>
    <row r="93" spans="1:19" x14ac:dyDescent="0.2">
      <c r="B93" s="67"/>
      <c r="C93" s="67"/>
      <c r="D93" s="67"/>
      <c r="E93" s="67"/>
      <c r="F93" s="67"/>
      <c r="G93" s="67"/>
      <c r="H93" s="67"/>
      <c r="J93" s="67"/>
      <c r="K93" s="67"/>
      <c r="L93" s="67"/>
      <c r="M93" s="67"/>
    </row>
    <row r="94" spans="1:19" x14ac:dyDescent="0.2">
      <c r="B94" s="67"/>
      <c r="C94" s="67"/>
      <c r="D94" s="67"/>
      <c r="E94" s="67"/>
      <c r="F94" s="67"/>
      <c r="G94" s="67"/>
      <c r="H94" s="67"/>
      <c r="J94" s="67"/>
      <c r="K94" s="67"/>
      <c r="L94" s="67"/>
      <c r="M94" s="67"/>
    </row>
    <row r="95" spans="1:19" x14ac:dyDescent="0.2">
      <c r="B95" s="67"/>
      <c r="C95" s="67"/>
      <c r="D95" s="67"/>
      <c r="E95" s="67"/>
      <c r="F95" s="67"/>
      <c r="G95" s="67"/>
      <c r="H95" s="67"/>
      <c r="J95" s="67"/>
      <c r="K95" s="67"/>
      <c r="L95" s="67"/>
      <c r="M95" s="67"/>
    </row>
    <row r="96" spans="1:19" x14ac:dyDescent="0.2">
      <c r="A96" s="68"/>
      <c r="B96" s="68"/>
      <c r="C96" s="68"/>
      <c r="D96" s="68"/>
      <c r="E96" s="68"/>
      <c r="F96" s="68"/>
      <c r="G96" s="68"/>
      <c r="H96" s="68"/>
      <c r="I96" s="68"/>
      <c r="J96" s="68"/>
      <c r="K96" s="68"/>
      <c r="L96" s="68"/>
      <c r="M96" s="68"/>
      <c r="N96" s="68"/>
      <c r="O96" s="68"/>
      <c r="P96" s="68"/>
      <c r="Q96" s="68"/>
      <c r="R96" s="68"/>
      <c r="S96" s="68"/>
    </row>
    <row r="97" spans="1:19" x14ac:dyDescent="0.2">
      <c r="A97" s="69"/>
      <c r="B97" s="69"/>
      <c r="C97" s="69"/>
      <c r="D97" s="69"/>
      <c r="E97" s="69"/>
      <c r="F97" s="69"/>
      <c r="G97" s="69"/>
      <c r="H97" s="69"/>
      <c r="I97" s="69"/>
      <c r="J97" s="69"/>
      <c r="K97" s="69"/>
      <c r="L97" s="69"/>
      <c r="M97" s="69"/>
      <c r="N97" s="69"/>
      <c r="O97" s="69"/>
      <c r="P97" s="69"/>
      <c r="Q97" s="69"/>
      <c r="R97" s="69"/>
      <c r="S97" s="69"/>
    </row>
    <row r="98" spans="1:19" x14ac:dyDescent="0.2">
      <c r="A98" s="69"/>
      <c r="B98" s="69"/>
      <c r="C98" s="69"/>
      <c r="D98" s="69"/>
      <c r="E98" s="69"/>
      <c r="F98" s="69"/>
      <c r="G98" s="69"/>
      <c r="H98" s="69"/>
      <c r="I98" s="69"/>
      <c r="J98" s="69"/>
      <c r="K98" s="69"/>
      <c r="L98" s="69"/>
      <c r="M98" s="69"/>
      <c r="N98" s="69"/>
      <c r="O98" s="69"/>
      <c r="P98" s="69"/>
      <c r="Q98" s="69"/>
      <c r="R98" s="69"/>
      <c r="S98" s="69"/>
    </row>
    <row r="99" spans="1:19" x14ac:dyDescent="0.2">
      <c r="A99" s="69"/>
      <c r="B99" s="69" t="s">
        <v>39</v>
      </c>
      <c r="C99" s="69" t="s">
        <v>38</v>
      </c>
      <c r="D99" s="69" t="s">
        <v>40</v>
      </c>
      <c r="E99" s="69"/>
      <c r="F99" s="69"/>
      <c r="G99" s="69"/>
      <c r="H99" s="69"/>
      <c r="I99" s="69"/>
      <c r="J99" s="69"/>
      <c r="K99" s="69"/>
      <c r="L99" s="69"/>
      <c r="M99" s="69"/>
      <c r="N99" s="69"/>
      <c r="O99" s="69"/>
      <c r="P99" s="69"/>
      <c r="Q99" s="70" t="s">
        <v>70</v>
      </c>
      <c r="R99" s="69"/>
      <c r="S99" s="69"/>
    </row>
    <row r="100" spans="1:19" x14ac:dyDescent="0.2">
      <c r="A100" s="69"/>
      <c r="B100" s="70" t="s">
        <v>41</v>
      </c>
      <c r="C100" s="70" t="s">
        <v>43</v>
      </c>
      <c r="D100" s="71" t="s">
        <v>89</v>
      </c>
      <c r="E100" s="69"/>
      <c r="F100" s="69"/>
      <c r="G100" s="69"/>
      <c r="H100" s="69"/>
      <c r="I100" s="69"/>
      <c r="J100" s="69"/>
      <c r="K100" s="69"/>
      <c r="L100" s="69"/>
      <c r="M100" s="70" t="s">
        <v>67</v>
      </c>
      <c r="N100" s="69"/>
      <c r="O100" s="69"/>
      <c r="P100" s="69"/>
      <c r="Q100" s="70" t="s">
        <v>71</v>
      </c>
      <c r="R100" s="69"/>
      <c r="S100" s="69"/>
    </row>
    <row r="101" spans="1:19" x14ac:dyDescent="0.2">
      <c r="A101" s="69"/>
      <c r="B101" s="70" t="s">
        <v>79</v>
      </c>
      <c r="C101" s="70" t="s">
        <v>44</v>
      </c>
      <c r="D101" s="71" t="s">
        <v>90</v>
      </c>
      <c r="E101" s="69"/>
      <c r="F101" s="69"/>
      <c r="G101" s="69"/>
      <c r="H101" s="69"/>
      <c r="I101" s="69"/>
      <c r="J101" s="69"/>
      <c r="K101" s="69"/>
      <c r="L101" s="69"/>
      <c r="M101" s="70" t="s">
        <v>69</v>
      </c>
      <c r="N101" s="69"/>
      <c r="O101" s="69"/>
      <c r="P101" s="69"/>
      <c r="Q101" s="70" t="s">
        <v>73</v>
      </c>
      <c r="R101" s="69"/>
      <c r="S101" s="69"/>
    </row>
    <row r="102" spans="1:19" x14ac:dyDescent="0.2">
      <c r="A102" s="69"/>
      <c r="B102" s="70" t="s">
        <v>42</v>
      </c>
      <c r="C102" s="70" t="s">
        <v>45</v>
      </c>
      <c r="D102" s="71" t="s">
        <v>91</v>
      </c>
      <c r="E102" s="69"/>
      <c r="F102" s="69"/>
      <c r="G102" s="69"/>
      <c r="H102" s="69"/>
      <c r="I102" s="69"/>
      <c r="J102" s="69"/>
      <c r="K102" s="69"/>
      <c r="L102" s="69"/>
      <c r="M102" s="70" t="s">
        <v>78</v>
      </c>
      <c r="N102" s="69"/>
      <c r="O102" s="69"/>
      <c r="P102" s="69"/>
      <c r="Q102" s="70" t="s">
        <v>72</v>
      </c>
      <c r="R102" s="69"/>
      <c r="S102" s="69"/>
    </row>
    <row r="103" spans="1:19" x14ac:dyDescent="0.2">
      <c r="A103" s="69"/>
      <c r="B103" s="69"/>
      <c r="C103" s="70" t="s">
        <v>46</v>
      </c>
      <c r="D103" s="71" t="s">
        <v>92</v>
      </c>
      <c r="E103" s="69"/>
      <c r="F103" s="69"/>
      <c r="G103" s="69"/>
      <c r="H103" s="69"/>
      <c r="I103" s="69"/>
      <c r="J103" s="69"/>
      <c r="K103" s="69"/>
      <c r="L103" s="69"/>
      <c r="M103" s="70"/>
      <c r="N103" s="69"/>
      <c r="O103" s="69"/>
      <c r="P103" s="69"/>
      <c r="Q103" s="70" t="s">
        <v>74</v>
      </c>
      <c r="R103" s="69"/>
      <c r="S103" s="69"/>
    </row>
    <row r="104" spans="1:19" x14ac:dyDescent="0.2">
      <c r="A104" s="69"/>
      <c r="B104" s="69"/>
      <c r="C104" s="70" t="s">
        <v>47</v>
      </c>
      <c r="D104" s="71" t="s">
        <v>93</v>
      </c>
      <c r="E104" s="69"/>
      <c r="F104" s="69"/>
      <c r="G104" s="69"/>
      <c r="H104" s="69"/>
      <c r="I104" s="69"/>
      <c r="J104" s="69"/>
      <c r="K104" s="69"/>
      <c r="L104" s="69"/>
      <c r="M104" s="69"/>
      <c r="N104" s="69" t="s">
        <v>68</v>
      </c>
      <c r="O104" s="69"/>
      <c r="P104" s="69"/>
      <c r="Q104" s="70" t="s">
        <v>75</v>
      </c>
      <c r="R104" s="69"/>
      <c r="S104" s="69"/>
    </row>
    <row r="105" spans="1:19" x14ac:dyDescent="0.2">
      <c r="A105" s="69"/>
      <c r="B105" s="69"/>
      <c r="C105" s="70" t="s">
        <v>48</v>
      </c>
      <c r="D105" s="71" t="s">
        <v>94</v>
      </c>
      <c r="E105" s="69"/>
      <c r="F105" s="69"/>
      <c r="G105" s="69"/>
      <c r="H105" s="69"/>
      <c r="I105" s="69"/>
      <c r="J105" s="69"/>
      <c r="K105" s="69"/>
      <c r="L105" s="69"/>
      <c r="M105" s="69"/>
      <c r="N105" s="69"/>
      <c r="O105" s="69"/>
      <c r="P105" s="69"/>
      <c r="Q105" s="69"/>
      <c r="R105" s="69"/>
      <c r="S105" s="69"/>
    </row>
    <row r="106" spans="1:19" x14ac:dyDescent="0.2">
      <c r="A106" s="69"/>
      <c r="B106" s="69"/>
      <c r="C106" s="70" t="s">
        <v>49</v>
      </c>
      <c r="D106" s="71" t="s">
        <v>57</v>
      </c>
      <c r="E106" s="69"/>
      <c r="F106" s="69"/>
      <c r="G106" s="69"/>
      <c r="H106" s="69"/>
      <c r="I106" s="69"/>
      <c r="J106" s="69"/>
      <c r="K106" s="69"/>
      <c r="L106" s="69"/>
      <c r="M106" s="69"/>
      <c r="N106" s="69"/>
      <c r="O106" s="69"/>
      <c r="P106" s="69"/>
      <c r="Q106" s="69"/>
      <c r="R106" s="69"/>
      <c r="S106" s="69"/>
    </row>
    <row r="107" spans="1:19" x14ac:dyDescent="0.2">
      <c r="A107" s="69"/>
      <c r="B107" s="69"/>
      <c r="C107" s="69"/>
      <c r="D107" s="71" t="s">
        <v>56</v>
      </c>
      <c r="E107" s="69"/>
      <c r="F107" s="69"/>
      <c r="G107" s="69"/>
      <c r="H107" s="69"/>
      <c r="I107" s="69"/>
      <c r="J107" s="69"/>
      <c r="K107" s="69"/>
      <c r="L107" s="69"/>
      <c r="M107" s="69"/>
      <c r="N107" s="69"/>
      <c r="O107" s="69"/>
      <c r="P107" s="69"/>
      <c r="Q107" s="69"/>
      <c r="R107" s="69"/>
      <c r="S107" s="69"/>
    </row>
    <row r="108" spans="1:19" x14ac:dyDescent="0.2">
      <c r="A108" s="69"/>
      <c r="B108" s="69"/>
      <c r="C108" s="69"/>
      <c r="D108" s="71" t="s">
        <v>51</v>
      </c>
      <c r="E108" s="69"/>
      <c r="F108" s="69"/>
      <c r="G108" s="69"/>
      <c r="H108" s="69"/>
      <c r="I108" s="69"/>
      <c r="J108" s="69"/>
      <c r="K108" s="69"/>
      <c r="L108" s="69"/>
      <c r="M108" s="69"/>
      <c r="N108" s="69"/>
      <c r="O108" s="69"/>
      <c r="P108" s="69"/>
      <c r="Q108" s="69"/>
      <c r="R108" s="69"/>
      <c r="S108" s="69"/>
    </row>
    <row r="109" spans="1:19" x14ac:dyDescent="0.2">
      <c r="A109" s="69"/>
      <c r="B109" s="69"/>
      <c r="C109" s="69"/>
      <c r="D109" s="71" t="s">
        <v>50</v>
      </c>
      <c r="E109" s="69"/>
      <c r="F109" s="69"/>
      <c r="G109" s="69"/>
      <c r="H109" s="69"/>
      <c r="I109" s="69"/>
      <c r="J109" s="69"/>
      <c r="K109" s="69"/>
      <c r="L109" s="69"/>
      <c r="M109" s="69"/>
      <c r="N109" s="69"/>
      <c r="O109" s="69"/>
      <c r="P109" s="69"/>
      <c r="Q109" s="70">
        <v>2015</v>
      </c>
      <c r="R109" s="69"/>
      <c r="S109" s="69"/>
    </row>
    <row r="110" spans="1:19" ht="12.75" customHeight="1" x14ac:dyDescent="0.2">
      <c r="A110" s="69"/>
      <c r="B110" s="69"/>
      <c r="C110" s="69"/>
      <c r="D110" s="71" t="s">
        <v>53</v>
      </c>
      <c r="E110" s="69"/>
      <c r="F110" s="69"/>
      <c r="G110" s="69"/>
      <c r="H110" s="69"/>
      <c r="I110" s="69"/>
      <c r="J110" s="69"/>
      <c r="K110" s="69"/>
      <c r="L110" s="69"/>
      <c r="M110" s="69"/>
      <c r="N110" s="69"/>
      <c r="O110" s="69"/>
      <c r="P110" s="69"/>
      <c r="Q110" s="70">
        <v>2016</v>
      </c>
      <c r="R110" s="69"/>
      <c r="S110" s="69"/>
    </row>
    <row r="111" spans="1:19" x14ac:dyDescent="0.2">
      <c r="A111" s="69"/>
      <c r="B111" s="69"/>
      <c r="C111" s="69"/>
      <c r="D111" s="71" t="s">
        <v>52</v>
      </c>
      <c r="E111" s="69"/>
      <c r="F111" s="69"/>
      <c r="G111" s="69"/>
      <c r="H111" s="69"/>
      <c r="I111" s="69"/>
      <c r="J111" s="69"/>
      <c r="K111" s="69"/>
      <c r="L111" s="69"/>
      <c r="M111" s="69"/>
      <c r="N111" s="69"/>
      <c r="O111" s="69"/>
      <c r="P111" s="69"/>
      <c r="Q111" s="70">
        <v>2017</v>
      </c>
      <c r="R111" s="69"/>
      <c r="S111" s="69"/>
    </row>
    <row r="112" spans="1:19" x14ac:dyDescent="0.2">
      <c r="A112" s="69"/>
      <c r="B112" s="69"/>
      <c r="C112" s="69"/>
      <c r="D112" s="71" t="s">
        <v>54</v>
      </c>
      <c r="E112" s="69"/>
      <c r="F112" s="69"/>
      <c r="G112" s="69"/>
      <c r="H112" s="69"/>
      <c r="I112" s="69"/>
      <c r="J112" s="69"/>
      <c r="K112" s="69"/>
      <c r="L112" s="69"/>
      <c r="M112" s="69"/>
      <c r="N112" s="69"/>
      <c r="O112" s="69"/>
      <c r="P112" s="69"/>
      <c r="Q112" s="70">
        <v>2018</v>
      </c>
      <c r="R112" s="69"/>
      <c r="S112" s="69"/>
    </row>
    <row r="113" spans="1:19" x14ac:dyDescent="0.2">
      <c r="A113" s="69"/>
      <c r="B113" s="69"/>
      <c r="C113" s="69"/>
      <c r="D113" s="71" t="s">
        <v>95</v>
      </c>
      <c r="E113" s="69"/>
      <c r="F113" s="69"/>
      <c r="G113" s="69"/>
      <c r="H113" s="69"/>
      <c r="I113" s="69"/>
      <c r="J113" s="69"/>
      <c r="K113" s="69"/>
      <c r="L113" s="69"/>
      <c r="M113" s="69"/>
      <c r="N113" s="69"/>
      <c r="O113" s="69"/>
      <c r="P113" s="69"/>
      <c r="Q113" s="69"/>
      <c r="R113" s="69"/>
      <c r="S113" s="69"/>
    </row>
    <row r="114" spans="1:19" x14ac:dyDescent="0.2">
      <c r="A114" s="69"/>
      <c r="B114" s="69"/>
      <c r="C114" s="69"/>
      <c r="D114" s="71" t="s">
        <v>81</v>
      </c>
      <c r="E114" s="69"/>
      <c r="F114" s="69"/>
      <c r="G114" s="69"/>
      <c r="H114" s="69"/>
      <c r="I114" s="69"/>
      <c r="J114" s="69"/>
      <c r="K114" s="69"/>
      <c r="L114" s="69"/>
      <c r="M114" s="69"/>
      <c r="N114" s="69"/>
      <c r="O114" s="69"/>
      <c r="P114" s="69"/>
      <c r="Q114" s="69"/>
      <c r="R114" s="69"/>
      <c r="S114" s="69"/>
    </row>
    <row r="115" spans="1:19" x14ac:dyDescent="0.2">
      <c r="A115" s="69"/>
      <c r="B115" s="72"/>
      <c r="C115" s="69"/>
      <c r="D115" s="71" t="s">
        <v>82</v>
      </c>
      <c r="E115" s="69"/>
      <c r="F115" s="69"/>
      <c r="G115" s="69"/>
      <c r="H115" s="69"/>
      <c r="I115" s="69"/>
      <c r="J115" s="69"/>
      <c r="K115" s="69"/>
      <c r="L115" s="69"/>
      <c r="M115" s="69"/>
      <c r="N115" s="69"/>
      <c r="O115" s="69"/>
      <c r="P115" s="69"/>
      <c r="Q115" s="69"/>
      <c r="R115" s="69"/>
      <c r="S115" s="69"/>
    </row>
    <row r="116" spans="1:19" x14ac:dyDescent="0.2">
      <c r="A116" s="69"/>
      <c r="B116" s="72"/>
      <c r="C116" s="69"/>
      <c r="D116" s="71" t="s">
        <v>80</v>
      </c>
      <c r="E116" s="69"/>
      <c r="F116" s="69"/>
      <c r="G116" s="69"/>
      <c r="H116" s="69"/>
      <c r="I116" s="69"/>
      <c r="J116" s="69"/>
      <c r="K116" s="69"/>
      <c r="L116" s="69"/>
      <c r="M116" s="69"/>
      <c r="N116" s="69"/>
      <c r="O116" s="69"/>
      <c r="P116" s="69"/>
      <c r="Q116" s="69"/>
      <c r="R116" s="69"/>
      <c r="S116" s="69"/>
    </row>
    <row r="117" spans="1:19" x14ac:dyDescent="0.2">
      <c r="A117" s="69"/>
      <c r="B117" s="72"/>
      <c r="C117" s="69"/>
      <c r="D117" s="71" t="s">
        <v>96</v>
      </c>
      <c r="E117" s="69"/>
      <c r="F117" s="69"/>
      <c r="G117" s="69"/>
      <c r="H117" s="69"/>
      <c r="I117" s="69"/>
      <c r="J117" s="69"/>
      <c r="K117" s="69"/>
      <c r="L117" s="69"/>
      <c r="M117" s="69"/>
      <c r="N117" s="69"/>
      <c r="O117" s="69"/>
      <c r="P117" s="69"/>
      <c r="Q117" s="69"/>
      <c r="R117" s="69"/>
      <c r="S117" s="69"/>
    </row>
    <row r="118" spans="1:19" x14ac:dyDescent="0.2">
      <c r="A118" s="69"/>
      <c r="B118" s="72"/>
      <c r="C118" s="69"/>
      <c r="D118" s="71" t="s">
        <v>97</v>
      </c>
      <c r="E118" s="69"/>
      <c r="F118" s="69"/>
      <c r="G118" s="69"/>
      <c r="H118" s="69"/>
      <c r="I118" s="69"/>
      <c r="J118" s="69"/>
      <c r="K118" s="69"/>
      <c r="L118" s="69"/>
      <c r="M118" s="69"/>
      <c r="N118" s="69"/>
      <c r="O118" s="69"/>
      <c r="P118" s="69"/>
      <c r="Q118" s="69"/>
      <c r="R118" s="69"/>
      <c r="S118" s="69"/>
    </row>
    <row r="119" spans="1:19" x14ac:dyDescent="0.2">
      <c r="A119" s="69"/>
      <c r="B119" s="72"/>
      <c r="C119" s="69"/>
      <c r="D119" s="71" t="s">
        <v>98</v>
      </c>
      <c r="E119" s="69"/>
      <c r="F119" s="69"/>
      <c r="G119" s="69"/>
      <c r="H119" s="69"/>
      <c r="I119" s="69"/>
      <c r="J119" s="69"/>
      <c r="K119" s="69"/>
      <c r="L119" s="69"/>
      <c r="M119" s="69"/>
      <c r="N119" s="69"/>
      <c r="O119" s="69"/>
      <c r="P119" s="69"/>
      <c r="Q119" s="69"/>
      <c r="R119" s="69"/>
      <c r="S119" s="69"/>
    </row>
    <row r="120" spans="1:19" x14ac:dyDescent="0.2">
      <c r="A120" s="69"/>
      <c r="B120" s="72"/>
      <c r="C120" s="69"/>
      <c r="D120" s="71" t="s">
        <v>99</v>
      </c>
      <c r="E120" s="69"/>
      <c r="F120" s="69"/>
      <c r="G120" s="69"/>
      <c r="H120" s="69"/>
      <c r="I120" s="69"/>
      <c r="J120" s="69"/>
      <c r="K120" s="69"/>
      <c r="L120" s="69"/>
      <c r="M120" s="69"/>
      <c r="N120" s="69"/>
      <c r="O120" s="69"/>
      <c r="P120" s="69"/>
      <c r="Q120" s="69"/>
      <c r="R120" s="69"/>
      <c r="S120" s="69"/>
    </row>
    <row r="121" spans="1:19" x14ac:dyDescent="0.2">
      <c r="A121" s="69"/>
      <c r="B121" s="72"/>
      <c r="C121" s="69"/>
      <c r="D121" s="71" t="s">
        <v>100</v>
      </c>
      <c r="E121" s="69"/>
      <c r="F121" s="69"/>
      <c r="G121" s="69"/>
      <c r="H121" s="69"/>
      <c r="I121" s="69"/>
      <c r="J121" s="69"/>
      <c r="K121" s="69"/>
      <c r="L121" s="69"/>
      <c r="M121" s="69"/>
      <c r="N121" s="69"/>
      <c r="O121" s="69"/>
      <c r="P121" s="69"/>
      <c r="Q121" s="69"/>
      <c r="R121" s="69"/>
      <c r="S121" s="69"/>
    </row>
    <row r="122" spans="1:19" x14ac:dyDescent="0.2">
      <c r="A122" s="69"/>
      <c r="B122" s="73"/>
      <c r="C122" s="69"/>
      <c r="D122" s="71" t="s">
        <v>101</v>
      </c>
      <c r="E122" s="69"/>
      <c r="F122" s="69"/>
      <c r="G122" s="69"/>
      <c r="H122" s="69"/>
      <c r="I122" s="69"/>
      <c r="J122" s="69"/>
      <c r="K122" s="69"/>
      <c r="L122" s="69"/>
      <c r="M122" s="69"/>
      <c r="N122" s="69"/>
      <c r="O122" s="69"/>
      <c r="P122" s="69"/>
      <c r="Q122" s="69"/>
      <c r="R122" s="69"/>
      <c r="S122" s="69"/>
    </row>
    <row r="123" spans="1:19" x14ac:dyDescent="0.2">
      <c r="A123" s="69"/>
      <c r="B123" s="73"/>
      <c r="C123" s="69"/>
      <c r="D123" s="71" t="s">
        <v>102</v>
      </c>
      <c r="E123" s="69"/>
      <c r="F123" s="69"/>
      <c r="G123" s="69"/>
      <c r="H123" s="69"/>
      <c r="I123" s="69"/>
      <c r="J123" s="69"/>
      <c r="K123" s="69"/>
      <c r="L123" s="69"/>
      <c r="M123" s="69"/>
      <c r="N123" s="69"/>
      <c r="O123" s="69"/>
      <c r="P123" s="69"/>
      <c r="Q123" s="69"/>
      <c r="R123" s="69"/>
      <c r="S123" s="69"/>
    </row>
    <row r="124" spans="1:19" x14ac:dyDescent="0.2">
      <c r="A124" s="69"/>
      <c r="C124" s="69"/>
      <c r="D124" s="71" t="s">
        <v>103</v>
      </c>
      <c r="E124" s="69"/>
      <c r="F124" s="69"/>
      <c r="G124" s="69"/>
      <c r="H124" s="69"/>
      <c r="I124" s="69"/>
      <c r="J124" s="69"/>
      <c r="K124" s="69"/>
      <c r="L124" s="69"/>
      <c r="M124" s="69"/>
      <c r="N124" s="69"/>
      <c r="O124" s="69"/>
      <c r="P124" s="69"/>
      <c r="Q124" s="69"/>
      <c r="R124" s="69"/>
      <c r="S124" s="69"/>
    </row>
    <row r="125" spans="1:19" x14ac:dyDescent="0.2">
      <c r="A125" s="69"/>
      <c r="B125" s="73"/>
      <c r="C125" s="69"/>
      <c r="D125" s="71" t="s">
        <v>55</v>
      </c>
      <c r="E125" s="69"/>
      <c r="F125" s="69"/>
      <c r="G125" s="69"/>
      <c r="H125" s="69"/>
      <c r="I125" s="69"/>
      <c r="J125" s="69"/>
      <c r="K125" s="69"/>
      <c r="L125" s="69"/>
      <c r="M125" s="69"/>
      <c r="N125" s="69"/>
      <c r="O125" s="69"/>
      <c r="P125" s="69"/>
      <c r="Q125" s="69"/>
      <c r="R125" s="69"/>
      <c r="S125" s="69"/>
    </row>
    <row r="126" spans="1:19" x14ac:dyDescent="0.2">
      <c r="A126" s="69"/>
      <c r="B126" s="73"/>
      <c r="C126" s="69"/>
      <c r="D126" s="69"/>
      <c r="E126" s="69"/>
      <c r="F126" s="69"/>
      <c r="G126" s="69"/>
      <c r="H126" s="69"/>
      <c r="I126" s="69"/>
      <c r="J126" s="69"/>
      <c r="K126" s="69"/>
      <c r="L126" s="69"/>
      <c r="M126" s="69"/>
      <c r="N126" s="69"/>
      <c r="O126" s="69"/>
      <c r="P126" s="69"/>
      <c r="Q126" s="69"/>
      <c r="R126" s="69"/>
      <c r="S126" s="69"/>
    </row>
    <row r="127" spans="1:19" x14ac:dyDescent="0.2">
      <c r="A127" s="69"/>
      <c r="B127" s="73"/>
      <c r="C127" s="69"/>
      <c r="D127" s="69"/>
      <c r="E127" s="69"/>
      <c r="F127" s="69"/>
      <c r="G127" s="69"/>
      <c r="H127" s="69"/>
      <c r="I127" s="69"/>
      <c r="J127" s="69"/>
      <c r="K127" s="69"/>
      <c r="L127" s="69"/>
      <c r="M127" s="69"/>
      <c r="N127" s="69"/>
      <c r="O127" s="69"/>
      <c r="P127" s="69"/>
      <c r="Q127" s="69"/>
      <c r="R127" s="69"/>
      <c r="S127" s="69"/>
    </row>
    <row r="128" spans="1:19" x14ac:dyDescent="0.2">
      <c r="A128" s="69"/>
      <c r="B128" s="73"/>
      <c r="C128" s="69"/>
      <c r="D128" s="69"/>
      <c r="E128" s="69"/>
      <c r="F128" s="69"/>
      <c r="G128" s="69"/>
      <c r="H128" s="69"/>
      <c r="I128" s="69"/>
      <c r="J128" s="69"/>
      <c r="K128" s="69"/>
      <c r="L128" s="69"/>
      <c r="M128" s="69"/>
      <c r="N128" s="69"/>
      <c r="O128" s="69"/>
      <c r="P128" s="69"/>
      <c r="Q128" s="69"/>
      <c r="R128" s="69"/>
      <c r="S128" s="69"/>
    </row>
    <row r="129" spans="1:19" x14ac:dyDescent="0.2">
      <c r="A129" s="69"/>
      <c r="B129" s="166" t="s">
        <v>247</v>
      </c>
      <c r="C129" s="69"/>
      <c r="D129" s="69"/>
      <c r="E129" s="69"/>
      <c r="F129" s="69"/>
      <c r="G129" s="69"/>
      <c r="H129" s="69"/>
      <c r="I129" s="69"/>
      <c r="J129" s="69"/>
      <c r="K129" s="69"/>
      <c r="L129" s="69"/>
      <c r="M129" s="69"/>
      <c r="N129" s="69"/>
      <c r="O129" s="69"/>
      <c r="P129" s="69"/>
      <c r="Q129" s="69"/>
      <c r="R129" s="69"/>
      <c r="S129" s="69"/>
    </row>
    <row r="130" spans="1:19" x14ac:dyDescent="0.2">
      <c r="A130" s="69"/>
      <c r="B130" s="166" t="s">
        <v>248</v>
      </c>
      <c r="C130" s="69"/>
      <c r="D130" s="69"/>
      <c r="E130" s="69"/>
      <c r="F130" s="69"/>
      <c r="G130" s="69"/>
      <c r="H130" s="69"/>
      <c r="I130" s="69"/>
      <c r="J130" s="69"/>
      <c r="K130" s="69"/>
      <c r="L130" s="69"/>
      <c r="M130" s="69"/>
      <c r="N130" s="69"/>
      <c r="O130" s="69"/>
      <c r="P130" s="69"/>
      <c r="Q130" s="69"/>
      <c r="R130" s="69"/>
      <c r="S130" s="69"/>
    </row>
    <row r="131" spans="1:19" x14ac:dyDescent="0.2">
      <c r="A131" s="69"/>
      <c r="B131" s="166" t="s">
        <v>249</v>
      </c>
      <c r="C131" s="69"/>
      <c r="D131" s="69"/>
      <c r="E131" s="69"/>
      <c r="F131" s="69"/>
      <c r="G131" s="69"/>
      <c r="H131" s="69"/>
      <c r="I131" s="69"/>
      <c r="J131" s="69"/>
      <c r="K131" s="69"/>
      <c r="L131" s="69"/>
      <c r="M131" s="69"/>
      <c r="N131" s="69"/>
      <c r="O131" s="69"/>
      <c r="P131" s="69"/>
      <c r="Q131" s="69"/>
      <c r="R131" s="69"/>
      <c r="S131" s="69"/>
    </row>
    <row r="132" spans="1:19" x14ac:dyDescent="0.2">
      <c r="A132" s="69"/>
      <c r="B132" s="166" t="s">
        <v>250</v>
      </c>
      <c r="C132" s="69"/>
      <c r="D132" s="69"/>
      <c r="E132" s="69"/>
      <c r="F132" s="69"/>
      <c r="G132" s="69"/>
      <c r="H132" s="69"/>
      <c r="I132" s="69"/>
      <c r="J132" s="69"/>
      <c r="K132" s="69"/>
      <c r="L132" s="69"/>
      <c r="M132" s="69"/>
      <c r="N132" s="69"/>
      <c r="O132" s="69"/>
      <c r="P132" s="69"/>
      <c r="Q132" s="69"/>
      <c r="R132" s="69"/>
      <c r="S132" s="69"/>
    </row>
    <row r="133" spans="1:19" x14ac:dyDescent="0.2">
      <c r="A133" s="69"/>
      <c r="B133" s="166" t="s">
        <v>251</v>
      </c>
      <c r="C133" s="69"/>
      <c r="D133" s="69"/>
      <c r="E133" s="69"/>
      <c r="F133" s="69"/>
      <c r="G133" s="69"/>
      <c r="H133" s="69"/>
      <c r="I133" s="69"/>
      <c r="J133" s="69"/>
      <c r="K133" s="69"/>
      <c r="L133" s="69"/>
      <c r="M133" s="69"/>
      <c r="N133" s="69"/>
      <c r="O133" s="69"/>
      <c r="P133" s="69"/>
      <c r="Q133" s="69"/>
      <c r="R133" s="69"/>
      <c r="S133" s="69"/>
    </row>
    <row r="134" spans="1:19" x14ac:dyDescent="0.2">
      <c r="A134" s="69"/>
      <c r="B134" s="166" t="s">
        <v>252</v>
      </c>
      <c r="C134" s="69"/>
      <c r="D134" s="69"/>
      <c r="E134" s="69"/>
      <c r="F134" s="69"/>
      <c r="G134" s="69"/>
      <c r="H134" s="69"/>
      <c r="I134" s="69"/>
      <c r="J134" s="69"/>
      <c r="K134" s="69"/>
      <c r="L134" s="69"/>
      <c r="M134" s="69"/>
      <c r="N134" s="69"/>
      <c r="O134" s="69"/>
      <c r="P134" s="69"/>
      <c r="Q134" s="69"/>
      <c r="R134" s="69"/>
      <c r="S134" s="69"/>
    </row>
    <row r="135" spans="1:19" x14ac:dyDescent="0.2">
      <c r="A135" s="69"/>
      <c r="B135" s="166" t="s">
        <v>253</v>
      </c>
      <c r="C135" s="69"/>
      <c r="D135" s="69"/>
      <c r="E135" s="69"/>
      <c r="F135" s="69"/>
      <c r="G135" s="69"/>
      <c r="H135" s="69"/>
      <c r="I135" s="69"/>
      <c r="J135" s="69"/>
      <c r="K135" s="69"/>
      <c r="L135" s="69"/>
      <c r="M135" s="69"/>
      <c r="N135" s="69"/>
      <c r="O135" s="69"/>
      <c r="P135" s="69"/>
      <c r="Q135" s="69"/>
      <c r="R135" s="69"/>
      <c r="S135" s="69"/>
    </row>
    <row r="136" spans="1:19" x14ac:dyDescent="0.2">
      <c r="B136" s="90"/>
    </row>
    <row r="137" spans="1:19" x14ac:dyDescent="0.2">
      <c r="B137" s="90"/>
    </row>
    <row r="138" spans="1:19" x14ac:dyDescent="0.2">
      <c r="B138" s="90"/>
    </row>
    <row r="139" spans="1:19" x14ac:dyDescent="0.2">
      <c r="B139" s="90"/>
    </row>
    <row r="140" spans="1:19" x14ac:dyDescent="0.2">
      <c r="B140" s="90"/>
    </row>
    <row r="141" spans="1:19" x14ac:dyDescent="0.2">
      <c r="B141" s="90"/>
    </row>
    <row r="142" spans="1:19" x14ac:dyDescent="0.2">
      <c r="B142" s="90"/>
    </row>
    <row r="143" spans="1:19" x14ac:dyDescent="0.2">
      <c r="B143" s="90"/>
    </row>
    <row r="144" spans="1:19" x14ac:dyDescent="0.2">
      <c r="B144" s="90"/>
    </row>
    <row r="145" spans="2:2" x14ac:dyDescent="0.2">
      <c r="B145" s="90"/>
    </row>
    <row r="146" spans="2:2" x14ac:dyDescent="0.2">
      <c r="B146" s="90"/>
    </row>
    <row r="147" spans="2:2" x14ac:dyDescent="0.2">
      <c r="B147" s="90"/>
    </row>
    <row r="148" spans="2:2" x14ac:dyDescent="0.2">
      <c r="B148" s="90"/>
    </row>
    <row r="149" spans="2:2" x14ac:dyDescent="0.2">
      <c r="B149" s="90"/>
    </row>
    <row r="150" spans="2:2" x14ac:dyDescent="0.2">
      <c r="B150" s="90"/>
    </row>
    <row r="151" spans="2:2" x14ac:dyDescent="0.2">
      <c r="B151" s="90"/>
    </row>
    <row r="152" spans="2:2" x14ac:dyDescent="0.2">
      <c r="B152" s="90"/>
    </row>
    <row r="153" spans="2:2" x14ac:dyDescent="0.2">
      <c r="B153" s="90"/>
    </row>
    <row r="154" spans="2:2" x14ac:dyDescent="0.2">
      <c r="B154" s="90"/>
    </row>
    <row r="155" spans="2:2" x14ac:dyDescent="0.2">
      <c r="B155" s="90"/>
    </row>
    <row r="156" spans="2:2" x14ac:dyDescent="0.2">
      <c r="B156" s="90"/>
    </row>
    <row r="157" spans="2:2" x14ac:dyDescent="0.2">
      <c r="B157" s="90"/>
    </row>
    <row r="158" spans="2:2" x14ac:dyDescent="0.2">
      <c r="B158" s="90"/>
    </row>
    <row r="159" spans="2:2" x14ac:dyDescent="0.2">
      <c r="B159" s="90"/>
    </row>
    <row r="160" spans="2:2" x14ac:dyDescent="0.2">
      <c r="B160" s="90"/>
    </row>
    <row r="161" spans="2:2" x14ac:dyDescent="0.2">
      <c r="B161" s="90"/>
    </row>
    <row r="162" spans="2:2" x14ac:dyDescent="0.2">
      <c r="B162" s="90"/>
    </row>
    <row r="163" spans="2:2" x14ac:dyDescent="0.2">
      <c r="B163" s="90"/>
    </row>
    <row r="164" spans="2:2" x14ac:dyDescent="0.2">
      <c r="B164" s="90"/>
    </row>
    <row r="165" spans="2:2" x14ac:dyDescent="0.2">
      <c r="B165" s="90"/>
    </row>
    <row r="166" spans="2:2" x14ac:dyDescent="0.2">
      <c r="B166" s="90"/>
    </row>
    <row r="167" spans="2:2" x14ac:dyDescent="0.2">
      <c r="B167" s="90"/>
    </row>
    <row r="168" spans="2:2" x14ac:dyDescent="0.2">
      <c r="B168" s="90"/>
    </row>
    <row r="169" spans="2:2" x14ac:dyDescent="0.2">
      <c r="B169" s="90"/>
    </row>
    <row r="170" spans="2:2" x14ac:dyDescent="0.2">
      <c r="B170" s="90"/>
    </row>
    <row r="171" spans="2:2" x14ac:dyDescent="0.2">
      <c r="B171" s="90"/>
    </row>
    <row r="172" spans="2:2" x14ac:dyDescent="0.2">
      <c r="B172" s="90"/>
    </row>
    <row r="173" spans="2:2" x14ac:dyDescent="0.2">
      <c r="B173" s="90"/>
    </row>
    <row r="174" spans="2:2" x14ac:dyDescent="0.2">
      <c r="B174" s="90"/>
    </row>
  </sheetData>
  <sheetProtection formatColumns="0" formatRows="0"/>
  <mergeCells count="78">
    <mergeCell ref="C74:P74"/>
    <mergeCell ref="C70:P70"/>
    <mergeCell ref="C71:P71"/>
    <mergeCell ref="C72:P72"/>
    <mergeCell ref="B69:B72"/>
    <mergeCell ref="B51:P51"/>
    <mergeCell ref="B52:P67"/>
    <mergeCell ref="A68:Q68"/>
    <mergeCell ref="C69:P69"/>
    <mergeCell ref="C73:P73"/>
    <mergeCell ref="C44:G44"/>
    <mergeCell ref="H44:L44"/>
    <mergeCell ref="M44:P44"/>
    <mergeCell ref="B46:P46"/>
    <mergeCell ref="B48:B49"/>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B25:P25"/>
    <mergeCell ref="C26:P26"/>
    <mergeCell ref="B27:P27"/>
    <mergeCell ref="D28:G28"/>
    <mergeCell ref="H28:J28"/>
    <mergeCell ref="K28:M28"/>
    <mergeCell ref="N28:O28"/>
    <mergeCell ref="B23:P23"/>
    <mergeCell ref="C24:P24"/>
    <mergeCell ref="C5:M5"/>
    <mergeCell ref="N5:P5"/>
    <mergeCell ref="B7:P8"/>
    <mergeCell ref="B9:P9"/>
    <mergeCell ref="C10:I10"/>
    <mergeCell ref="J10:M10"/>
    <mergeCell ref="N10:P10"/>
    <mergeCell ref="B2:B5"/>
    <mergeCell ref="C2:M2"/>
    <mergeCell ref="N2:P2"/>
    <mergeCell ref="C3:M3"/>
    <mergeCell ref="N3:P3"/>
    <mergeCell ref="C4:M4"/>
    <mergeCell ref="N4:P4"/>
    <mergeCell ref="S28:V28"/>
    <mergeCell ref="W28:Y28"/>
    <mergeCell ref="Z28:AB28"/>
    <mergeCell ref="AC28:AD28"/>
    <mergeCell ref="B11:P11"/>
    <mergeCell ref="C12:P12"/>
    <mergeCell ref="B13:P13"/>
    <mergeCell ref="C14:P14"/>
    <mergeCell ref="B15:P15"/>
    <mergeCell ref="C16:P16"/>
    <mergeCell ref="B17:P17"/>
    <mergeCell ref="C18:P18"/>
    <mergeCell ref="B19:P19"/>
    <mergeCell ref="B20:P20"/>
    <mergeCell ref="B21:P21"/>
    <mergeCell ref="C22:P22"/>
  </mergeCells>
  <conditionalFormatting sqref="I49">
    <cfRule type="cellIs" dxfId="227" priority="9" stopIfTrue="1" operator="equal">
      <formula>" "</formula>
    </cfRule>
    <cfRule type="cellIs" dxfId="226" priority="10" stopIfTrue="1" operator="lessThanOrEqual">
      <formula>$S$5</formula>
    </cfRule>
    <cfRule type="cellIs" dxfId="225" priority="11" stopIfTrue="1" operator="greaterThanOrEqual">
      <formula>$S$2</formula>
    </cfRule>
    <cfRule type="cellIs" dxfId="224" priority="12" stopIfTrue="1" operator="between">
      <formula>$S$4</formula>
      <formula>$S$3</formula>
    </cfRule>
  </conditionalFormatting>
  <conditionalFormatting sqref="O49:P49">
    <cfRule type="cellIs" dxfId="223" priority="1" stopIfTrue="1" operator="equal">
      <formula>" "</formula>
    </cfRule>
    <cfRule type="cellIs" dxfId="222" priority="2" stopIfTrue="1" operator="lessThanOrEqual">
      <formula>$S$5</formula>
    </cfRule>
    <cfRule type="cellIs" dxfId="221" priority="3" stopIfTrue="1" operator="greaterThanOrEqual">
      <formula>$S$2</formula>
    </cfRule>
    <cfRule type="cellIs" dxfId="220" priority="4" stopIfTrue="1" operator="between">
      <formula>$S$4</formula>
      <formula>$S$3</formula>
    </cfRule>
  </conditionalFormatting>
  <dataValidations count="6">
    <dataValidation type="list" allowBlank="1" showInputMessage="1" showErrorMessage="1" sqref="C74:P74" xr:uid="{00000000-0002-0000-0800-000000000000}">
      <formula1>$M$100:$M$102</formula1>
    </dataValidation>
    <dataValidation type="list" allowBlank="1" showInputMessage="1" showErrorMessage="1" sqref="C32:P32 C36:P36 C34:P34" xr:uid="{00000000-0002-0000-0800-000001000000}">
      <formula1>$Q$99:$Q$104</formula1>
    </dataValidation>
    <dataValidation type="list" allowBlank="1" showInputMessage="1" showErrorMessage="1" sqref="C12:P12" xr:uid="{00000000-0002-0000-0800-000002000000}">
      <formula1>$D$100:$D$117</formula1>
    </dataValidation>
    <dataValidation type="list" allowBlank="1" showInputMessage="1" showErrorMessage="1" sqref="N10:P10" xr:uid="{00000000-0002-0000-0800-000003000000}">
      <formula1>"Economicos,Eficiencia,Eficacia, Efectividad,Calidad"</formula1>
    </dataValidation>
    <dataValidation type="list" allowBlank="1" showInputMessage="1" showErrorMessage="1" sqref="C10:I10" xr:uid="{00000000-0002-0000-0800-000004000000}">
      <formula1>"2023,2024,2025,2026,2027"</formula1>
    </dataValidation>
    <dataValidation type="list" allowBlank="1" showInputMessage="1" showErrorMessage="1" sqref="C18:P18" xr:uid="{00000000-0002-0000-08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C329136B-F03F-49EA-913F-39A470CD4D75}">
  <ds:schemaRefs>
    <ds:schemaRef ds:uri="http://schemas.microsoft.com/office/2006/metadata/customXsn"/>
  </ds:schemaRefs>
</ds:datastoreItem>
</file>

<file path=customXml/itemProps2.xml><?xml version="1.0" encoding="utf-8"?>
<ds:datastoreItem xmlns:ds="http://schemas.openxmlformats.org/officeDocument/2006/customXml" ds:itemID="{49801401-4A52-465F-BD66-AAEC4D555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FD1753-B6F1-40CA-86C1-5C994699C32A}">
  <ds:schemaRefs>
    <ds:schemaRef ds:uri="http://schemas.microsoft.com/sharepoint/v3/contenttype/forms"/>
  </ds:schemaRefs>
</ds:datastoreItem>
</file>

<file path=customXml/itemProps4.xml><?xml version="1.0" encoding="utf-8"?>
<ds:datastoreItem xmlns:ds="http://schemas.openxmlformats.org/officeDocument/2006/customXml" ds:itemID="{A4545088-43FC-445E-98D6-AE28D3381F79}">
  <ds:schemaRefs>
    <ds:schemaRef ds:uri="http://purl.org/dc/terms/"/>
    <ds:schemaRef ds:uri="http://purl.org/dc/dcmitype/"/>
    <ds:schemaRef ds:uri="http://schemas.microsoft.com/office/infopath/2007/PartnerControls"/>
    <ds:schemaRef ds:uri="http://schemas.microsoft.com/sharepoint/v4"/>
    <ds:schemaRef ds:uri="ff8e3638-9d45-4162-afb4-6d390653d547"/>
    <ds:schemaRef ds:uri="http://schemas.microsoft.com/office/2006/metadata/properties"/>
    <ds:schemaRef ds:uri="http://schemas.microsoft.com/office/2006/documentManagement/types"/>
    <ds:schemaRef ds:uri="http://schemas.microsoft.com/sharepoint/v3"/>
    <ds:schemaRef ds:uri="http://schemas.openxmlformats.org/package/2006/metadata/core-properties"/>
    <ds:schemaRef ds:uri="http://www.w3.org/XML/1998/namespace"/>
    <ds:schemaRef ds:uri="http://purl.org/dc/elements/1.1/"/>
  </ds:schemaRefs>
</ds:datastoreItem>
</file>

<file path=customXml/itemProps5.xml><?xml version="1.0" encoding="utf-8"?>
<ds:datastoreItem xmlns:ds="http://schemas.openxmlformats.org/officeDocument/2006/customXml" ds:itemID="{156C9D08-8656-4BB5-B30E-6B9C092A0B98}">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1.SolicitudesAtendidas</vt:lpstr>
      <vt:lpstr>1.Reg_SolicitudesAt</vt:lpstr>
      <vt:lpstr>2.DerechosPeticion</vt:lpstr>
      <vt:lpstr>2.Registro_DerPet</vt:lpstr>
      <vt:lpstr>3.Recursos</vt:lpstr>
      <vt:lpstr>3.RegistroRecursos</vt:lpstr>
      <vt:lpstr>4.Captacion</vt:lpstr>
      <vt:lpstr>4.RegistroCaptacion</vt:lpstr>
      <vt:lpstr>5.ConglomeradosInvTerminad </vt:lpstr>
      <vt:lpstr>5.RegistroConglom</vt:lpstr>
      <vt:lpstr>6.RadicacionesEnrutadas</vt:lpstr>
      <vt:lpstr>6.RegistroEnrutadas</vt:lpstr>
      <vt:lpstr>7.RadicacionesSAPAC</vt:lpstr>
      <vt:lpstr>7.RegistroSAPAC</vt:lpstr>
      <vt:lpstr>8.InvSobornoTransnacional </vt:lpstr>
      <vt:lpstr>8.RegistroSoborno</vt:lpstr>
      <vt:lpstr>9. Reducción PAS</vt:lpstr>
      <vt:lpstr>9. Registro reducción PAS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 Investigaciones Administrativas V001</dc:title>
  <dc:creator>hoslanders</dc:creator>
  <cp:lastModifiedBy>Ruben Dario Moreno Posada</cp:lastModifiedBy>
  <cp:lastPrinted>2017-09-05T19:40:17Z</cp:lastPrinted>
  <dcterms:created xsi:type="dcterms:W3CDTF">2012-02-20T19:54:14Z</dcterms:created>
  <dcterms:modified xsi:type="dcterms:W3CDTF">2026-02-16T13:54:09Z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activity">
    <vt:lpwstr/>
  </property>
  <property fmtid="{D5CDD505-2E9C-101B-9397-08002B2CF9AE}" pid="5" name="MSIP_Label_0e276b9b-e947-408c-8898-19de23b201e4_Enabled">
    <vt:lpwstr>true</vt:lpwstr>
  </property>
  <property fmtid="{D5CDD505-2E9C-101B-9397-08002B2CF9AE}" pid="6" name="MSIP_Label_0e276b9b-e947-408c-8898-19de23b201e4_SetDate">
    <vt:lpwstr>2026-02-16T13:43:07Z</vt:lpwstr>
  </property>
  <property fmtid="{D5CDD505-2E9C-101B-9397-08002B2CF9AE}" pid="7" name="MSIP_Label_0e276b9b-e947-408c-8898-19de23b201e4_Method">
    <vt:lpwstr>Standard</vt:lpwstr>
  </property>
  <property fmtid="{D5CDD505-2E9C-101B-9397-08002B2CF9AE}" pid="8" name="MSIP_Label_0e276b9b-e947-408c-8898-19de23b201e4_Name">
    <vt:lpwstr>Publica</vt:lpwstr>
  </property>
  <property fmtid="{D5CDD505-2E9C-101B-9397-08002B2CF9AE}" pid="9" name="MSIP_Label_0e276b9b-e947-408c-8898-19de23b201e4_SiteId">
    <vt:lpwstr>6ee94c34-bbd6-4647-a483-0e196a4de0ff</vt:lpwstr>
  </property>
  <property fmtid="{D5CDD505-2E9C-101B-9397-08002B2CF9AE}" pid="10" name="MSIP_Label_0e276b9b-e947-408c-8898-19de23b201e4_ActionId">
    <vt:lpwstr>8b0f3854-a62b-4064-97fa-fbcc3b373765</vt:lpwstr>
  </property>
  <property fmtid="{D5CDD505-2E9C-101B-9397-08002B2CF9AE}" pid="11" name="MSIP_Label_0e276b9b-e947-408c-8898-19de23b201e4_ContentBits">
    <vt:lpwstr>0</vt:lpwstr>
  </property>
  <property fmtid="{D5CDD505-2E9C-101B-9397-08002B2CF9AE}" pid="12" name="MSIP_Label_0e276b9b-e947-408c-8898-19de23b201e4_Tag">
    <vt:lpwstr>10, 3, 0, 1</vt:lpwstr>
  </property>
</Properties>
</file>